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DESAF 2014\Administrativo\"/>
    </mc:Choice>
  </mc:AlternateContent>
  <bookViews>
    <workbookView xWindow="0" yWindow="0" windowWidth="16170" windowHeight="6135"/>
  </bookViews>
  <sheets>
    <sheet name="ENAHO 2012_PO 2013" sheetId="5" r:id="rId1"/>
  </sheets>
  <calcPr calcId="152511"/>
</workbook>
</file>

<file path=xl/calcChain.xml><?xml version="1.0" encoding="utf-8"?>
<calcChain xmlns="http://schemas.openxmlformats.org/spreadsheetml/2006/main">
  <c r="D114" i="5" l="1"/>
  <c r="E114" i="5"/>
  <c r="F114" i="5"/>
  <c r="G114" i="5"/>
  <c r="C114" i="5"/>
  <c r="H117" i="5"/>
  <c r="B117" i="5"/>
  <c r="D58" i="5" l="1"/>
  <c r="E58" i="5"/>
  <c r="F58" i="5"/>
  <c r="G58" i="5"/>
  <c r="D59" i="5"/>
  <c r="E59" i="5"/>
  <c r="F59" i="5"/>
  <c r="G59" i="5"/>
  <c r="C59" i="5"/>
  <c r="C58" i="5"/>
  <c r="B59" i="5" l="1"/>
  <c r="H135" i="5"/>
  <c r="B135" i="5"/>
  <c r="H134" i="5"/>
  <c r="B134" i="5"/>
  <c r="H132" i="5"/>
  <c r="B132" i="5"/>
  <c r="H131" i="5"/>
  <c r="B131" i="5"/>
  <c r="H126" i="5"/>
  <c r="B126" i="5"/>
  <c r="H125" i="5"/>
  <c r="B125" i="5"/>
  <c r="H123" i="5"/>
  <c r="B123" i="5"/>
  <c r="H122" i="5"/>
  <c r="B122" i="5"/>
  <c r="H116" i="5"/>
  <c r="B116" i="5"/>
  <c r="H115" i="5"/>
  <c r="B115" i="5"/>
  <c r="B114" i="5" s="1"/>
  <c r="H112" i="5"/>
  <c r="B112" i="5"/>
  <c r="H111" i="5"/>
  <c r="B111" i="5"/>
  <c r="G110" i="5"/>
  <c r="F110" i="5"/>
  <c r="E110" i="5"/>
  <c r="D110" i="5"/>
  <c r="C110" i="5"/>
  <c r="H106" i="5"/>
  <c r="B106" i="5"/>
  <c r="H105" i="5"/>
  <c r="B105" i="5"/>
  <c r="G104" i="5"/>
  <c r="F104" i="5"/>
  <c r="E104" i="5"/>
  <c r="D104" i="5"/>
  <c r="C104" i="5"/>
  <c r="H100" i="5"/>
  <c r="B100" i="5"/>
  <c r="H99" i="5"/>
  <c r="B99" i="5"/>
  <c r="H98" i="5"/>
  <c r="B98" i="5"/>
  <c r="H97" i="5"/>
  <c r="B97" i="5"/>
  <c r="G96" i="5"/>
  <c r="F96" i="5"/>
  <c r="E96" i="5"/>
  <c r="D96" i="5"/>
  <c r="C96" i="5"/>
  <c r="H95" i="5"/>
  <c r="H96" i="5" s="1"/>
  <c r="B95" i="5"/>
  <c r="B96" i="5" s="1"/>
  <c r="H91" i="5"/>
  <c r="B91" i="5"/>
  <c r="H90" i="5"/>
  <c r="B90" i="5"/>
  <c r="H88" i="5"/>
  <c r="B88" i="5"/>
  <c r="H87" i="5"/>
  <c r="B87" i="5"/>
  <c r="H82" i="5"/>
  <c r="B82" i="5"/>
  <c r="H78" i="5"/>
  <c r="B78" i="5"/>
  <c r="H77" i="5"/>
  <c r="B77" i="5"/>
  <c r="H76" i="5"/>
  <c r="B76" i="5"/>
  <c r="H75" i="5"/>
  <c r="B75" i="5"/>
  <c r="H71" i="5"/>
  <c r="B71" i="5"/>
  <c r="H70" i="5"/>
  <c r="B70" i="5"/>
  <c r="H69" i="5"/>
  <c r="B69" i="5"/>
  <c r="H68" i="5"/>
  <c r="B68" i="5"/>
  <c r="B63" i="5"/>
  <c r="H62" i="5"/>
  <c r="B62" i="5"/>
  <c r="H61" i="5"/>
  <c r="B61" i="5"/>
  <c r="H60" i="5"/>
  <c r="B60" i="5"/>
  <c r="H54" i="5"/>
  <c r="B54" i="5"/>
  <c r="H53" i="5"/>
  <c r="B53" i="5"/>
  <c r="H52" i="5"/>
  <c r="B52" i="5"/>
  <c r="H51" i="5"/>
  <c r="B51" i="5"/>
  <c r="G50" i="5"/>
  <c r="F50" i="5"/>
  <c r="E50" i="5"/>
  <c r="D50" i="5"/>
  <c r="C50" i="5"/>
  <c r="H49" i="5"/>
  <c r="H59" i="5" s="1"/>
  <c r="B49" i="5"/>
  <c r="H48" i="5"/>
  <c r="H58" i="5" s="1"/>
  <c r="B48" i="5"/>
  <c r="H47" i="5"/>
  <c r="B47" i="5"/>
  <c r="G46" i="5"/>
  <c r="F46" i="5"/>
  <c r="E46" i="5"/>
  <c r="D46" i="5"/>
  <c r="C46" i="5"/>
  <c r="H42" i="5"/>
  <c r="B42" i="5"/>
  <c r="H41" i="5"/>
  <c r="B41" i="5"/>
  <c r="H39" i="5"/>
  <c r="B39" i="5"/>
  <c r="H38" i="5"/>
  <c r="B38" i="5"/>
  <c r="H33" i="5"/>
  <c r="B33" i="5"/>
  <c r="H32" i="5"/>
  <c r="B32" i="5"/>
  <c r="H30" i="5"/>
  <c r="B30" i="5"/>
  <c r="H29" i="5"/>
  <c r="B29" i="5"/>
  <c r="H24" i="5"/>
  <c r="B24" i="5"/>
  <c r="B23" i="5"/>
  <c r="B22" i="5"/>
  <c r="H21" i="5"/>
  <c r="B21" i="5"/>
  <c r="H20" i="5"/>
  <c r="B20" i="5"/>
  <c r="G19" i="5"/>
  <c r="G18" i="5" s="1"/>
  <c r="G17" i="5" s="1"/>
  <c r="F19" i="5"/>
  <c r="F18" i="5" s="1"/>
  <c r="F17" i="5" s="1"/>
  <c r="E19" i="5"/>
  <c r="E18" i="5" s="1"/>
  <c r="E17" i="5" s="1"/>
  <c r="D19" i="5"/>
  <c r="D18" i="5" s="1"/>
  <c r="D17" i="5" s="1"/>
  <c r="C19" i="5"/>
  <c r="C18" i="5" s="1"/>
  <c r="H12" i="5"/>
  <c r="E13" i="5" s="1"/>
  <c r="B12" i="5"/>
  <c r="H9" i="5"/>
  <c r="C10" i="5" s="1"/>
  <c r="B9" i="5"/>
  <c r="B104" i="5" l="1"/>
  <c r="B50" i="5"/>
  <c r="B46" i="5"/>
  <c r="B13" i="5"/>
  <c r="B58" i="5"/>
  <c r="D10" i="5"/>
  <c r="H104" i="5"/>
  <c r="G13" i="5"/>
  <c r="H110" i="5"/>
  <c r="B10" i="5"/>
  <c r="E10" i="5"/>
  <c r="H10" i="5"/>
  <c r="B19" i="5"/>
  <c r="H13" i="5"/>
  <c r="F13" i="5"/>
  <c r="B110" i="5"/>
  <c r="H114" i="5"/>
  <c r="D13" i="5"/>
  <c r="H50" i="5"/>
  <c r="C13" i="5"/>
  <c r="H18" i="5"/>
  <c r="B18" i="5"/>
  <c r="C17" i="5"/>
  <c r="H19" i="5"/>
  <c r="H46" i="5"/>
  <c r="G10" i="5"/>
  <c r="F10" i="5"/>
  <c r="H17" i="5" l="1"/>
  <c r="B17" i="5"/>
</calcChain>
</file>

<file path=xl/sharedStrings.xml><?xml version="1.0" encoding="utf-8"?>
<sst xmlns="http://schemas.openxmlformats.org/spreadsheetml/2006/main" count="126" uniqueCount="106">
  <si>
    <t>Programa, producto y criterio</t>
  </si>
  <si>
    <t>Pobres por ingresos insuficientes</t>
  </si>
  <si>
    <t xml:space="preserve">Grupos </t>
  </si>
  <si>
    <t>Grupos</t>
  </si>
  <si>
    <t>Población</t>
  </si>
  <si>
    <t>Totales</t>
  </si>
  <si>
    <t>Extremos</t>
  </si>
  <si>
    <t>No extremos</t>
  </si>
  <si>
    <t>Vulnerables</t>
  </si>
  <si>
    <t>Medios</t>
  </si>
  <si>
    <t>Acomodados</t>
  </si>
  <si>
    <t>Total</t>
  </si>
  <si>
    <t>Hogares totales</t>
  </si>
  <si>
    <t>Distribución</t>
  </si>
  <si>
    <t>Población total</t>
  </si>
  <si>
    <t>Todos los adultos mayores (65 o más años)</t>
  </si>
  <si>
    <t>Adultos mayores con limitaciones físicas</t>
  </si>
  <si>
    <t>Adultos mayores que viven solos</t>
  </si>
  <si>
    <t>Población total no asegurada o ACE</t>
  </si>
  <si>
    <t>Jefes no asegurados o ACE</t>
  </si>
  <si>
    <t>Ocupados</t>
  </si>
  <si>
    <t>Asalariados</t>
  </si>
  <si>
    <t>No asalariados</t>
  </si>
  <si>
    <t>Desempleados</t>
  </si>
  <si>
    <t>Inactivos</t>
  </si>
  <si>
    <t>Otros miembros del hogar</t>
  </si>
  <si>
    <t>Para hogares sin vivienda propia: CLP, LyC, CVE</t>
  </si>
  <si>
    <t>Hogares</t>
  </si>
  <si>
    <t>Miembros del hogar</t>
  </si>
  <si>
    <t>Para hogares con vivienda propia inadecuada: RAMTE</t>
  </si>
  <si>
    <t>Para pensiones ordinarias</t>
  </si>
  <si>
    <t>Adultos mayores sin seguro ni pensión contributiva</t>
  </si>
  <si>
    <t>Para pensiones especiales</t>
  </si>
  <si>
    <t xml:space="preserve">Personas con alguna discapacidad permanente </t>
  </si>
  <si>
    <t xml:space="preserve">Personas que no pueden caminar, mover brazos ni hablar (2 de 3) </t>
  </si>
  <si>
    <t>Preescolar y primaria</t>
  </si>
  <si>
    <t>Maternal y prekinder</t>
  </si>
  <si>
    <t>Preparatoria</t>
  </si>
  <si>
    <t>Escuela</t>
  </si>
  <si>
    <t>Secundaria</t>
  </si>
  <si>
    <t>Académica</t>
  </si>
  <si>
    <t>Técnica</t>
  </si>
  <si>
    <t>Educación especial</t>
  </si>
  <si>
    <t>Educación abierta</t>
  </si>
  <si>
    <t>Necesidades educativas especiales</t>
  </si>
  <si>
    <t>Transporte para discapcitados</t>
  </si>
  <si>
    <t>Post secundaria</t>
  </si>
  <si>
    <t>Madres y padres adolescentes y jóvenes</t>
  </si>
  <si>
    <t>nd</t>
  </si>
  <si>
    <t>Avancemos</t>
  </si>
  <si>
    <t>Estudiantes</t>
  </si>
  <si>
    <t>Seguridad alimentaria (hogares)</t>
  </si>
  <si>
    <t>Resto del programa (hogares)</t>
  </si>
  <si>
    <t xml:space="preserve">Menores de 2 años </t>
  </si>
  <si>
    <t>Embarazadas o en lactancia</t>
  </si>
  <si>
    <t>Pacientes FT en hogares con asalariados asegurados directos</t>
  </si>
  <si>
    <t xml:space="preserve">Acceso a servicios: Personas pobres con al menos una discapacidad </t>
  </si>
  <si>
    <t>Abandono: Personas pobres con al menos dos discapacidades</t>
  </si>
  <si>
    <t>Adultos mayores que viven solos o con otros AM</t>
  </si>
  <si>
    <t xml:space="preserve">Microemprendedores </t>
  </si>
  <si>
    <t>Empleadores informales con menos de 10 trabajadores</t>
  </si>
  <si>
    <t>Trabajadores por cuenta propia informales</t>
  </si>
  <si>
    <t>Personas en situación de desempleo</t>
  </si>
  <si>
    <t>Otros miembros</t>
  </si>
  <si>
    <t>Construcción: personas o familias rurales pobres sin agua domiciliar</t>
  </si>
  <si>
    <t>Personas</t>
  </si>
  <si>
    <t>Mejoramiento: personas o familias rurales pobres con acueducto rural</t>
  </si>
  <si>
    <t>Con secundaria completa o más</t>
  </si>
  <si>
    <t>Totales de control 2012</t>
  </si>
  <si>
    <t>Asegurados por cuenta del Estado (ACE) 2012</t>
  </si>
  <si>
    <t>Bono familiar para la Vivienda (BFV) 2012</t>
  </si>
  <si>
    <t>Régimen no contributivo de pensiones (RNC) 2012</t>
  </si>
  <si>
    <t>Programa de alimentación y nutrición del escolar (PANEA -CE) 2012</t>
  </si>
  <si>
    <t>Becas para estudiar (FONABE) 2012</t>
  </si>
  <si>
    <t>Bienestar y promoción familiar (IMAS) 2012</t>
  </si>
  <si>
    <t>Nutrición y desarrollo infantil (CEN-CINAI) 2012</t>
  </si>
  <si>
    <t>Pacientes en fase terminal (FT) 2012</t>
  </si>
  <si>
    <t>Con cualquier tipo de discapacidad (18 a 64 años)</t>
  </si>
  <si>
    <t>Excluyendo discapacidad mental (18 a 64 años)</t>
  </si>
  <si>
    <t>Pobreza y discapcidad (CNREE) 2012</t>
  </si>
  <si>
    <t>10% de los adultos mayores (Rosero)</t>
  </si>
  <si>
    <t>Construyendo lazos de solidaridad (CONAPAM) 2012</t>
  </si>
  <si>
    <t>Programa Nacional de Apoyo a la Pequeña y Mediana Empresa (PRONAMYPE-MTSS) 2012</t>
  </si>
  <si>
    <t>jefes de hogar</t>
  </si>
  <si>
    <t>Programa Nacional de Empleo (PRONAE-MTSS) 2012</t>
  </si>
  <si>
    <t>Empléate 2012</t>
  </si>
  <si>
    <t>Acueductos rurales (ACRU - AyA) 2012</t>
  </si>
  <si>
    <t>Instalación: población rural pobre sin sistema eliminación excretas</t>
  </si>
  <si>
    <t>Instalación: población rural pobre sin sistema eliminación excretas (quitando letrina)</t>
  </si>
  <si>
    <t>Saneamiento básico (SANEBAR - MS) 2012</t>
  </si>
  <si>
    <t>1/ Dos o más discapacidades.</t>
  </si>
  <si>
    <r>
      <t xml:space="preserve">Adultos mayores con limitaciones físicas severas </t>
    </r>
    <r>
      <rPr>
        <vertAlign val="superscript"/>
        <sz val="12"/>
        <color theme="1"/>
        <rFont val="Calibri"/>
        <family val="2"/>
        <scheme val="minor"/>
      </rPr>
      <t>1</t>
    </r>
  </si>
  <si>
    <t>Costa Rica: estimaciones de las poblaciones objetivo de cada programa financiado por el FODESAF 2013</t>
  </si>
  <si>
    <t>Preescolar</t>
  </si>
  <si>
    <t>Primaria</t>
  </si>
  <si>
    <t>De 7 a 13 años</t>
  </si>
  <si>
    <t xml:space="preserve">De 2 a menos de 7 años </t>
  </si>
  <si>
    <t>Fecha de actualización: 18/08/2014</t>
  </si>
  <si>
    <t>Población de 17 a 24 años que no trabaja ni estudia, disponible para trabajar</t>
  </si>
  <si>
    <t>Hasta primaria completa</t>
  </si>
  <si>
    <t>Secundaria incompleta</t>
  </si>
  <si>
    <t>Nota: los estratos están formados a partir del ingreso familiar per cápita autónomo de los hogares (antes de las transferencias estatales). Los pobres por ingresos</t>
  </si>
  <si>
    <t xml:space="preserve">se determinan con las lineas de pobreza oficiales. Los grupos vulnerables corresponden al conjunto siguiente de familias hasta alcanzar el 40% de menores ingresos. </t>
  </si>
  <si>
    <t>Los grupos medios incluyen el tercer y cuarto quintil de esa distribución y los grupos acomodados son el quintil más rico.</t>
  </si>
  <si>
    <t>Para pacientes en fase terminal se utilizan las muertes por enfermedades crónicas o degenerativas ocurridas en el año (promedio 2000 a 2011), atribuidas a hogares con asalariados asegurados directos al SEM.</t>
  </si>
  <si>
    <t>Fuente: Elaboración del Instituto de Investigaciones en Ciencias Económicas, Universidad de Costa Rica, con base en la ENAHO 2012 del INEC.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</si>
</sst>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4" fillId="0" borderId="0" xfId="1" applyFont="1"/>
    <xf numFmtId="0" fontId="4" fillId="0" borderId="1" xfId="1" applyFont="1" applyBorder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 wrapText="1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 indent="1"/>
    </xf>
    <xf numFmtId="3" fontId="4" fillId="0" borderId="0" xfId="1" applyNumberFormat="1" applyFont="1"/>
    <xf numFmtId="0" fontId="4" fillId="0" borderId="0" xfId="1" applyFont="1" applyAlignment="1">
      <alignment horizontal="left" indent="2"/>
    </xf>
    <xf numFmtId="164" fontId="4" fillId="0" borderId="0" xfId="1" applyNumberFormat="1" applyFont="1"/>
    <xf numFmtId="3" fontId="4" fillId="2" borderId="0" xfId="1" applyNumberFormat="1" applyFont="1" applyFill="1"/>
    <xf numFmtId="0" fontId="4" fillId="0" borderId="0" xfId="1" applyFont="1" applyAlignment="1">
      <alignment horizontal="left" indent="3"/>
    </xf>
    <xf numFmtId="0" fontId="4" fillId="0" borderId="0" xfId="1" applyFont="1" applyAlignment="1">
      <alignment horizontal="left" indent="5"/>
    </xf>
    <xf numFmtId="0" fontId="4" fillId="0" borderId="0" xfId="1" applyFont="1" applyAlignment="1">
      <alignment horizontal="left" indent="7"/>
    </xf>
    <xf numFmtId="3" fontId="4" fillId="0" borderId="0" xfId="1" applyNumberFormat="1" applyFont="1" applyAlignment="1">
      <alignment horizontal="right"/>
    </xf>
    <xf numFmtId="1" fontId="4" fillId="0" borderId="0" xfId="1" applyNumberFormat="1" applyFont="1"/>
    <xf numFmtId="0" fontId="4" fillId="0" borderId="4" xfId="1" applyFont="1" applyBorder="1"/>
    <xf numFmtId="3" fontId="4" fillId="0" borderId="0" xfId="1" applyNumberFormat="1" applyFont="1" applyFill="1"/>
    <xf numFmtId="0" fontId="4" fillId="0" borderId="0" xfId="0" applyFont="1" applyAlignment="1">
      <alignment horizontal="left" indent="2"/>
    </xf>
    <xf numFmtId="3" fontId="4" fillId="0" borderId="0" xfId="0" applyNumberFormat="1" applyFont="1"/>
    <xf numFmtId="0" fontId="1" fillId="0" borderId="0" xfId="0" applyFont="1"/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6"/>
  <sheetViews>
    <sheetView tabSelected="1" workbookViewId="0"/>
  </sheetViews>
  <sheetFormatPr baseColWidth="10" defaultColWidth="12.5703125" defaultRowHeight="15.75" x14ac:dyDescent="0.25"/>
  <cols>
    <col min="1" max="1" width="67.85546875" style="1" customWidth="1"/>
    <col min="2" max="6" width="12.5703125" style="1"/>
    <col min="7" max="7" width="13.28515625" style="1" bestFit="1" customWidth="1"/>
    <col min="8" max="16384" width="12.5703125" style="1"/>
  </cols>
  <sheetData>
    <row r="2" spans="1:8" ht="18.75" x14ac:dyDescent="0.3">
      <c r="A2" s="24" t="s">
        <v>92</v>
      </c>
      <c r="B2" s="24"/>
      <c r="C2" s="24"/>
      <c r="D2" s="24"/>
      <c r="E2" s="24"/>
      <c r="F2" s="24"/>
      <c r="G2" s="24"/>
      <c r="H2" s="24"/>
    </row>
    <row r="4" spans="1:8" x14ac:dyDescent="0.25">
      <c r="A4" s="21" t="s">
        <v>0</v>
      </c>
      <c r="B4" s="23" t="s">
        <v>1</v>
      </c>
      <c r="C4" s="23"/>
      <c r="D4" s="23"/>
      <c r="E4" s="2" t="s">
        <v>2</v>
      </c>
      <c r="F4" s="2" t="s">
        <v>3</v>
      </c>
      <c r="G4" s="2" t="s">
        <v>2</v>
      </c>
      <c r="H4" s="2" t="s">
        <v>4</v>
      </c>
    </row>
    <row r="5" spans="1:8" ht="16.5" thickBot="1" x14ac:dyDescent="0.3">
      <c r="A5" s="22"/>
      <c r="B5" s="3" t="s">
        <v>5</v>
      </c>
      <c r="C5" s="3" t="s">
        <v>6</v>
      </c>
      <c r="D5" s="3" t="s">
        <v>7</v>
      </c>
      <c r="E5" s="3" t="s">
        <v>8</v>
      </c>
      <c r="F5" s="4" t="s">
        <v>9</v>
      </c>
      <c r="G5" s="4" t="s">
        <v>10</v>
      </c>
      <c r="H5" s="4" t="s">
        <v>11</v>
      </c>
    </row>
    <row r="6" spans="1:8" ht="16.5" thickTop="1" x14ac:dyDescent="0.25"/>
    <row r="8" spans="1:8" x14ac:dyDescent="0.25">
      <c r="A8" s="5" t="s">
        <v>68</v>
      </c>
    </row>
    <row r="9" spans="1:8" x14ac:dyDescent="0.25">
      <c r="A9" s="6" t="s">
        <v>12</v>
      </c>
      <c r="B9" s="7">
        <f>SUM(C9:D9)</f>
        <v>314095</v>
      </c>
      <c r="C9" s="7">
        <v>125619</v>
      </c>
      <c r="D9" s="7">
        <v>188476</v>
      </c>
      <c r="E9" s="7">
        <v>229117</v>
      </c>
      <c r="F9" s="7">
        <v>543186</v>
      </c>
      <c r="G9" s="7">
        <v>271560</v>
      </c>
      <c r="H9" s="7">
        <f>SUM(C9:G9)</f>
        <v>1357958</v>
      </c>
    </row>
    <row r="10" spans="1:8" x14ac:dyDescent="0.25">
      <c r="A10" s="8" t="s">
        <v>13</v>
      </c>
      <c r="B10" s="9">
        <f>B9/$H9*100</f>
        <v>23.129949527157688</v>
      </c>
      <c r="C10" s="9">
        <f t="shared" ref="C10:H10" si="0">C9/$H9*100</f>
        <v>9.2505806512425277</v>
      </c>
      <c r="D10" s="9">
        <f t="shared" si="0"/>
        <v>13.87936887591516</v>
      </c>
      <c r="E10" s="9">
        <f t="shared" si="0"/>
        <v>16.872171304267141</v>
      </c>
      <c r="F10" s="9">
        <f t="shared" si="0"/>
        <v>40.000206191944081</v>
      </c>
      <c r="G10" s="9">
        <f t="shared" si="0"/>
        <v>19.99767297663109</v>
      </c>
      <c r="H10" s="9">
        <f t="shared" si="0"/>
        <v>100</v>
      </c>
    </row>
    <row r="11" spans="1:8" x14ac:dyDescent="0.25">
      <c r="A11" s="8"/>
      <c r="B11" s="9"/>
      <c r="C11" s="9"/>
      <c r="D11" s="9"/>
      <c r="E11" s="9"/>
      <c r="F11" s="9"/>
      <c r="G11" s="9"/>
      <c r="H11" s="9"/>
    </row>
    <row r="12" spans="1:8" x14ac:dyDescent="0.25">
      <c r="A12" s="6" t="s">
        <v>14</v>
      </c>
      <c r="B12" s="7">
        <f>SUM(C12:D12)</f>
        <v>1235736</v>
      </c>
      <c r="C12" s="7">
        <v>436328</v>
      </c>
      <c r="D12" s="7">
        <v>799408</v>
      </c>
      <c r="E12" s="7">
        <v>800204</v>
      </c>
      <c r="F12" s="7">
        <v>1831074</v>
      </c>
      <c r="G12" s="7">
        <v>736060</v>
      </c>
      <c r="H12" s="7">
        <f>SUM(C12:G12)</f>
        <v>4603074</v>
      </c>
    </row>
    <row r="13" spans="1:8" x14ac:dyDescent="0.25">
      <c r="A13" s="8" t="s">
        <v>13</v>
      </c>
      <c r="B13" s="9">
        <f>B12/$H12*100</f>
        <v>26.845886031812654</v>
      </c>
      <c r="C13" s="9">
        <f t="shared" ref="C13:H13" si="1">C12/$H12*100</f>
        <v>9.47905682159357</v>
      </c>
      <c r="D13" s="9">
        <f t="shared" si="1"/>
        <v>17.366829210219084</v>
      </c>
      <c r="E13" s="9">
        <f t="shared" si="1"/>
        <v>17.38412200194913</v>
      </c>
      <c r="F13" s="9">
        <f t="shared" si="1"/>
        <v>39.779373522997894</v>
      </c>
      <c r="G13" s="9">
        <f t="shared" si="1"/>
        <v>15.99061844324032</v>
      </c>
      <c r="H13" s="9">
        <f t="shared" si="1"/>
        <v>100</v>
      </c>
    </row>
    <row r="14" spans="1:8" x14ac:dyDescent="0.25">
      <c r="A14" s="8"/>
      <c r="B14" s="9"/>
      <c r="C14" s="9"/>
      <c r="D14" s="9"/>
      <c r="E14" s="9"/>
      <c r="F14" s="9"/>
      <c r="G14" s="9"/>
      <c r="H14" s="9"/>
    </row>
    <row r="16" spans="1:8" x14ac:dyDescent="0.25">
      <c r="A16" s="5" t="s">
        <v>69</v>
      </c>
      <c r="C16" s="7"/>
      <c r="D16" s="7"/>
      <c r="E16" s="7"/>
      <c r="F16" s="7"/>
      <c r="G16" s="7"/>
      <c r="H16" s="7"/>
    </row>
    <row r="17" spans="1:8" x14ac:dyDescent="0.25">
      <c r="A17" s="6" t="s">
        <v>18</v>
      </c>
      <c r="B17" s="10">
        <f t="shared" ref="B17" si="2">SUM(C17:D17)</f>
        <v>419952</v>
      </c>
      <c r="C17" s="7">
        <f>C18+C24</f>
        <v>203241</v>
      </c>
      <c r="D17" s="7">
        <f t="shared" ref="D17:G17" si="3">D18+D24</f>
        <v>216711</v>
      </c>
      <c r="E17" s="7">
        <f t="shared" si="3"/>
        <v>177027</v>
      </c>
      <c r="F17" s="7">
        <f t="shared" si="3"/>
        <v>251497</v>
      </c>
      <c r="G17" s="7">
        <f t="shared" si="3"/>
        <v>44257</v>
      </c>
      <c r="H17" s="7">
        <f t="shared" ref="H17:H21" si="4">SUM(C17:G17)</f>
        <v>892733</v>
      </c>
    </row>
    <row r="18" spans="1:8" x14ac:dyDescent="0.25">
      <c r="A18" s="11" t="s">
        <v>19</v>
      </c>
      <c r="B18" s="7">
        <f>SUM(C18:D18)</f>
        <v>85882</v>
      </c>
      <c r="C18" s="7">
        <f>C19+C22+C23</f>
        <v>45924</v>
      </c>
      <c r="D18" s="7">
        <f t="shared" ref="D18:G18" si="5">D19+D22+D23</f>
        <v>39958</v>
      </c>
      <c r="E18" s="7">
        <f t="shared" si="5"/>
        <v>35927</v>
      </c>
      <c r="F18" s="7">
        <f t="shared" si="5"/>
        <v>60241</v>
      </c>
      <c r="G18" s="7">
        <f t="shared" si="5"/>
        <v>13634</v>
      </c>
      <c r="H18" s="7">
        <f t="shared" si="4"/>
        <v>195684</v>
      </c>
    </row>
    <row r="19" spans="1:8" x14ac:dyDescent="0.25">
      <c r="A19" s="12" t="s">
        <v>20</v>
      </c>
      <c r="B19" s="7">
        <f t="shared" ref="B19:B23" si="6">SUM(C19:D19)</f>
        <v>49729</v>
      </c>
      <c r="C19" s="7">
        <f>C20+C21</f>
        <v>20880</v>
      </c>
      <c r="D19" s="7">
        <f t="shared" ref="D19:G19" si="7">D20+D21</f>
        <v>28849</v>
      </c>
      <c r="E19" s="7">
        <f t="shared" si="7"/>
        <v>27526</v>
      </c>
      <c r="F19" s="7">
        <f t="shared" si="7"/>
        <v>52200</v>
      </c>
      <c r="G19" s="7">
        <f t="shared" si="7"/>
        <v>11911</v>
      </c>
      <c r="H19" s="7">
        <f t="shared" si="4"/>
        <v>141366</v>
      </c>
    </row>
    <row r="20" spans="1:8" x14ac:dyDescent="0.25">
      <c r="A20" s="13" t="s">
        <v>21</v>
      </c>
      <c r="B20" s="7">
        <f t="shared" si="6"/>
        <v>26149</v>
      </c>
      <c r="C20" s="7">
        <v>9437</v>
      </c>
      <c r="D20" s="7">
        <v>16712</v>
      </c>
      <c r="E20" s="7">
        <v>16911</v>
      </c>
      <c r="F20" s="7">
        <v>30002</v>
      </c>
      <c r="G20" s="7">
        <v>3500</v>
      </c>
      <c r="H20" s="7">
        <f t="shared" si="4"/>
        <v>76562</v>
      </c>
    </row>
    <row r="21" spans="1:8" x14ac:dyDescent="0.25">
      <c r="A21" s="13" t="s">
        <v>22</v>
      </c>
      <c r="B21" s="7">
        <f t="shared" si="6"/>
        <v>23580</v>
      </c>
      <c r="C21" s="7">
        <v>11443</v>
      </c>
      <c r="D21" s="7">
        <v>12137</v>
      </c>
      <c r="E21" s="7">
        <v>10615</v>
      </c>
      <c r="F21" s="7">
        <v>22198</v>
      </c>
      <c r="G21" s="7">
        <v>8411</v>
      </c>
      <c r="H21" s="7">
        <f t="shared" si="4"/>
        <v>64804</v>
      </c>
    </row>
    <row r="22" spans="1:8" x14ac:dyDescent="0.25">
      <c r="A22" s="12" t="s">
        <v>23</v>
      </c>
      <c r="B22" s="7">
        <f t="shared" si="6"/>
        <v>10709</v>
      </c>
      <c r="C22" s="7">
        <v>8301</v>
      </c>
      <c r="D22" s="7">
        <v>2408</v>
      </c>
      <c r="E22" s="7">
        <v>2337</v>
      </c>
      <c r="F22" s="7">
        <v>1467</v>
      </c>
      <c r="G22" s="7">
        <v>0</v>
      </c>
      <c r="H22" s="7">
        <v>20860</v>
      </c>
    </row>
    <row r="23" spans="1:8" x14ac:dyDescent="0.25">
      <c r="A23" s="12" t="s">
        <v>24</v>
      </c>
      <c r="B23" s="7">
        <f t="shared" si="6"/>
        <v>25444</v>
      </c>
      <c r="C23" s="7">
        <v>16743</v>
      </c>
      <c r="D23" s="7">
        <v>8701</v>
      </c>
      <c r="E23" s="7">
        <v>6064</v>
      </c>
      <c r="F23" s="7">
        <v>6574</v>
      </c>
      <c r="G23" s="7">
        <v>1723</v>
      </c>
      <c r="H23" s="7">
        <v>39145</v>
      </c>
    </row>
    <row r="24" spans="1:8" x14ac:dyDescent="0.25">
      <c r="A24" s="11" t="s">
        <v>25</v>
      </c>
      <c r="B24" s="7">
        <f t="shared" ref="B24" si="8">SUM(C24:D24)</f>
        <v>334070</v>
      </c>
      <c r="C24" s="7">
        <v>157317</v>
      </c>
      <c r="D24" s="7">
        <v>176753</v>
      </c>
      <c r="E24" s="7">
        <v>141100</v>
      </c>
      <c r="F24" s="7">
        <v>191256</v>
      </c>
      <c r="G24" s="7">
        <v>30623</v>
      </c>
      <c r="H24" s="7">
        <f t="shared" ref="H24" si="9">SUM(C24:G24)</f>
        <v>697049</v>
      </c>
    </row>
    <row r="27" spans="1:8" x14ac:dyDescent="0.25">
      <c r="A27" s="5" t="s">
        <v>70</v>
      </c>
    </row>
    <row r="28" spans="1:8" x14ac:dyDescent="0.25">
      <c r="A28" s="6" t="s">
        <v>26</v>
      </c>
    </row>
    <row r="29" spans="1:8" x14ac:dyDescent="0.25">
      <c r="A29" s="8" t="s">
        <v>27</v>
      </c>
      <c r="B29" s="10">
        <f>SUM(C29:D29)</f>
        <v>103842</v>
      </c>
      <c r="C29" s="7">
        <v>42138</v>
      </c>
      <c r="D29" s="7">
        <v>61704</v>
      </c>
      <c r="E29" s="7">
        <v>76696</v>
      </c>
      <c r="F29" s="7">
        <v>167389</v>
      </c>
      <c r="G29" s="7">
        <v>67305</v>
      </c>
      <c r="H29" s="7">
        <f>SUM(C29:G29)</f>
        <v>415232</v>
      </c>
    </row>
    <row r="30" spans="1:8" x14ac:dyDescent="0.25">
      <c r="A30" s="8" t="s">
        <v>28</v>
      </c>
      <c r="B30" s="7">
        <f>SUM(C30:D30)</f>
        <v>404638</v>
      </c>
      <c r="C30" s="7">
        <v>151619</v>
      </c>
      <c r="D30" s="7">
        <v>253019</v>
      </c>
      <c r="E30" s="7">
        <v>296603</v>
      </c>
      <c r="F30" s="7">
        <v>507593</v>
      </c>
      <c r="G30" s="7">
        <v>149268</v>
      </c>
      <c r="H30" s="7">
        <f>SUM(C30:G30)</f>
        <v>1358102</v>
      </c>
    </row>
    <row r="31" spans="1:8" x14ac:dyDescent="0.25">
      <c r="A31" s="6" t="s">
        <v>29</v>
      </c>
    </row>
    <row r="32" spans="1:8" x14ac:dyDescent="0.25">
      <c r="A32" s="8" t="s">
        <v>27</v>
      </c>
      <c r="B32" s="10">
        <f>SUM(C32:D32)</f>
        <v>41032</v>
      </c>
      <c r="C32" s="7">
        <v>21263</v>
      </c>
      <c r="D32" s="7">
        <v>19769</v>
      </c>
      <c r="E32" s="7">
        <v>23267</v>
      </c>
      <c r="F32" s="7">
        <v>27740</v>
      </c>
      <c r="G32" s="7">
        <v>7601</v>
      </c>
      <c r="H32" s="7">
        <f>SUM(C32:G32)</f>
        <v>99640</v>
      </c>
    </row>
    <row r="33" spans="1:8" x14ac:dyDescent="0.25">
      <c r="A33" s="8" t="s">
        <v>28</v>
      </c>
      <c r="B33" s="7">
        <f>SUM(C33:D33)</f>
        <v>168633</v>
      </c>
      <c r="C33" s="7">
        <v>84977</v>
      </c>
      <c r="D33" s="7">
        <v>83656</v>
      </c>
      <c r="E33" s="7">
        <v>93012</v>
      </c>
      <c r="F33" s="7">
        <v>89712</v>
      </c>
      <c r="G33" s="7">
        <v>19195</v>
      </c>
      <c r="H33" s="7">
        <f>SUM(C33:G33)</f>
        <v>370552</v>
      </c>
    </row>
    <row r="34" spans="1:8" x14ac:dyDescent="0.25">
      <c r="A34" s="8"/>
      <c r="B34" s="7"/>
      <c r="C34" s="7"/>
      <c r="D34" s="7"/>
      <c r="E34" s="7"/>
      <c r="F34" s="7"/>
      <c r="G34" s="7"/>
      <c r="H34" s="7"/>
    </row>
    <row r="36" spans="1:8" x14ac:dyDescent="0.25">
      <c r="A36" s="5" t="s">
        <v>71</v>
      </c>
    </row>
    <row r="37" spans="1:8" x14ac:dyDescent="0.25">
      <c r="A37" s="6" t="s">
        <v>30</v>
      </c>
      <c r="B37" s="7"/>
      <c r="C37" s="7"/>
      <c r="D37" s="7"/>
      <c r="E37" s="7"/>
      <c r="F37" s="7"/>
      <c r="G37" s="7"/>
      <c r="H37" s="7"/>
    </row>
    <row r="38" spans="1:8" x14ac:dyDescent="0.25">
      <c r="A38" s="8" t="s">
        <v>15</v>
      </c>
      <c r="B38" s="7">
        <f t="shared" ref="B38:B39" si="10">SUM(C38:D38)</f>
        <v>110128</v>
      </c>
      <c r="C38" s="7">
        <v>49913</v>
      </c>
      <c r="D38" s="7">
        <v>60215</v>
      </c>
      <c r="E38" s="7">
        <v>61892</v>
      </c>
      <c r="F38" s="7">
        <v>142604</v>
      </c>
      <c r="G38" s="7">
        <v>85195</v>
      </c>
      <c r="H38" s="7">
        <f t="shared" ref="H38:H39" si="11">SUM(C38:G38)</f>
        <v>399819</v>
      </c>
    </row>
    <row r="39" spans="1:8" x14ac:dyDescent="0.25">
      <c r="A39" s="8" t="s">
        <v>31</v>
      </c>
      <c r="B39" s="10">
        <f t="shared" si="10"/>
        <v>83010</v>
      </c>
      <c r="C39" s="7">
        <v>46397</v>
      </c>
      <c r="D39" s="7">
        <v>36613</v>
      </c>
      <c r="E39" s="7">
        <v>36467</v>
      </c>
      <c r="F39" s="7">
        <v>63503</v>
      </c>
      <c r="G39" s="7">
        <v>24403</v>
      </c>
      <c r="H39" s="7">
        <f t="shared" si="11"/>
        <v>207383</v>
      </c>
    </row>
    <row r="40" spans="1:8" x14ac:dyDescent="0.25">
      <c r="A40" s="6" t="s">
        <v>32</v>
      </c>
      <c r="B40" s="7"/>
      <c r="C40" s="7"/>
      <c r="D40" s="7"/>
      <c r="E40" s="7"/>
      <c r="F40" s="7"/>
      <c r="G40" s="7"/>
      <c r="H40" s="7"/>
    </row>
    <row r="41" spans="1:8" x14ac:dyDescent="0.25">
      <c r="A41" s="8" t="s">
        <v>33</v>
      </c>
      <c r="B41" s="7">
        <f t="shared" ref="B41:B42" si="12">SUM(C41:D41)</f>
        <v>85896</v>
      </c>
      <c r="C41" s="7">
        <v>40240</v>
      </c>
      <c r="D41" s="7">
        <v>45656</v>
      </c>
      <c r="E41" s="7">
        <v>40485</v>
      </c>
      <c r="F41" s="7">
        <v>78262</v>
      </c>
      <c r="G41" s="7">
        <v>29002</v>
      </c>
      <c r="H41" s="7">
        <f t="shared" ref="H41:H42" si="13">SUM(C41:G41)</f>
        <v>233645</v>
      </c>
    </row>
    <row r="42" spans="1:8" x14ac:dyDescent="0.25">
      <c r="A42" s="8" t="s">
        <v>34</v>
      </c>
      <c r="B42" s="10">
        <f t="shared" si="12"/>
        <v>6239</v>
      </c>
      <c r="C42" s="7">
        <v>2935</v>
      </c>
      <c r="D42" s="7">
        <v>3304</v>
      </c>
      <c r="E42" s="7">
        <v>2159</v>
      </c>
      <c r="F42" s="7">
        <v>4077</v>
      </c>
      <c r="G42" s="7">
        <v>1571</v>
      </c>
      <c r="H42" s="7">
        <f t="shared" si="13"/>
        <v>14046</v>
      </c>
    </row>
    <row r="43" spans="1:8" x14ac:dyDescent="0.25">
      <c r="A43" s="8"/>
      <c r="B43" s="7"/>
      <c r="C43" s="7"/>
      <c r="D43" s="7"/>
      <c r="E43" s="7"/>
      <c r="F43" s="7"/>
      <c r="G43" s="7"/>
      <c r="H43" s="7"/>
    </row>
    <row r="45" spans="1:8" x14ac:dyDescent="0.25">
      <c r="A45" s="5" t="s">
        <v>72</v>
      </c>
    </row>
    <row r="46" spans="1:8" x14ac:dyDescent="0.25">
      <c r="A46" s="6" t="s">
        <v>35</v>
      </c>
      <c r="B46" s="10">
        <f>SUM(B47:B49)</f>
        <v>217488</v>
      </c>
      <c r="C46" s="7">
        <f>SUM(C47:C49)</f>
        <v>80544</v>
      </c>
      <c r="D46" s="7">
        <f t="shared" ref="D46:H46" si="14">SUM(D47:D49)</f>
        <v>136944</v>
      </c>
      <c r="E46" s="7">
        <f t="shared" si="14"/>
        <v>123659</v>
      </c>
      <c r="F46" s="7">
        <f t="shared" si="14"/>
        <v>165921</v>
      </c>
      <c r="G46" s="7">
        <f t="shared" si="14"/>
        <v>21622</v>
      </c>
      <c r="H46" s="7">
        <f t="shared" si="14"/>
        <v>528690</v>
      </c>
    </row>
    <row r="47" spans="1:8" x14ac:dyDescent="0.25">
      <c r="A47" s="8" t="s">
        <v>36</v>
      </c>
      <c r="B47" s="7">
        <f t="shared" ref="B47:B49" si="15">SUM(C47:D47)</f>
        <v>22540</v>
      </c>
      <c r="C47" s="7">
        <v>6331</v>
      </c>
      <c r="D47" s="7">
        <v>16209</v>
      </c>
      <c r="E47" s="7">
        <v>15294</v>
      </c>
      <c r="F47" s="7">
        <v>23790</v>
      </c>
      <c r="G47" s="7">
        <v>3343</v>
      </c>
      <c r="H47" s="7">
        <f t="shared" ref="H47:H49" si="16">SUM(C47:G47)</f>
        <v>64967</v>
      </c>
    </row>
    <row r="48" spans="1:8" x14ac:dyDescent="0.25">
      <c r="A48" s="8" t="s">
        <v>37</v>
      </c>
      <c r="B48" s="7">
        <f t="shared" si="15"/>
        <v>15818</v>
      </c>
      <c r="C48" s="7">
        <v>5908</v>
      </c>
      <c r="D48" s="7">
        <v>9910</v>
      </c>
      <c r="E48" s="7">
        <v>7595</v>
      </c>
      <c r="F48" s="7">
        <v>11341</v>
      </c>
      <c r="G48" s="7">
        <v>2007</v>
      </c>
      <c r="H48" s="7">
        <f t="shared" si="16"/>
        <v>36761</v>
      </c>
    </row>
    <row r="49" spans="1:8" x14ac:dyDescent="0.25">
      <c r="A49" s="8" t="s">
        <v>38</v>
      </c>
      <c r="B49" s="7">
        <f t="shared" si="15"/>
        <v>179130</v>
      </c>
      <c r="C49" s="7">
        <v>68305</v>
      </c>
      <c r="D49" s="7">
        <v>110825</v>
      </c>
      <c r="E49" s="7">
        <v>100770</v>
      </c>
      <c r="F49" s="7">
        <v>130790</v>
      </c>
      <c r="G49" s="7">
        <v>16272</v>
      </c>
      <c r="H49" s="7">
        <f t="shared" si="16"/>
        <v>426962</v>
      </c>
    </row>
    <row r="50" spans="1:8" x14ac:dyDescent="0.25">
      <c r="A50" s="6" t="s">
        <v>39</v>
      </c>
      <c r="B50" s="7">
        <f t="shared" ref="B50:H50" si="17">SUM(B51:B52)</f>
        <v>124926</v>
      </c>
      <c r="C50" s="7">
        <f>SUM(C51:C52)</f>
        <v>45888</v>
      </c>
      <c r="D50" s="7">
        <f t="shared" si="17"/>
        <v>79038</v>
      </c>
      <c r="E50" s="7">
        <f t="shared" si="17"/>
        <v>89914</v>
      </c>
      <c r="F50" s="7">
        <f t="shared" si="17"/>
        <v>136042</v>
      </c>
      <c r="G50" s="7">
        <f t="shared" si="17"/>
        <v>21060</v>
      </c>
      <c r="H50" s="7">
        <f t="shared" si="17"/>
        <v>371942</v>
      </c>
    </row>
    <row r="51" spans="1:8" x14ac:dyDescent="0.25">
      <c r="A51" s="8" t="s">
        <v>40</v>
      </c>
      <c r="B51" s="10">
        <f t="shared" ref="B51:B54" si="18">SUM(C51:D51)</f>
        <v>113075.29505584719</v>
      </c>
      <c r="C51" s="7">
        <v>40177.100896930569</v>
      </c>
      <c r="D51" s="7">
        <v>72898.194158916624</v>
      </c>
      <c r="E51" s="7">
        <v>80026.911618669314</v>
      </c>
      <c r="F51" s="7">
        <v>121389.03306566771</v>
      </c>
      <c r="G51" s="7">
        <v>19880.864354457961</v>
      </c>
      <c r="H51" s="7">
        <f t="shared" ref="H51:H54" si="19">SUM(C51:G51)</f>
        <v>334372.10409464216</v>
      </c>
    </row>
    <row r="52" spans="1:8" x14ac:dyDescent="0.25">
      <c r="A52" s="8" t="s">
        <v>41</v>
      </c>
      <c r="B52" s="10">
        <f t="shared" si="18"/>
        <v>11850.7049441528</v>
      </c>
      <c r="C52" s="7">
        <v>5710.8991030694269</v>
      </c>
      <c r="D52" s="7">
        <v>6139.8058410833737</v>
      </c>
      <c r="E52" s="7">
        <v>9887.0883813306864</v>
      </c>
      <c r="F52" s="7">
        <v>14652.966934332289</v>
      </c>
      <c r="G52" s="7">
        <v>1179.1356455420373</v>
      </c>
      <c r="H52" s="7">
        <f t="shared" si="19"/>
        <v>37569.895905357815</v>
      </c>
    </row>
    <row r="53" spans="1:8" x14ac:dyDescent="0.25">
      <c r="A53" s="6" t="s">
        <v>42</v>
      </c>
      <c r="B53" s="10">
        <f t="shared" si="18"/>
        <v>2271</v>
      </c>
      <c r="C53" s="7">
        <v>1095</v>
      </c>
      <c r="D53" s="7">
        <v>1176</v>
      </c>
      <c r="E53" s="7">
        <v>2002</v>
      </c>
      <c r="F53" s="7">
        <v>1617</v>
      </c>
      <c r="G53" s="7">
        <v>799</v>
      </c>
      <c r="H53" s="7">
        <f t="shared" si="19"/>
        <v>6689</v>
      </c>
    </row>
    <row r="54" spans="1:8" x14ac:dyDescent="0.25">
      <c r="A54" s="6" t="s">
        <v>43</v>
      </c>
      <c r="B54" s="10">
        <f t="shared" si="18"/>
        <v>14008</v>
      </c>
      <c r="C54" s="7">
        <v>4536</v>
      </c>
      <c r="D54" s="7">
        <v>9472</v>
      </c>
      <c r="E54" s="7">
        <v>14373</v>
      </c>
      <c r="F54" s="7">
        <v>28379</v>
      </c>
      <c r="G54" s="7">
        <v>5662</v>
      </c>
      <c r="H54" s="7">
        <f t="shared" si="19"/>
        <v>62422</v>
      </c>
    </row>
    <row r="57" spans="1:8" x14ac:dyDescent="0.25">
      <c r="A57" s="5" t="s">
        <v>73</v>
      </c>
    </row>
    <row r="58" spans="1:8" x14ac:dyDescent="0.25">
      <c r="A58" s="6" t="s">
        <v>93</v>
      </c>
      <c r="B58" s="10">
        <f t="shared" ref="B58:B59" si="20">SUM(C58:D58)</f>
        <v>15818</v>
      </c>
      <c r="C58" s="7">
        <f>C48</f>
        <v>5908</v>
      </c>
      <c r="D58" s="7">
        <f t="shared" ref="D58:H58" si="21">D48</f>
        <v>9910</v>
      </c>
      <c r="E58" s="7">
        <f t="shared" si="21"/>
        <v>7595</v>
      </c>
      <c r="F58" s="7">
        <f t="shared" si="21"/>
        <v>11341</v>
      </c>
      <c r="G58" s="7">
        <f t="shared" si="21"/>
        <v>2007</v>
      </c>
      <c r="H58" s="7">
        <f t="shared" si="21"/>
        <v>36761</v>
      </c>
    </row>
    <row r="59" spans="1:8" x14ac:dyDescent="0.25">
      <c r="A59" s="6" t="s">
        <v>94</v>
      </c>
      <c r="B59" s="10">
        <f t="shared" si="20"/>
        <v>179130</v>
      </c>
      <c r="C59" s="7">
        <f>C49</f>
        <v>68305</v>
      </c>
      <c r="D59" s="7">
        <f t="shared" ref="D59:H59" si="22">D49</f>
        <v>110825</v>
      </c>
      <c r="E59" s="7">
        <f t="shared" si="22"/>
        <v>100770</v>
      </c>
      <c r="F59" s="7">
        <f t="shared" si="22"/>
        <v>130790</v>
      </c>
      <c r="G59" s="7">
        <f t="shared" si="22"/>
        <v>16272</v>
      </c>
      <c r="H59" s="7">
        <f t="shared" si="22"/>
        <v>426962</v>
      </c>
    </row>
    <row r="60" spans="1:8" x14ac:dyDescent="0.25">
      <c r="A60" s="6" t="s">
        <v>44</v>
      </c>
      <c r="B60" s="10">
        <f t="shared" ref="B60:B63" si="23">SUM(C60:D60)</f>
        <v>6488</v>
      </c>
      <c r="C60" s="7">
        <v>2144</v>
      </c>
      <c r="D60" s="7">
        <v>4344</v>
      </c>
      <c r="E60" s="7">
        <v>4032</v>
      </c>
      <c r="F60" s="7">
        <v>2724</v>
      </c>
      <c r="G60" s="7">
        <v>70</v>
      </c>
      <c r="H60" s="7">
        <f t="shared" ref="H60:H62" si="24">SUM(C60:G60)</f>
        <v>13314</v>
      </c>
    </row>
    <row r="61" spans="1:8" x14ac:dyDescent="0.25">
      <c r="A61" s="6" t="s">
        <v>45</v>
      </c>
      <c r="B61" s="10">
        <f t="shared" si="23"/>
        <v>6488</v>
      </c>
      <c r="C61" s="7">
        <v>2144</v>
      </c>
      <c r="D61" s="7">
        <v>4344</v>
      </c>
      <c r="E61" s="7">
        <v>4032</v>
      </c>
      <c r="F61" s="7">
        <v>2724</v>
      </c>
      <c r="G61" s="7">
        <v>70</v>
      </c>
      <c r="H61" s="7">
        <f t="shared" si="24"/>
        <v>13314</v>
      </c>
    </row>
    <row r="62" spans="1:8" x14ac:dyDescent="0.25">
      <c r="A62" s="6" t="s">
        <v>46</v>
      </c>
      <c r="B62" s="10">
        <f t="shared" si="23"/>
        <v>22119</v>
      </c>
      <c r="C62" s="7">
        <v>6479</v>
      </c>
      <c r="D62" s="7">
        <v>15640</v>
      </c>
      <c r="E62" s="7">
        <v>29116</v>
      </c>
      <c r="F62" s="7">
        <v>135844</v>
      </c>
      <c r="G62" s="7">
        <v>117585</v>
      </c>
      <c r="H62" s="7">
        <f t="shared" si="24"/>
        <v>304664</v>
      </c>
    </row>
    <row r="63" spans="1:8" x14ac:dyDescent="0.25">
      <c r="A63" s="6" t="s">
        <v>47</v>
      </c>
      <c r="B63" s="7">
        <f t="shared" si="23"/>
        <v>0</v>
      </c>
      <c r="C63" s="14" t="s">
        <v>48</v>
      </c>
      <c r="D63" s="14" t="s">
        <v>48</v>
      </c>
      <c r="E63" s="14" t="s">
        <v>48</v>
      </c>
      <c r="F63" s="14" t="s">
        <v>48</v>
      </c>
      <c r="G63" s="14" t="s">
        <v>48</v>
      </c>
      <c r="H63" s="14" t="s">
        <v>48</v>
      </c>
    </row>
    <row r="66" spans="1:8" x14ac:dyDescent="0.25">
      <c r="A66" s="5" t="s">
        <v>74</v>
      </c>
    </row>
    <row r="67" spans="1:8" x14ac:dyDescent="0.25">
      <c r="A67" s="6" t="s">
        <v>49</v>
      </c>
      <c r="B67" s="15"/>
      <c r="C67" s="15"/>
      <c r="D67" s="15"/>
      <c r="E67" s="15"/>
      <c r="F67" s="15"/>
      <c r="G67" s="15"/>
      <c r="H67" s="15"/>
    </row>
    <row r="68" spans="1:8" x14ac:dyDescent="0.25">
      <c r="A68" s="11" t="s">
        <v>27</v>
      </c>
      <c r="B68" s="10">
        <f>SUM(C68:D68)</f>
        <v>95237</v>
      </c>
      <c r="C68" s="7">
        <v>34840</v>
      </c>
      <c r="D68" s="7">
        <v>60397</v>
      </c>
      <c r="E68" s="7">
        <v>70054</v>
      </c>
      <c r="F68" s="7">
        <v>112954</v>
      </c>
      <c r="G68" s="7">
        <v>18560</v>
      </c>
      <c r="H68" s="7">
        <f>SUM(C68:G68)</f>
        <v>296805</v>
      </c>
    </row>
    <row r="69" spans="1:8" x14ac:dyDescent="0.25">
      <c r="A69" s="11" t="s">
        <v>50</v>
      </c>
      <c r="B69" s="10">
        <f>SUM(C69:D69)</f>
        <v>124926.00000000003</v>
      </c>
      <c r="C69" s="7">
        <v>45888.000000000029</v>
      </c>
      <c r="D69" s="7">
        <v>79038</v>
      </c>
      <c r="E69" s="7">
        <v>89914.000000000073</v>
      </c>
      <c r="F69" s="7">
        <v>136042.00000000017</v>
      </c>
      <c r="G69" s="7">
        <v>21059.999999999996</v>
      </c>
      <c r="H69" s="7">
        <f>SUM(C69:G69)</f>
        <v>371942.00000000029</v>
      </c>
    </row>
    <row r="70" spans="1:8" x14ac:dyDescent="0.25">
      <c r="A70" s="6" t="s">
        <v>51</v>
      </c>
      <c r="B70" s="10">
        <f t="shared" ref="B70:B71" si="25">SUM(C70:D70)</f>
        <v>59141</v>
      </c>
      <c r="C70" s="7">
        <v>26403</v>
      </c>
      <c r="D70" s="7">
        <v>32738</v>
      </c>
      <c r="E70" s="7">
        <v>26520</v>
      </c>
      <c r="F70" s="7">
        <v>50480</v>
      </c>
      <c r="G70" s="7">
        <v>12368</v>
      </c>
      <c r="H70" s="7">
        <f t="shared" ref="H70:H71" si="26">SUM(C70:G70)</f>
        <v>148509</v>
      </c>
    </row>
    <row r="71" spans="1:8" x14ac:dyDescent="0.25">
      <c r="A71" s="6" t="s">
        <v>52</v>
      </c>
      <c r="B71" s="10">
        <f t="shared" si="25"/>
        <v>314095</v>
      </c>
      <c r="C71" s="7">
        <v>125619</v>
      </c>
      <c r="D71" s="7">
        <v>188476</v>
      </c>
      <c r="E71" s="7">
        <v>229117</v>
      </c>
      <c r="F71" s="7">
        <v>543186</v>
      </c>
      <c r="G71" s="7">
        <v>271560</v>
      </c>
      <c r="H71" s="7">
        <f t="shared" si="26"/>
        <v>1357958</v>
      </c>
    </row>
    <row r="74" spans="1:8" x14ac:dyDescent="0.25">
      <c r="A74" s="5" t="s">
        <v>75</v>
      </c>
    </row>
    <row r="75" spans="1:8" x14ac:dyDescent="0.25">
      <c r="A75" s="6" t="s">
        <v>53</v>
      </c>
      <c r="B75" s="7">
        <f t="shared" ref="B75:B78" si="27">SUM(C75:D75)</f>
        <v>43844</v>
      </c>
      <c r="C75" s="7">
        <v>15474</v>
      </c>
      <c r="D75" s="7">
        <v>28370</v>
      </c>
      <c r="E75" s="7">
        <v>28421</v>
      </c>
      <c r="F75" s="7">
        <v>33474</v>
      </c>
      <c r="G75" s="7">
        <v>8255</v>
      </c>
      <c r="H75" s="7">
        <f t="shared" ref="H75:H78" si="28">SUM(C75:G75)</f>
        <v>113994</v>
      </c>
    </row>
    <row r="76" spans="1:8" x14ac:dyDescent="0.25">
      <c r="A76" s="6" t="s">
        <v>96</v>
      </c>
      <c r="B76" s="10">
        <f t="shared" si="27"/>
        <v>115935</v>
      </c>
      <c r="C76" s="7">
        <v>42249</v>
      </c>
      <c r="D76" s="7">
        <v>73686</v>
      </c>
      <c r="E76" s="7">
        <v>70697</v>
      </c>
      <c r="F76" s="7">
        <v>105789</v>
      </c>
      <c r="G76" s="7">
        <v>25033</v>
      </c>
      <c r="H76" s="7">
        <f t="shared" si="28"/>
        <v>317454</v>
      </c>
    </row>
    <row r="77" spans="1:8" x14ac:dyDescent="0.25">
      <c r="A77" s="6" t="s">
        <v>95</v>
      </c>
      <c r="B77" s="7">
        <f t="shared" si="27"/>
        <v>197834</v>
      </c>
      <c r="C77" s="7">
        <v>73700</v>
      </c>
      <c r="D77" s="7">
        <v>124134</v>
      </c>
      <c r="E77" s="7">
        <v>116013</v>
      </c>
      <c r="F77" s="7">
        <v>167233</v>
      </c>
      <c r="G77" s="7">
        <v>41667</v>
      </c>
      <c r="H77" s="7">
        <f t="shared" si="28"/>
        <v>522747</v>
      </c>
    </row>
    <row r="78" spans="1:8" x14ac:dyDescent="0.25">
      <c r="A78" s="6" t="s">
        <v>54</v>
      </c>
      <c r="B78" s="7">
        <f t="shared" si="27"/>
        <v>30823.75</v>
      </c>
      <c r="C78" s="7">
        <v>12496.25</v>
      </c>
      <c r="D78" s="7">
        <v>18327.5</v>
      </c>
      <c r="E78" s="7">
        <v>19771.25</v>
      </c>
      <c r="F78" s="7">
        <v>21423.75</v>
      </c>
      <c r="G78" s="7">
        <v>5675</v>
      </c>
      <c r="H78" s="7">
        <f t="shared" si="28"/>
        <v>77693.75</v>
      </c>
    </row>
    <row r="81" spans="1:8" x14ac:dyDescent="0.25">
      <c r="A81" s="5" t="s">
        <v>76</v>
      </c>
    </row>
    <row r="82" spans="1:8" x14ac:dyDescent="0.25">
      <c r="A82" s="6" t="s">
        <v>55</v>
      </c>
      <c r="B82" s="10">
        <f t="shared" ref="B82" si="29">SUM(C82:D82)</f>
        <v>598.01065325044419</v>
      </c>
      <c r="C82" s="7">
        <v>58.680657281005757</v>
      </c>
      <c r="D82" s="7">
        <v>539.32999596943841</v>
      </c>
      <c r="E82" s="7">
        <v>1002.4102267276799</v>
      </c>
      <c r="F82" s="7">
        <v>3032.0950888515458</v>
      </c>
      <c r="G82" s="7">
        <v>1645.0005532817167</v>
      </c>
      <c r="H82" s="7">
        <f t="shared" ref="H82" si="30">SUM(C82:G82)</f>
        <v>6277.5165221113866</v>
      </c>
    </row>
    <row r="83" spans="1:8" x14ac:dyDescent="0.25">
      <c r="A83" s="5"/>
      <c r="B83" s="10"/>
      <c r="C83" s="7"/>
      <c r="D83" s="7"/>
      <c r="E83" s="7"/>
      <c r="F83" s="7"/>
      <c r="G83" s="7"/>
      <c r="H83" s="7"/>
    </row>
    <row r="85" spans="1:8" x14ac:dyDescent="0.25">
      <c r="A85" s="5" t="s">
        <v>79</v>
      </c>
    </row>
    <row r="86" spans="1:8" x14ac:dyDescent="0.25">
      <c r="A86" s="6" t="s">
        <v>77</v>
      </c>
    </row>
    <row r="87" spans="1:8" x14ac:dyDescent="0.25">
      <c r="A87" s="8" t="s">
        <v>56</v>
      </c>
      <c r="B87" s="7">
        <f t="shared" ref="B87:B88" si="31">SUM(C87:D87)</f>
        <v>43170</v>
      </c>
      <c r="C87" s="7">
        <v>20819</v>
      </c>
      <c r="D87" s="7">
        <v>22351</v>
      </c>
      <c r="E87" s="7">
        <v>22742</v>
      </c>
      <c r="F87" s="7">
        <v>38107</v>
      </c>
      <c r="G87" s="7">
        <v>15272</v>
      </c>
      <c r="H87" s="7">
        <f t="shared" ref="H87:H88" si="32">SUM(C87:G87)</f>
        <v>119291</v>
      </c>
    </row>
    <row r="88" spans="1:8" x14ac:dyDescent="0.25">
      <c r="A88" s="8" t="s">
        <v>57</v>
      </c>
      <c r="B88" s="7">
        <f t="shared" si="31"/>
        <v>8781</v>
      </c>
      <c r="C88" s="7">
        <v>4169</v>
      </c>
      <c r="D88" s="7">
        <v>4612</v>
      </c>
      <c r="E88" s="7">
        <v>3340</v>
      </c>
      <c r="F88" s="7">
        <v>6855</v>
      </c>
      <c r="G88" s="7">
        <v>1609</v>
      </c>
      <c r="H88" s="7">
        <f t="shared" si="32"/>
        <v>20585</v>
      </c>
    </row>
    <row r="89" spans="1:8" x14ac:dyDescent="0.25">
      <c r="A89" s="6" t="s">
        <v>78</v>
      </c>
    </row>
    <row r="90" spans="1:8" x14ac:dyDescent="0.25">
      <c r="A90" s="8" t="s">
        <v>56</v>
      </c>
      <c r="B90" s="10">
        <f t="shared" ref="B90:B91" si="33">SUM(C90:D90)</f>
        <v>36433</v>
      </c>
      <c r="C90" s="7">
        <v>17315</v>
      </c>
      <c r="D90" s="7">
        <v>19118</v>
      </c>
      <c r="E90" s="7">
        <v>18500</v>
      </c>
      <c r="F90" s="7">
        <v>34899</v>
      </c>
      <c r="G90" s="7">
        <v>13803</v>
      </c>
      <c r="H90" s="7">
        <f t="shared" ref="H90:H91" si="34">SUM(C90:G90)</f>
        <v>103635</v>
      </c>
    </row>
    <row r="91" spans="1:8" x14ac:dyDescent="0.25">
      <c r="A91" s="8" t="s">
        <v>57</v>
      </c>
      <c r="B91" s="10">
        <f t="shared" si="33"/>
        <v>7759</v>
      </c>
      <c r="C91" s="7">
        <v>3714</v>
      </c>
      <c r="D91" s="7">
        <v>4045</v>
      </c>
      <c r="E91" s="7">
        <v>3085</v>
      </c>
      <c r="F91" s="7">
        <v>5993</v>
      </c>
      <c r="G91" s="7">
        <v>1294</v>
      </c>
      <c r="H91" s="7">
        <f t="shared" si="34"/>
        <v>18131</v>
      </c>
    </row>
    <row r="94" spans="1:8" x14ac:dyDescent="0.25">
      <c r="A94" s="5" t="s">
        <v>81</v>
      </c>
    </row>
    <row r="95" spans="1:8" x14ac:dyDescent="0.25">
      <c r="A95" s="8" t="s">
        <v>15</v>
      </c>
      <c r="B95" s="10">
        <f t="shared" ref="B95:B100" si="35">SUM(C95:D95)</f>
        <v>110128</v>
      </c>
      <c r="C95" s="7">
        <v>49913</v>
      </c>
      <c r="D95" s="7">
        <v>60215</v>
      </c>
      <c r="E95" s="7">
        <v>61892</v>
      </c>
      <c r="F95" s="7">
        <v>142604</v>
      </c>
      <c r="G95" s="7">
        <v>85195</v>
      </c>
      <c r="H95" s="7">
        <f t="shared" ref="H95:H100" si="36">SUM(C95:G95)</f>
        <v>399819</v>
      </c>
    </row>
    <row r="96" spans="1:8" x14ac:dyDescent="0.25">
      <c r="A96" s="8" t="s">
        <v>80</v>
      </c>
      <c r="B96" s="7">
        <f>B95*0.1</f>
        <v>11012.800000000001</v>
      </c>
      <c r="C96" s="7">
        <f t="shared" ref="C96:H96" si="37">C95*0.1</f>
        <v>4991.3</v>
      </c>
      <c r="D96" s="7">
        <f t="shared" si="37"/>
        <v>6021.5</v>
      </c>
      <c r="E96" s="7">
        <f t="shared" si="37"/>
        <v>6189.2000000000007</v>
      </c>
      <c r="F96" s="7">
        <f t="shared" si="37"/>
        <v>14260.400000000001</v>
      </c>
      <c r="G96" s="7">
        <f t="shared" si="37"/>
        <v>8519.5</v>
      </c>
      <c r="H96" s="7">
        <f t="shared" si="37"/>
        <v>39981.9</v>
      </c>
    </row>
    <row r="97" spans="1:8" x14ac:dyDescent="0.25">
      <c r="A97" s="8" t="s">
        <v>16</v>
      </c>
      <c r="B97" s="17">
        <f t="shared" si="35"/>
        <v>31817</v>
      </c>
      <c r="C97" s="7">
        <v>15565</v>
      </c>
      <c r="D97" s="7">
        <v>16252</v>
      </c>
      <c r="E97" s="7">
        <v>11334</v>
      </c>
      <c r="F97" s="7">
        <v>34853</v>
      </c>
      <c r="G97" s="7">
        <v>11872</v>
      </c>
      <c r="H97" s="7">
        <f t="shared" si="36"/>
        <v>89876</v>
      </c>
    </row>
    <row r="98" spans="1:8" ht="18" x14ac:dyDescent="0.25">
      <c r="A98" s="8" t="s">
        <v>91</v>
      </c>
      <c r="B98" s="17">
        <f t="shared" si="35"/>
        <v>9422</v>
      </c>
      <c r="C98" s="7">
        <v>4501</v>
      </c>
      <c r="D98" s="7">
        <v>4921</v>
      </c>
      <c r="E98" s="7">
        <v>2779</v>
      </c>
      <c r="F98" s="7">
        <v>9371</v>
      </c>
      <c r="G98" s="7">
        <v>3870</v>
      </c>
      <c r="H98" s="7">
        <f t="shared" si="36"/>
        <v>25442</v>
      </c>
    </row>
    <row r="99" spans="1:8" x14ac:dyDescent="0.25">
      <c r="A99" s="8" t="s">
        <v>17</v>
      </c>
      <c r="B99" s="17">
        <f t="shared" si="35"/>
        <v>16535</v>
      </c>
      <c r="C99" s="7">
        <v>11748</v>
      </c>
      <c r="D99" s="7">
        <v>4787</v>
      </c>
      <c r="E99" s="7">
        <v>9320</v>
      </c>
      <c r="F99" s="7">
        <v>16694</v>
      </c>
      <c r="G99" s="7">
        <v>11612</v>
      </c>
      <c r="H99" s="7">
        <f t="shared" si="36"/>
        <v>54161</v>
      </c>
    </row>
    <row r="100" spans="1:8" x14ac:dyDescent="0.25">
      <c r="A100" s="8" t="s">
        <v>58</v>
      </c>
      <c r="B100" s="17">
        <f t="shared" si="35"/>
        <v>48424</v>
      </c>
      <c r="C100" s="7">
        <v>26227</v>
      </c>
      <c r="D100" s="7">
        <v>22197</v>
      </c>
      <c r="E100" s="7">
        <v>21572</v>
      </c>
      <c r="F100" s="7">
        <v>35914</v>
      </c>
      <c r="G100" s="7">
        <v>27247</v>
      </c>
      <c r="H100" s="7">
        <f t="shared" si="36"/>
        <v>133157</v>
      </c>
    </row>
    <row r="103" spans="1:8" x14ac:dyDescent="0.25">
      <c r="A103" s="5" t="s">
        <v>82</v>
      </c>
    </row>
    <row r="104" spans="1:8" x14ac:dyDescent="0.25">
      <c r="A104" s="8" t="s">
        <v>59</v>
      </c>
      <c r="B104" s="10">
        <f>SUM(B105:B106)</f>
        <v>96216</v>
      </c>
      <c r="C104" s="7">
        <f t="shared" ref="C104:H104" si="38">SUM(C105:C106)</f>
        <v>34629</v>
      </c>
      <c r="D104" s="7">
        <f t="shared" si="38"/>
        <v>61587</v>
      </c>
      <c r="E104" s="7">
        <f t="shared" si="38"/>
        <v>63128</v>
      </c>
      <c r="F104" s="7">
        <f t="shared" si="38"/>
        <v>155893</v>
      </c>
      <c r="G104" s="7">
        <f t="shared" si="38"/>
        <v>65588</v>
      </c>
      <c r="H104" s="7">
        <f t="shared" si="38"/>
        <v>380825</v>
      </c>
    </row>
    <row r="105" spans="1:8" x14ac:dyDescent="0.25">
      <c r="A105" s="11" t="s">
        <v>60</v>
      </c>
      <c r="B105" s="7">
        <f t="shared" ref="B105:B106" si="39">SUM(C105:D105)</f>
        <v>3430</v>
      </c>
      <c r="C105" s="7">
        <v>689</v>
      </c>
      <c r="D105" s="7">
        <v>2741</v>
      </c>
      <c r="E105" s="7">
        <v>4359</v>
      </c>
      <c r="F105" s="7">
        <v>13673</v>
      </c>
      <c r="G105" s="7">
        <v>14776</v>
      </c>
      <c r="H105" s="7">
        <f t="shared" ref="H105:H106" si="40">SUM(C105:G105)</f>
        <v>36238</v>
      </c>
    </row>
    <row r="106" spans="1:8" x14ac:dyDescent="0.25">
      <c r="A106" s="11" t="s">
        <v>61</v>
      </c>
      <c r="B106" s="7">
        <f t="shared" si="39"/>
        <v>92786</v>
      </c>
      <c r="C106" s="7">
        <v>33940</v>
      </c>
      <c r="D106" s="7">
        <v>58846</v>
      </c>
      <c r="E106" s="7">
        <v>58769</v>
      </c>
      <c r="F106" s="7">
        <v>142220</v>
      </c>
      <c r="G106" s="7">
        <v>50812</v>
      </c>
      <c r="H106" s="7">
        <f t="shared" si="40"/>
        <v>344587</v>
      </c>
    </row>
    <row r="109" spans="1:8" x14ac:dyDescent="0.25">
      <c r="A109" s="5" t="s">
        <v>84</v>
      </c>
    </row>
    <row r="110" spans="1:8" x14ac:dyDescent="0.25">
      <c r="A110" s="8" t="s">
        <v>62</v>
      </c>
      <c r="B110" s="10">
        <f>SUM(B111:B112)</f>
        <v>75726</v>
      </c>
      <c r="C110" s="7">
        <f t="shared" ref="C110:H110" si="41">SUM(C111:C112)</f>
        <v>38906</v>
      </c>
      <c r="D110" s="7">
        <f t="shared" si="41"/>
        <v>36820</v>
      </c>
      <c r="E110" s="7">
        <f t="shared" si="41"/>
        <v>32917</v>
      </c>
      <c r="F110" s="7">
        <f t="shared" si="41"/>
        <v>53430</v>
      </c>
      <c r="G110" s="7">
        <f t="shared" si="41"/>
        <v>7313</v>
      </c>
      <c r="H110" s="7">
        <f t="shared" si="41"/>
        <v>169386</v>
      </c>
    </row>
    <row r="111" spans="1:8" x14ac:dyDescent="0.25">
      <c r="A111" s="11" t="s">
        <v>83</v>
      </c>
      <c r="B111" s="7">
        <f t="shared" ref="B111:B112" si="42">SUM(C111:D111)</f>
        <v>20690</v>
      </c>
      <c r="C111" s="7">
        <v>15974</v>
      </c>
      <c r="D111" s="7">
        <v>4716</v>
      </c>
      <c r="E111" s="7">
        <v>4216</v>
      </c>
      <c r="F111" s="7">
        <v>7611</v>
      </c>
      <c r="G111" s="7">
        <v>827</v>
      </c>
      <c r="H111" s="7">
        <f t="shared" ref="H111:H112" si="43">SUM(C111:G111)</f>
        <v>33344</v>
      </c>
    </row>
    <row r="112" spans="1:8" x14ac:dyDescent="0.25">
      <c r="A112" s="11" t="s">
        <v>63</v>
      </c>
      <c r="B112" s="7">
        <f t="shared" si="42"/>
        <v>55036</v>
      </c>
      <c r="C112" s="7">
        <v>22932</v>
      </c>
      <c r="D112" s="7">
        <v>32104</v>
      </c>
      <c r="E112" s="7">
        <v>28701</v>
      </c>
      <c r="F112" s="7">
        <v>45819</v>
      </c>
      <c r="G112" s="7">
        <v>6486</v>
      </c>
      <c r="H112" s="7">
        <f t="shared" si="43"/>
        <v>136042</v>
      </c>
    </row>
    <row r="113" spans="1:8" x14ac:dyDescent="0.25">
      <c r="A113" s="5" t="s">
        <v>85</v>
      </c>
    </row>
    <row r="114" spans="1:8" x14ac:dyDescent="0.25">
      <c r="A114" s="6" t="s">
        <v>98</v>
      </c>
      <c r="B114" s="10">
        <f>SUM(B115:B117)</f>
        <v>31865</v>
      </c>
      <c r="C114" s="7">
        <f>SUM(C115:C117)</f>
        <v>14515</v>
      </c>
      <c r="D114" s="7">
        <f t="shared" ref="D114:G114" si="44">SUM(D115:D117)</f>
        <v>17350</v>
      </c>
      <c r="E114" s="7">
        <f t="shared" si="44"/>
        <v>17026</v>
      </c>
      <c r="F114" s="7">
        <f t="shared" si="44"/>
        <v>23487</v>
      </c>
      <c r="G114" s="7">
        <f t="shared" si="44"/>
        <v>523</v>
      </c>
      <c r="H114" s="7">
        <f t="shared" ref="H114" si="45">SUM(H115:H116)</f>
        <v>57706</v>
      </c>
    </row>
    <row r="115" spans="1:8" x14ac:dyDescent="0.25">
      <c r="A115" s="18" t="s">
        <v>99</v>
      </c>
      <c r="B115" s="7">
        <f t="shared" ref="B115:B117" si="46">SUM(C115:D115)</f>
        <v>15199</v>
      </c>
      <c r="C115" s="19">
        <v>7233</v>
      </c>
      <c r="D115" s="19">
        <v>7966</v>
      </c>
      <c r="E115" s="19">
        <v>7758</v>
      </c>
      <c r="F115" s="19">
        <v>6327</v>
      </c>
      <c r="G115" s="19">
        <v>0</v>
      </c>
      <c r="H115" s="7">
        <f t="shared" ref="H115:H117" si="47">SUM(C115:G115)</f>
        <v>29284</v>
      </c>
    </row>
    <row r="116" spans="1:8" x14ac:dyDescent="0.25">
      <c r="A116" s="18" t="s">
        <v>100</v>
      </c>
      <c r="B116" s="7">
        <f t="shared" si="46"/>
        <v>12195</v>
      </c>
      <c r="C116" s="19">
        <v>5400</v>
      </c>
      <c r="D116" s="19">
        <v>6795</v>
      </c>
      <c r="E116" s="19">
        <v>6529</v>
      </c>
      <c r="F116" s="19">
        <v>9376</v>
      </c>
      <c r="G116" s="19">
        <v>322</v>
      </c>
      <c r="H116" s="7">
        <f t="shared" si="47"/>
        <v>28422</v>
      </c>
    </row>
    <row r="117" spans="1:8" x14ac:dyDescent="0.25">
      <c r="A117" s="18" t="s">
        <v>67</v>
      </c>
      <c r="B117" s="7">
        <f t="shared" si="46"/>
        <v>4471</v>
      </c>
      <c r="C117" s="19">
        <v>1882</v>
      </c>
      <c r="D117" s="19">
        <v>2589</v>
      </c>
      <c r="E117" s="19">
        <v>2739</v>
      </c>
      <c r="F117" s="19">
        <v>7784</v>
      </c>
      <c r="G117" s="19">
        <v>201</v>
      </c>
      <c r="H117" s="7">
        <f t="shared" si="47"/>
        <v>15195</v>
      </c>
    </row>
    <row r="118" spans="1:8" x14ac:dyDescent="0.25">
      <c r="A118" s="8"/>
      <c r="B118" s="7"/>
      <c r="C118" s="7"/>
      <c r="D118" s="7"/>
      <c r="E118" s="7"/>
      <c r="F118" s="7"/>
      <c r="G118" s="7"/>
      <c r="H118" s="7"/>
    </row>
    <row r="120" spans="1:8" x14ac:dyDescent="0.25">
      <c r="A120" s="5" t="s">
        <v>86</v>
      </c>
    </row>
    <row r="121" spans="1:8" x14ac:dyDescent="0.25">
      <c r="A121" s="6" t="s">
        <v>64</v>
      </c>
    </row>
    <row r="122" spans="1:8" x14ac:dyDescent="0.25">
      <c r="A122" s="11" t="s">
        <v>27</v>
      </c>
      <c r="B122" s="10">
        <f t="shared" ref="B122:B123" si="48">SUM(C122:D122)</f>
        <v>35427</v>
      </c>
      <c r="C122" s="7">
        <v>19157</v>
      </c>
      <c r="D122" s="7">
        <v>16270</v>
      </c>
      <c r="E122" s="7">
        <v>21530</v>
      </c>
      <c r="F122" s="7">
        <v>24624</v>
      </c>
      <c r="G122" s="7">
        <v>5031</v>
      </c>
      <c r="H122" s="7">
        <f t="shared" ref="H122:H123" si="49">SUM(C122:G122)</f>
        <v>86612</v>
      </c>
    </row>
    <row r="123" spans="1:8" x14ac:dyDescent="0.25">
      <c r="A123" s="11" t="s">
        <v>65</v>
      </c>
      <c r="B123" s="7">
        <f t="shared" si="48"/>
        <v>140187</v>
      </c>
      <c r="C123" s="7">
        <v>72561</v>
      </c>
      <c r="D123" s="7">
        <v>67626</v>
      </c>
      <c r="E123" s="7">
        <v>85675</v>
      </c>
      <c r="F123" s="7">
        <v>73401</v>
      </c>
      <c r="G123" s="7">
        <v>12272</v>
      </c>
      <c r="H123" s="7">
        <f t="shared" si="49"/>
        <v>311535</v>
      </c>
    </row>
    <row r="124" spans="1:8" x14ac:dyDescent="0.25">
      <c r="A124" s="6" t="s">
        <v>66</v>
      </c>
    </row>
    <row r="125" spans="1:8" x14ac:dyDescent="0.25">
      <c r="A125" s="11" t="s">
        <v>27</v>
      </c>
      <c r="B125" s="10">
        <f t="shared" ref="B125:B126" si="50">SUM(C125:D125)</f>
        <v>64709</v>
      </c>
      <c r="C125" s="7">
        <v>27268</v>
      </c>
      <c r="D125" s="7">
        <v>37441</v>
      </c>
      <c r="E125" s="7">
        <v>52584</v>
      </c>
      <c r="F125" s="7">
        <v>69336</v>
      </c>
      <c r="G125" s="7">
        <v>19715</v>
      </c>
      <c r="H125" s="7">
        <f t="shared" ref="H125:H126" si="51">SUM(C125:G125)</f>
        <v>206344</v>
      </c>
    </row>
    <row r="126" spans="1:8" x14ac:dyDescent="0.25">
      <c r="A126" s="11" t="s">
        <v>65</v>
      </c>
      <c r="B126" s="7">
        <f t="shared" si="50"/>
        <v>240699</v>
      </c>
      <c r="C126" s="7">
        <v>88754</v>
      </c>
      <c r="D126" s="7">
        <v>151945</v>
      </c>
      <c r="E126" s="7">
        <v>201671</v>
      </c>
      <c r="F126" s="7">
        <v>231439</v>
      </c>
      <c r="G126" s="7">
        <v>53764</v>
      </c>
      <c r="H126" s="7">
        <f t="shared" si="51"/>
        <v>727573</v>
      </c>
    </row>
    <row r="127" spans="1:8" x14ac:dyDescent="0.25">
      <c r="A127" s="11"/>
      <c r="B127" s="7"/>
      <c r="C127" s="7"/>
      <c r="D127" s="7"/>
      <c r="E127" s="7"/>
      <c r="F127" s="7"/>
      <c r="G127" s="7"/>
      <c r="H127" s="7"/>
    </row>
    <row r="129" spans="1:8" x14ac:dyDescent="0.25">
      <c r="A129" s="5" t="s">
        <v>89</v>
      </c>
    </row>
    <row r="130" spans="1:8" x14ac:dyDescent="0.25">
      <c r="A130" s="6" t="s">
        <v>87</v>
      </c>
    </row>
    <row r="131" spans="1:8" x14ac:dyDescent="0.25">
      <c r="A131" s="11" t="s">
        <v>27</v>
      </c>
      <c r="B131" s="10">
        <f t="shared" ref="B131:B132" si="52">SUM(C131:D131)</f>
        <v>19329</v>
      </c>
      <c r="C131" s="7">
        <v>10538</v>
      </c>
      <c r="D131" s="7">
        <v>8791</v>
      </c>
      <c r="E131" s="7">
        <v>5928</v>
      </c>
      <c r="F131" s="7">
        <v>5379</v>
      </c>
      <c r="G131" s="7">
        <v>781</v>
      </c>
      <c r="H131" s="7">
        <f t="shared" ref="H131:H132" si="53">SUM(C131:G131)</f>
        <v>31417</v>
      </c>
    </row>
    <row r="132" spans="1:8" x14ac:dyDescent="0.25">
      <c r="A132" s="11" t="s">
        <v>65</v>
      </c>
      <c r="B132" s="7">
        <f t="shared" si="52"/>
        <v>71082</v>
      </c>
      <c r="C132" s="7">
        <v>35719</v>
      </c>
      <c r="D132" s="7">
        <v>35363</v>
      </c>
      <c r="E132" s="7">
        <v>24027</v>
      </c>
      <c r="F132" s="7">
        <v>13519</v>
      </c>
      <c r="G132" s="7">
        <v>1720</v>
      </c>
      <c r="H132" s="7">
        <f t="shared" si="53"/>
        <v>110348</v>
      </c>
    </row>
    <row r="133" spans="1:8" x14ac:dyDescent="0.25">
      <c r="A133" s="6" t="s">
        <v>88</v>
      </c>
    </row>
    <row r="134" spans="1:8" x14ac:dyDescent="0.25">
      <c r="A134" s="11" t="s">
        <v>27</v>
      </c>
      <c r="B134" s="10">
        <f t="shared" ref="B134:B135" si="54">SUM(C134:D134)</f>
        <v>2412</v>
      </c>
      <c r="C134" s="7">
        <v>1613</v>
      </c>
      <c r="D134" s="7">
        <v>799</v>
      </c>
      <c r="E134" s="7">
        <v>777</v>
      </c>
      <c r="F134" s="7">
        <v>973</v>
      </c>
      <c r="G134" s="7">
        <v>360</v>
      </c>
      <c r="H134" s="7">
        <f t="shared" ref="H134:H135" si="55">SUM(C134:G134)</f>
        <v>4522</v>
      </c>
    </row>
    <row r="135" spans="1:8" x14ac:dyDescent="0.25">
      <c r="A135" s="11" t="s">
        <v>65</v>
      </c>
      <c r="B135" s="7">
        <f t="shared" si="54"/>
        <v>7663</v>
      </c>
      <c r="C135" s="7">
        <v>4935</v>
      </c>
      <c r="D135" s="7">
        <v>2728</v>
      </c>
      <c r="E135" s="7">
        <v>2611</v>
      </c>
      <c r="F135" s="7">
        <v>2533</v>
      </c>
      <c r="G135" s="7">
        <v>1097</v>
      </c>
      <c r="H135" s="7">
        <f t="shared" si="55"/>
        <v>13904</v>
      </c>
    </row>
    <row r="137" spans="1:8" ht="16.5" thickBot="1" x14ac:dyDescent="0.3">
      <c r="A137" s="16"/>
      <c r="B137" s="16"/>
      <c r="C137" s="16"/>
      <c r="D137" s="16"/>
      <c r="E137" s="16"/>
      <c r="F137" s="16"/>
      <c r="G137" s="16"/>
      <c r="H137" s="16"/>
    </row>
    <row r="138" spans="1:8" ht="16.5" thickTop="1" x14ac:dyDescent="0.25">
      <c r="A138" t="s">
        <v>105</v>
      </c>
    </row>
    <row r="139" spans="1:8" x14ac:dyDescent="0.25">
      <c r="A139" s="20" t="s">
        <v>101</v>
      </c>
    </row>
    <row r="140" spans="1:8" x14ac:dyDescent="0.25">
      <c r="A140" s="20" t="s">
        <v>102</v>
      </c>
    </row>
    <row r="141" spans="1:8" x14ac:dyDescent="0.25">
      <c r="A141" s="20" t="s">
        <v>103</v>
      </c>
    </row>
    <row r="142" spans="1:8" x14ac:dyDescent="0.25">
      <c r="A142" s="20" t="s">
        <v>104</v>
      </c>
    </row>
    <row r="143" spans="1:8" x14ac:dyDescent="0.25">
      <c r="A143" s="5"/>
    </row>
    <row r="144" spans="1:8" x14ac:dyDescent="0.25">
      <c r="A144" s="1" t="s">
        <v>90</v>
      </c>
    </row>
    <row r="146" spans="1:1" x14ac:dyDescent="0.25">
      <c r="A146" s="1" t="s">
        <v>97</v>
      </c>
    </row>
  </sheetData>
  <mergeCells count="3">
    <mergeCell ref="A4:A5"/>
    <mergeCell ref="B4:D4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ENAHO 2012_PO 2013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Horacio Rodriguez</cp:lastModifiedBy>
  <dcterms:created xsi:type="dcterms:W3CDTF">2013-06-07T22:21:30Z</dcterms:created>
  <dcterms:modified xsi:type="dcterms:W3CDTF">2014-09-01T15:04:28Z</dcterms:modified>
</cp:coreProperties>
</file>