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Administrativo\"/>
    </mc:Choice>
  </mc:AlternateContent>
  <bookViews>
    <workbookView xWindow="0" yWindow="0" windowWidth="21600" windowHeight="9735"/>
  </bookViews>
  <sheets>
    <sheet name="ENAHO 2011_PO 2012" sheetId="3" r:id="rId1"/>
  </sheets>
  <calcPr calcId="152511"/>
</workbook>
</file>

<file path=xl/calcChain.xml><?xml version="1.0" encoding="utf-8"?>
<calcChain xmlns="http://schemas.openxmlformats.org/spreadsheetml/2006/main">
  <c r="H115" i="3" l="1"/>
  <c r="H116" i="3"/>
  <c r="D113" i="3"/>
  <c r="E113" i="3"/>
  <c r="F113" i="3"/>
  <c r="G113" i="3"/>
  <c r="C113" i="3"/>
  <c r="B116" i="3"/>
  <c r="H113" i="3" l="1"/>
  <c r="D57" i="3"/>
  <c r="E57" i="3"/>
  <c r="F57" i="3"/>
  <c r="G57" i="3"/>
  <c r="D58" i="3"/>
  <c r="E58" i="3"/>
  <c r="F58" i="3"/>
  <c r="G58" i="3"/>
  <c r="C58" i="3"/>
  <c r="B58" i="3" s="1"/>
  <c r="C57" i="3"/>
  <c r="H134" i="3" l="1"/>
  <c r="B134" i="3"/>
  <c r="H133" i="3"/>
  <c r="B133" i="3"/>
  <c r="H131" i="3"/>
  <c r="B131" i="3"/>
  <c r="H130" i="3"/>
  <c r="B130" i="3"/>
  <c r="H125" i="3"/>
  <c r="B125" i="3"/>
  <c r="H124" i="3"/>
  <c r="B124" i="3"/>
  <c r="H122" i="3"/>
  <c r="B122" i="3"/>
  <c r="H121" i="3"/>
  <c r="B121" i="3"/>
  <c r="B115" i="3"/>
  <c r="H114" i="3"/>
  <c r="B114" i="3"/>
  <c r="H111" i="3"/>
  <c r="B111" i="3"/>
  <c r="H110" i="3"/>
  <c r="B110" i="3"/>
  <c r="G109" i="3"/>
  <c r="F109" i="3"/>
  <c r="E109" i="3"/>
  <c r="D109" i="3"/>
  <c r="C109" i="3"/>
  <c r="H105" i="3"/>
  <c r="B105" i="3"/>
  <c r="H104" i="3"/>
  <c r="B104" i="3"/>
  <c r="G103" i="3"/>
  <c r="F103" i="3"/>
  <c r="E103" i="3"/>
  <c r="D103" i="3"/>
  <c r="C103" i="3"/>
  <c r="H99" i="3"/>
  <c r="B99" i="3"/>
  <c r="H98" i="3"/>
  <c r="B98" i="3"/>
  <c r="H97" i="3"/>
  <c r="B97" i="3"/>
  <c r="H96" i="3"/>
  <c r="B96" i="3"/>
  <c r="G95" i="3"/>
  <c r="F95" i="3"/>
  <c r="E95" i="3"/>
  <c r="D95" i="3"/>
  <c r="C95" i="3"/>
  <c r="H94" i="3"/>
  <c r="H95" i="3" s="1"/>
  <c r="B94" i="3"/>
  <c r="B95" i="3" s="1"/>
  <c r="H90" i="3"/>
  <c r="B90" i="3"/>
  <c r="H89" i="3"/>
  <c r="B89" i="3"/>
  <c r="H87" i="3"/>
  <c r="B87" i="3"/>
  <c r="H86" i="3"/>
  <c r="B86" i="3"/>
  <c r="H81" i="3"/>
  <c r="B81" i="3"/>
  <c r="H77" i="3"/>
  <c r="B77" i="3"/>
  <c r="H76" i="3"/>
  <c r="B76" i="3"/>
  <c r="H75" i="3"/>
  <c r="B75" i="3"/>
  <c r="H74" i="3"/>
  <c r="B74" i="3"/>
  <c r="H70" i="3"/>
  <c r="B70" i="3"/>
  <c r="H69" i="3"/>
  <c r="B69" i="3"/>
  <c r="H68" i="3"/>
  <c r="B68" i="3"/>
  <c r="H67" i="3"/>
  <c r="B67" i="3"/>
  <c r="B62" i="3"/>
  <c r="H61" i="3"/>
  <c r="B61" i="3"/>
  <c r="H60" i="3"/>
  <c r="B60" i="3"/>
  <c r="H59" i="3"/>
  <c r="B59" i="3"/>
  <c r="H53" i="3"/>
  <c r="B53" i="3"/>
  <c r="H52" i="3"/>
  <c r="B52" i="3"/>
  <c r="H51" i="3"/>
  <c r="B51" i="3"/>
  <c r="H50" i="3"/>
  <c r="B50" i="3"/>
  <c r="G49" i="3"/>
  <c r="F49" i="3"/>
  <c r="E49" i="3"/>
  <c r="D49" i="3"/>
  <c r="C49" i="3"/>
  <c r="H48" i="3"/>
  <c r="H58" i="3" s="1"/>
  <c r="B48" i="3"/>
  <c r="H47" i="3"/>
  <c r="H57" i="3" s="1"/>
  <c r="B47" i="3"/>
  <c r="H46" i="3"/>
  <c r="B46" i="3"/>
  <c r="G45" i="3"/>
  <c r="F45" i="3"/>
  <c r="E45" i="3"/>
  <c r="D45" i="3"/>
  <c r="C45" i="3"/>
  <c r="H41" i="3"/>
  <c r="B41" i="3"/>
  <c r="H40" i="3"/>
  <c r="B40" i="3"/>
  <c r="H38" i="3"/>
  <c r="B38" i="3"/>
  <c r="H37" i="3"/>
  <c r="B37" i="3"/>
  <c r="H32" i="3"/>
  <c r="B32" i="3"/>
  <c r="H31" i="3"/>
  <c r="B31" i="3"/>
  <c r="H29" i="3"/>
  <c r="B29" i="3"/>
  <c r="H28" i="3"/>
  <c r="B28" i="3"/>
  <c r="H23" i="3"/>
  <c r="B23" i="3"/>
  <c r="B22" i="3"/>
  <c r="B21" i="3"/>
  <c r="H20" i="3"/>
  <c r="B20" i="3"/>
  <c r="H19" i="3"/>
  <c r="B19" i="3"/>
  <c r="G18" i="3"/>
  <c r="G17" i="3" s="1"/>
  <c r="G16" i="3" s="1"/>
  <c r="F18" i="3"/>
  <c r="F17" i="3" s="1"/>
  <c r="F16" i="3" s="1"/>
  <c r="E18" i="3"/>
  <c r="E17" i="3" s="1"/>
  <c r="E16" i="3" s="1"/>
  <c r="D18" i="3"/>
  <c r="D17" i="3" s="1"/>
  <c r="D16" i="3" s="1"/>
  <c r="C18" i="3"/>
  <c r="H11" i="3"/>
  <c r="D12" i="3" s="1"/>
  <c r="B11" i="3"/>
  <c r="H8" i="3"/>
  <c r="E9" i="3" s="1"/>
  <c r="B8" i="3"/>
  <c r="B49" i="3" l="1"/>
  <c r="H49" i="3"/>
  <c r="B9" i="3"/>
  <c r="H103" i="3"/>
  <c r="B103" i="3"/>
  <c r="G9" i="3"/>
  <c r="H18" i="3"/>
  <c r="B12" i="3"/>
  <c r="H45" i="3"/>
  <c r="B57" i="3"/>
  <c r="H109" i="3"/>
  <c r="B113" i="3"/>
  <c r="B109" i="3"/>
  <c r="B45" i="3"/>
  <c r="D9" i="3"/>
  <c r="C12" i="3"/>
  <c r="C9" i="3"/>
  <c r="C17" i="3"/>
  <c r="H12" i="3"/>
  <c r="B18" i="3"/>
  <c r="H9" i="3"/>
  <c r="G12" i="3"/>
  <c r="F12" i="3"/>
  <c r="F9" i="3"/>
  <c r="E12" i="3"/>
  <c r="H17" i="3" l="1"/>
  <c r="B17" i="3"/>
  <c r="C16" i="3"/>
  <c r="H16" i="3" l="1"/>
  <c r="B16" i="3"/>
</calcChain>
</file>

<file path=xl/sharedStrings.xml><?xml version="1.0" encoding="utf-8"?>
<sst xmlns="http://schemas.openxmlformats.org/spreadsheetml/2006/main" count="126" uniqueCount="106">
  <si>
    <t>Programa, producto y criterio</t>
  </si>
  <si>
    <t>Pobres por ingresos insuficientes</t>
  </si>
  <si>
    <t xml:space="preserve">Grupos </t>
  </si>
  <si>
    <t>Grupos</t>
  </si>
  <si>
    <t>Población</t>
  </si>
  <si>
    <t>Totales</t>
  </si>
  <si>
    <t>Extremos</t>
  </si>
  <si>
    <t>No extremos</t>
  </si>
  <si>
    <t>Vulnerables</t>
  </si>
  <si>
    <t>Medios</t>
  </si>
  <si>
    <t>Acomodados</t>
  </si>
  <si>
    <t>Total</t>
  </si>
  <si>
    <t>Hogares totales</t>
  </si>
  <si>
    <t>Distribución</t>
  </si>
  <si>
    <t>Población total</t>
  </si>
  <si>
    <t>Totales de control 2011</t>
  </si>
  <si>
    <t>Todos los adultos mayores (65 o más años)</t>
  </si>
  <si>
    <t>Adultos mayores con limitaciones físicas</t>
  </si>
  <si>
    <t>Adultos mayores que viven solos</t>
  </si>
  <si>
    <t>Población total no asegurada o ACE</t>
  </si>
  <si>
    <t>Jefes no asegurados o ACE</t>
  </si>
  <si>
    <t>Ocupados</t>
  </si>
  <si>
    <t>Asalariados</t>
  </si>
  <si>
    <t>No asalariados</t>
  </si>
  <si>
    <t>Desempleados</t>
  </si>
  <si>
    <t>Inactivos</t>
  </si>
  <si>
    <t>Otros miembros del hogar</t>
  </si>
  <si>
    <t>Para hogares sin vivienda propia: CLP, LyC, CVE</t>
  </si>
  <si>
    <t>Hogares</t>
  </si>
  <si>
    <t>Miembros del hogar</t>
  </si>
  <si>
    <t>Para hogares con vivienda propia inadecuada: RAMTE</t>
  </si>
  <si>
    <t>Para pensiones ordinarias</t>
  </si>
  <si>
    <t>Adultos mayores sin seguro ni pensión contributiva</t>
  </si>
  <si>
    <t>Para pensiones especiales</t>
  </si>
  <si>
    <t xml:space="preserve">Personas con alguna discapacidad permanente </t>
  </si>
  <si>
    <t xml:space="preserve">Personas que no pueden caminar, mover brazos ni hablar (2 de 3) </t>
  </si>
  <si>
    <t>Preescolar y primaria</t>
  </si>
  <si>
    <t>Maternal y prekinder</t>
  </si>
  <si>
    <t>Preparatoria</t>
  </si>
  <si>
    <t>Escuela</t>
  </si>
  <si>
    <t>Secundaria</t>
  </si>
  <si>
    <t>Académica</t>
  </si>
  <si>
    <t>Técnica</t>
  </si>
  <si>
    <t>Educación especial</t>
  </si>
  <si>
    <t>Educación abierta</t>
  </si>
  <si>
    <t>Necesidades educativas especiales</t>
  </si>
  <si>
    <t>Transporte para discapcitados</t>
  </si>
  <si>
    <t>Post secundaria</t>
  </si>
  <si>
    <t>Madres y padres adolescentes y jóvenes</t>
  </si>
  <si>
    <t>nd</t>
  </si>
  <si>
    <t>Avancemos</t>
  </si>
  <si>
    <t>Estudiantes</t>
  </si>
  <si>
    <t>Seguridad alimentaria (hogares)</t>
  </si>
  <si>
    <t>Resto del programa (hogares)</t>
  </si>
  <si>
    <t xml:space="preserve">Menores de 2 años </t>
  </si>
  <si>
    <t>Embarazadas o en lactancia</t>
  </si>
  <si>
    <t>Pacientes FT en hogares con asalariados asegurados directos</t>
  </si>
  <si>
    <t xml:space="preserve">Acceso a servicios: Personas pobres con al menos una discapacidad </t>
  </si>
  <si>
    <t>Abandono: Personas pobres con al menos dos discapacidades</t>
  </si>
  <si>
    <t>Adultos mayores que viven solos o con otros AM</t>
  </si>
  <si>
    <t xml:space="preserve">Microemprendedores </t>
  </si>
  <si>
    <t>Empleadores informales con menos de 10 trabajadores</t>
  </si>
  <si>
    <t>Trabajadores por cuenta propia informales</t>
  </si>
  <si>
    <t>Programa Nacional de Apoyo a la Pequeña y Mediana Empresa (PRONAMYPE-MTSS) 2011</t>
  </si>
  <si>
    <t>Personas en situación de desempleo</t>
  </si>
  <si>
    <t>Otros miembros</t>
  </si>
  <si>
    <t>Programa Nacional de Empleo (PRONAE-MTSS) 2011</t>
  </si>
  <si>
    <t>Construcción: personas o familias rurales pobres sin agua domiciliar</t>
  </si>
  <si>
    <t>Personas</t>
  </si>
  <si>
    <t>Mejoramiento: personas o familias rurales pobres con acueducto rural</t>
  </si>
  <si>
    <t>Con secundaria completa o más</t>
  </si>
  <si>
    <t>Asegurados por cuenta del Estado (ACE) 2011</t>
  </si>
  <si>
    <t>Bono familiar para la Vivienda (BFV) 2011</t>
  </si>
  <si>
    <t>Régimen no contributivo de pensiones (RNC) 2011</t>
  </si>
  <si>
    <t>Programa de alimentación y nutrición del escolar (PANEA -CE) 2011</t>
  </si>
  <si>
    <t>Becas para estudiar (FONABE) 2011</t>
  </si>
  <si>
    <t>Bienestar y promoción familiar (IMAS) 2011</t>
  </si>
  <si>
    <t>Nutrición y desarrollo infantil (CEN-CINAI) 2011</t>
  </si>
  <si>
    <t>Pacientes en fase terminal (FT) 2011</t>
  </si>
  <si>
    <t>Con cualquier tipo de discapacidad (18 a 64 años)</t>
  </si>
  <si>
    <t>Excluyendo discapacidad mental (18 a 64 años)</t>
  </si>
  <si>
    <t>Pobreza y discapcidad (CNREE) 2011</t>
  </si>
  <si>
    <t>10% de los adultos mayores (Rosero)</t>
  </si>
  <si>
    <t>Construyendo lazos de solidaridad (CONAPAM) 2011</t>
  </si>
  <si>
    <t>jefes de hogar</t>
  </si>
  <si>
    <t>Empléate 2011</t>
  </si>
  <si>
    <t>Acueductos rurales (ACRU - AyA) 2011</t>
  </si>
  <si>
    <t>Instalación: población rural pobre sin sistema eliminación excretas</t>
  </si>
  <si>
    <t>Instalación: población rural pobre sin sistema eliminación excretas (quitando letrina)</t>
  </si>
  <si>
    <t>Saneamiento básico (SANEBAR - MS) 2011</t>
  </si>
  <si>
    <t>1/ Dos o más discapacidades.</t>
  </si>
  <si>
    <r>
      <t xml:space="preserve">Adultos mayores con limitaciones físicas severas </t>
    </r>
    <r>
      <rPr>
        <vertAlign val="superscript"/>
        <sz val="12"/>
        <color theme="1"/>
        <rFont val="Calibri"/>
        <family val="2"/>
        <scheme val="minor"/>
      </rPr>
      <t>1</t>
    </r>
  </si>
  <si>
    <t>Costa Rica: estimaciones de las poblaciones objetivo de cada programa financiado por el FODESAF 2012</t>
  </si>
  <si>
    <t>Preescolar</t>
  </si>
  <si>
    <t>Primaria</t>
  </si>
  <si>
    <t>De 7 a 13 años</t>
  </si>
  <si>
    <t xml:space="preserve">De 2 a menos de 7 años </t>
  </si>
  <si>
    <t>Fecha de actualización: 18/08/2014</t>
  </si>
  <si>
    <t>Población de 17 a 24 años que no trabaja ni estudia, disponible para trabajar</t>
  </si>
  <si>
    <t>Hasta primaria completa</t>
  </si>
  <si>
    <t>Secundaria incompleta</t>
  </si>
  <si>
    <t>Nota: los estratos están formados a partir del ingreso familiar per cápita autónomo de los hogares (antes de las transferencias estatales). Los pobres por ingresos</t>
  </si>
  <si>
    <t xml:space="preserve">se determinan con las lineas de pobreza oficiales. Los grupos vulnerables corresponden al conjunto siguiente de familias hasta alcanzar el 40% de menores ingresos. </t>
  </si>
  <si>
    <t>Los grupos medios incluyen el tercer y cuarto quintil de esa distribución y los grupos acomodados son el quintil más rico.</t>
  </si>
  <si>
    <t>Para pacientes en fase terminal se utilizan las muertes por enfermedades crónicas o degenerativas ocurridas en el año (promedio 2000 a 2011), atribuidas a hogares con asalariados asegurados directos al SEM.</t>
  </si>
  <si>
    <t>Fuente: Elaboración del Instituto de Investigaciones en Ciencias Económicas, Universidad de Costa Rica, con base en la ENAHO 2011 del INEC.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</si>
</sst>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4" fillId="0" borderId="0" xfId="1" applyFont="1"/>
    <xf numFmtId="0" fontId="4" fillId="0" borderId="1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 wrapText="1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 indent="1"/>
    </xf>
    <xf numFmtId="3" fontId="4" fillId="0" borderId="0" xfId="1" applyNumberFormat="1" applyFont="1"/>
    <xf numFmtId="0" fontId="4" fillId="0" borderId="0" xfId="1" applyFont="1" applyAlignment="1">
      <alignment horizontal="left" indent="2"/>
    </xf>
    <xf numFmtId="164" fontId="4" fillId="0" borderId="0" xfId="1" applyNumberFormat="1" applyFont="1"/>
    <xf numFmtId="3" fontId="4" fillId="2" borderId="0" xfId="1" applyNumberFormat="1" applyFont="1" applyFill="1"/>
    <xf numFmtId="0" fontId="4" fillId="0" borderId="0" xfId="1" applyFont="1" applyAlignment="1">
      <alignment horizontal="left" indent="3"/>
    </xf>
    <xf numFmtId="0" fontId="4" fillId="0" borderId="0" xfId="1" applyFont="1" applyAlignment="1">
      <alignment horizontal="left" indent="5"/>
    </xf>
    <xf numFmtId="0" fontId="4" fillId="0" borderId="0" xfId="1" applyFont="1" applyAlignment="1">
      <alignment horizontal="left" indent="7"/>
    </xf>
    <xf numFmtId="3" fontId="4" fillId="0" borderId="0" xfId="1" applyNumberFormat="1" applyFont="1" applyAlignment="1">
      <alignment horizontal="right"/>
    </xf>
    <xf numFmtId="1" fontId="4" fillId="0" borderId="0" xfId="1" applyNumberFormat="1" applyFont="1"/>
    <xf numFmtId="0" fontId="4" fillId="0" borderId="4" xfId="1" applyFont="1" applyBorder="1"/>
    <xf numFmtId="3" fontId="4" fillId="0" borderId="0" xfId="1" applyNumberFormat="1" applyFont="1" applyFill="1"/>
    <xf numFmtId="0" fontId="4" fillId="0" borderId="0" xfId="0" applyFont="1" applyAlignment="1">
      <alignment horizontal="left" indent="2"/>
    </xf>
    <xf numFmtId="3" fontId="4" fillId="0" borderId="0" xfId="0" applyNumberFormat="1" applyFont="1"/>
    <xf numFmtId="0" fontId="1" fillId="0" borderId="0" xfId="0" applyFont="1"/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5"/>
  <sheetViews>
    <sheetView tabSelected="1" workbookViewId="0"/>
  </sheetViews>
  <sheetFormatPr baseColWidth="10" defaultColWidth="12.5703125" defaultRowHeight="15.75" x14ac:dyDescent="0.25"/>
  <cols>
    <col min="1" max="1" width="67.85546875" style="1" customWidth="1"/>
    <col min="2" max="6" width="12.5703125" style="1"/>
    <col min="7" max="7" width="13.28515625" style="1" bestFit="1" customWidth="1"/>
    <col min="8" max="16384" width="12.5703125" style="1"/>
  </cols>
  <sheetData>
    <row r="2" spans="1:8" ht="18.75" x14ac:dyDescent="0.3">
      <c r="A2" s="24" t="s">
        <v>92</v>
      </c>
      <c r="B2" s="24"/>
      <c r="C2" s="24"/>
      <c r="D2" s="24"/>
      <c r="E2" s="24"/>
      <c r="F2" s="24"/>
      <c r="G2" s="24"/>
      <c r="H2" s="24"/>
    </row>
    <row r="4" spans="1:8" x14ac:dyDescent="0.25">
      <c r="A4" s="21" t="s">
        <v>0</v>
      </c>
      <c r="B4" s="23" t="s">
        <v>1</v>
      </c>
      <c r="C4" s="23"/>
      <c r="D4" s="23"/>
      <c r="E4" s="2" t="s">
        <v>2</v>
      </c>
      <c r="F4" s="2" t="s">
        <v>3</v>
      </c>
      <c r="G4" s="2" t="s">
        <v>2</v>
      </c>
      <c r="H4" s="2" t="s">
        <v>4</v>
      </c>
    </row>
    <row r="5" spans="1:8" ht="16.5" thickBot="1" x14ac:dyDescent="0.3">
      <c r="A5" s="22"/>
      <c r="B5" s="3" t="s">
        <v>5</v>
      </c>
      <c r="C5" s="3" t="s">
        <v>6</v>
      </c>
      <c r="D5" s="3" t="s">
        <v>7</v>
      </c>
      <c r="E5" s="3" t="s">
        <v>8</v>
      </c>
      <c r="F5" s="4" t="s">
        <v>9</v>
      </c>
      <c r="G5" s="4" t="s">
        <v>10</v>
      </c>
      <c r="H5" s="4" t="s">
        <v>11</v>
      </c>
    </row>
    <row r="6" spans="1:8" ht="16.5" thickTop="1" x14ac:dyDescent="0.25"/>
    <row r="7" spans="1:8" x14ac:dyDescent="0.25">
      <c r="A7" s="5" t="s">
        <v>15</v>
      </c>
    </row>
    <row r="8" spans="1:8" x14ac:dyDescent="0.25">
      <c r="A8" s="6" t="s">
        <v>12</v>
      </c>
      <c r="B8" s="7">
        <f>SUM(C8:D8)</f>
        <v>319640</v>
      </c>
      <c r="C8" s="7">
        <v>124085</v>
      </c>
      <c r="D8" s="7">
        <v>195555</v>
      </c>
      <c r="E8" s="7">
        <v>211474</v>
      </c>
      <c r="F8" s="7">
        <v>530850</v>
      </c>
      <c r="G8" s="7">
        <v>265590</v>
      </c>
      <c r="H8" s="7">
        <f>SUM(C8:G8)</f>
        <v>1327554</v>
      </c>
    </row>
    <row r="9" spans="1:8" x14ac:dyDescent="0.25">
      <c r="A9" s="8" t="s">
        <v>13</v>
      </c>
      <c r="B9" s="9">
        <f>B8/$H8*100</f>
        <v>24.077363331359781</v>
      </c>
      <c r="C9" s="9">
        <f t="shared" ref="C9:H9" si="0">C8/$H8*100</f>
        <v>9.3468890907639164</v>
      </c>
      <c r="D9" s="9">
        <f t="shared" si="0"/>
        <v>14.730474240595862</v>
      </c>
      <c r="E9" s="9">
        <f t="shared" si="0"/>
        <v>15.92959683749211</v>
      </c>
      <c r="F9" s="9">
        <f t="shared" si="0"/>
        <v>39.987073972132208</v>
      </c>
      <c r="G9" s="9">
        <f t="shared" si="0"/>
        <v>20.005965859015902</v>
      </c>
      <c r="H9" s="9">
        <f t="shared" si="0"/>
        <v>100</v>
      </c>
    </row>
    <row r="10" spans="1:8" x14ac:dyDescent="0.25">
      <c r="A10" s="8"/>
      <c r="B10" s="9"/>
      <c r="C10" s="9"/>
      <c r="D10" s="9"/>
      <c r="E10" s="9"/>
      <c r="F10" s="9"/>
      <c r="G10" s="9"/>
      <c r="H10" s="9"/>
    </row>
    <row r="11" spans="1:8" x14ac:dyDescent="0.25">
      <c r="A11" s="6" t="s">
        <v>14</v>
      </c>
      <c r="B11" s="7">
        <f>SUM(C11:D11)</f>
        <v>1235736</v>
      </c>
      <c r="C11" s="7">
        <v>436328</v>
      </c>
      <c r="D11" s="7">
        <v>799408</v>
      </c>
      <c r="E11" s="7">
        <v>800204</v>
      </c>
      <c r="F11" s="7">
        <v>1831074</v>
      </c>
      <c r="G11" s="7">
        <v>736060</v>
      </c>
      <c r="H11" s="7">
        <f>SUM(C11:G11)</f>
        <v>4603074</v>
      </c>
    </row>
    <row r="12" spans="1:8" x14ac:dyDescent="0.25">
      <c r="A12" s="8" t="s">
        <v>13</v>
      </c>
      <c r="B12" s="9">
        <f>B11/$H11*100</f>
        <v>26.845886031812654</v>
      </c>
      <c r="C12" s="9">
        <f t="shared" ref="C12:H12" si="1">C11/$H11*100</f>
        <v>9.47905682159357</v>
      </c>
      <c r="D12" s="9">
        <f t="shared" si="1"/>
        <v>17.366829210219084</v>
      </c>
      <c r="E12" s="9">
        <f t="shared" si="1"/>
        <v>17.38412200194913</v>
      </c>
      <c r="F12" s="9">
        <f t="shared" si="1"/>
        <v>39.779373522997894</v>
      </c>
      <c r="G12" s="9">
        <f t="shared" si="1"/>
        <v>15.99061844324032</v>
      </c>
      <c r="H12" s="9">
        <f t="shared" si="1"/>
        <v>100</v>
      </c>
    </row>
    <row r="15" spans="1:8" x14ac:dyDescent="0.25">
      <c r="A15" s="5" t="s">
        <v>71</v>
      </c>
      <c r="C15" s="7"/>
      <c r="D15" s="7"/>
      <c r="E15" s="7"/>
      <c r="F15" s="7"/>
      <c r="G15" s="7"/>
      <c r="H15" s="7"/>
    </row>
    <row r="16" spans="1:8" x14ac:dyDescent="0.25">
      <c r="A16" s="6" t="s">
        <v>19</v>
      </c>
      <c r="B16" s="10">
        <f t="shared" ref="B16:B23" si="2">SUM(C16:D16)</f>
        <v>454768</v>
      </c>
      <c r="C16" s="7">
        <f>C17+C23</f>
        <v>213701</v>
      </c>
      <c r="D16" s="7">
        <f t="shared" ref="D16:G16" si="3">D17+D23</f>
        <v>241067</v>
      </c>
      <c r="E16" s="7">
        <f t="shared" si="3"/>
        <v>173006</v>
      </c>
      <c r="F16" s="7">
        <f t="shared" si="3"/>
        <v>251620</v>
      </c>
      <c r="G16" s="7">
        <f t="shared" si="3"/>
        <v>45400</v>
      </c>
      <c r="H16" s="7">
        <f t="shared" ref="H16:H23" si="4">SUM(C16:G16)</f>
        <v>924794</v>
      </c>
    </row>
    <row r="17" spans="1:8" x14ac:dyDescent="0.25">
      <c r="A17" s="11" t="s">
        <v>20</v>
      </c>
      <c r="B17" s="7">
        <f>SUM(C17:D17)</f>
        <v>97930</v>
      </c>
      <c r="C17" s="7">
        <f>C18+C21+C22</f>
        <v>46465</v>
      </c>
      <c r="D17" s="7">
        <f t="shared" ref="D17:G17" si="5">D18+D21+D22</f>
        <v>51465</v>
      </c>
      <c r="E17" s="7">
        <f t="shared" si="5"/>
        <v>36582</v>
      </c>
      <c r="F17" s="7">
        <f t="shared" si="5"/>
        <v>59245</v>
      </c>
      <c r="G17" s="7">
        <f t="shared" si="5"/>
        <v>14796</v>
      </c>
      <c r="H17" s="7">
        <f t="shared" si="4"/>
        <v>208553</v>
      </c>
    </row>
    <row r="18" spans="1:8" x14ac:dyDescent="0.25">
      <c r="A18" s="12" t="s">
        <v>21</v>
      </c>
      <c r="B18" s="7">
        <f t="shared" ref="B18:B22" si="6">SUM(C18:D18)</f>
        <v>59971</v>
      </c>
      <c r="C18" s="7">
        <f>C19+C20</f>
        <v>22756</v>
      </c>
      <c r="D18" s="7">
        <f t="shared" ref="D18:G18" si="7">D19+D20</f>
        <v>37215</v>
      </c>
      <c r="E18" s="7">
        <f t="shared" si="7"/>
        <v>27447</v>
      </c>
      <c r="F18" s="7">
        <f t="shared" si="7"/>
        <v>49064</v>
      </c>
      <c r="G18" s="7">
        <f t="shared" si="7"/>
        <v>12066</v>
      </c>
      <c r="H18" s="7">
        <f t="shared" si="4"/>
        <v>148548</v>
      </c>
    </row>
    <row r="19" spans="1:8" x14ac:dyDescent="0.25">
      <c r="A19" s="13" t="s">
        <v>22</v>
      </c>
      <c r="B19" s="7">
        <f t="shared" si="6"/>
        <v>37951</v>
      </c>
      <c r="C19" s="7">
        <v>12285</v>
      </c>
      <c r="D19" s="7">
        <v>25666</v>
      </c>
      <c r="E19" s="7">
        <v>17702</v>
      </c>
      <c r="F19" s="7">
        <v>25855</v>
      </c>
      <c r="G19" s="7">
        <v>2229</v>
      </c>
      <c r="H19" s="7">
        <f t="shared" si="4"/>
        <v>83737</v>
      </c>
    </row>
    <row r="20" spans="1:8" x14ac:dyDescent="0.25">
      <c r="A20" s="13" t="s">
        <v>23</v>
      </c>
      <c r="B20" s="7">
        <f t="shared" si="6"/>
        <v>22020</v>
      </c>
      <c r="C20" s="7">
        <v>10471</v>
      </c>
      <c r="D20" s="7">
        <v>11549</v>
      </c>
      <c r="E20" s="7">
        <v>9745</v>
      </c>
      <c r="F20" s="7">
        <v>23209</v>
      </c>
      <c r="G20" s="7">
        <v>9837</v>
      </c>
      <c r="H20" s="7">
        <f t="shared" si="4"/>
        <v>64811</v>
      </c>
    </row>
    <row r="21" spans="1:8" x14ac:dyDescent="0.25">
      <c r="A21" s="12" t="s">
        <v>24</v>
      </c>
      <c r="B21" s="7">
        <f t="shared" si="6"/>
        <v>14641</v>
      </c>
      <c r="C21" s="7">
        <v>10281</v>
      </c>
      <c r="D21" s="7">
        <v>4360</v>
      </c>
      <c r="E21" s="7">
        <v>2562</v>
      </c>
      <c r="F21" s="7">
        <v>3223</v>
      </c>
      <c r="G21" s="7">
        <v>434</v>
      </c>
      <c r="H21" s="7">
        <v>20860</v>
      </c>
    </row>
    <row r="22" spans="1:8" x14ac:dyDescent="0.25">
      <c r="A22" s="12" t="s">
        <v>25</v>
      </c>
      <c r="B22" s="7">
        <f t="shared" si="6"/>
        <v>23318</v>
      </c>
      <c r="C22" s="7">
        <v>13428</v>
      </c>
      <c r="D22" s="7">
        <v>9890</v>
      </c>
      <c r="E22" s="7">
        <v>6573</v>
      </c>
      <c r="F22" s="7">
        <v>6958</v>
      </c>
      <c r="G22" s="7">
        <v>2296</v>
      </c>
      <c r="H22" s="7">
        <v>39145</v>
      </c>
    </row>
    <row r="23" spans="1:8" x14ac:dyDescent="0.25">
      <c r="A23" s="11" t="s">
        <v>26</v>
      </c>
      <c r="B23" s="7">
        <f t="shared" si="2"/>
        <v>356838</v>
      </c>
      <c r="C23" s="7">
        <v>167236</v>
      </c>
      <c r="D23" s="7">
        <v>189602</v>
      </c>
      <c r="E23" s="7">
        <v>136424</v>
      </c>
      <c r="F23" s="7">
        <v>192375</v>
      </c>
      <c r="G23" s="7">
        <v>30604</v>
      </c>
      <c r="H23" s="7">
        <f t="shared" si="4"/>
        <v>716241</v>
      </c>
    </row>
    <row r="26" spans="1:8" x14ac:dyDescent="0.25">
      <c r="A26" s="5" t="s">
        <v>72</v>
      </c>
    </row>
    <row r="27" spans="1:8" x14ac:dyDescent="0.25">
      <c r="A27" s="6" t="s">
        <v>27</v>
      </c>
    </row>
    <row r="28" spans="1:8" x14ac:dyDescent="0.25">
      <c r="A28" s="8" t="s">
        <v>28</v>
      </c>
      <c r="B28" s="10">
        <f>SUM(C28:D28)</f>
        <v>108801</v>
      </c>
      <c r="C28" s="7">
        <v>39361</v>
      </c>
      <c r="D28" s="7">
        <v>69440</v>
      </c>
      <c r="E28" s="7">
        <v>67193</v>
      </c>
      <c r="F28" s="7">
        <v>162546</v>
      </c>
      <c r="G28" s="7">
        <v>65861</v>
      </c>
      <c r="H28" s="7">
        <f>SUM(C28:G28)</f>
        <v>404401</v>
      </c>
    </row>
    <row r="29" spans="1:8" x14ac:dyDescent="0.25">
      <c r="A29" s="8" t="s">
        <v>29</v>
      </c>
      <c r="B29" s="7">
        <f>SUM(C29:D29)</f>
        <v>437076</v>
      </c>
      <c r="C29" s="7">
        <v>145373</v>
      </c>
      <c r="D29" s="7">
        <v>291703</v>
      </c>
      <c r="E29" s="7">
        <v>260347</v>
      </c>
      <c r="F29" s="7">
        <v>521235</v>
      </c>
      <c r="G29" s="7">
        <v>140887</v>
      </c>
      <c r="H29" s="7">
        <f>SUM(C29:G29)</f>
        <v>1359545</v>
      </c>
    </row>
    <row r="30" spans="1:8" x14ac:dyDescent="0.25">
      <c r="A30" s="6" t="s">
        <v>30</v>
      </c>
    </row>
    <row r="31" spans="1:8" x14ac:dyDescent="0.25">
      <c r="A31" s="8" t="s">
        <v>28</v>
      </c>
      <c r="B31" s="10">
        <f>SUM(C31:D31)</f>
        <v>38392</v>
      </c>
      <c r="C31" s="7">
        <v>17984</v>
      </c>
      <c r="D31" s="7">
        <v>20408</v>
      </c>
      <c r="E31" s="7">
        <v>19063</v>
      </c>
      <c r="F31" s="7">
        <v>31682</v>
      </c>
      <c r="G31" s="7">
        <v>10501</v>
      </c>
      <c r="H31" s="7">
        <f>SUM(C31:G31)</f>
        <v>99638</v>
      </c>
    </row>
    <row r="32" spans="1:8" x14ac:dyDescent="0.25">
      <c r="A32" s="8" t="s">
        <v>29</v>
      </c>
      <c r="B32" s="7">
        <f>SUM(C32:D32)</f>
        <v>161309</v>
      </c>
      <c r="C32" s="7">
        <v>69836</v>
      </c>
      <c r="D32" s="7">
        <v>91473</v>
      </c>
      <c r="E32" s="7">
        <v>75981</v>
      </c>
      <c r="F32" s="7">
        <v>104248</v>
      </c>
      <c r="G32" s="7">
        <v>28349</v>
      </c>
      <c r="H32" s="7">
        <f>SUM(C32:G32)</f>
        <v>369887</v>
      </c>
    </row>
    <row r="35" spans="1:12" x14ac:dyDescent="0.25">
      <c r="A35" s="5" t="s">
        <v>73</v>
      </c>
    </row>
    <row r="36" spans="1:12" x14ac:dyDescent="0.25">
      <c r="A36" s="6" t="s">
        <v>31</v>
      </c>
      <c r="B36" s="7"/>
      <c r="C36" s="7"/>
      <c r="D36" s="7"/>
      <c r="E36" s="7"/>
      <c r="F36" s="7"/>
      <c r="G36" s="7"/>
      <c r="H36" s="7"/>
    </row>
    <row r="37" spans="1:12" x14ac:dyDescent="0.25">
      <c r="A37" s="8" t="s">
        <v>16</v>
      </c>
      <c r="B37" s="7">
        <f t="shared" ref="B37:B38" si="8">SUM(C37:D37)</f>
        <v>109112</v>
      </c>
      <c r="C37" s="7">
        <v>52657</v>
      </c>
      <c r="D37" s="7">
        <v>56455</v>
      </c>
      <c r="E37" s="7">
        <v>53797</v>
      </c>
      <c r="F37" s="7">
        <v>126656</v>
      </c>
      <c r="G37" s="7">
        <v>73934</v>
      </c>
      <c r="H37" s="7">
        <f t="shared" ref="H37:H38" si="9">SUM(C37:G37)</f>
        <v>363499</v>
      </c>
    </row>
    <row r="38" spans="1:12" x14ac:dyDescent="0.25">
      <c r="A38" s="8" t="s">
        <v>32</v>
      </c>
      <c r="B38" s="10">
        <f t="shared" si="8"/>
        <v>83418</v>
      </c>
      <c r="C38" s="7">
        <v>49081</v>
      </c>
      <c r="D38" s="7">
        <v>34337</v>
      </c>
      <c r="E38" s="7">
        <v>30755</v>
      </c>
      <c r="F38" s="7">
        <v>56091</v>
      </c>
      <c r="G38" s="7">
        <v>22009</v>
      </c>
      <c r="H38" s="7">
        <f t="shared" si="9"/>
        <v>192273</v>
      </c>
      <c r="L38" s="6"/>
    </row>
    <row r="39" spans="1:12" x14ac:dyDescent="0.25">
      <c r="A39" s="6" t="s">
        <v>33</v>
      </c>
      <c r="B39" s="7"/>
      <c r="C39" s="7"/>
      <c r="D39" s="7"/>
      <c r="E39" s="7"/>
      <c r="F39" s="7"/>
      <c r="G39" s="7"/>
      <c r="H39" s="7"/>
    </row>
    <row r="40" spans="1:12" x14ac:dyDescent="0.25">
      <c r="A40" s="8" t="s">
        <v>34</v>
      </c>
      <c r="B40" s="7">
        <f t="shared" ref="B40:B41" si="10">SUM(C40:D40)</f>
        <v>80619</v>
      </c>
      <c r="C40" s="7">
        <v>40023</v>
      </c>
      <c r="D40" s="7">
        <v>40596</v>
      </c>
      <c r="E40" s="7">
        <v>33670</v>
      </c>
      <c r="F40" s="7">
        <v>67728</v>
      </c>
      <c r="G40" s="7">
        <v>23082</v>
      </c>
      <c r="H40" s="7">
        <f t="shared" ref="H40:H41" si="11">SUM(C40:G40)</f>
        <v>205099</v>
      </c>
    </row>
    <row r="41" spans="1:12" x14ac:dyDescent="0.25">
      <c r="A41" s="8" t="s">
        <v>35</v>
      </c>
      <c r="B41" s="10">
        <f t="shared" si="10"/>
        <v>5451</v>
      </c>
      <c r="C41" s="7">
        <v>3029</v>
      </c>
      <c r="D41" s="7">
        <v>2422</v>
      </c>
      <c r="E41" s="7">
        <v>2559</v>
      </c>
      <c r="F41" s="7">
        <v>4450</v>
      </c>
      <c r="G41" s="7">
        <v>1908</v>
      </c>
      <c r="H41" s="7">
        <f t="shared" si="11"/>
        <v>14368</v>
      </c>
    </row>
    <row r="44" spans="1:12" x14ac:dyDescent="0.25">
      <c r="A44" s="5" t="s">
        <v>74</v>
      </c>
    </row>
    <row r="45" spans="1:12" x14ac:dyDescent="0.25">
      <c r="A45" s="6" t="s">
        <v>36</v>
      </c>
      <c r="B45" s="10">
        <f>SUM(B46:B48)</f>
        <v>240338</v>
      </c>
      <c r="C45" s="7">
        <f>SUM(C46:C48)</f>
        <v>87582</v>
      </c>
      <c r="D45" s="7">
        <f t="shared" ref="D45:H45" si="12">SUM(D46:D48)</f>
        <v>152756</v>
      </c>
      <c r="E45" s="7">
        <f t="shared" si="12"/>
        <v>116080</v>
      </c>
      <c r="F45" s="7">
        <f t="shared" si="12"/>
        <v>156931</v>
      </c>
      <c r="G45" s="7">
        <f t="shared" si="12"/>
        <v>27169</v>
      </c>
      <c r="H45" s="7">
        <f t="shared" si="12"/>
        <v>540518</v>
      </c>
    </row>
    <row r="46" spans="1:12" x14ac:dyDescent="0.25">
      <c r="A46" s="8" t="s">
        <v>37</v>
      </c>
      <c r="B46" s="7">
        <f t="shared" ref="B46:B48" si="13">SUM(C46:D46)</f>
        <v>18407</v>
      </c>
      <c r="C46" s="7">
        <v>5863</v>
      </c>
      <c r="D46" s="7">
        <v>12544</v>
      </c>
      <c r="E46" s="7">
        <v>8869</v>
      </c>
      <c r="F46" s="7">
        <v>17263</v>
      </c>
      <c r="G46" s="7">
        <v>4251</v>
      </c>
      <c r="H46" s="7">
        <f t="shared" ref="H46:H48" si="14">SUM(C46:G46)</f>
        <v>48790</v>
      </c>
    </row>
    <row r="47" spans="1:12" x14ac:dyDescent="0.25">
      <c r="A47" s="8" t="s">
        <v>38</v>
      </c>
      <c r="B47" s="7">
        <f t="shared" si="13"/>
        <v>17690</v>
      </c>
      <c r="C47" s="7">
        <v>5771</v>
      </c>
      <c r="D47" s="7">
        <v>11919</v>
      </c>
      <c r="E47" s="7">
        <v>8402</v>
      </c>
      <c r="F47" s="7">
        <v>11807</v>
      </c>
      <c r="G47" s="7">
        <v>1460</v>
      </c>
      <c r="H47" s="7">
        <f t="shared" si="14"/>
        <v>39359</v>
      </c>
    </row>
    <row r="48" spans="1:12" x14ac:dyDescent="0.25">
      <c r="A48" s="8" t="s">
        <v>39</v>
      </c>
      <c r="B48" s="7">
        <f t="shared" si="13"/>
        <v>204241</v>
      </c>
      <c r="C48" s="7">
        <v>75948</v>
      </c>
      <c r="D48" s="7">
        <v>128293</v>
      </c>
      <c r="E48" s="7">
        <v>98809</v>
      </c>
      <c r="F48" s="7">
        <v>127861</v>
      </c>
      <c r="G48" s="7">
        <v>21458</v>
      </c>
      <c r="H48" s="7">
        <f t="shared" si="14"/>
        <v>452369</v>
      </c>
    </row>
    <row r="49" spans="1:14" x14ac:dyDescent="0.25">
      <c r="A49" s="6" t="s">
        <v>40</v>
      </c>
      <c r="B49" s="7">
        <f t="shared" ref="B49:H49" si="15">SUM(B50:B51)</f>
        <v>135165</v>
      </c>
      <c r="C49" s="7">
        <f t="shared" si="15"/>
        <v>45313</v>
      </c>
      <c r="D49" s="7">
        <f t="shared" si="15"/>
        <v>89852</v>
      </c>
      <c r="E49" s="7">
        <f t="shared" si="15"/>
        <v>82705</v>
      </c>
      <c r="F49" s="7">
        <f t="shared" si="15"/>
        <v>138123</v>
      </c>
      <c r="G49" s="7">
        <f t="shared" si="15"/>
        <v>21267</v>
      </c>
      <c r="H49" s="7">
        <f t="shared" si="15"/>
        <v>377259.99999999994</v>
      </c>
    </row>
    <row r="50" spans="1:14" x14ac:dyDescent="0.25">
      <c r="A50" s="8" t="s">
        <v>41</v>
      </c>
      <c r="B50" s="10">
        <f t="shared" ref="B50:B53" si="16">SUM(C50:D50)</f>
        <v>122179.90725591133</v>
      </c>
      <c r="C50" s="7">
        <v>41153.611863973405</v>
      </c>
      <c r="D50" s="7">
        <v>81026.295391937922</v>
      </c>
      <c r="E50" s="7">
        <v>73249.7804545736</v>
      </c>
      <c r="F50" s="7">
        <v>122037.48003617331</v>
      </c>
      <c r="G50" s="7">
        <v>19963.327843182742</v>
      </c>
      <c r="H50" s="7">
        <f t="shared" ref="H50:H53" si="17">SUM(C50:G50)</f>
        <v>337430.49558984092</v>
      </c>
      <c r="J50" s="7"/>
      <c r="K50" s="7"/>
      <c r="L50" s="7"/>
      <c r="M50" s="7"/>
      <c r="N50" s="7"/>
    </row>
    <row r="51" spans="1:14" x14ac:dyDescent="0.25">
      <c r="A51" s="8" t="s">
        <v>42</v>
      </c>
      <c r="B51" s="10">
        <f t="shared" si="16"/>
        <v>12985.092744088663</v>
      </c>
      <c r="C51" s="7">
        <v>4159.3881360265914</v>
      </c>
      <c r="D51" s="7">
        <v>8825.7046080620712</v>
      </c>
      <c r="E51" s="7">
        <v>9455.2195454263947</v>
      </c>
      <c r="F51" s="7">
        <v>16085.519963826697</v>
      </c>
      <c r="G51" s="7">
        <v>1303.6721568172593</v>
      </c>
      <c r="H51" s="7">
        <f t="shared" si="17"/>
        <v>39829.50441015901</v>
      </c>
      <c r="J51" s="7"/>
      <c r="K51" s="7"/>
      <c r="L51" s="7"/>
      <c r="M51" s="7"/>
      <c r="N51" s="7"/>
    </row>
    <row r="52" spans="1:14" x14ac:dyDescent="0.25">
      <c r="A52" s="6" t="s">
        <v>43</v>
      </c>
      <c r="B52" s="10">
        <f t="shared" si="16"/>
        <v>3307</v>
      </c>
      <c r="C52" s="7">
        <v>1402</v>
      </c>
      <c r="D52" s="7">
        <v>1905</v>
      </c>
      <c r="E52" s="7">
        <v>1933</v>
      </c>
      <c r="F52" s="7">
        <v>2422</v>
      </c>
      <c r="G52" s="7">
        <v>84</v>
      </c>
      <c r="H52" s="7">
        <f t="shared" si="17"/>
        <v>7746</v>
      </c>
    </row>
    <row r="53" spans="1:14" x14ac:dyDescent="0.25">
      <c r="A53" s="6" t="s">
        <v>44</v>
      </c>
      <c r="B53" s="10">
        <f t="shared" si="16"/>
        <v>11686</v>
      </c>
      <c r="C53" s="7">
        <v>3701</v>
      </c>
      <c r="D53" s="7">
        <v>7985</v>
      </c>
      <c r="E53" s="7">
        <v>10265</v>
      </c>
      <c r="F53" s="7">
        <v>30738</v>
      </c>
      <c r="G53" s="7">
        <v>6098</v>
      </c>
      <c r="H53" s="7">
        <f t="shared" si="17"/>
        <v>58787</v>
      </c>
    </row>
    <row r="56" spans="1:14" x14ac:dyDescent="0.25">
      <c r="A56" s="5" t="s">
        <v>75</v>
      </c>
    </row>
    <row r="57" spans="1:14" x14ac:dyDescent="0.25">
      <c r="A57" s="6" t="s">
        <v>93</v>
      </c>
      <c r="B57" s="10">
        <f t="shared" ref="B57:B58" si="18">SUM(C57:D57)</f>
        <v>17690</v>
      </c>
      <c r="C57" s="7">
        <f>C47</f>
        <v>5771</v>
      </c>
      <c r="D57" s="7">
        <f t="shared" ref="D57:H57" si="19">D47</f>
        <v>11919</v>
      </c>
      <c r="E57" s="7">
        <f t="shared" si="19"/>
        <v>8402</v>
      </c>
      <c r="F57" s="7">
        <f t="shared" si="19"/>
        <v>11807</v>
      </c>
      <c r="G57" s="7">
        <f t="shared" si="19"/>
        <v>1460</v>
      </c>
      <c r="H57" s="7">
        <f t="shared" si="19"/>
        <v>39359</v>
      </c>
    </row>
    <row r="58" spans="1:14" x14ac:dyDescent="0.25">
      <c r="A58" s="6" t="s">
        <v>94</v>
      </c>
      <c r="B58" s="10">
        <f t="shared" si="18"/>
        <v>204241</v>
      </c>
      <c r="C58" s="7">
        <f>C48</f>
        <v>75948</v>
      </c>
      <c r="D58" s="7">
        <f t="shared" ref="D58:H58" si="20">D48</f>
        <v>128293</v>
      </c>
      <c r="E58" s="7">
        <f t="shared" si="20"/>
        <v>98809</v>
      </c>
      <c r="F58" s="7">
        <f t="shared" si="20"/>
        <v>127861</v>
      </c>
      <c r="G58" s="7">
        <f t="shared" si="20"/>
        <v>21458</v>
      </c>
      <c r="H58" s="7">
        <f t="shared" si="20"/>
        <v>452369</v>
      </c>
    </row>
    <row r="59" spans="1:14" x14ac:dyDescent="0.25">
      <c r="A59" s="6" t="s">
        <v>45</v>
      </c>
      <c r="B59" s="10">
        <f t="shared" ref="B59:B62" si="21">SUM(C59:D59)</f>
        <v>7048</v>
      </c>
      <c r="C59" s="7">
        <v>4050</v>
      </c>
      <c r="D59" s="7">
        <v>2998</v>
      </c>
      <c r="E59" s="7">
        <v>2230</v>
      </c>
      <c r="F59" s="7">
        <v>2923</v>
      </c>
      <c r="G59" s="7">
        <v>145</v>
      </c>
      <c r="H59" s="7">
        <f t="shared" ref="H59:H61" si="22">SUM(C59:G59)</f>
        <v>12346</v>
      </c>
    </row>
    <row r="60" spans="1:14" x14ac:dyDescent="0.25">
      <c r="A60" s="6" t="s">
        <v>46</v>
      </c>
      <c r="B60" s="10">
        <f t="shared" si="21"/>
        <v>7048</v>
      </c>
      <c r="C60" s="7">
        <v>4050</v>
      </c>
      <c r="D60" s="7">
        <v>2998</v>
      </c>
      <c r="E60" s="7">
        <v>2230</v>
      </c>
      <c r="F60" s="7">
        <v>2923</v>
      </c>
      <c r="G60" s="7">
        <v>145</v>
      </c>
      <c r="H60" s="7">
        <f t="shared" si="22"/>
        <v>12346</v>
      </c>
    </row>
    <row r="61" spans="1:14" x14ac:dyDescent="0.25">
      <c r="A61" s="6" t="s">
        <v>47</v>
      </c>
      <c r="B61" s="10">
        <f t="shared" si="21"/>
        <v>22343</v>
      </c>
      <c r="C61" s="7">
        <v>4435</v>
      </c>
      <c r="D61" s="7">
        <v>17908</v>
      </c>
      <c r="E61" s="7">
        <v>21065</v>
      </c>
      <c r="F61" s="7">
        <v>145861</v>
      </c>
      <c r="G61" s="7">
        <v>113327</v>
      </c>
      <c r="H61" s="7">
        <f t="shared" si="22"/>
        <v>302596</v>
      </c>
    </row>
    <row r="62" spans="1:14" x14ac:dyDescent="0.25">
      <c r="A62" s="6" t="s">
        <v>48</v>
      </c>
      <c r="B62" s="7">
        <f t="shared" si="21"/>
        <v>0</v>
      </c>
      <c r="C62" s="14" t="s">
        <v>49</v>
      </c>
      <c r="D62" s="14" t="s">
        <v>49</v>
      </c>
      <c r="E62" s="14" t="s">
        <v>49</v>
      </c>
      <c r="F62" s="14" t="s">
        <v>49</v>
      </c>
      <c r="G62" s="14" t="s">
        <v>49</v>
      </c>
      <c r="H62" s="14" t="s">
        <v>49</v>
      </c>
    </row>
    <row r="65" spans="1:8" x14ac:dyDescent="0.25">
      <c r="A65" s="5" t="s">
        <v>76</v>
      </c>
    </row>
    <row r="66" spans="1:8" x14ac:dyDescent="0.25">
      <c r="A66" s="6" t="s">
        <v>50</v>
      </c>
      <c r="B66" s="15"/>
      <c r="C66" s="15"/>
      <c r="D66" s="15"/>
      <c r="E66" s="15"/>
      <c r="F66" s="15"/>
      <c r="G66" s="15"/>
      <c r="H66" s="15"/>
    </row>
    <row r="67" spans="1:8" x14ac:dyDescent="0.25">
      <c r="A67" s="11" t="s">
        <v>28</v>
      </c>
      <c r="B67" s="10">
        <f>SUM(C67:D67)</f>
        <v>102591</v>
      </c>
      <c r="C67" s="7">
        <v>33119</v>
      </c>
      <c r="D67" s="7">
        <v>69472</v>
      </c>
      <c r="E67" s="7">
        <v>62997</v>
      </c>
      <c r="F67" s="7">
        <v>114500</v>
      </c>
      <c r="G67" s="7">
        <v>18154</v>
      </c>
      <c r="H67" s="7">
        <f>SUM(C67:G67)</f>
        <v>298242</v>
      </c>
    </row>
    <row r="68" spans="1:8" x14ac:dyDescent="0.25">
      <c r="A68" s="11" t="s">
        <v>51</v>
      </c>
      <c r="B68" s="10">
        <f>SUM(C68:D68)</f>
        <v>135249.00000000015</v>
      </c>
      <c r="C68" s="7">
        <v>45313.000000000036</v>
      </c>
      <c r="D68" s="7">
        <v>89936.000000000102</v>
      </c>
      <c r="E68" s="7">
        <v>82705.000000000073</v>
      </c>
      <c r="F68" s="7">
        <v>138122.99999999988</v>
      </c>
      <c r="G68" s="7">
        <v>21267</v>
      </c>
      <c r="H68" s="7">
        <f>SUM(C68:G68)</f>
        <v>377344.00000000012</v>
      </c>
    </row>
    <row r="69" spans="1:8" x14ac:dyDescent="0.25">
      <c r="A69" s="6" t="s">
        <v>52</v>
      </c>
      <c r="B69" s="10">
        <f t="shared" ref="B69:B70" si="23">SUM(C69:D69)</f>
        <v>59612</v>
      </c>
      <c r="C69" s="7">
        <v>25493</v>
      </c>
      <c r="D69" s="7">
        <v>34119</v>
      </c>
      <c r="E69" s="7">
        <v>27259</v>
      </c>
      <c r="F69" s="7">
        <v>57025</v>
      </c>
      <c r="G69" s="7">
        <v>10464</v>
      </c>
      <c r="H69" s="7">
        <f t="shared" ref="H69:H70" si="24">SUM(C69:G69)</f>
        <v>154360</v>
      </c>
    </row>
    <row r="70" spans="1:8" x14ac:dyDescent="0.25">
      <c r="A70" s="6" t="s">
        <v>53</v>
      </c>
      <c r="B70" s="10">
        <f t="shared" si="23"/>
        <v>319640</v>
      </c>
      <c r="C70" s="7">
        <v>124085</v>
      </c>
      <c r="D70" s="7">
        <v>195555</v>
      </c>
      <c r="E70" s="7">
        <v>211474</v>
      </c>
      <c r="F70" s="7">
        <v>530850</v>
      </c>
      <c r="G70" s="7">
        <v>265590</v>
      </c>
      <c r="H70" s="7">
        <f t="shared" si="24"/>
        <v>1327554</v>
      </c>
    </row>
    <row r="73" spans="1:8" x14ac:dyDescent="0.25">
      <c r="A73" s="5" t="s">
        <v>77</v>
      </c>
    </row>
    <row r="74" spans="1:8" x14ac:dyDescent="0.25">
      <c r="A74" s="6" t="s">
        <v>54</v>
      </c>
      <c r="B74" s="7">
        <f t="shared" ref="B74:B77" si="25">SUM(C74:D74)</f>
        <v>42128</v>
      </c>
      <c r="C74" s="7">
        <v>14696</v>
      </c>
      <c r="D74" s="7">
        <v>27432</v>
      </c>
      <c r="E74" s="7">
        <v>27569</v>
      </c>
      <c r="F74" s="7">
        <v>40775</v>
      </c>
      <c r="G74" s="7">
        <v>9055</v>
      </c>
      <c r="H74" s="7">
        <f t="shared" ref="H74:H77" si="26">SUM(C74:G74)</f>
        <v>119527</v>
      </c>
    </row>
    <row r="75" spans="1:8" x14ac:dyDescent="0.25">
      <c r="A75" s="6" t="s">
        <v>96</v>
      </c>
      <c r="B75" s="10">
        <f t="shared" si="25"/>
        <v>124403</v>
      </c>
      <c r="C75" s="7">
        <v>43121</v>
      </c>
      <c r="D75" s="7">
        <v>81282</v>
      </c>
      <c r="E75" s="7">
        <v>69585</v>
      </c>
      <c r="F75" s="7">
        <v>104711</v>
      </c>
      <c r="G75" s="7">
        <v>26558</v>
      </c>
      <c r="H75" s="7">
        <f t="shared" si="26"/>
        <v>325257</v>
      </c>
    </row>
    <row r="76" spans="1:8" x14ac:dyDescent="0.25">
      <c r="A76" s="6" t="s">
        <v>95</v>
      </c>
      <c r="B76" s="7">
        <f t="shared" si="25"/>
        <v>219014</v>
      </c>
      <c r="C76" s="7">
        <v>79440</v>
      </c>
      <c r="D76" s="7">
        <v>139574</v>
      </c>
      <c r="E76" s="7">
        <v>107472</v>
      </c>
      <c r="F76" s="7">
        <v>165695</v>
      </c>
      <c r="G76" s="7">
        <v>47425</v>
      </c>
      <c r="H76" s="7">
        <f t="shared" si="26"/>
        <v>539606</v>
      </c>
    </row>
    <row r="77" spans="1:8" x14ac:dyDescent="0.25">
      <c r="A77" s="6" t="s">
        <v>55</v>
      </c>
      <c r="B77" s="7">
        <f t="shared" si="25"/>
        <v>24418.75</v>
      </c>
      <c r="C77" s="7">
        <v>8313.75</v>
      </c>
      <c r="D77" s="7">
        <v>16105</v>
      </c>
      <c r="E77" s="7">
        <v>18965</v>
      </c>
      <c r="F77" s="7">
        <v>25500</v>
      </c>
      <c r="G77" s="7">
        <v>3332.5</v>
      </c>
      <c r="H77" s="7">
        <f t="shared" si="26"/>
        <v>72216.25</v>
      </c>
    </row>
    <row r="80" spans="1:8" x14ac:dyDescent="0.25">
      <c r="A80" s="5" t="s">
        <v>78</v>
      </c>
    </row>
    <row r="81" spans="1:8" x14ac:dyDescent="0.25">
      <c r="A81" s="6" t="s">
        <v>56</v>
      </c>
      <c r="B81" s="10">
        <f t="shared" ref="B81" si="27">SUM(C81:D81)</f>
        <v>625.59471931085295</v>
      </c>
      <c r="C81" s="7">
        <v>56.37018607152703</v>
      </c>
      <c r="D81" s="7">
        <v>569.22453323932586</v>
      </c>
      <c r="E81" s="7">
        <v>913.06563800794549</v>
      </c>
      <c r="F81" s="7">
        <v>2912.8002190494699</v>
      </c>
      <c r="G81" s="7">
        <v>1599.2394524064555</v>
      </c>
      <c r="H81" s="7">
        <f t="shared" ref="H81" si="28">SUM(C81:G81)</f>
        <v>6050.7000287747242</v>
      </c>
    </row>
    <row r="84" spans="1:8" x14ac:dyDescent="0.25">
      <c r="A84" s="5" t="s">
        <v>81</v>
      </c>
    </row>
    <row r="85" spans="1:8" x14ac:dyDescent="0.25">
      <c r="A85" s="6" t="s">
        <v>79</v>
      </c>
    </row>
    <row r="86" spans="1:8" x14ac:dyDescent="0.25">
      <c r="A86" s="8" t="s">
        <v>57</v>
      </c>
      <c r="B86" s="7">
        <f t="shared" ref="B86:B87" si="29">SUM(C86:D86)</f>
        <v>42413</v>
      </c>
      <c r="C86" s="7">
        <v>19750</v>
      </c>
      <c r="D86" s="7">
        <v>22663</v>
      </c>
      <c r="E86" s="7">
        <v>16732</v>
      </c>
      <c r="F86" s="7">
        <v>36687</v>
      </c>
      <c r="G86" s="7">
        <v>10404</v>
      </c>
      <c r="H86" s="7">
        <f t="shared" ref="H86:H87" si="30">SUM(C86:G86)</f>
        <v>106236</v>
      </c>
    </row>
    <row r="87" spans="1:8" x14ac:dyDescent="0.25">
      <c r="A87" s="8" t="s">
        <v>58</v>
      </c>
      <c r="B87" s="7">
        <f t="shared" si="29"/>
        <v>7865</v>
      </c>
      <c r="C87" s="7">
        <v>3420</v>
      </c>
      <c r="D87" s="7">
        <v>4445</v>
      </c>
      <c r="E87" s="7">
        <v>3996</v>
      </c>
      <c r="F87" s="7">
        <v>5563</v>
      </c>
      <c r="G87" s="7">
        <v>1065</v>
      </c>
      <c r="H87" s="7">
        <f t="shared" si="30"/>
        <v>18489</v>
      </c>
    </row>
    <row r="88" spans="1:8" x14ac:dyDescent="0.25">
      <c r="A88" s="6" t="s">
        <v>80</v>
      </c>
    </row>
    <row r="89" spans="1:8" x14ac:dyDescent="0.25">
      <c r="A89" s="8" t="s">
        <v>57</v>
      </c>
      <c r="B89" s="10">
        <f t="shared" ref="B89:B90" si="31">SUM(C89:D89)</f>
        <v>38093</v>
      </c>
      <c r="C89" s="7">
        <v>18035</v>
      </c>
      <c r="D89" s="7">
        <v>20058</v>
      </c>
      <c r="E89" s="7">
        <v>15413</v>
      </c>
      <c r="F89" s="7">
        <v>34069</v>
      </c>
      <c r="G89" s="7">
        <v>9238</v>
      </c>
      <c r="H89" s="7">
        <f t="shared" ref="H89:H90" si="32">SUM(C89:G89)</f>
        <v>96813</v>
      </c>
    </row>
    <row r="90" spans="1:8" x14ac:dyDescent="0.25">
      <c r="A90" s="8" t="s">
        <v>58</v>
      </c>
      <c r="B90" s="10">
        <f t="shared" si="31"/>
        <v>6867</v>
      </c>
      <c r="C90" s="7">
        <v>3241</v>
      </c>
      <c r="D90" s="7">
        <v>3626</v>
      </c>
      <c r="E90" s="7">
        <v>3736</v>
      </c>
      <c r="F90" s="7">
        <v>4931</v>
      </c>
      <c r="G90" s="7">
        <v>929</v>
      </c>
      <c r="H90" s="7">
        <f t="shared" si="32"/>
        <v>16463</v>
      </c>
    </row>
    <row r="93" spans="1:8" x14ac:dyDescent="0.25">
      <c r="A93" s="5" t="s">
        <v>83</v>
      </c>
    </row>
    <row r="94" spans="1:8" x14ac:dyDescent="0.25">
      <c r="A94" s="8" t="s">
        <v>16</v>
      </c>
      <c r="B94" s="10">
        <f t="shared" ref="B94:B99" si="33">SUM(C94:D94)</f>
        <v>109112</v>
      </c>
      <c r="C94" s="7">
        <v>52657</v>
      </c>
      <c r="D94" s="7">
        <v>56455</v>
      </c>
      <c r="E94" s="7">
        <v>53797</v>
      </c>
      <c r="F94" s="7">
        <v>126656</v>
      </c>
      <c r="G94" s="7">
        <v>73934</v>
      </c>
      <c r="H94" s="7">
        <f t="shared" ref="H94:H99" si="34">SUM(C94:G94)</f>
        <v>363499</v>
      </c>
    </row>
    <row r="95" spans="1:8" x14ac:dyDescent="0.25">
      <c r="A95" s="8" t="s">
        <v>82</v>
      </c>
      <c r="B95" s="7">
        <f>B94*0.1</f>
        <v>10911.2</v>
      </c>
      <c r="C95" s="7">
        <f t="shared" ref="C95:H95" si="35">C94*0.1</f>
        <v>5265.7000000000007</v>
      </c>
      <c r="D95" s="7">
        <f t="shared" si="35"/>
        <v>5645.5</v>
      </c>
      <c r="E95" s="7">
        <f t="shared" si="35"/>
        <v>5379.7000000000007</v>
      </c>
      <c r="F95" s="7">
        <f t="shared" si="35"/>
        <v>12665.6</v>
      </c>
      <c r="G95" s="7">
        <f t="shared" si="35"/>
        <v>7393.4000000000005</v>
      </c>
      <c r="H95" s="7">
        <f t="shared" si="35"/>
        <v>36349.9</v>
      </c>
    </row>
    <row r="96" spans="1:8" x14ac:dyDescent="0.25">
      <c r="A96" s="8" t="s">
        <v>17</v>
      </c>
      <c r="B96" s="17">
        <f t="shared" si="33"/>
        <v>26241</v>
      </c>
      <c r="C96" s="7">
        <v>14269</v>
      </c>
      <c r="D96" s="7">
        <v>11972</v>
      </c>
      <c r="E96" s="7">
        <v>12503</v>
      </c>
      <c r="F96" s="7">
        <v>26047</v>
      </c>
      <c r="G96" s="7">
        <v>11386</v>
      </c>
      <c r="H96" s="7">
        <f t="shared" si="34"/>
        <v>76177</v>
      </c>
    </row>
    <row r="97" spans="1:8" ht="18" x14ac:dyDescent="0.25">
      <c r="A97" s="8" t="s">
        <v>91</v>
      </c>
      <c r="B97" s="17">
        <f t="shared" si="33"/>
        <v>6893</v>
      </c>
      <c r="C97" s="7">
        <v>4384</v>
      </c>
      <c r="D97" s="7">
        <v>2509</v>
      </c>
      <c r="E97" s="7">
        <v>3526</v>
      </c>
      <c r="F97" s="7">
        <v>7219</v>
      </c>
      <c r="G97" s="7">
        <v>3002</v>
      </c>
      <c r="H97" s="7">
        <f t="shared" si="34"/>
        <v>20640</v>
      </c>
    </row>
    <row r="98" spans="1:8" x14ac:dyDescent="0.25">
      <c r="A98" s="8" t="s">
        <v>18</v>
      </c>
      <c r="B98" s="17">
        <f t="shared" si="33"/>
        <v>17069</v>
      </c>
      <c r="C98" s="7">
        <v>12872</v>
      </c>
      <c r="D98" s="7">
        <v>4197</v>
      </c>
      <c r="E98" s="7">
        <v>7390</v>
      </c>
      <c r="F98" s="7">
        <v>14598</v>
      </c>
      <c r="G98" s="7">
        <v>10473</v>
      </c>
      <c r="H98" s="7">
        <f t="shared" si="34"/>
        <v>49530</v>
      </c>
    </row>
    <row r="99" spans="1:8" x14ac:dyDescent="0.25">
      <c r="A99" s="8" t="s">
        <v>59</v>
      </c>
      <c r="B99" s="17">
        <f t="shared" si="33"/>
        <v>45794</v>
      </c>
      <c r="C99" s="7">
        <v>26908</v>
      </c>
      <c r="D99" s="7">
        <v>18886</v>
      </c>
      <c r="E99" s="7">
        <v>16749</v>
      </c>
      <c r="F99" s="7">
        <v>30947</v>
      </c>
      <c r="G99" s="7">
        <v>21824</v>
      </c>
      <c r="H99" s="7">
        <f t="shared" si="34"/>
        <v>115314</v>
      </c>
    </row>
    <row r="102" spans="1:8" x14ac:dyDescent="0.25">
      <c r="A102" s="5" t="s">
        <v>63</v>
      </c>
    </row>
    <row r="103" spans="1:8" x14ac:dyDescent="0.25">
      <c r="A103" s="8" t="s">
        <v>60</v>
      </c>
      <c r="B103" s="10">
        <f>SUM(B104:B105)</f>
        <v>92638</v>
      </c>
      <c r="C103" s="7">
        <f t="shared" ref="C103:H103" si="36">SUM(C104:C105)</f>
        <v>32215</v>
      </c>
      <c r="D103" s="7">
        <f t="shared" si="36"/>
        <v>60423</v>
      </c>
      <c r="E103" s="7">
        <f t="shared" si="36"/>
        <v>62510</v>
      </c>
      <c r="F103" s="7">
        <f t="shared" si="36"/>
        <v>163167</v>
      </c>
      <c r="G103" s="7">
        <f t="shared" si="36"/>
        <v>62232</v>
      </c>
      <c r="H103" s="7">
        <f t="shared" si="36"/>
        <v>380547</v>
      </c>
    </row>
    <row r="104" spans="1:8" x14ac:dyDescent="0.25">
      <c r="A104" s="11" t="s">
        <v>61</v>
      </c>
      <c r="B104" s="7">
        <f t="shared" ref="B104:B105" si="37">SUM(C104:D104)</f>
        <v>2701</v>
      </c>
      <c r="C104" s="7">
        <v>213</v>
      </c>
      <c r="D104" s="7">
        <v>2488</v>
      </c>
      <c r="E104" s="7">
        <v>5260</v>
      </c>
      <c r="F104" s="7">
        <v>17856</v>
      </c>
      <c r="G104" s="7">
        <v>14792</v>
      </c>
      <c r="H104" s="7">
        <f t="shared" ref="H104:H105" si="38">SUM(C104:G104)</f>
        <v>40609</v>
      </c>
    </row>
    <row r="105" spans="1:8" x14ac:dyDescent="0.25">
      <c r="A105" s="11" t="s">
        <v>62</v>
      </c>
      <c r="B105" s="7">
        <f t="shared" si="37"/>
        <v>89937</v>
      </c>
      <c r="C105" s="7">
        <v>32002</v>
      </c>
      <c r="D105" s="7">
        <v>57935</v>
      </c>
      <c r="E105" s="7">
        <v>57250</v>
      </c>
      <c r="F105" s="7">
        <v>145311</v>
      </c>
      <c r="G105" s="7">
        <v>47440</v>
      </c>
      <c r="H105" s="7">
        <f t="shared" si="38"/>
        <v>339938</v>
      </c>
    </row>
    <row r="108" spans="1:8" x14ac:dyDescent="0.25">
      <c r="A108" s="5" t="s">
        <v>66</v>
      </c>
    </row>
    <row r="109" spans="1:8" x14ac:dyDescent="0.25">
      <c r="A109" s="8" t="s">
        <v>64</v>
      </c>
      <c r="B109" s="10">
        <f>SUM(B110:B111)</f>
        <v>75569</v>
      </c>
      <c r="C109" s="7">
        <f>SUM(C110:C111)</f>
        <v>38734</v>
      </c>
      <c r="D109" s="7">
        <f t="shared" ref="D109:H109" si="39">SUM(D110:D111)</f>
        <v>36835</v>
      </c>
      <c r="E109" s="7">
        <f t="shared" si="39"/>
        <v>27702</v>
      </c>
      <c r="F109" s="7">
        <f t="shared" si="39"/>
        <v>51133</v>
      </c>
      <c r="G109" s="7">
        <f t="shared" si="39"/>
        <v>10611</v>
      </c>
      <c r="H109" s="7">
        <f t="shared" si="39"/>
        <v>165015</v>
      </c>
    </row>
    <row r="110" spans="1:8" x14ac:dyDescent="0.25">
      <c r="A110" s="11" t="s">
        <v>84</v>
      </c>
      <c r="B110" s="7">
        <f t="shared" ref="B110:B111" si="40">SUM(C110:D110)</f>
        <v>23818</v>
      </c>
      <c r="C110" s="7">
        <v>16891</v>
      </c>
      <c r="D110" s="7">
        <v>6927</v>
      </c>
      <c r="E110" s="7">
        <v>4822</v>
      </c>
      <c r="F110" s="7">
        <v>7440</v>
      </c>
      <c r="G110" s="7">
        <v>1136</v>
      </c>
      <c r="H110" s="7">
        <f t="shared" ref="H110:H111" si="41">SUM(C110:G110)</f>
        <v>37216</v>
      </c>
    </row>
    <row r="111" spans="1:8" x14ac:dyDescent="0.25">
      <c r="A111" s="11" t="s">
        <v>65</v>
      </c>
      <c r="B111" s="7">
        <f t="shared" si="40"/>
        <v>51751</v>
      </c>
      <c r="C111" s="7">
        <v>21843</v>
      </c>
      <c r="D111" s="7">
        <v>29908</v>
      </c>
      <c r="E111" s="7">
        <v>22880</v>
      </c>
      <c r="F111" s="7">
        <v>43693</v>
      </c>
      <c r="G111" s="7">
        <v>9475</v>
      </c>
      <c r="H111" s="7">
        <f t="shared" si="41"/>
        <v>127799</v>
      </c>
    </row>
    <row r="112" spans="1:8" x14ac:dyDescent="0.25">
      <c r="A112" s="5" t="s">
        <v>85</v>
      </c>
    </row>
    <row r="113" spans="1:8" x14ac:dyDescent="0.25">
      <c r="A113" s="6" t="s">
        <v>98</v>
      </c>
      <c r="B113" s="10">
        <f t="shared" ref="B113:B116" si="42">SUM(C113:D113)</f>
        <v>30342</v>
      </c>
      <c r="C113" s="7">
        <f>SUM(C114:C116)</f>
        <v>11857</v>
      </c>
      <c r="D113" s="7">
        <f t="shared" ref="D113:G113" si="43">SUM(D114:D116)</f>
        <v>18485</v>
      </c>
      <c r="E113" s="7">
        <f t="shared" si="43"/>
        <v>15184</v>
      </c>
      <c r="F113" s="7">
        <f t="shared" si="43"/>
        <v>18341</v>
      </c>
      <c r="G113" s="7">
        <f t="shared" si="43"/>
        <v>2043</v>
      </c>
      <c r="H113" s="7">
        <f t="shared" ref="H113:H116" si="44">SUM(C113:G113)</f>
        <v>65910</v>
      </c>
    </row>
    <row r="114" spans="1:8" x14ac:dyDescent="0.25">
      <c r="A114" s="18" t="s">
        <v>99</v>
      </c>
      <c r="B114" s="7">
        <f t="shared" si="42"/>
        <v>17355</v>
      </c>
      <c r="C114" s="19">
        <v>7703</v>
      </c>
      <c r="D114" s="19">
        <v>9652</v>
      </c>
      <c r="E114" s="19">
        <v>5476</v>
      </c>
      <c r="F114" s="19">
        <v>4860</v>
      </c>
      <c r="G114" s="19">
        <v>289</v>
      </c>
      <c r="H114" s="7">
        <f t="shared" si="44"/>
        <v>27980</v>
      </c>
    </row>
    <row r="115" spans="1:8" x14ac:dyDescent="0.25">
      <c r="A115" s="18" t="s">
        <v>100</v>
      </c>
      <c r="B115" s="7">
        <f t="shared" si="42"/>
        <v>8678</v>
      </c>
      <c r="C115" s="19">
        <v>3018</v>
      </c>
      <c r="D115" s="19">
        <v>5660</v>
      </c>
      <c r="E115" s="19">
        <v>6168</v>
      </c>
      <c r="F115" s="19">
        <v>8230</v>
      </c>
      <c r="G115" s="19">
        <v>510</v>
      </c>
      <c r="H115" s="7">
        <f t="shared" si="44"/>
        <v>23586</v>
      </c>
    </row>
    <row r="116" spans="1:8" x14ac:dyDescent="0.25">
      <c r="A116" s="18" t="s">
        <v>70</v>
      </c>
      <c r="B116" s="7">
        <f t="shared" si="42"/>
        <v>4309</v>
      </c>
      <c r="C116" s="19">
        <v>1136</v>
      </c>
      <c r="D116" s="19">
        <v>3173</v>
      </c>
      <c r="E116" s="19">
        <v>3540</v>
      </c>
      <c r="F116" s="19">
        <v>5251</v>
      </c>
      <c r="G116" s="19">
        <v>1244</v>
      </c>
      <c r="H116" s="7">
        <f t="shared" si="44"/>
        <v>14344</v>
      </c>
    </row>
    <row r="119" spans="1:8" x14ac:dyDescent="0.25">
      <c r="A119" s="5" t="s">
        <v>86</v>
      </c>
    </row>
    <row r="120" spans="1:8" x14ac:dyDescent="0.25">
      <c r="A120" s="6" t="s">
        <v>67</v>
      </c>
    </row>
    <row r="121" spans="1:8" x14ac:dyDescent="0.25">
      <c r="A121" s="11" t="s">
        <v>28</v>
      </c>
      <c r="B121" s="10">
        <f t="shared" ref="B121:B122" si="45">SUM(C121:D121)</f>
        <v>35529</v>
      </c>
      <c r="C121" s="7">
        <v>17397</v>
      </c>
      <c r="D121" s="7">
        <v>18132</v>
      </c>
      <c r="E121" s="7">
        <v>24556</v>
      </c>
      <c r="F121" s="7">
        <v>25542</v>
      </c>
      <c r="G121" s="7">
        <v>6534</v>
      </c>
      <c r="H121" s="7">
        <f t="shared" ref="H121:H122" si="46">SUM(C121:G121)</f>
        <v>92161</v>
      </c>
    </row>
    <row r="122" spans="1:8" x14ac:dyDescent="0.25">
      <c r="A122" s="11" t="s">
        <v>68</v>
      </c>
      <c r="B122" s="7">
        <f t="shared" si="45"/>
        <v>144881</v>
      </c>
      <c r="C122" s="7">
        <v>66612</v>
      </c>
      <c r="D122" s="7">
        <v>78269</v>
      </c>
      <c r="E122" s="7">
        <v>95405</v>
      </c>
      <c r="F122" s="7">
        <v>80652</v>
      </c>
      <c r="G122" s="7">
        <v>15468</v>
      </c>
      <c r="H122" s="7">
        <f t="shared" si="46"/>
        <v>336406</v>
      </c>
    </row>
    <row r="123" spans="1:8" x14ac:dyDescent="0.25">
      <c r="A123" s="6" t="s">
        <v>69</v>
      </c>
    </row>
    <row r="124" spans="1:8" x14ac:dyDescent="0.25">
      <c r="A124" s="11" t="s">
        <v>28</v>
      </c>
      <c r="B124" s="10">
        <f t="shared" ref="B124:B125" si="47">SUM(C124:D124)</f>
        <v>59626</v>
      </c>
      <c r="C124" s="7">
        <v>26874</v>
      </c>
      <c r="D124" s="7">
        <v>32752</v>
      </c>
      <c r="E124" s="7">
        <v>50967</v>
      </c>
      <c r="F124" s="7">
        <v>68193</v>
      </c>
      <c r="G124" s="7">
        <v>17911</v>
      </c>
      <c r="H124" s="7">
        <f t="shared" ref="H124:H125" si="48">SUM(C124:G124)</f>
        <v>196697</v>
      </c>
    </row>
    <row r="125" spans="1:8" x14ac:dyDescent="0.25">
      <c r="A125" s="11" t="s">
        <v>68</v>
      </c>
      <c r="B125" s="7">
        <f t="shared" si="47"/>
        <v>223730</v>
      </c>
      <c r="C125" s="7">
        <v>92845</v>
      </c>
      <c r="D125" s="7">
        <v>130885</v>
      </c>
      <c r="E125" s="7">
        <v>195476</v>
      </c>
      <c r="F125" s="7">
        <v>229907</v>
      </c>
      <c r="G125" s="7">
        <v>52134</v>
      </c>
      <c r="H125" s="7">
        <f t="shared" si="48"/>
        <v>701247</v>
      </c>
    </row>
    <row r="128" spans="1:8" x14ac:dyDescent="0.25">
      <c r="A128" s="5" t="s">
        <v>89</v>
      </c>
    </row>
    <row r="129" spans="1:8" x14ac:dyDescent="0.25">
      <c r="A129" s="6" t="s">
        <v>87</v>
      </c>
    </row>
    <row r="130" spans="1:8" x14ac:dyDescent="0.25">
      <c r="A130" s="11" t="s">
        <v>28</v>
      </c>
      <c r="B130" s="10">
        <f t="shared" ref="B130:B131" si="49">SUM(C130:D130)</f>
        <v>21802</v>
      </c>
      <c r="C130" s="7">
        <v>13435</v>
      </c>
      <c r="D130" s="7">
        <v>8367</v>
      </c>
      <c r="E130" s="7">
        <v>7745</v>
      </c>
      <c r="F130" s="7">
        <v>4559</v>
      </c>
      <c r="G130" s="7">
        <v>466</v>
      </c>
      <c r="H130" s="7">
        <f t="shared" ref="H130:H131" si="50">SUM(C130:G130)</f>
        <v>34572</v>
      </c>
    </row>
    <row r="131" spans="1:8" x14ac:dyDescent="0.25">
      <c r="A131" s="11" t="s">
        <v>68</v>
      </c>
      <c r="B131" s="7">
        <f t="shared" si="49"/>
        <v>89742</v>
      </c>
      <c r="C131" s="7">
        <v>51542</v>
      </c>
      <c r="D131" s="7">
        <v>38200</v>
      </c>
      <c r="E131" s="7">
        <v>29103</v>
      </c>
      <c r="F131" s="7">
        <v>11471</v>
      </c>
      <c r="G131" s="7">
        <v>877</v>
      </c>
      <c r="H131" s="7">
        <f t="shared" si="50"/>
        <v>131193</v>
      </c>
    </row>
    <row r="132" spans="1:8" x14ac:dyDescent="0.25">
      <c r="A132" s="6" t="s">
        <v>88</v>
      </c>
    </row>
    <row r="133" spans="1:8" x14ac:dyDescent="0.25">
      <c r="A133" s="11" t="s">
        <v>28</v>
      </c>
      <c r="B133" s="10">
        <f t="shared" ref="B133:B134" si="51">SUM(C133:D133)</f>
        <v>1489</v>
      </c>
      <c r="C133" s="7">
        <v>756</v>
      </c>
      <c r="D133" s="7">
        <v>733</v>
      </c>
      <c r="E133" s="7">
        <v>1204</v>
      </c>
      <c r="F133" s="7">
        <v>1451</v>
      </c>
      <c r="G133" s="7">
        <v>68</v>
      </c>
      <c r="H133" s="7">
        <f t="shared" ref="H133:H134" si="52">SUM(C133:G133)</f>
        <v>4212</v>
      </c>
    </row>
    <row r="134" spans="1:8" x14ac:dyDescent="0.25">
      <c r="A134" s="11" t="s">
        <v>68</v>
      </c>
      <c r="B134" s="7">
        <f t="shared" si="51"/>
        <v>5158</v>
      </c>
      <c r="C134" s="7">
        <v>2133</v>
      </c>
      <c r="D134" s="7">
        <v>3025</v>
      </c>
      <c r="E134" s="7">
        <v>4536</v>
      </c>
      <c r="F134" s="7">
        <v>3204</v>
      </c>
      <c r="G134" s="7">
        <v>68</v>
      </c>
      <c r="H134" s="7">
        <f t="shared" si="52"/>
        <v>12966</v>
      </c>
    </row>
    <row r="136" spans="1:8" ht="16.5" thickBot="1" x14ac:dyDescent="0.3">
      <c r="A136" s="16"/>
      <c r="B136" s="16"/>
      <c r="C136" s="16"/>
      <c r="D136" s="16"/>
      <c r="E136" s="16"/>
      <c r="F136" s="16"/>
      <c r="G136" s="16"/>
      <c r="H136" s="16"/>
    </row>
    <row r="137" spans="1:8" ht="16.5" thickTop="1" x14ac:dyDescent="0.25">
      <c r="A137" t="s">
        <v>105</v>
      </c>
    </row>
    <row r="138" spans="1:8" x14ac:dyDescent="0.25">
      <c r="A138" s="20" t="s">
        <v>101</v>
      </c>
    </row>
    <row r="139" spans="1:8" x14ac:dyDescent="0.25">
      <c r="A139" s="20" t="s">
        <v>102</v>
      </c>
    </row>
    <row r="140" spans="1:8" x14ac:dyDescent="0.25">
      <c r="A140" s="20" t="s">
        <v>103</v>
      </c>
    </row>
    <row r="141" spans="1:8" x14ac:dyDescent="0.25">
      <c r="A141" s="20" t="s">
        <v>104</v>
      </c>
    </row>
    <row r="142" spans="1:8" x14ac:dyDescent="0.25">
      <c r="A142" s="5"/>
    </row>
    <row r="143" spans="1:8" x14ac:dyDescent="0.25">
      <c r="A143" s="1" t="s">
        <v>90</v>
      </c>
    </row>
    <row r="145" spans="1:1" x14ac:dyDescent="0.25">
      <c r="A145" s="1" t="s">
        <v>97</v>
      </c>
    </row>
  </sheetData>
  <mergeCells count="3">
    <mergeCell ref="A4:A5"/>
    <mergeCell ref="B4:D4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ENAHO 2011_PO 2012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Horacio Rodriguez</cp:lastModifiedBy>
  <dcterms:created xsi:type="dcterms:W3CDTF">2013-06-07T22:21:30Z</dcterms:created>
  <dcterms:modified xsi:type="dcterms:W3CDTF">2014-09-01T14:58:19Z</dcterms:modified>
</cp:coreProperties>
</file>