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1A158354-21EF-4F7E-B1C8-9ECD866B7C22}" xr6:coauthVersionLast="47" xr6:coauthVersionMax="47" xr10:uidLastSave="{00000000-0000-0000-0000-000000000000}"/>
  <bookViews>
    <workbookView xWindow="-108" yWindow="-108" windowWidth="23256" windowHeight="13896" tabRatio="835" xr2:uid="{00000000-000D-0000-FFFF-FFFF00000000}"/>
  </bookViews>
  <sheets>
    <sheet name="Calendario" sheetId="33" r:id="rId1"/>
    <sheet name="Instrucciones" sheetId="34" r:id="rId2"/>
    <sheet name="1T" sheetId="1" r:id="rId3"/>
    <sheet name="Hoja1" sheetId="36" state="hidden" r:id="rId4"/>
    <sheet name="ENE-FEB-MAR-2024" sheetId="35" state="hidden" r:id="rId5"/>
    <sheet name="2T" sheetId="17" r:id="rId6"/>
    <sheet name="abril-mayo-junio" sheetId="37" state="hidden" r:id="rId7"/>
    <sheet name="I Semestre" sheetId="22" r:id="rId8"/>
    <sheet name="3T" sheetId="19" r:id="rId9"/>
    <sheet name="Hoja2" sheetId="38" state="hidden" r:id="rId10"/>
    <sheet name="III T Acum" sheetId="32" r:id="rId11"/>
    <sheet name="4T" sheetId="20" r:id="rId12"/>
    <sheet name="Anual" sheetId="24" r:id="rId13"/>
  </sheets>
  <externalReferences>
    <externalReference r:id="rId14"/>
    <externalReference r:id="rId15"/>
  </externalReferences>
  <definedNames>
    <definedName name="ANPHNN" localSheetId="0">#REF!</definedName>
    <definedName name="ANPHNN" localSheetId="1">#REF!</definedName>
    <definedName name="ANPHNN">#REF!</definedName>
    <definedName name="_xlnm.Print_Area" localSheetId="2">'1T'!$A$1:$F$214</definedName>
    <definedName name="_xlnm.Print_Area" localSheetId="5">'2T'!$A$1:$F$214</definedName>
    <definedName name="_xlnm.Print_Area" localSheetId="8">'3T'!$A$1:$F$212</definedName>
    <definedName name="_xlnm.Print_Area" localSheetId="11">'4T'!$A$1:$F$212</definedName>
    <definedName name="_xlnm.Print_Area" localSheetId="12">Anual!$A$1:$G$113</definedName>
    <definedName name="_xlnm.Print_Area" localSheetId="0">Calendario!$A$1:$F$13</definedName>
    <definedName name="_xlnm.Print_Area" localSheetId="7">'I Semestre'!$A$1:$E$119</definedName>
    <definedName name="_xlnm.Print_Area" localSheetId="10">'III T Acum'!$A$1:$F$52</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10">[1]!Tabla7[Columna1]</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[2]PRESUPUESTO_2024!#REF!</definedName>
    <definedName name="Institución_GC" localSheetId="1">[2]PRESUPUESTO_2024!#REF!</definedName>
    <definedName name="Institución_GC">#REF!</definedName>
    <definedName name="PANI" localSheetId="0">#REF!</definedName>
    <definedName name="PANI" localSheetId="1">#REF!</definedName>
    <definedName name="PANI">#REF!</definedName>
    <definedName name="Programa_737" localSheetId="0">[2]PRESUPUESTO_2024!#REF!</definedName>
    <definedName name="Programa_737" localSheetId="1">[2]PRESUPUESTO_2024!#REF!</definedName>
    <definedName name="Programa_737">#REF!</definedName>
    <definedName name="Programa_GC" localSheetId="0">[2]PRESUPUESTO_2024!#REF!</definedName>
    <definedName name="Programa_GC" localSheetId="1">[2]PRESUPUESTO_2024!#REF!</definedName>
    <definedName name="Programa_G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1" i="20" l="1"/>
  <c r="F101" i="20" l="1"/>
  <c r="E17" i="20" l="1"/>
  <c r="C18" i="24" l="1"/>
  <c r="C14" i="24" s="1"/>
  <c r="D30" i="24"/>
  <c r="C30" i="24"/>
  <c r="B30" i="24"/>
  <c r="C29" i="24"/>
  <c r="D29" i="24"/>
  <c r="B29" i="24"/>
  <c r="D15" i="24"/>
  <c r="E15" i="24"/>
  <c r="C15" i="24"/>
  <c r="D14" i="24"/>
  <c r="E14" i="24"/>
  <c r="D33" i="20"/>
  <c r="E33" i="20"/>
  <c r="C33" i="20"/>
  <c r="D32" i="20"/>
  <c r="E32" i="20"/>
  <c r="C32" i="20"/>
  <c r="D17" i="20"/>
  <c r="C17" i="20"/>
  <c r="D16" i="20"/>
  <c r="E16" i="20"/>
  <c r="C16" i="20"/>
  <c r="C30" i="32"/>
  <c r="D30" i="32"/>
  <c r="E30" i="32"/>
  <c r="B30" i="32"/>
  <c r="C29" i="32"/>
  <c r="D29" i="32"/>
  <c r="E29" i="32"/>
  <c r="B29" i="32"/>
  <c r="D15" i="32"/>
  <c r="E15" i="32"/>
  <c r="F15" i="32"/>
  <c r="C15" i="32"/>
  <c r="D14" i="32"/>
  <c r="E14" i="32"/>
  <c r="F14" i="32"/>
  <c r="C14" i="32"/>
  <c r="D33" i="19"/>
  <c r="E33" i="19"/>
  <c r="F33" i="19"/>
  <c r="C33" i="19"/>
  <c r="D32" i="19"/>
  <c r="E32" i="19"/>
  <c r="F32" i="19"/>
  <c r="C32" i="19"/>
  <c r="D17" i="19"/>
  <c r="E17" i="19"/>
  <c r="F17" i="19"/>
  <c r="C17" i="19"/>
  <c r="D16" i="19"/>
  <c r="E16" i="19"/>
  <c r="F16" i="19"/>
  <c r="C16" i="19"/>
  <c r="C31" i="22"/>
  <c r="D31" i="22"/>
  <c r="B31" i="22"/>
  <c r="C30" i="22"/>
  <c r="D30" i="22"/>
  <c r="B30" i="22"/>
  <c r="D15" i="22"/>
  <c r="E15" i="22"/>
  <c r="C15" i="22"/>
  <c r="D14" i="22"/>
  <c r="E14" i="22"/>
  <c r="C14" i="22"/>
  <c r="D33" i="17"/>
  <c r="E33" i="17"/>
  <c r="F33" i="17"/>
  <c r="C33" i="17"/>
  <c r="D32" i="17"/>
  <c r="E32" i="17"/>
  <c r="F32" i="17"/>
  <c r="C32" i="17"/>
  <c r="D17" i="17"/>
  <c r="E17" i="17"/>
  <c r="F17" i="17"/>
  <c r="C17" i="17"/>
  <c r="D16" i="17"/>
  <c r="E16" i="17"/>
  <c r="F16" i="17"/>
  <c r="C16" i="17"/>
  <c r="D33" i="1"/>
  <c r="E33" i="1"/>
  <c r="F33" i="1"/>
  <c r="C33" i="1"/>
  <c r="F32" i="1"/>
  <c r="D32" i="1"/>
  <c r="E32" i="1"/>
  <c r="C32" i="1"/>
  <c r="F17" i="1"/>
  <c r="D17" i="1"/>
  <c r="E17" i="1"/>
  <c r="C17" i="1"/>
  <c r="D16" i="1"/>
  <c r="E16" i="1"/>
  <c r="C16" i="1"/>
  <c r="B37" i="24"/>
  <c r="C37" i="24"/>
  <c r="D37" i="24"/>
  <c r="B36" i="24"/>
  <c r="B33" i="24"/>
  <c r="C33" i="24"/>
  <c r="D33" i="24"/>
  <c r="C22" i="24"/>
  <c r="G22" i="24" s="1"/>
  <c r="D22" i="24"/>
  <c r="E22" i="24"/>
  <c r="F22" i="24"/>
  <c r="D18" i="24"/>
  <c r="E18" i="24"/>
  <c r="F24" i="20"/>
  <c r="F40" i="20"/>
  <c r="E37" i="24" s="1"/>
  <c r="F37" i="24" s="1"/>
  <c r="F39" i="20"/>
  <c r="F36" i="20"/>
  <c r="E33" i="24" s="1"/>
  <c r="F20" i="20"/>
  <c r="F18" i="24" s="1"/>
  <c r="E37" i="32"/>
  <c r="E36" i="32"/>
  <c r="E33" i="32"/>
  <c r="F22" i="32"/>
  <c r="F18" i="32"/>
  <c r="F36" i="19"/>
  <c r="F24" i="19"/>
  <c r="F20" i="19"/>
  <c r="D34" i="22"/>
  <c r="C34" i="22"/>
  <c r="B34" i="22"/>
  <c r="E22" i="22"/>
  <c r="E18" i="22"/>
  <c r="F36" i="17"/>
  <c r="F37" i="17"/>
  <c r="F24" i="17"/>
  <c r="F20" i="17"/>
  <c r="F40" i="1"/>
  <c r="F36" i="1"/>
  <c r="F33" i="20" l="1"/>
  <c r="F33" i="24"/>
  <c r="G18" i="24"/>
  <c r="F24" i="1"/>
  <c r="F23" i="1"/>
  <c r="F20" i="1"/>
  <c r="F40" i="19"/>
  <c r="F39" i="19"/>
  <c r="B38" i="22"/>
  <c r="D124" i="17"/>
  <c r="E124" i="17"/>
  <c r="C124" i="17"/>
  <c r="E124" i="1"/>
  <c r="F40" i="17"/>
  <c r="C38" i="22" s="1"/>
  <c r="D38" i="22" l="1"/>
  <c r="E184" i="1"/>
  <c r="C117" i="20" l="1"/>
  <c r="C117" i="19"/>
  <c r="C117" i="17"/>
  <c r="B78" i="1"/>
  <c r="E36" i="24"/>
  <c r="E30" i="24" s="1"/>
  <c r="F37" i="20"/>
  <c r="F32" i="20" s="1"/>
  <c r="F23" i="20"/>
  <c r="F17" i="20" s="1"/>
  <c r="F21" i="20"/>
  <c r="F16" i="20" s="1"/>
  <c r="D36" i="24"/>
  <c r="F37" i="19"/>
  <c r="F23" i="19"/>
  <c r="F21" i="19"/>
  <c r="F39" i="17"/>
  <c r="F23" i="17"/>
  <c r="F21" i="17"/>
  <c r="F39" i="1"/>
  <c r="F37" i="1"/>
  <c r="F21" i="1"/>
  <c r="F16" i="1" s="1"/>
  <c r="F19" i="24" l="1"/>
  <c r="F14" i="24" s="1"/>
  <c r="F21" i="24"/>
  <c r="F15" i="24" s="1"/>
  <c r="E21" i="24"/>
  <c r="D21" i="24"/>
  <c r="D19" i="24"/>
  <c r="C34" i="24"/>
  <c r="C37" i="22"/>
  <c r="D34" i="32"/>
  <c r="D19" i="22"/>
  <c r="C36" i="24"/>
  <c r="C36" i="32"/>
  <c r="D21" i="22"/>
  <c r="B36" i="32"/>
  <c r="B34" i="32"/>
  <c r="C19" i="32"/>
  <c r="C19" i="22"/>
  <c r="C19" i="24"/>
  <c r="C21" i="32"/>
  <c r="C21" i="22"/>
  <c r="C21" i="24"/>
  <c r="E34" i="24"/>
  <c r="E29" i="24" s="1"/>
  <c r="E19" i="32"/>
  <c r="D36" i="32"/>
  <c r="D34" i="24"/>
  <c r="E21" i="32"/>
  <c r="E19" i="24"/>
  <c r="C35" i="22"/>
  <c r="D19" i="32"/>
  <c r="D21" i="32"/>
  <c r="C34" i="32"/>
  <c r="B35" i="22"/>
  <c r="B37" i="22"/>
  <c r="B34" i="24"/>
  <c r="F105" i="20"/>
  <c r="E104" i="20"/>
  <c r="D104" i="20"/>
  <c r="D103" i="20" s="1"/>
  <c r="D102" i="20" s="1"/>
  <c r="C104" i="20"/>
  <c r="C103" i="20" s="1"/>
  <c r="C102" i="20" s="1"/>
  <c r="F105" i="19"/>
  <c r="E104" i="19"/>
  <c r="E103" i="19" s="1"/>
  <c r="E102" i="19" s="1"/>
  <c r="D104" i="19"/>
  <c r="D103" i="19" s="1"/>
  <c r="D102" i="19" s="1"/>
  <c r="C104" i="19"/>
  <c r="C103" i="19" s="1"/>
  <c r="C104" i="17"/>
  <c r="C103" i="17" s="1"/>
  <c r="C102" i="17" s="1"/>
  <c r="C117" i="1"/>
  <c r="F105" i="17"/>
  <c r="D59" i="22" s="1"/>
  <c r="D58" i="22" s="1"/>
  <c r="D57" i="22" s="1"/>
  <c r="D56" i="22" s="1"/>
  <c r="E104" i="17"/>
  <c r="E103" i="17" s="1"/>
  <c r="E102" i="17" s="1"/>
  <c r="D104" i="17"/>
  <c r="F105" i="1"/>
  <c r="C59" i="22" s="1"/>
  <c r="E104" i="1"/>
  <c r="E103" i="1" s="1"/>
  <c r="E102" i="1" s="1"/>
  <c r="D104" i="1"/>
  <c r="D103" i="1" s="1"/>
  <c r="D102" i="1" s="1"/>
  <c r="C104" i="1"/>
  <c r="C103" i="1" s="1"/>
  <c r="F101" i="1"/>
  <c r="D100" i="1"/>
  <c r="D99" i="1" s="1"/>
  <c r="D98" i="1" s="1"/>
  <c r="E100" i="1"/>
  <c r="E99" i="1" s="1"/>
  <c r="E98" i="1" s="1"/>
  <c r="C100" i="1"/>
  <c r="C99" i="1" s="1"/>
  <c r="G19" i="24" l="1"/>
  <c r="G14" i="24" s="1"/>
  <c r="E19" i="22"/>
  <c r="E21" i="22"/>
  <c r="F36" i="24"/>
  <c r="F30" i="24" s="1"/>
  <c r="G21" i="24"/>
  <c r="G15" i="24" s="1"/>
  <c r="E97" i="1"/>
  <c r="E95" i="1" s="1"/>
  <c r="E34" i="32"/>
  <c r="F21" i="32"/>
  <c r="F19" i="32"/>
  <c r="D37" i="22"/>
  <c r="F34" i="24"/>
  <c r="D35" i="22"/>
  <c r="F104" i="20"/>
  <c r="E59" i="22"/>
  <c r="E103" i="20"/>
  <c r="E102" i="20" s="1"/>
  <c r="F102" i="20" s="1"/>
  <c r="F103" i="19"/>
  <c r="C102" i="19"/>
  <c r="F102" i="19" s="1"/>
  <c r="F104" i="19"/>
  <c r="C58" i="22"/>
  <c r="C57" i="22" s="1"/>
  <c r="C56" i="22" s="1"/>
  <c r="E56" i="22" s="1"/>
  <c r="D97" i="1"/>
  <c r="D95" i="1" s="1"/>
  <c r="F100" i="1"/>
  <c r="F104" i="17"/>
  <c r="D103" i="17"/>
  <c r="D102" i="17" s="1"/>
  <c r="F102" i="17" s="1"/>
  <c r="C98" i="1"/>
  <c r="F99" i="1"/>
  <c r="F103" i="1"/>
  <c r="C102" i="1"/>
  <c r="F102" i="1" s="1"/>
  <c r="F104" i="1"/>
  <c r="F187" i="20"/>
  <c r="F186" i="20"/>
  <c r="F185" i="20"/>
  <c r="F184" i="20"/>
  <c r="F183" i="20"/>
  <c r="F182" i="20"/>
  <c r="F181" i="20"/>
  <c r="F180" i="20"/>
  <c r="F179" i="20"/>
  <c r="F178" i="20"/>
  <c r="E177" i="20"/>
  <c r="D177" i="20"/>
  <c r="C177" i="20"/>
  <c r="F187" i="19"/>
  <c r="F186" i="19"/>
  <c r="F185" i="19"/>
  <c r="F184" i="19"/>
  <c r="F183" i="19"/>
  <c r="F182" i="19"/>
  <c r="F181" i="19"/>
  <c r="F180" i="19"/>
  <c r="F179" i="19"/>
  <c r="F178" i="19"/>
  <c r="E177" i="19"/>
  <c r="D177" i="19"/>
  <c r="C177" i="19"/>
  <c r="F187" i="17"/>
  <c r="F186" i="17"/>
  <c r="F185" i="17"/>
  <c r="F184" i="17"/>
  <c r="F183" i="17"/>
  <c r="F174" i="17" s="1"/>
  <c r="F182" i="17"/>
  <c r="F181" i="17"/>
  <c r="F180" i="17"/>
  <c r="F179" i="17"/>
  <c r="F178" i="17"/>
  <c r="E177" i="17"/>
  <c r="D177" i="17"/>
  <c r="C177" i="17"/>
  <c r="F184" i="1"/>
  <c r="E177" i="1"/>
  <c r="D177" i="1"/>
  <c r="C177" i="1"/>
  <c r="F187" i="1"/>
  <c r="F186" i="1"/>
  <c r="F185" i="1"/>
  <c r="F183" i="1"/>
  <c r="F182" i="1"/>
  <c r="F181" i="1"/>
  <c r="F180" i="1"/>
  <c r="F179" i="1"/>
  <c r="F178" i="1"/>
  <c r="F29" i="24" l="1"/>
  <c r="E58" i="22"/>
  <c r="E57" i="22"/>
  <c r="F103" i="20"/>
  <c r="F103" i="17"/>
  <c r="C97" i="1"/>
  <c r="C95" i="1" s="1"/>
  <c r="F98" i="1"/>
  <c r="F97" i="1" s="1"/>
  <c r="F177" i="20"/>
  <c r="F174" i="20" s="1"/>
  <c r="F177" i="19"/>
  <c r="F174" i="19" s="1"/>
  <c r="F177" i="17"/>
  <c r="F177" i="1"/>
  <c r="F174" i="1" s="1"/>
  <c r="F95" i="1" l="1"/>
  <c r="B47" i="32"/>
  <c r="B48" i="32" s="1"/>
  <c r="C7" i="32"/>
  <c r="C6" i="32"/>
  <c r="C5" i="32"/>
  <c r="F105" i="24" l="1"/>
  <c r="F104" i="24"/>
  <c r="E105" i="24"/>
  <c r="E104" i="24"/>
  <c r="D105" i="24"/>
  <c r="D104" i="24"/>
  <c r="C105" i="24"/>
  <c r="C104" i="24"/>
  <c r="C100" i="24"/>
  <c r="C99" i="24"/>
  <c r="D75" i="24"/>
  <c r="D168" i="20"/>
  <c r="E130" i="20"/>
  <c r="E129" i="20" s="1"/>
  <c r="D130" i="20"/>
  <c r="D129" i="20" s="1"/>
  <c r="C130" i="20"/>
  <c r="C129" i="20" s="1"/>
  <c r="F119" i="20"/>
  <c r="F67" i="24" s="1"/>
  <c r="F120" i="20"/>
  <c r="F68" i="24" s="1"/>
  <c r="F121" i="20"/>
  <c r="F69" i="24" s="1"/>
  <c r="F122" i="20"/>
  <c r="F70" i="24" s="1"/>
  <c r="F123" i="20"/>
  <c r="F71" i="24" s="1"/>
  <c r="F124" i="20"/>
  <c r="F72" i="24" s="1"/>
  <c r="F125" i="20"/>
  <c r="F73" i="24" s="1"/>
  <c r="F126" i="20"/>
  <c r="F74" i="24" s="1"/>
  <c r="F127" i="20"/>
  <c r="F75" i="24" s="1"/>
  <c r="D117" i="20"/>
  <c r="E117" i="20"/>
  <c r="D100" i="20"/>
  <c r="D99" i="20" s="1"/>
  <c r="D98" i="20" s="1"/>
  <c r="E100" i="20"/>
  <c r="E99" i="20" s="1"/>
  <c r="E98" i="20" s="1"/>
  <c r="C100" i="20"/>
  <c r="C99" i="20" s="1"/>
  <c r="C98" i="20" s="1"/>
  <c r="E81" i="19"/>
  <c r="D81" i="19"/>
  <c r="F81" i="17"/>
  <c r="F80" i="17"/>
  <c r="F81" i="19"/>
  <c r="F80" i="20"/>
  <c r="F81" i="20"/>
  <c r="E81" i="20"/>
  <c r="D81" i="20"/>
  <c r="B81" i="19"/>
  <c r="E81" i="17"/>
  <c r="D81" i="17"/>
  <c r="B81" i="17"/>
  <c r="E80" i="20"/>
  <c r="D80" i="20"/>
  <c r="B80" i="20"/>
  <c r="D168" i="19"/>
  <c r="C144" i="19"/>
  <c r="D144" i="19"/>
  <c r="B144" i="19"/>
  <c r="C130" i="19"/>
  <c r="C129" i="19" s="1"/>
  <c r="D100" i="17"/>
  <c r="D99" i="17" s="1"/>
  <c r="D98" i="17" s="1"/>
  <c r="D97" i="17" s="1"/>
  <c r="E100" i="17"/>
  <c r="E99" i="17" s="1"/>
  <c r="E98" i="17" s="1"/>
  <c r="E97" i="17" s="1"/>
  <c r="C100" i="17"/>
  <c r="E100" i="19"/>
  <c r="E99" i="19" s="1"/>
  <c r="E98" i="19" s="1"/>
  <c r="E97" i="19" s="1"/>
  <c r="D100" i="19"/>
  <c r="D99" i="19" s="1"/>
  <c r="D98" i="19" s="1"/>
  <c r="D97" i="19" s="1"/>
  <c r="C100" i="19"/>
  <c r="C99" i="19" s="1"/>
  <c r="C98" i="19" s="1"/>
  <c r="C97" i="19" s="1"/>
  <c r="E144" i="19" l="1"/>
  <c r="B203" i="1"/>
  <c r="C81" i="1"/>
  <c r="C97" i="20"/>
  <c r="C95" i="20" s="1"/>
  <c r="D97" i="20"/>
  <c r="D95" i="20" s="1"/>
  <c r="E97" i="20"/>
  <c r="E95" i="20" s="1"/>
  <c r="C99" i="17"/>
  <c r="F100" i="17"/>
  <c r="F106" i="24"/>
  <c r="E106" i="24"/>
  <c r="D106" i="24"/>
  <c r="C101" i="24"/>
  <c r="C106" i="24"/>
  <c r="C115" i="19"/>
  <c r="E130" i="19"/>
  <c r="E129" i="19" s="1"/>
  <c r="D130" i="19"/>
  <c r="D129" i="19" s="1"/>
  <c r="F119" i="19"/>
  <c r="E67" i="24" s="1"/>
  <c r="F120" i="19"/>
  <c r="E68" i="24" s="1"/>
  <c r="F121" i="19"/>
  <c r="E69" i="24" s="1"/>
  <c r="F122" i="19"/>
  <c r="E70" i="24" s="1"/>
  <c r="F123" i="19"/>
  <c r="E71" i="24" s="1"/>
  <c r="F124" i="19"/>
  <c r="E72" i="24" s="1"/>
  <c r="F125" i="19"/>
  <c r="E73" i="24" s="1"/>
  <c r="F126" i="19"/>
  <c r="E74" i="24" s="1"/>
  <c r="F127" i="19"/>
  <c r="E75" i="24" s="1"/>
  <c r="E117" i="19"/>
  <c r="E115" i="19" s="1"/>
  <c r="D117" i="19"/>
  <c r="D115" i="19" s="1"/>
  <c r="E80" i="19"/>
  <c r="D80" i="19"/>
  <c r="D111" i="22"/>
  <c r="D110" i="22"/>
  <c r="C111" i="22"/>
  <c r="C110" i="22"/>
  <c r="C106" i="22"/>
  <c r="C105" i="22"/>
  <c r="D168" i="17"/>
  <c r="C98" i="17" l="1"/>
  <c r="F99" i="17"/>
  <c r="C107" i="22"/>
  <c r="C112" i="22"/>
  <c r="C95" i="19"/>
  <c r="B142" i="19"/>
  <c r="E95" i="19"/>
  <c r="D142" i="19"/>
  <c r="D95" i="19"/>
  <c r="C142" i="19"/>
  <c r="D112" i="22"/>
  <c r="C97" i="17" l="1"/>
  <c r="C95" i="17" s="1"/>
  <c r="F98" i="17"/>
  <c r="F97" i="17" s="1"/>
  <c r="D172" i="1"/>
  <c r="C110" i="24" s="1"/>
  <c r="D171" i="1"/>
  <c r="C109" i="24" s="1"/>
  <c r="D168" i="1"/>
  <c r="D163" i="1"/>
  <c r="D81" i="22"/>
  <c r="E130" i="1"/>
  <c r="E129" i="1" s="1"/>
  <c r="D130" i="1"/>
  <c r="D129" i="1" s="1"/>
  <c r="C130" i="1"/>
  <c r="C129" i="1" s="1"/>
  <c r="E130" i="17"/>
  <c r="E129" i="17" s="1"/>
  <c r="E117" i="1"/>
  <c r="B144" i="1"/>
  <c r="D117" i="1"/>
  <c r="D117" i="17"/>
  <c r="C144" i="17" s="1"/>
  <c r="E117" i="17"/>
  <c r="D144" i="17" s="1"/>
  <c r="B144" i="17"/>
  <c r="C130" i="17"/>
  <c r="C129" i="17" s="1"/>
  <c r="F131" i="17"/>
  <c r="D130" i="17"/>
  <c r="D129" i="17" s="1"/>
  <c r="F131" i="1"/>
  <c r="F125" i="17"/>
  <c r="F124" i="17"/>
  <c r="F123" i="17"/>
  <c r="F122" i="17"/>
  <c r="D77" i="22" l="1"/>
  <c r="D71" i="24"/>
  <c r="D76" i="22"/>
  <c r="D70" i="24"/>
  <c r="D78" i="22"/>
  <c r="D72" i="24"/>
  <c r="D79" i="22"/>
  <c r="D73" i="24"/>
  <c r="F130" i="17"/>
  <c r="F129" i="17" s="1"/>
  <c r="D79" i="24"/>
  <c r="D78" i="24" s="1"/>
  <c r="D77" i="24" s="1"/>
  <c r="C111" i="24"/>
  <c r="F130" i="1"/>
  <c r="C79" i="24"/>
  <c r="C78" i="24" s="1"/>
  <c r="C77" i="24" s="1"/>
  <c r="C115" i="22"/>
  <c r="D161" i="17"/>
  <c r="D99" i="24" s="1"/>
  <c r="C116" i="22"/>
  <c r="D162" i="17"/>
  <c r="D100" i="24" s="1"/>
  <c r="E144" i="17"/>
  <c r="D85" i="22"/>
  <c r="D84" i="22" s="1"/>
  <c r="D83" i="22" s="1"/>
  <c r="D173" i="1"/>
  <c r="C85" i="22"/>
  <c r="B142" i="1"/>
  <c r="B143" i="1" s="1"/>
  <c r="B145" i="1" s="1"/>
  <c r="C141" i="1" s="1"/>
  <c r="C96" i="22" l="1"/>
  <c r="D101" i="24"/>
  <c r="C117" i="22"/>
  <c r="D163" i="17"/>
  <c r="D106" i="22"/>
  <c r="D172" i="17"/>
  <c r="D171" i="17"/>
  <c r="D105" i="22"/>
  <c r="E85" i="22"/>
  <c r="E84" i="22" s="1"/>
  <c r="E83" i="22" s="1"/>
  <c r="C84" i="22"/>
  <c r="C83" i="22" s="1"/>
  <c r="E80" i="17"/>
  <c r="D80" i="17"/>
  <c r="B80" i="17"/>
  <c r="C55" i="22"/>
  <c r="C54" i="22" s="1"/>
  <c r="C53" i="22" s="1"/>
  <c r="C52" i="22" s="1"/>
  <c r="C51" i="22" s="1"/>
  <c r="F126" i="1"/>
  <c r="F125" i="1"/>
  <c r="F124" i="1"/>
  <c r="F123" i="1"/>
  <c r="F122" i="1"/>
  <c r="D173" i="17" l="1"/>
  <c r="D107" i="22"/>
  <c r="C76" i="22"/>
  <c r="E76" i="22" s="1"/>
  <c r="C70" i="24"/>
  <c r="C79" i="22"/>
  <c r="E79" i="22" s="1"/>
  <c r="C73" i="24"/>
  <c r="C77" i="22"/>
  <c r="E77" i="22" s="1"/>
  <c r="C71" i="24"/>
  <c r="C78" i="22"/>
  <c r="C72" i="24"/>
  <c r="D161" i="20"/>
  <c r="F99" i="24" s="1"/>
  <c r="D109" i="24"/>
  <c r="D162" i="20"/>
  <c r="D110" i="24"/>
  <c r="C80" i="22"/>
  <c r="C74" i="24"/>
  <c r="D162" i="19"/>
  <c r="D116" i="22"/>
  <c r="D161" i="19"/>
  <c r="E99" i="24" s="1"/>
  <c r="D115" i="22"/>
  <c r="C142" i="1"/>
  <c r="E78" i="22" l="1"/>
  <c r="D117" i="22"/>
  <c r="D163" i="20"/>
  <c r="D171" i="20"/>
  <c r="F109" i="24" s="1"/>
  <c r="D111" i="24"/>
  <c r="D172" i="20"/>
  <c r="F110" i="24" s="1"/>
  <c r="F100" i="24"/>
  <c r="F101" i="24" s="1"/>
  <c r="D172" i="19"/>
  <c r="E110" i="24" s="1"/>
  <c r="E100" i="24"/>
  <c r="E101" i="24" s="1"/>
  <c r="D171" i="19"/>
  <c r="D163" i="19"/>
  <c r="F211" i="1"/>
  <c r="C7" i="24"/>
  <c r="C6" i="24"/>
  <c r="C5" i="24"/>
  <c r="C7" i="20"/>
  <c r="C6" i="20"/>
  <c r="C5" i="20"/>
  <c r="C7" i="19"/>
  <c r="C6" i="19"/>
  <c r="C5" i="19"/>
  <c r="C7" i="22"/>
  <c r="C6" i="22"/>
  <c r="C5" i="22"/>
  <c r="C7" i="17"/>
  <c r="C6" i="17"/>
  <c r="C5" i="17"/>
  <c r="F111" i="24" l="1"/>
  <c r="D173" i="19"/>
  <c r="E109" i="24"/>
  <c r="E111" i="24" s="1"/>
  <c r="D173" i="20"/>
  <c r="F98" i="19"/>
  <c r="F97" i="19" s="1"/>
  <c r="B80" i="19"/>
  <c r="F95" i="19" l="1"/>
  <c r="E54" i="24" s="1"/>
  <c r="E53" i="24" s="1"/>
  <c r="E52" i="24" s="1"/>
  <c r="E51" i="24" s="1"/>
  <c r="E50" i="24" s="1"/>
  <c r="E48" i="24" s="1"/>
  <c r="D47" i="32"/>
  <c r="E142" i="19"/>
  <c r="B78" i="20" l="1"/>
  <c r="C84" i="20" s="1"/>
  <c r="B78" i="19"/>
  <c r="B78" i="17"/>
  <c r="C86" i="1"/>
  <c r="F209" i="20" l="1"/>
  <c r="B201" i="20"/>
  <c r="B201" i="19"/>
  <c r="F209" i="19"/>
  <c r="B203" i="17"/>
  <c r="F211" i="17"/>
  <c r="C81" i="20"/>
  <c r="C85" i="20"/>
  <c r="C85" i="19"/>
  <c r="C81" i="19"/>
  <c r="C81" i="17"/>
  <c r="C84" i="17"/>
  <c r="C85" i="17"/>
  <c r="C85" i="1"/>
  <c r="C84" i="1"/>
  <c r="C80" i="1"/>
  <c r="C86" i="20"/>
  <c r="C86" i="19"/>
  <c r="C84" i="19"/>
  <c r="C86" i="17"/>
  <c r="C83" i="1"/>
  <c r="C82" i="1"/>
  <c r="C78" i="1" l="1"/>
  <c r="F130" i="20" l="1"/>
  <c r="F129" i="20" s="1"/>
  <c r="F118" i="20"/>
  <c r="F100" i="19"/>
  <c r="F99" i="19"/>
  <c r="F117" i="20" l="1"/>
  <c r="F66" i="24"/>
  <c r="F65" i="24" s="1"/>
  <c r="F203" i="19"/>
  <c r="B202" i="19"/>
  <c r="B203" i="19" s="1"/>
  <c r="D88" i="24"/>
  <c r="C47" i="32"/>
  <c r="E47" i="32" s="1"/>
  <c r="F131" i="20" l="1"/>
  <c r="F79" i="24" s="1"/>
  <c r="F78" i="24" s="1"/>
  <c r="F77" i="24" s="1"/>
  <c r="F100" i="20"/>
  <c r="F99" i="20"/>
  <c r="F98" i="20"/>
  <c r="F97" i="20" s="1"/>
  <c r="D142" i="20"/>
  <c r="C142" i="20"/>
  <c r="B142" i="20"/>
  <c r="C83" i="20"/>
  <c r="F131" i="19"/>
  <c r="F130" i="19"/>
  <c r="F129" i="19" s="1"/>
  <c r="F118" i="19"/>
  <c r="F101" i="19"/>
  <c r="C82" i="19"/>
  <c r="E115" i="17"/>
  <c r="D115" i="17"/>
  <c r="C115" i="17"/>
  <c r="F126" i="17"/>
  <c r="F121" i="17"/>
  <c r="F120" i="17"/>
  <c r="F119" i="17"/>
  <c r="F118" i="17"/>
  <c r="D66" i="24" s="1"/>
  <c r="F101" i="17"/>
  <c r="B142" i="17"/>
  <c r="C83" i="17"/>
  <c r="F119" i="1"/>
  <c r="C67" i="24" s="1"/>
  <c r="F120" i="1"/>
  <c r="C68" i="24" s="1"/>
  <c r="F121" i="1"/>
  <c r="C69" i="24" s="1"/>
  <c r="F127" i="1"/>
  <c r="F118" i="1"/>
  <c r="C66" i="24" s="1"/>
  <c r="D115" i="1"/>
  <c r="E115" i="1"/>
  <c r="C115" i="1"/>
  <c r="C144" i="1"/>
  <c r="D144" i="1"/>
  <c r="D55" i="22" l="1"/>
  <c r="D54" i="22" s="1"/>
  <c r="F117" i="19"/>
  <c r="D49" i="32" s="1"/>
  <c r="E49" i="32" s="1"/>
  <c r="E66" i="24"/>
  <c r="E65" i="24" s="1"/>
  <c r="D80" i="22"/>
  <c r="E80" i="22" s="1"/>
  <c r="D74" i="24"/>
  <c r="D75" i="22"/>
  <c r="D69" i="24"/>
  <c r="D73" i="22"/>
  <c r="D67" i="24"/>
  <c r="D74" i="22"/>
  <c r="D68" i="24"/>
  <c r="C81" i="22"/>
  <c r="E81" i="22" s="1"/>
  <c r="C75" i="24"/>
  <c r="C65" i="24" s="1"/>
  <c r="D144" i="20"/>
  <c r="E115" i="20"/>
  <c r="B144" i="20"/>
  <c r="C115" i="20"/>
  <c r="E142" i="20"/>
  <c r="C144" i="20"/>
  <c r="D115" i="20"/>
  <c r="F95" i="20"/>
  <c r="F54" i="24" s="1"/>
  <c r="F53" i="24" s="1"/>
  <c r="F52" i="24" s="1"/>
  <c r="F51" i="24" s="1"/>
  <c r="F50" i="24" s="1"/>
  <c r="F48" i="24" s="1"/>
  <c r="F117" i="17"/>
  <c r="C49" i="32" s="1"/>
  <c r="E144" i="1"/>
  <c r="B204" i="1"/>
  <c r="B205" i="1" s="1"/>
  <c r="F117" i="1"/>
  <c r="C142" i="17"/>
  <c r="D95" i="17"/>
  <c r="D142" i="17"/>
  <c r="E95" i="17"/>
  <c r="F129" i="1"/>
  <c r="D142" i="1"/>
  <c r="C72" i="22"/>
  <c r="C74" i="22"/>
  <c r="C73" i="22"/>
  <c r="E79" i="24"/>
  <c r="D72" i="22"/>
  <c r="F63" i="24"/>
  <c r="F115" i="20"/>
  <c r="C82" i="20"/>
  <c r="B206" i="20"/>
  <c r="C75" i="22"/>
  <c r="C80" i="20"/>
  <c r="B206" i="19"/>
  <c r="C83" i="19"/>
  <c r="C80" i="19"/>
  <c r="B208" i="17"/>
  <c r="C80" i="17"/>
  <c r="C82" i="17"/>
  <c r="D65" i="24" l="1"/>
  <c r="D63" i="24" s="1"/>
  <c r="C71" i="22"/>
  <c r="D71" i="22"/>
  <c r="E144" i="20"/>
  <c r="B96" i="22"/>
  <c r="D96" i="22" s="1"/>
  <c r="D53" i="22"/>
  <c r="E54" i="22"/>
  <c r="E55" i="22"/>
  <c r="F115" i="19"/>
  <c r="B209" i="1"/>
  <c r="B49" i="32"/>
  <c r="B50" i="32" s="1"/>
  <c r="C46" i="32" s="1"/>
  <c r="E142" i="17"/>
  <c r="E78" i="24"/>
  <c r="E77" i="24" s="1"/>
  <c r="G79" i="24"/>
  <c r="G78" i="24" s="1"/>
  <c r="G77" i="24" s="1"/>
  <c r="C54" i="24"/>
  <c r="C53" i="24" s="1"/>
  <c r="C52" i="24" s="1"/>
  <c r="C51" i="24" s="1"/>
  <c r="C50" i="24" s="1"/>
  <c r="C48" i="24" s="1"/>
  <c r="C78" i="20"/>
  <c r="F203" i="20"/>
  <c r="B202" i="20"/>
  <c r="B203" i="20" s="1"/>
  <c r="E88" i="24"/>
  <c r="F210" i="20"/>
  <c r="F211" i="20" s="1"/>
  <c r="B207" i="20"/>
  <c r="B208" i="20" s="1"/>
  <c r="F204" i="20"/>
  <c r="E90" i="24"/>
  <c r="F210" i="19"/>
  <c r="F211" i="19" s="1"/>
  <c r="B207" i="19"/>
  <c r="B208" i="19" s="1"/>
  <c r="F204" i="19"/>
  <c r="F205" i="19" s="1"/>
  <c r="D90" i="24"/>
  <c r="C143" i="1"/>
  <c r="C145" i="1" s="1"/>
  <c r="E142" i="1"/>
  <c r="F115" i="17"/>
  <c r="F95" i="17"/>
  <c r="D54" i="24" s="1"/>
  <c r="D53" i="24" s="1"/>
  <c r="D52" i="24" s="1"/>
  <c r="D51" i="24" s="1"/>
  <c r="D50" i="24" s="1"/>
  <c r="D48" i="24" s="1"/>
  <c r="F205" i="17"/>
  <c r="B204" i="17"/>
  <c r="B205" i="17" s="1"/>
  <c r="C88" i="24"/>
  <c r="B209" i="17"/>
  <c r="B210" i="17" s="1"/>
  <c r="F206" i="17"/>
  <c r="F212" i="17"/>
  <c r="F213" i="17" s="1"/>
  <c r="C90" i="24"/>
  <c r="F212" i="1"/>
  <c r="F213" i="1" s="1"/>
  <c r="F115" i="1"/>
  <c r="F205" i="1"/>
  <c r="C78" i="17"/>
  <c r="C78" i="19"/>
  <c r="B90" i="24"/>
  <c r="F206" i="1"/>
  <c r="B88" i="24"/>
  <c r="E73" i="22"/>
  <c r="E72" i="22"/>
  <c r="E75" i="22"/>
  <c r="C63" i="24"/>
  <c r="E74" i="22"/>
  <c r="G75" i="24"/>
  <c r="G70" i="24"/>
  <c r="G72" i="24"/>
  <c r="G68" i="24"/>
  <c r="G67" i="24"/>
  <c r="G74" i="24"/>
  <c r="G73" i="24"/>
  <c r="G69" i="24"/>
  <c r="E63" i="24"/>
  <c r="G71" i="24"/>
  <c r="D69" i="22"/>
  <c r="G66" i="24"/>
  <c r="E71" i="22" l="1"/>
  <c r="G65" i="24"/>
  <c r="G63" i="24" s="1"/>
  <c r="E143" i="1"/>
  <c r="E145" i="1" s="1"/>
  <c r="B141" i="17" s="1"/>
  <c r="C94" i="22"/>
  <c r="D52" i="22"/>
  <c r="E53" i="22"/>
  <c r="C48" i="32"/>
  <c r="C50" i="32" s="1"/>
  <c r="D46" i="32" s="1"/>
  <c r="D48" i="32" s="1"/>
  <c r="G54" i="24"/>
  <c r="C49" i="22"/>
  <c r="G53" i="24"/>
  <c r="G51" i="24"/>
  <c r="G50" i="24" s="1"/>
  <c r="G48" i="24" s="1"/>
  <c r="G52" i="24"/>
  <c r="F90" i="24"/>
  <c r="F205" i="20"/>
  <c r="B94" i="22"/>
  <c r="C69" i="22"/>
  <c r="F207" i="17"/>
  <c r="F207" i="1"/>
  <c r="D141" i="1"/>
  <c r="B87" i="24" s="1"/>
  <c r="F88" i="24"/>
  <c r="D50" i="32" l="1"/>
  <c r="E48" i="32"/>
  <c r="E50" i="32" s="1"/>
  <c r="D51" i="22"/>
  <c r="E52" i="22"/>
  <c r="D94" i="22"/>
  <c r="D95" i="22" s="1"/>
  <c r="D97" i="22" s="1"/>
  <c r="B95" i="22"/>
  <c r="B97" i="22" s="1"/>
  <c r="C93" i="22" s="1"/>
  <c r="C95" i="22" s="1"/>
  <c r="C97" i="22" s="1"/>
  <c r="E69" i="22"/>
  <c r="D143" i="1"/>
  <c r="D145" i="1" s="1"/>
  <c r="F87" i="24"/>
  <c r="F89" i="24" s="1"/>
  <c r="F91" i="24" s="1"/>
  <c r="B89" i="24"/>
  <c r="B91" i="24" s="1"/>
  <c r="B208" i="1"/>
  <c r="B210" i="1" s="1"/>
  <c r="D49" i="22" l="1"/>
  <c r="E51" i="22"/>
  <c r="E49" i="22" s="1"/>
  <c r="E141" i="17"/>
  <c r="B143" i="17" l="1"/>
  <c r="B145" i="17" s="1"/>
  <c r="C141" i="17" s="1"/>
  <c r="E143" i="17"/>
  <c r="E145" i="17" l="1"/>
  <c r="B141" i="19" s="1"/>
  <c r="C143" i="17"/>
  <c r="C145" i="17" s="1"/>
  <c r="D141" i="17" s="1"/>
  <c r="B143" i="19" l="1"/>
  <c r="B145" i="19" s="1"/>
  <c r="C141" i="19" s="1"/>
  <c r="E141" i="19"/>
  <c r="E143" i="19" s="1"/>
  <c r="C87" i="24"/>
  <c r="C89" i="24" s="1"/>
  <c r="C91" i="24" s="1"/>
  <c r="D143" i="17"/>
  <c r="D145" i="17" s="1"/>
  <c r="C143" i="19" l="1"/>
  <c r="C145" i="19" s="1"/>
  <c r="D141" i="19" s="1"/>
  <c r="E145" i="19"/>
  <c r="D87" i="24"/>
  <c r="D89" i="24" s="1"/>
  <c r="D91" i="24" s="1"/>
  <c r="D143" i="19" l="1"/>
  <c r="D145" i="19" s="1"/>
  <c r="B141" i="20" s="1"/>
  <c r="B143" i="20" l="1"/>
  <c r="B145" i="20" s="1"/>
  <c r="C141" i="20" s="1"/>
  <c r="C143" i="20" s="1"/>
  <c r="C145" i="20" s="1"/>
  <c r="D141" i="20" s="1"/>
  <c r="D143" i="20" s="1"/>
  <c r="D145" i="20" s="1"/>
  <c r="E141" i="20"/>
  <c r="E143" i="20" l="1"/>
  <c r="E145" i="20" s="1"/>
  <c r="E87" i="24"/>
  <c r="E89" i="24" s="1"/>
  <c r="E91"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tc={43F3ED3E-3196-419B-9ADC-2644DDA57DE8}</author>
    <author>tc={A476BF81-96CA-4003-A140-E01F3154936D}</author>
    <author>Tatiana Vargas Baltodano</author>
  </authors>
  <commentList>
    <comment ref="D21" authorId="0" shapeId="0" xr:uid="{43F3ED3E-3196-419B-9ADC-2644DDA57DE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aumenta en uno porque el proyecto Dale Color se conforma de 2 personas y no de una como estaba inicialmente.</t>
        </r>
      </text>
    </comment>
    <comment ref="C23" authorId="1" shapeId="0" xr:uid="{A476BF81-96CA-4003-A140-E01F3154936D}">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disminuye en 1, porque se estaba contabilizando doble un beneficiario, aunque en efecto si hubieron dos créditos, uno de 3 millones depositado en enero, pero que fue cancelado por problemas en la formalización, sin embargo, todo el trámite se realizó y otro por 6 millones que corresponde al crédito activo a la fecha que salió en marzo. Se unifica y se mantiene en marzo, porque el indicador mide personas beneficiarias y no se pueden contabilizar doble.
</t>
        </r>
      </text>
    </comment>
    <comment ref="A81" authorId="2" shapeId="0" xr:uid="{615F8BD8-1606-4F36-B4A6-20D53B689CB0}">
      <text>
        <r>
          <rPr>
            <b/>
            <sz val="9"/>
            <color indexed="81"/>
            <rFont val="Tahoma"/>
            <family val="2"/>
          </rPr>
          <t>Esta fila solo se completa si aplica.</t>
        </r>
      </text>
    </comment>
    <comment ref="A92" authorId="2" shapeId="0" xr:uid="{B2DEAD28-80EB-4906-9132-D3050A3365E0}">
      <text>
        <r>
          <rPr>
            <b/>
            <sz val="9"/>
            <color indexed="81"/>
            <rFont val="Tahoma"/>
            <family val="2"/>
          </rPr>
          <t>No incluir ingresos de vigencias anteriores, esos se detallan en la tabla 9.</t>
        </r>
      </text>
    </comment>
    <comment ref="B141" authorId="2" shapeId="0" xr:uid="{77B9EB16-A007-4787-A908-1FAAE353275E}">
      <text>
        <r>
          <rPr>
            <b/>
            <sz val="9"/>
            <color indexed="81"/>
            <rFont val="Tahoma"/>
            <family val="2"/>
          </rPr>
          <t>BLOQUEAR</t>
        </r>
      </text>
    </comment>
    <comment ref="E141" authorId="2" shapeId="0" xr:uid="{E67F5F7F-8C9C-4885-A1A6-A2424813BF6B}">
      <text>
        <r>
          <rPr>
            <b/>
            <sz val="9"/>
            <color indexed="81"/>
            <rFont val="Tahoma"/>
            <family val="2"/>
          </rPr>
          <t>BLOQUEAR</t>
        </r>
      </text>
    </comment>
    <comment ref="B156" authorId="2" shapeId="0" xr:uid="{A259CB62-8DD2-40AE-9396-F7EE85DC8065}">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1" authorId="0" shapeId="0" xr:uid="{B4B6FA98-7967-4D05-B305-A27C6389BFAC}">
      <text>
        <r>
          <rPr>
            <b/>
            <sz val="9"/>
            <color indexed="81"/>
            <rFont val="Tahoma"/>
            <family val="2"/>
          </rPr>
          <t>Esta fila solo se completa si aplica.</t>
        </r>
      </text>
    </comment>
    <comment ref="B156" authorId="0" shapeId="0" xr:uid="{EDB9E445-C103-40B0-B0D8-A1653579DAD8}">
      <text>
        <r>
          <rPr>
            <b/>
            <sz val="9"/>
            <color indexed="81"/>
            <rFont val="Tahoma"/>
            <family val="2"/>
          </rPr>
          <t>Esta tabla solo la deben completar la unidades ejecutoras que por Ley específica estén facultadas para estimar superávits.</t>
        </r>
      </text>
    </comment>
    <comment ref="A194" authorId="0" shapeId="0" xr:uid="{CF00495C-F79F-4099-AD53-89539081723D}">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0" authorId="0" shapeId="0" xr:uid="{92E49811-D2FD-442A-8F70-634936E789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1" authorId="0" shapeId="0" xr:uid="{CDAEE737-1DE4-45E0-AE73-2D967C45B379}">
      <text>
        <r>
          <rPr>
            <b/>
            <sz val="9"/>
            <color indexed="81"/>
            <rFont val="Tahoma"/>
            <family val="2"/>
          </rPr>
          <t>Esta fila solo se completa si aplica.</t>
        </r>
      </text>
    </comment>
    <comment ref="B156" authorId="0" shapeId="0" xr:uid="{7787248C-CF5F-47ED-9A45-1D6AA5D90BAC}">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10" authorId="0" shapeId="0" xr:uid="{94166AA9-3891-4D1D-9878-521D39446755}">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56" authorId="0" shapeId="0" xr:uid="{91B20917-47FE-4DB0-910C-C4926E5052A7}">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4" authorId="0" shapeId="0" xr:uid="{51A24BC7-76A5-4F18-9AF5-EA87C784AEEA}">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<sst xmlns="http://schemas.openxmlformats.org/spreadsheetml/2006/main" count="1568" uniqueCount="411">
  <si>
    <t>TRANSFERENCIAS DE CAPITAL</t>
  </si>
  <si>
    <t>TRANSFERENCIAS CORRIENTES</t>
  </si>
  <si>
    <t>SERVICIOS</t>
  </si>
  <si>
    <t>Calendario programático y presupuestario 2024</t>
  </si>
  <si>
    <t>Detalle</t>
  </si>
  <si>
    <t>Fecha</t>
  </si>
  <si>
    <t>Observaciones</t>
  </si>
  <si>
    <t>Responsable</t>
  </si>
  <si>
    <r>
      <t xml:space="preserve">Envío liquidación presupuestaria </t>
    </r>
    <r>
      <rPr>
        <b/>
        <sz val="12"/>
        <color theme="1"/>
        <rFont val="Palatino Linotype"/>
        <family val="1"/>
      </rPr>
      <t>2023</t>
    </r>
  </si>
  <si>
    <t>Jueves 01 de febrero de 2024</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</si>
  <si>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</si>
  <si>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t xml:space="preserve">Departamento de Presupuesto </t>
  </si>
  <si>
    <r>
      <t xml:space="preserve">Envío reporte de ejecución mensual </t>
    </r>
    <r>
      <rPr>
        <b/>
        <sz val="12"/>
        <color theme="1"/>
        <rFont val="Palatino Linotype"/>
        <family val="1"/>
      </rPr>
      <t>mensual</t>
    </r>
  </si>
  <si>
    <t>en los primeros 8 días de cada mes</t>
  </si>
  <si>
    <r>
      <t xml:space="preserve">Se debe enviar en el formato establecido a los correos electrónicos: </t>
    </r>
    <r>
      <rPr>
        <b/>
        <u/>
        <sz val="11"/>
        <color theme="3" tint="-0.249977111117893"/>
        <rFont val="Palatino Linotype"/>
        <family val="1"/>
      </rPr>
      <t>presupuesto.desaf@mtss.go.cr</t>
    </r>
  </si>
  <si>
    <r>
      <t xml:space="preserve">Envío reporte de ejecución </t>
    </r>
    <r>
      <rPr>
        <b/>
        <sz val="12"/>
        <color theme="1"/>
        <rFont val="Palatino Linotype"/>
        <family val="1"/>
      </rPr>
      <t>trimestral</t>
    </r>
  </si>
  <si>
    <t>aprox. al 15 de cada mes</t>
  </si>
  <si>
    <t>Informe I trimestre: Lunes 22 de abril de 2024
Informe II Trimestre: Lunes 15 de julio de 2024
Informe III Trimestre: Martes 15 de octubre de 2024
Informe de Liquidación / IV trimestre: Lunes 03 de febrero 2025</t>
  </si>
  <si>
    <t xml:space="preserve">Departamento de Presupuesto 
Unidad de Control y Seguimiento </t>
  </si>
  <si>
    <r>
      <t xml:space="preserve">Plan Presupuesto </t>
    </r>
    <r>
      <rPr>
        <b/>
        <sz val="12"/>
        <color theme="1"/>
        <rFont val="Palatino Linotype"/>
        <family val="1"/>
      </rPr>
      <t>2025</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</si>
  <si>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</si>
  <si>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</si>
  <si>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t xml:space="preserve">Departamento de Presupuesto  </t>
  </si>
  <si>
    <r>
      <rPr>
        <b/>
        <sz val="11"/>
        <color theme="1"/>
        <rFont val="Palatino Linotype"/>
        <family val="1"/>
      </rPr>
      <t>Etapa 2:</t>
    </r>
    <r>
      <rPr>
        <sz val="11"/>
        <color theme="1"/>
        <rFont val="Palatino Linotype"/>
        <family val="1"/>
      </rPr>
      <t xml:space="preserve"> 30 de junio (plazo máximo).</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</si>
  <si>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</si>
  <si>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Envío de informe para la incorporación de recursos extraordinarios (PE) y modificaciones (ejecutivas y legislativas)</t>
  </si>
  <si>
    <t>8 días naturales después de comunicada la asignación de recursos extraordinarios</t>
  </si>
  <si>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</si>
  <si>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t>Reporte de ejecución programática y presupuestaria de programas sociales financiados con recursos del Fondo de Desarrollo Social y Asignaciones Familiares (Fodesaf)</t>
  </si>
  <si>
    <t>Presentación</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</si>
  <si>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</si>
  <si>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</si>
  <si>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</si>
  <si>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</si>
  <si>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Instrucciones</t>
  </si>
  <si>
    <t xml:space="preserve">La estructura de la matriz, es la siguiente: </t>
  </si>
  <si>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</si>
  <si>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Cada hoja mantiene el mismo formato. La información que se debe desarrollar es la siguiente:</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</si>
  <si>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</si>
  <si>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</si>
  <si>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Tabla 1. Beneficiarios efectivos por producto financiados por el Fodesaf</t>
  </si>
  <si>
    <t>La Columna del total del trimestre se genera automáticamente, según cada programa.</t>
  </si>
  <si>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</si>
  <si>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</si>
  <si>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Tabla 2. Gasto efectivo por producto financiado por Fodesaf</t>
  </si>
  <si>
    <t>La Columna del total del trimestre se genera automáticamente. Se recomienda verificar que la información coincida con tabla 7.</t>
  </si>
  <si>
    <t>Tabla 3. Control y seguimiento del uso y aplicación del Sistema Nacional de Información y Registro Único de Beneficiarios del Estado (Sinirube)</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</si>
  <si>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</si>
  <si>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</si>
  <si>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 xml:space="preserve">     </t>
  </si>
  <si>
    <t>Tabla 4. Control y seguimiento de la incorporación de los activos en el Sibinet</t>
  </si>
  <si>
    <t>La Fila "Observaciones" es para que se establezcan las observaciones y/o justificaciones relacionadas con la incorporación de los activos en el Sibinet.</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</si>
  <si>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</si>
  <si>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t>Tabla 5.  Detalle del presupuesto modificado del programa</t>
  </si>
  <si>
    <t xml:space="preserve">Se debe completar la información que se consulta de acuerdo a los presupuestos aprobados para ese trimestre. </t>
  </si>
  <si>
    <t>La fila "Observaciones" es para brindar observaciones y/o justificaciones relacionadas con el presupuesto modificado.</t>
  </si>
  <si>
    <t>Tabla 6. Ingresos efectivos provenientes de recursos Fodesaf por partida presupuestaria del clasificador de los ingresos del sector público</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</si>
  <si>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</si>
  <si>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brindar observaciones y/o justificaciones relacionadas con los ingresos efectivos del periodo.</t>
  </si>
  <si>
    <t>Tabla 7. Reporte de gastos efectivos financiados por Fodesaf por partida presupuestaria del clasificador por objeto del gasto del sector público</t>
  </si>
  <si>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</si>
  <si>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</si>
  <si>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Tabla 8. Resumen del periodo de los recursos provenientes de Fodesaf</t>
  </si>
  <si>
    <t>Esta tabla se completa de forma automática, se recomienda verificar que la información coincida con tablas 6 y 7.</t>
  </si>
  <si>
    <t>La fila "Observaciones" es para establecer las observaciones y/o justificaciones relacionadas con la tabla 8.</t>
  </si>
  <si>
    <t>Tabla 9. Resumen de los recursos de vigencias anteriores (superávit) provenientes de la fuente Fodesaf</t>
  </si>
  <si>
    <t>Esta tabla solo la deben completar la unidades ejecutoras que por Ley específica estén facultadas para estimar y re presupuestar superávits.</t>
  </si>
  <si>
    <t>La fila "Observaciones" es para establecer las observaciones y/o justificaciones relacionadas con la tabla 9.</t>
  </si>
  <si>
    <t>Notas importantes:</t>
  </si>
  <si>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</si>
  <si>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</si>
  <si>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Dirección General Desaf:</t>
  </si>
  <si>
    <t>direccion.desaf@mtss.go.cr</t>
  </si>
  <si>
    <t>Analista del SI, Unidad Control y Seguimiento, Desaf:</t>
  </si>
  <si>
    <t>stephanie.salas@mtss.go.cr</t>
  </si>
  <si>
    <t xml:space="preserve">Depto. de Presupuesto, Desaf: </t>
  </si>
  <si>
    <t>presupuesto.desaf@mtss.go.cr</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</si>
  <si>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</si>
  <si>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Informe I trimestre: Lunes 22 de abril de 2024</t>
  </si>
  <si>
    <t>Informe II Trimestre: Lunes 15 de julio de 2024</t>
  </si>
  <si>
    <t>Informe III Trimestre: Martes 15 de octubre de 2024</t>
  </si>
  <si>
    <t>Informe de Liquidación / IV trimestre: Lunes 03 de febrero 2025</t>
  </si>
  <si>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</si>
  <si>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</si>
  <si>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 xml:space="preserve">Stephanie Salas / Deyanira Rodríguez </t>
  </si>
  <si>
    <t xml:space="preserve">stephanie.salas@mtss.go.cr / deyanira.rodriguez@mtss.go.cr </t>
  </si>
  <si>
    <t>Ejecución Presupuestaria:</t>
  </si>
  <si>
    <t>Consideraciones</t>
  </si>
  <si>
    <t>En caso de incumplimiento o envío de información incorrecta, se procederá a devolver los archivos y no se consideraran hasta el tanto no sean corregidos y eviados según corresponda.</t>
  </si>
  <si>
    <t>Considerar las facultades fiscalizadoras que concede la Ley a la Desaf, así como las respectivas cláusulas establecidas en el Convenio de Cooperación.</t>
  </si>
  <si>
    <t>Fecha de sesión para evacuar dudas con respecto al llenado del presente reporte:</t>
  </si>
  <si>
    <t>Instituciones participantes 
(Ministerios)</t>
  </si>
  <si>
    <t>Datos de la sesión:</t>
  </si>
  <si>
    <t>MP - CONAPAM</t>
  </si>
  <si>
    <t>Fecha:</t>
  </si>
  <si>
    <t>martes 16 de abril, 2024</t>
  </si>
  <si>
    <t>MTSS - PRONAE</t>
  </si>
  <si>
    <t xml:space="preserve">Horario: </t>
  </si>
  <si>
    <t>de 1 pm a 3 pm</t>
  </si>
  <si>
    <t>MTSS - PRONAMYPE</t>
  </si>
  <si>
    <t>Modalidad:</t>
  </si>
  <si>
    <t>Virtual</t>
  </si>
  <si>
    <t>MTSS - CONAPDIS</t>
  </si>
  <si>
    <t>Link de la sesión:</t>
  </si>
  <si>
    <t>Google Meet</t>
  </si>
  <si>
    <t xml:space="preserve"> ----------------------------------- ULTIMA LINEA ------------------------------------</t>
  </si>
  <si>
    <t>Reporte de ejecución programática y presupuestaria de programas sociales financiados con recursos del 
Fondo de Desarrollo Social y Asignaciones Familiares (Fodesaf)</t>
  </si>
  <si>
    <t>I Trimestre 2024</t>
  </si>
  <si>
    <t xml:space="preserve">Programa: </t>
  </si>
  <si>
    <t>Programa Nacional de Apoyo a la Micro Empresa y la Movilidad Social (Pronamype)</t>
  </si>
  <si>
    <t>Institución a cargo:</t>
  </si>
  <si>
    <t>Ministerio de Trabajo y Seguridad Social</t>
  </si>
  <si>
    <t xml:space="preserve">Unidad ejecutora: </t>
  </si>
  <si>
    <t>Dirección de la Economía Social Solidaria (Unidad Pronamype)</t>
  </si>
  <si>
    <t>Ejecución programática</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</si>
  <si>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</si>
  <si>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t>Tabla 1</t>
  </si>
  <si>
    <t>Beneficiarios efectivos por producto financiados por el Fodesaf</t>
  </si>
  <si>
    <t xml:space="preserve">Beneficio / Producto </t>
  </si>
  <si>
    <t xml:space="preserve">Unidad de medida </t>
  </si>
  <si>
    <t>Enero</t>
  </si>
  <si>
    <t>Febrero</t>
  </si>
  <si>
    <t xml:space="preserve">Marzo </t>
  </si>
  <si>
    <t>I Trimestre</t>
  </si>
  <si>
    <t>Total Fodesaf</t>
  </si>
  <si>
    <t xml:space="preserve">Personas </t>
  </si>
  <si>
    <t xml:space="preserve">Total Fideicomiso </t>
  </si>
  <si>
    <t xml:space="preserve">Capital Semilla </t>
  </si>
  <si>
    <t xml:space="preserve">Recursos de Recuperaciones del Fideicomiso </t>
  </si>
  <si>
    <t xml:space="preserve">Crédito </t>
  </si>
  <si>
    <r>
      <t xml:space="preserve">Fuente: </t>
    </r>
    <r>
      <rPr>
        <sz val="9"/>
        <rFont val="Palatino Linotype"/>
        <family val="1"/>
      </rPr>
      <t>Fiduciario / UF- 0170-2024 (Enero 24 / UF- 0305- 2024 (Febrero 24) / UF-0451-2024, (Marzo 2024 ) - Pronamype UTA.</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</si>
  <si>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</si>
  <si>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</si>
  <si>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t>Tabla 2</t>
  </si>
  <si>
    <t>Gasto efectivo por producto financiado por Fodesaf</t>
  </si>
  <si>
    <t xml:space="preserve">Recursos Presupuesto Fodesaf </t>
  </si>
  <si>
    <t>Tabla 3</t>
  </si>
  <si>
    <t xml:space="preserve">Control y seguimiento del uso y aplicación del Sistema Nacional de Información y Registro Único de Beneficiarios del Estado (Sinirube) </t>
  </si>
  <si>
    <t xml:space="preserve">Detalle </t>
  </si>
  <si>
    <t>Sí</t>
  </si>
  <si>
    <t>No</t>
  </si>
  <si>
    <r>
      <t xml:space="preserve">NA </t>
    </r>
    <r>
      <rPr>
        <b/>
        <sz val="8"/>
        <color theme="0"/>
        <rFont val="Palatino Linotype"/>
        <family val="1"/>
      </rPr>
      <t>(justificar abajo)</t>
    </r>
  </si>
  <si>
    <t xml:space="preserve">Frecuencia </t>
  </si>
  <si>
    <t>¿Se utiliza como medio de consulta para la asignación de beneficios?</t>
  </si>
  <si>
    <t>X</t>
  </si>
  <si>
    <t>¿Se utiliza para el levantamiento de la información de las personas beneficiarias?</t>
  </si>
  <si>
    <t>¿Reportan al Sinirube las personas que están beneficiando?</t>
  </si>
  <si>
    <t>¿El programa tiene algún impedimento legal para la aplicación de la Directriz?</t>
  </si>
  <si>
    <r>
      <t xml:space="preserve">Fuente: </t>
    </r>
    <r>
      <rPr>
        <sz val="9"/>
        <rFont val="Palatino Linotype"/>
        <family val="1"/>
      </rPr>
      <t>S</t>
    </r>
    <r>
      <rPr>
        <sz val="8"/>
        <rFont val="Palatino Linotype"/>
        <family val="1"/>
      </rPr>
      <t>istema Documental MTSS, Dirección  Economía Social  Solidaria, / Depto. PRONAMYPE.</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</si>
  <si>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</si>
  <si>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 xml:space="preserve">Observaciones: 
</t>
    </r>
    <r>
      <rPr>
        <sz val="11"/>
        <color theme="1"/>
        <rFont val="Palatino Linotype"/>
        <family val="1"/>
      </rPr>
      <t>En este espacio se establecen las observaciones y/o justificaciones relacionadas con el uso del Sinirube.</t>
    </r>
  </si>
  <si>
    <t>Tabla 4</t>
  </si>
  <si>
    <t>Control y Seguimiento de la incorporación de los activos en el Sibinet</t>
  </si>
  <si>
    <t>NA (justificar abajo)</t>
  </si>
  <si>
    <t>¿Se encuentran incorporados los activos al Sibinet?</t>
  </si>
  <si>
    <t>¿Se mantiene un registro auxiliar actualizado de los activos comprados con recursos del Fodesaf?</t>
  </si>
  <si>
    <t>¿Se cuenta con la ubicación de los activos adquiridos con recursos Fodesaf?</t>
  </si>
  <si>
    <t>Fuente: DESS-PRONAMYPE-Unidad Técnica de Apoyo</t>
  </si>
  <si>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</si>
  <si>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t xml:space="preserve">Observaciones: 
</t>
    </r>
    <r>
      <rPr>
        <sz val="11"/>
        <color theme="1"/>
        <rFont val="Palatino Linotype"/>
        <family val="1"/>
      </rPr>
      <t xml:space="preserve"> La justificación del porqué el Fideicomiso PRONAMYPE, no está usando el SIBINET, se oficializó mediante oficio DESS-OF- 48- 2023, remitido a la DESAF.</t>
    </r>
  </si>
  <si>
    <t>Nombre del funcionario que reporta la ejecución programática</t>
  </si>
  <si>
    <t>Mario Durán Fernández</t>
  </si>
  <si>
    <t>Firma</t>
  </si>
  <si>
    <t>Puesto</t>
  </si>
  <si>
    <t>Director Ejecutivo del Fideicomiso</t>
  </si>
  <si>
    <t>Nombre de la unidad/departamento</t>
  </si>
  <si>
    <t>Dirección de Economía Social Solidaria</t>
  </si>
  <si>
    <t>Ejecución presupuestaria</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</si>
  <si>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</si>
  <si>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Tabla 5</t>
  </si>
  <si>
    <r>
      <t xml:space="preserve">Detalle del presupuesto modificado del programa </t>
    </r>
    <r>
      <rPr>
        <b/>
        <u/>
        <sz val="11"/>
        <color rgb="FF002060"/>
        <rFont val="Palatino Linotype"/>
        <family val="1"/>
      </rPr>
      <t>(No incluir recursos de vigencias anteriores)</t>
    </r>
  </si>
  <si>
    <t>(En colones)</t>
  </si>
  <si>
    <t>Documento presupuestario</t>
  </si>
  <si>
    <t>Monto (presupuesto modificado)</t>
  </si>
  <si>
    <t>%</t>
  </si>
  <si>
    <t>Oficio asignación Fodesaf</t>
  </si>
  <si>
    <t>Oficio aprobación Fodesaf</t>
  </si>
  <si>
    <t>Oficio aprobación CGR / Junta</t>
  </si>
  <si>
    <t>Total</t>
  </si>
  <si>
    <t>Presupuesto ordinario</t>
  </si>
  <si>
    <t>MTSS-DMT-OF-618-2023 del 04 de mayo del 2023.</t>
  </si>
  <si>
    <t>MTSS-DESAF-OF-1290-2023 del 08 de diciembre del 2024.</t>
  </si>
  <si>
    <t>Acuerdo 2 Comité Especial Fideicomiso 02-99, sesión ordinaria 10-2023 celebrada el 22 de junio del 2023.</t>
  </si>
  <si>
    <r>
      <t xml:space="preserve">Presupuesto ordinario </t>
    </r>
    <r>
      <rPr>
        <sz val="9"/>
        <rFont val="Palatino Linotype"/>
        <family val="1"/>
      </rPr>
      <t>(recursos adicionales)</t>
    </r>
  </si>
  <si>
    <t>Presupuesto extraordinario 1-2024</t>
  </si>
  <si>
    <t>Presupuesto extraordinario 2-2024</t>
  </si>
  <si>
    <t xml:space="preserve"> Modificación 1-2024</t>
  </si>
  <si>
    <t xml:space="preserve"> Modificación 2-2024</t>
  </si>
  <si>
    <t xml:space="preserve"> Modificación 3-2024</t>
  </si>
  <si>
    <t xml:space="preserve">Fuente: </t>
  </si>
  <si>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</si>
  <si>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Observaciones: </t>
    </r>
    <r>
      <rPr>
        <sz val="11"/>
        <color theme="1"/>
        <rFont val="Palatino Linotype"/>
        <family val="1"/>
      </rPr>
      <t>Corresponde al presupuesto ordinario asignado por la FODESAF para el 2024.</t>
    </r>
  </si>
  <si>
    <t>Tabla 6</t>
  </si>
  <si>
    <t>Ingresos efectivos provenientes de recursos Fodesaf por partida presupuestaria del Clasificador de los Ingresos del Sector Público</t>
  </si>
  <si>
    <t>Código</t>
  </si>
  <si>
    <t>Nombre Partida presupuestaria</t>
  </si>
  <si>
    <t>Marzo</t>
  </si>
  <si>
    <t>Ingresos del periodo 2024</t>
  </si>
  <si>
    <t>1.0.0.0.00.00.0.0.000</t>
  </si>
  <si>
    <t>INGRESOS CORRIENTES</t>
  </si>
  <si>
    <t>1.4.0.0.00.00.0.0.000</t>
  </si>
  <si>
    <t>1.4.1.0.00.00.0.0.000</t>
  </si>
  <si>
    <t>TRANSFERENCIAS CORRIENTES DEL SECTOR PUBLICO</t>
  </si>
  <si>
    <t>1.4.1.2.00.00.0.0.000</t>
  </si>
  <si>
    <t>Transf. Corrientes de Órganos Desconcentrados (Fodesaf)</t>
  </si>
  <si>
    <t>2.0.0.0.00.00.0.0.000</t>
  </si>
  <si>
    <t>INGRESOS DE CAPITAL</t>
  </si>
  <si>
    <t>2.4.0.0.00.00.0.0.000</t>
  </si>
  <si>
    <t>2.4.1.0.00.00.0.0.000</t>
  </si>
  <si>
    <t>TRANSFERENCIAS DE CAPITAL DEL SECTOR PÚBLICO</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</si>
  <si>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</si>
  <si>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</si>
  <si>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</si>
  <si>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t xml:space="preserve">Observaciones: 
</t>
    </r>
    <r>
      <rPr>
        <sz val="11"/>
        <color theme="1"/>
        <rFont val="Palatino Linotype"/>
        <family val="1"/>
      </rPr>
      <t>El ingreso de enero, ingresa junto con el de febrero.</t>
    </r>
  </si>
  <si>
    <t>Tabla 7</t>
  </si>
  <si>
    <t>Reporte de gastos efectivos financiados por Fodesaf por partida presupuestaria 
del Clasificador por Objeto del Gasto del Sector Público</t>
  </si>
  <si>
    <t>Nombre de la cuenta presupuestaria</t>
  </si>
  <si>
    <t>Gastos financiados con recursos del periodo 2024</t>
  </si>
  <si>
    <t>REMUNERACIONES</t>
  </si>
  <si>
    <t>MATERIALES Y SUMINISTROS</t>
  </si>
  <si>
    <t>INTERESES Y COMISIONES</t>
  </si>
  <si>
    <t>ACTIVOS FINANCIEROS</t>
  </si>
  <si>
    <t>BIENES DURADEROS</t>
  </si>
  <si>
    <t>AMORTIZACION</t>
  </si>
  <si>
    <t>CUENTAS ESPECIALES</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</si>
  <si>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</si>
  <si>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6.01.02</t>
  </si>
  <si>
    <t>Transferencias corrientes a Órganos Desconcentrados</t>
  </si>
  <si>
    <t>1/ Adjuntar el comprobante del reintegro e indicar en este espacio la fecha y el número de comprobante del o los reintegros.</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</si>
  <si>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</si>
  <si>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</si>
  <si>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t>Tabla 8</t>
  </si>
  <si>
    <t xml:space="preserve">Resumen del periodo de los recursos provenientes de Fodesaf </t>
  </si>
  <si>
    <t xml:space="preserve">Tipo de movimiento </t>
  </si>
  <si>
    <t>1) Saldo en caja inicial (*)</t>
  </si>
  <si>
    <t>2) Ingresos efectivos recibidos del periodo</t>
  </si>
  <si>
    <t>3) Recursos disponibles ( 1+2 )</t>
  </si>
  <si>
    <t>4) Gastos efectivos pagados</t>
  </si>
  <si>
    <t>5) Saldo en caja final ( 3-4 )</t>
  </si>
  <si>
    <t xml:space="preserve">Detalle tabla 8: 
</t>
  </si>
  <si>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</si>
  <si>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t>2) Se refiere únicamente a los ingresos recibidos durante el 2024 de forma mensual, este dato debe coincidir con los datos de tabla 6.</t>
  </si>
  <si>
    <t>3) Se refiere a la sumatoria de las filas 1) (saldo incial en caja) y 2) (ingresos efectivos del período).</t>
  </si>
  <si>
    <t>4) Se refiere a los egresos efectivos pagados con ingresos del período, este dato debe coincidir con los datos de tabla 7.</t>
  </si>
  <si>
    <t>5) Se refiere al saldo en caja final, resultado de restar las filas 3) (Recursos disponibles) menos 4) (Egresos efectivos pagados).</t>
  </si>
  <si>
    <t>Observaciones:</t>
  </si>
  <si>
    <t>En este espacio se establecen las observaciones y/o justificaciones relacionadas a la tabla anterior.</t>
  </si>
  <si>
    <t>Tabla 9</t>
  </si>
  <si>
    <t xml:space="preserve">Resumen de los recursos de vigencias anteriores (superávit) provenientes de la fuente Fodesaf </t>
  </si>
  <si>
    <t>I trimestre</t>
  </si>
  <si>
    <t>Saldo inicial en caja por concepto de superávit</t>
  </si>
  <si>
    <t>Superávit específico</t>
  </si>
  <si>
    <t>Superávit libre</t>
  </si>
  <si>
    <t>Gastos pagados con recursos del superávit</t>
  </si>
  <si>
    <t>Superávit libre (reintegro)</t>
  </si>
  <si>
    <t>Total gastos</t>
  </si>
  <si>
    <t>Saldos por concepto de superávit</t>
  </si>
  <si>
    <t>Saldo total</t>
  </si>
  <si>
    <t>Fuente: Dirección de Economía Social Solidaria</t>
  </si>
  <si>
    <t>Cuenta presupuestaria</t>
  </si>
  <si>
    <t xml:space="preserve"> Detalle Gastos financiados con recursos de vigencias anteriores</t>
  </si>
  <si>
    <t>Fuente: Citar la unidad o departamento de la institución que está generando la información.</t>
  </si>
  <si>
    <t>El 14/03/2024 según lo instruído por la DESAF, el fiduciario Banco Popular realiza la devolución de los recursos del año 2023 por un monto total ¢ 151 615 982,76.</t>
  </si>
  <si>
    <t>Nombre del funcionario que reporta la ejecución presupuestaria</t>
  </si>
  <si>
    <t>Para uso exclusivo de analistas del Departamento de Presupuesto y la Unidad de Control y Seguimiento, Desaf</t>
  </si>
  <si>
    <t>Comprobaciones</t>
  </si>
  <si>
    <t>Presupuesto ord. aprobado 2024</t>
  </si>
  <si>
    <t>Tabla 5 y Tabla 6</t>
  </si>
  <si>
    <t>Ejecución del período 2024</t>
  </si>
  <si>
    <t>Presupuesto modificado</t>
  </si>
  <si>
    <t>Porcentaje de Ejecución con respecto a los ingresos reales:</t>
  </si>
  <si>
    <t>Ingresos efectivos del período</t>
  </si>
  <si>
    <t>Saldo Presupuestario (I trim)</t>
  </si>
  <si>
    <t>Ingreso real (I trim)</t>
  </si>
  <si>
    <t>Egreso real (I trim)</t>
  </si>
  <si>
    <t>Tabla 2 y Tabla 7</t>
  </si>
  <si>
    <t>% de ejecución:</t>
  </si>
  <si>
    <t>Gastos del período (I trim) x producto</t>
  </si>
  <si>
    <t>Gastos del período (I trim) presupuesto</t>
  </si>
  <si>
    <t>Porcentaje de Ejecución con respecto al presupuesto ordinario aprobado:</t>
  </si>
  <si>
    <t>Diferencia</t>
  </si>
  <si>
    <t>Presupuesto 2024</t>
  </si>
  <si>
    <t xml:space="preserve">INGRESOS EFECTIVOS RECIBIDOS </t>
  </si>
  <si>
    <t>FIDEICOMISO PRONAMYPE, POR CONCEPTO DE RECUPERACIONES</t>
  </si>
  <si>
    <t>I TRIMESTRE 2024</t>
  </si>
  <si>
    <t>MES</t>
  </si>
  <si>
    <t>MONTO</t>
  </si>
  <si>
    <t>03 de mayo del 2024 UF-0568-2024</t>
  </si>
  <si>
    <t>N. BENEFICIARIOS</t>
  </si>
  <si>
    <t>MONTO EJECUTADO</t>
  </si>
  <si>
    <t>ENERO</t>
  </si>
  <si>
    <t>FEBRERO</t>
  </si>
  <si>
    <t>MARZO</t>
  </si>
  <si>
    <t>TOTAL</t>
  </si>
  <si>
    <t>03 de abril del 2024</t>
  </si>
  <si>
    <t>UF-0451-2024</t>
  </si>
  <si>
    <t>II Trimestre 2024</t>
  </si>
  <si>
    <t>Abril</t>
  </si>
  <si>
    <t>Mayo</t>
  </si>
  <si>
    <t>Junio</t>
  </si>
  <si>
    <t>II Trimestre</t>
  </si>
  <si>
    <t>Total condiciones Fodesaf</t>
  </si>
  <si>
    <t>Fuente: Fiduciario / UF- 0568-2024 (Abril 24 / UF- 0711- 2024 (Mayo 24) / UF-0871-2024, (Junio 2024 ) - Pronamype UTA.</t>
  </si>
  <si>
    <r>
      <t xml:space="preserve">Observaciones: 
* </t>
    </r>
    <r>
      <rPr>
        <sz val="11"/>
        <color theme="1"/>
        <rFont val="Palatino Linotype"/>
        <family val="1"/>
      </rPr>
      <t>Para el año 2024, la totalidad de los recursos de las transferencias de FODESAF se destinarán al producto capital semilla, no obstante, para este producto vía presuesto extraordinario se le asignaron 100 millones de recursos del fideicomiso, que obedecen a las mismas condiciones de los recursos de FODESAF. 
Los proyectos de capital semilla no se desembolsan en un saldo tracto, si no en varios contra facturas, las personas se contabilizan únicamente al momento del primer desembolso según el mes que fuera. 
Por la forma en que se ejecutan estos recursos se van desembolsando los proyectos según disponibilidad de recursos transferidos por la DESAF al mes (un doceavo) y del fideicomiso, por lo que a nivel de ejecución para cada proyecto existe la posibilidad de que se haya tomado de las dos fuentes para completarlo, por tanto, las personas beneficiadas por mes corresponden a la sumatoria de los recursos transferidos por la DESAF y la fuente del Fideicomiso.</t>
    </r>
  </si>
  <si>
    <t>Capital Semilla *</t>
  </si>
  <si>
    <r>
      <t xml:space="preserve">Observaciones: 
</t>
    </r>
    <r>
      <rPr>
        <sz val="11"/>
        <color theme="1"/>
        <rFont val="Palatino Linotype"/>
        <family val="1"/>
      </rPr>
      <t>* En esta tabla si se desglosa lo ejecutado según fuente de recursos para el producto capital semilla, sumando en el total del fideicomiso lo que corresponde al producto capital semilla.</t>
    </r>
  </si>
  <si>
    <t>Fuente: Sistema Documental MTSS, Dirección  Economía Social  Solidaria, / Depto. PRONAMYPE.</t>
  </si>
  <si>
    <t>Fuente: MTSS-DESS-PRONAMYPE-Unidad Técnica de Apoyo</t>
  </si>
  <si>
    <t>Observaciones: 
La justificación del porqué el Fideicomiso PRONAMYPE, no está usando el SIBINET, se oficializó mediante oficio DESS-OF- 48- 2023, remitido a la DESAF.</t>
  </si>
  <si>
    <t>Nuria Herrera Chavarria</t>
  </si>
  <si>
    <t>Jefatura</t>
  </si>
  <si>
    <t>PRONAMYPE y Movilidad Social</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</si>
  <si>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</si>
  <si>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Detalle del presupuesto modificado del programa</t>
  </si>
  <si>
    <t>Monto</t>
  </si>
  <si>
    <r>
      <t>Presupuesto ordinario</t>
    </r>
    <r>
      <rPr>
        <sz val="9"/>
        <rFont val="Palatino Linotype"/>
        <family val="1"/>
      </rPr>
      <t xml:space="preserve"> (recursos adicionales)</t>
    </r>
  </si>
  <si>
    <r>
      <t xml:space="preserve">Observaciones: </t>
    </r>
    <r>
      <rPr>
        <sz val="11"/>
        <color theme="1"/>
        <rFont val="Palatino Linotype"/>
        <family val="1"/>
      </rPr>
      <t xml:space="preserve">
En este espacio se ofrece para brindar observaciones y/o justificaciones realcionadas con el presupuesto modificado.</t>
    </r>
  </si>
  <si>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</si>
  <si>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</si>
  <si>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r>
      <t xml:space="preserve">Observaciones: 
</t>
    </r>
    <r>
      <rPr>
        <sz val="11"/>
        <color theme="1"/>
        <rFont val="Palatino Linotype"/>
        <family val="1"/>
      </rPr>
      <t>En este espacio se ofrece para brindar observaciones y/o justificaciones relacionadas con los ingresos efectivos del periodo.</t>
    </r>
  </si>
  <si>
    <t>Gastos financiados con recursos del periodo</t>
  </si>
  <si>
    <r>
      <t xml:space="preserve">Reintegros a Fodesaf de recursos del período 2024 </t>
    </r>
    <r>
      <rPr>
        <b/>
        <vertAlign val="superscript"/>
        <sz val="10"/>
        <rFont val="Palatino Linotype"/>
        <family val="1"/>
      </rPr>
      <t>1/</t>
    </r>
  </si>
  <si>
    <t>II trimestre</t>
  </si>
  <si>
    <t>La devolución de los recursos del año 2023 por un monto total ¢ 151 615 982,76 la realiza el fiduciario  Banco Popular  el 14/03/2024 según lo instruído por la DESAF.</t>
  </si>
  <si>
    <t>Nuria Herrera Chavarría</t>
  </si>
  <si>
    <t>II TRIMESTRE 2024</t>
  </si>
  <si>
    <t>03 de mayo del 2024</t>
  </si>
  <si>
    <t>UF-0568-2024</t>
  </si>
  <si>
    <t>04 de junio del 2024</t>
  </si>
  <si>
    <t>UF-0711-2024</t>
  </si>
  <si>
    <t>10 de julio del 2024</t>
  </si>
  <si>
    <t>UF-0871-2024</t>
  </si>
  <si>
    <t>I Semestre 2024</t>
  </si>
  <si>
    <t>Reporte ejecución programática (I semestre)</t>
  </si>
  <si>
    <t>I semestre</t>
  </si>
  <si>
    <t>Citar la unidad o departamento de la institución que está generando la información.</t>
  </si>
  <si>
    <r>
      <t xml:space="preserve">Observaciones: 
</t>
    </r>
    <r>
      <rPr>
        <sz val="11"/>
        <rFont val="Palatino Linotype"/>
        <family val="1"/>
      </rPr>
      <t>* Para el año 2024, la totalidad de los recursos de las trasnferencias de FODESAF se destinarán al producto capital semilla, no obstante, para este producto vía presuesto extraordinario se le asignaron 100 millones de recursos del fideicomiso, que obedecen a las mismas condiciones de los recursos de FODESAF. 
Los proyectos de capital semilla no se desembolsan en un saldo tracto, si no en varios contra facturas, las personas se contabilizan únicamente al momento del primer desembolso según el mes que fuera. 
Por la forma en que se ejecutan estos recursos se van desembolsando los proyectos según disponibilidad de recursos transferidos por la DESAF al mes (un doceavo) y del fideicomiso, por lo que a nivel de ejecución para cada proyecto existe la posibilidad de que se haya tomado de las dos fuentes para completarlo, por tanto, las personas beneficiadas por mes corresponden a la sumatoria de los recursos transferidos por la DESAF y la fuente del Fideicomiso.</t>
    </r>
  </si>
  <si>
    <t>Beneficio/producto</t>
  </si>
  <si>
    <t>I Semestre</t>
  </si>
  <si>
    <r>
      <t xml:space="preserve">Observaciones: 
</t>
    </r>
    <r>
      <rPr>
        <sz val="11"/>
        <rFont val="Palatino Linotype"/>
        <family val="1"/>
      </rPr>
      <t>* En esta tabla si se desglosa lo ejecutado según fuente de recursos para el producto capital semilla, sumando en el total del fideicomiso lo que corresponde al producto capital semilla.</t>
    </r>
  </si>
  <si>
    <t>Reporte ejecución presupuestaria (I semestre)</t>
  </si>
  <si>
    <t>Ingresos efectivos provenientes de recursos Fodesaf por partida presupuestaria del clasificador de los ingresos del sector público</t>
  </si>
  <si>
    <t>Partida presupuestaria</t>
  </si>
  <si>
    <t>Ingresos del periodo</t>
  </si>
  <si>
    <t>Transferencias Corrientes de Órganos Desconcentrado</t>
  </si>
  <si>
    <r>
      <t xml:space="preserve">Fuente: </t>
    </r>
    <r>
      <rPr>
        <sz val="9"/>
        <rFont val="Palatino Linotype"/>
        <family val="1"/>
      </rPr>
      <t>MTSS-DESS-PRONAMYPE-Unidad Técnica de Apoyo.</t>
    </r>
  </si>
  <si>
    <r>
      <t xml:space="preserve">Observaciones: 
</t>
    </r>
    <r>
      <rPr>
        <sz val="11"/>
        <rFont val="Palatino Linotype"/>
        <family val="1"/>
      </rPr>
      <t xml:space="preserve">En este espacio se ofrece para brindar observaciones y/o justificaciones relacionadas con los ingresos efectivos del </t>
    </r>
    <r>
      <rPr>
        <b/>
        <sz val="11"/>
        <rFont val="Palatino Linotype"/>
        <family val="1"/>
      </rPr>
      <t>I semestre.</t>
    </r>
  </si>
  <si>
    <t>Reporte de gastos efectivos financiados por Fodesaf por partida presupuestaria del clasificador por objeto del gasto del sector público</t>
  </si>
  <si>
    <t>III Trimestre 2024</t>
  </si>
  <si>
    <t>Julio</t>
  </si>
  <si>
    <t xml:space="preserve">Agosto </t>
  </si>
  <si>
    <t>Septiembre</t>
  </si>
  <si>
    <t>III Trimestre</t>
  </si>
  <si>
    <t>Fuente: Fiduciario / UF- 1029-2024 (Julio 24) / UF- 1192- 2024 (Agosto 24) /UF-1298-2024, (Setiembre 2024 ) - Pronamype UTA.</t>
  </si>
  <si>
    <r>
      <t xml:space="preserve">Observaciones: 
</t>
    </r>
    <r>
      <rPr>
        <sz val="11"/>
        <color theme="1"/>
        <rFont val="Palatino Linotype"/>
        <family val="1"/>
      </rPr>
      <t>Los proyectos de capital semilla no se desembolsan en un saldo tracto, si no en varios contra facturas, las personas se contabilizan únicamente al momento del primer desembolso según el mes que fuera. 
Por la forma en que se ejecutan estos recursos se van desembolsando los proyectos según disponibilidad de recursos transferidos por la DESAF al mes (un doceavo) y del fideicomiso, por lo que a nivel de ejecución para cada proyecto existe la posibilidad de que se haya tomado de las dos fuentes para completarlo, por tanto, las personas beneficiadas por mes corresponden a la sumatoria de los recursos transferidos por la DESAF y la fuente del Fideicomiso.</t>
    </r>
  </si>
  <si>
    <t>Capital Semilla*</t>
  </si>
  <si>
    <r>
      <t xml:space="preserve">Observaciones: 
</t>
    </r>
    <r>
      <rPr>
        <sz val="11"/>
        <color theme="1"/>
        <rFont val="Palatino Linotype"/>
        <family val="1"/>
      </rPr>
      <t>En este espacio se establecen las observaciones y/o justificaciones relacionadas con el uso del Sinirube .</t>
    </r>
  </si>
  <si>
    <r>
      <t xml:space="preserve">Observaciones: 
</t>
    </r>
    <r>
      <rPr>
        <sz val="11"/>
        <color theme="1"/>
        <rFont val="Palatino Linotype"/>
        <family val="1"/>
      </rPr>
      <t>En este espacio se establecen las observaciones y/o justificaciones relacionadas con la incorporación de los activos en el Sibinet</t>
    </r>
  </si>
  <si>
    <t>Oficio aprobación CGR</t>
  </si>
  <si>
    <t>Acuerdo 2 Comité Especial Fideicomiso 02-99, sesión ordinaria 10-2023 del 22/06/2023</t>
  </si>
  <si>
    <t>OFICIO-MTSS-DMT-DVAS-DESAF-409-2024 del 02 de mayo del 2024.</t>
  </si>
  <si>
    <t>OFICIO-MTSS-DMT-DVAS-DESAF-987-2024 del 18 de setiembre.</t>
  </si>
  <si>
    <t>Acuerdo 3 Comité Especial Fideicomiso 02-99, Sesión ordinaria 10-2024 del 31/07/2024.</t>
  </si>
  <si>
    <r>
      <t xml:space="preserve">Observaciones: </t>
    </r>
    <r>
      <rPr>
        <sz val="11"/>
        <color theme="1"/>
        <rFont val="Palatino Linotype"/>
        <family val="1"/>
      </rPr>
      <t xml:space="preserve">En el mes setiembre se refleja la totalidad de los ¢ 50 000 000 aprobados, dado que se solicitaron ingresaran en un solo tracto, así confirmado según  OFICIO-MTSS-DMT-DGAF-DF-293-2024 del 24 de setiembre del 2024, remitido por el Departamento Financiero del Ministerio de Trabajo. No obstante, a nivel del cronograma de metas, la programación se distribuirá en los meses de setiembre, octubre y noviembre. 
</t>
    </r>
  </si>
  <si>
    <t>III trimestre</t>
  </si>
  <si>
    <t>Agosto</t>
  </si>
  <si>
    <t>Setiembre</t>
  </si>
  <si>
    <t>III TRIMESTRE 2024</t>
  </si>
  <si>
    <t>III Trimestre Acumulado 2024</t>
  </si>
  <si>
    <t>Reporte ejecución programática (III trimestre Acumulado)</t>
  </si>
  <si>
    <t>III trimestre acumulado</t>
  </si>
  <si>
    <t>Reporte ejecución presupuestaria (III trimestre acumulado)</t>
  </si>
  <si>
    <t>IV Trimestre 2024</t>
  </si>
  <si>
    <t>Octubre</t>
  </si>
  <si>
    <t>Noviembre</t>
  </si>
  <si>
    <t>Diciembre</t>
  </si>
  <si>
    <t>IV Trimestre</t>
  </si>
  <si>
    <r>
      <t xml:space="preserve">Fuente: </t>
    </r>
    <r>
      <rPr>
        <sz val="9"/>
        <rFont val="Palatino Linotype"/>
        <family val="1"/>
      </rPr>
      <t>Citar la unidad o departamento de la institución que está generando la información.</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</si>
  <si>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</si>
  <si>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</si>
  <si>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IV trimestre</t>
  </si>
  <si>
    <t>Anual 2024</t>
  </si>
  <si>
    <t>Reporte ejecución programática (Anual)</t>
  </si>
  <si>
    <t>Anual</t>
  </si>
  <si>
    <t>Reporte ejecución presupuestaria (Anual)</t>
  </si>
  <si>
    <t>VI trimestre</t>
  </si>
  <si>
    <r>
      <t xml:space="preserve">Observaciones: 
</t>
    </r>
    <r>
      <rPr>
        <sz val="11"/>
        <color theme="1"/>
        <rFont val="Palatino Linotype"/>
        <family val="1"/>
      </rPr>
      <t>En este espacio se ofrece para brindar observaciones y/o justificaciones relacionadas con los ingresos efectivos anuales.</t>
    </r>
  </si>
  <si>
    <t>Total en caja</t>
  </si>
  <si>
    <t xml:space="preserve">Recuros presupuesto Fodesaf </t>
  </si>
  <si>
    <t>Recursos presupuesto Fodesaf*</t>
  </si>
  <si>
    <t>Recursos presupuesto Fodesaf *</t>
  </si>
  <si>
    <t xml:space="preserve">Recursos presupuesto Fodesaf </t>
  </si>
  <si>
    <t>VI TRIMESTRE 2024</t>
  </si>
  <si>
    <t>Sistema Documental MTSS, Dirección  Economía Social  Solidaria, / Depto. PRONAMYPE</t>
  </si>
  <si>
    <t>DESS-PRONAMYPE-Unidad Técnica de Apoyo</t>
  </si>
  <si>
    <r>
      <t xml:space="preserve">Observaciones: 
</t>
    </r>
    <r>
      <rPr>
        <sz val="11"/>
        <color theme="1"/>
        <rFont val="Palatino Linotype"/>
        <family val="1"/>
      </rPr>
      <t xml:space="preserve"> * Para el año 2024, la totalidad de los recursos de las transferencias de FODESAF se destinarán al producto capital semilla, no obstante, para este producto vía presuesto extraordinario se le asignaron 100 millones de recursos del fideicomiso, que obedecen a las mismas condiciones de los recursos de FODESAF. Los proyectos de capital semilla no se desembolsan en un saldo tracto, si no en varios contra facturas, las personas se contabilizan únicamente al momento del primer desembolso según el mes que fuera. Por la forma en que se ejecutan estos recursos se van desembolsando los proyectos según disponibilidad de recursos transferidos por la DESAF al mes (un doceavo) y del fideicomiso, por lo que a nivel de ejecución para cada proyecto existe la posibilidad de que se haya tomado de las dos fuentes para completarlo, por tanto, las personas beneficiadas por mes corresponden a la sumatoria de los recursos transferidos por la DESAF y la fuente del Fideicomiso.</t>
    </r>
  </si>
  <si>
    <t xml:space="preserve">Capital Semilla * </t>
  </si>
  <si>
    <t>Crédito **</t>
  </si>
  <si>
    <r>
      <t xml:space="preserve">Observaciones: 
</t>
    </r>
    <r>
      <rPr>
        <sz val="11"/>
        <color theme="1"/>
        <rFont val="Palatino Linotype"/>
        <family val="1"/>
      </rPr>
      <t>* Para el año 2024, la totalidad de los recursos de las transferencias de FODESAF se destinarán al producto capital semilla, no obstante, para este producto vía presuesto extraordinario se le asignaron 100 millones de recursos del fideicomiso, que obedecen a las mismas condiciones de los recursos de FODESAF. Los proyectos de capital semilla no se desembolsan en un saldo tracto, si no en varios contra facturas, las personas se contabilizan únicamente al momento del primer desembolso según el mes que fuera. Por la forma en que se ejecutan estos recursos se van desembolsando los proyectos según disponibilidad de recursos transferidos por la DESAF al mes (un doceavo) y del fideicomiso, por lo que a nivel de ejecución para cada proyecto existe la posibilidad de que se haya tomado de las dos fuentes para completarlo, por tanto, las personas beneficiadas por mes corresponden a la sumatoria de los recursos transferidos por la DESAF y la fuente del Fideicomiso.
** Para el mes de diciembre a una misma persona se le dio un crédito con recursos de la DESAF Y DEL FIDEICOMISO, por lo se refleja solo en el Fideicomiso, dado que el monto de la DESAF fue de solo 375 000.</t>
    </r>
  </si>
  <si>
    <r>
      <t xml:space="preserve">Observaciones: 
</t>
    </r>
    <r>
      <rPr>
        <sz val="11"/>
        <color theme="1"/>
        <rFont val="Palatino Linotype"/>
        <family val="1"/>
      </rPr>
      <t xml:space="preserve"> La justificación del porqué el Fideicomiso PRONAMYPE, no está usando el SIBINET, se oficializó mediante oficio DESS-OF- 48-2023, remitido a la DESAF.</t>
    </r>
  </si>
  <si>
    <t>OFICIO-MTSS-DMT-DVAS-DESAF-1107-2024</t>
  </si>
  <si>
    <t>OFICIO-MTSS-DMT-DVAS-DESAF-385-2024 del 25 de abril de 2024</t>
  </si>
  <si>
    <t>Acuerdo 3 Comité Especial Fideicomiso 02-99, sesión ordinaria 14-2024 celebrada el 24 de setiembre del 2024.</t>
  </si>
  <si>
    <t>Sistema Documental MTSS, Dirección  Economía Social  Solidaria / Depto. PRONAMYPE</t>
  </si>
  <si>
    <t>Fuente:Sistema Documental MTSS, Dirección  Economía Social  Solidaria / Depto. PRONAMYPE</t>
  </si>
  <si>
    <r>
      <t xml:space="preserve">Observaciones: 
</t>
    </r>
    <r>
      <rPr>
        <sz val="11"/>
        <color theme="1"/>
        <rFont val="Palatino Linotype"/>
        <family val="1"/>
      </rPr>
      <t>En el mes octubre se refleja la totalidad de los ¢ 400 000 000 aprobados, dado que se solicitaron ingresaran en un solo tracto al departamento financiero mediante el OFICIO-MTSS-DMT-DVAS-DESS-139-2024. No obstante, a nivel del cronograma de metas, la programación se distribuirá en los meses de octubre, noviembre y diciembre.</t>
    </r>
  </si>
  <si>
    <t>Fuente:Sistema Documental MTSS, Dirección  Economía Social  Solidaria / Depto. PRONAMYPE.</t>
  </si>
  <si>
    <r>
      <t xml:space="preserve">Fuente: </t>
    </r>
    <r>
      <rPr>
        <sz val="9"/>
        <rFont val="Palatino Linotype"/>
        <family val="1"/>
      </rPr>
      <t>Sistema Documental MTSS, Dirección  Economía Social  Solidaria / Depto. PRONAMYPE.</t>
    </r>
  </si>
  <si>
    <t xml:space="preserve">Detalle tabla 8: </t>
  </si>
  <si>
    <t>Fuente: Sistema Documental MTSS, Dirección  Economía Social  Solidaria / Depto. PRONAMYPE.</t>
  </si>
  <si>
    <t>Jefe, Depto PRONAMYPE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</si>
</sst>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66"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b/>
      <sz val="11"/>
      <color theme="1"/>
      <name val="Calibri"/>
      <family val="2"/>
      <scheme val="minor"/>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
      <sz val="8"/>
      <name val="Palatino Linotype"/>
      <family val="1"/>
    </font>
    <font>
      <b/>
      <sz val="9"/>
      <color rgb="FFFF0000"/>
      <name val="Palatino Linotype"/>
      <family val="1"/>
    </font>
  </fonts>
  <fills count="10">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60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3" fillId="0" borderId="0" xfId="0" applyFo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165" fontId="7" fillId="0" borderId="0" xfId="1" applyNumberFormat="1" applyFont="1" applyFill="1" applyBorder="1" applyAlignment="1">
      <alignment horizontal="left" vertical="center" wrapText="1"/>
    </xf>
    <xf numFmtId="165" fontId="8" fillId="2"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4" fontId="12" fillId="0" borderId="1" xfId="1" applyNumberFormat="1" applyFont="1" applyFill="1" applyBorder="1" applyAlignment="1">
      <alignment horizontal="right" vertical="center" wrapText="1"/>
    </xf>
    <xf numFmtId="0" fontId="12" fillId="2" borderId="18" xfId="0" applyFont="1" applyFill="1" applyBorder="1" applyAlignment="1">
      <alignment horizontal="center" vertical="center"/>
    </xf>
    <xf numFmtId="0" fontId="12" fillId="2" borderId="17" xfId="0" applyFont="1" applyFill="1" applyBorder="1" applyAlignment="1">
      <alignment vertical="center"/>
    </xf>
    <xf numFmtId="0" fontId="12" fillId="2" borderId="19" xfId="0" applyFont="1" applyFill="1" applyBorder="1" applyAlignment="1">
      <alignment vertical="center"/>
    </xf>
    <xf numFmtId="0" fontId="12" fillId="2" borderId="1" xfId="0" applyFont="1" applyFill="1" applyBorder="1" applyAlignment="1">
      <alignment vertical="center"/>
    </xf>
    <xf numFmtId="0" fontId="12" fillId="2" borderId="21" xfId="0" applyFont="1" applyFill="1" applyBorder="1" applyAlignment="1">
      <alignment horizontal="center" vertical="center"/>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4" fontId="13" fillId="2" borderId="0" xfId="1" applyNumberFormat="1" applyFont="1" applyFill="1" applyBorder="1" applyAlignment="1">
      <alignment horizontal="right" vertical="center" wrapText="1"/>
    </xf>
    <xf numFmtId="165" fontId="13" fillId="2" borderId="1" xfId="1" applyNumberFormat="1"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165" fontId="3" fillId="0" borderId="0" xfId="1" applyNumberFormat="1" applyFont="1" applyFill="1" applyAlignment="1">
      <alignment vertical="center"/>
    </xf>
    <xf numFmtId="4" fontId="7" fillId="0" borderId="0" xfId="0" applyNumberFormat="1" applyFont="1" applyAlignment="1">
      <alignment vertical="center"/>
    </xf>
    <xf numFmtId="0" fontId="6"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5" fontId="1" fillId="0" borderId="0" xfId="1" applyNumberFormat="1" applyFont="1" applyFill="1" applyAlignment="1">
      <alignment horizontal="center"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0" borderId="0" xfId="0" applyFont="1" applyAlignment="1">
      <alignment horizontal="left" vertical="center"/>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4" xfId="1" applyNumberFormat="1" applyFont="1" applyBorder="1" applyAlignment="1">
      <alignment vertical="center"/>
    </xf>
    <xf numFmtId="4" fontId="3" fillId="0" borderId="44"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4" fontId="12" fillId="0" borderId="0" xfId="0" applyNumberFormat="1" applyFont="1" applyAlignment="1">
      <alignment vertical="center"/>
    </xf>
    <xf numFmtId="165" fontId="13" fillId="0" borderId="0" xfId="1" applyNumberFormat="1" applyFont="1" applyFill="1" applyBorder="1" applyAlignment="1">
      <alignment horizontal="left" vertical="center" wrapText="1"/>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165"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10" fillId="5" borderId="0" xfId="1" applyNumberFormat="1" applyFont="1" applyFill="1" applyBorder="1" applyAlignment="1">
      <alignment horizontal="center" vertical="center" wrapText="1"/>
    </xf>
    <xf numFmtId="165" fontId="10" fillId="5" borderId="14" xfId="1" applyNumberFormat="1" applyFont="1" applyFill="1" applyBorder="1" applyAlignment="1">
      <alignment horizontal="center"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20" xfId="1" applyNumberFormat="1" applyFont="1" applyFill="1" applyBorder="1" applyAlignment="1">
      <alignment horizontal="center" vertical="center" wrapText="1"/>
    </xf>
    <xf numFmtId="165" fontId="10" fillId="5" borderId="20" xfId="1"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6" fillId="0" borderId="47" xfId="0" applyFont="1" applyBorder="1" applyAlignment="1">
      <alignment vertical="center"/>
    </xf>
    <xf numFmtId="0" fontId="3" fillId="0" borderId="48" xfId="0" applyFont="1" applyBorder="1" applyAlignment="1">
      <alignment vertical="center"/>
    </xf>
    <xf numFmtId="0" fontId="3" fillId="0" borderId="47"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Alignment="1">
      <alignment vertical="center"/>
    </xf>
    <xf numFmtId="4" fontId="6" fillId="0" borderId="0" xfId="0" applyNumberFormat="1" applyFont="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5" fillId="4" borderId="25" xfId="1" applyNumberFormat="1" applyFont="1" applyFill="1" applyBorder="1" applyAlignment="1">
      <alignment vertical="center" wrapText="1"/>
    </xf>
    <xf numFmtId="165" fontId="5" fillId="5" borderId="13"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4" fontId="6" fillId="3" borderId="1" xfId="0" applyNumberFormat="1" applyFont="1" applyFill="1" applyBorder="1" applyAlignment="1">
      <alignment horizontal="right" vertical="center"/>
    </xf>
    <xf numFmtId="165" fontId="37" fillId="5" borderId="14" xfId="4" applyNumberFormat="1" applyFont="1" applyFill="1" applyBorder="1" applyAlignment="1">
      <alignment horizontal="center" vertical="center" wrapText="1"/>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0" fontId="13" fillId="0" borderId="0" xfId="0" applyFont="1" applyAlignment="1">
      <alignment vertical="center"/>
    </xf>
    <xf numFmtId="0" fontId="5" fillId="5" borderId="51" xfId="0" applyFont="1" applyFill="1" applyBorder="1" applyAlignment="1">
      <alignment horizontal="left" vertical="center"/>
    </xf>
    <xf numFmtId="0" fontId="5" fillId="5" borderId="52"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3" xfId="0" applyFont="1" applyFill="1" applyBorder="1" applyAlignment="1">
      <alignment horizontal="lef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wrapText="1"/>
    </xf>
    <xf numFmtId="0" fontId="6" fillId="0" borderId="60" xfId="0" applyFont="1" applyBorder="1" applyAlignment="1">
      <alignment vertical="center" wrapText="1"/>
    </xf>
    <xf numFmtId="4" fontId="6" fillId="0" borderId="62" xfId="0" applyNumberFormat="1" applyFont="1" applyBorder="1" applyAlignment="1">
      <alignment vertical="center"/>
    </xf>
    <xf numFmtId="4" fontId="3" fillId="0" borderId="62" xfId="0" applyNumberFormat="1" applyFont="1" applyBorder="1" applyAlignment="1">
      <alignment vertical="center"/>
    </xf>
    <xf numFmtId="4" fontId="3" fillId="0" borderId="48" xfId="0" applyNumberFormat="1" applyFont="1" applyBorder="1" applyAlignment="1">
      <alignment vertical="center"/>
    </xf>
    <xf numFmtId="4" fontId="3" fillId="0" borderId="61" xfId="0" applyNumberFormat="1" applyFont="1" applyBorder="1" applyAlignment="1">
      <alignment vertical="center"/>
    </xf>
    <xf numFmtId="9" fontId="6" fillId="0" borderId="63" xfId="6" applyFont="1" applyBorder="1" applyAlignment="1">
      <alignment vertical="center"/>
    </xf>
    <xf numFmtId="0" fontId="3" fillId="0" borderId="0" xfId="0" applyFont="1" applyAlignment="1">
      <alignment horizontal="left" vertical="center" wrapText="1"/>
    </xf>
    <xf numFmtId="0" fontId="3" fillId="0" borderId="2" xfId="0" applyFont="1" applyBorder="1" applyAlignment="1">
      <alignment vertical="center"/>
    </xf>
    <xf numFmtId="0" fontId="21" fillId="5" borderId="2" xfId="0" applyFont="1" applyFill="1" applyBorder="1" applyAlignment="1">
      <alignment horizontal="center" vertical="center"/>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41" fillId="0" borderId="0" xfId="0" applyNumberFormat="1" applyFont="1" applyAlignment="1">
      <alignment horizontal="right" vertical="center"/>
    </xf>
    <xf numFmtId="0" fontId="19" fillId="0" borderId="0" xfId="0" applyFont="1" applyAlignment="1">
      <alignment horizontal="left" vertical="center"/>
    </xf>
    <xf numFmtId="0" fontId="43" fillId="0" borderId="0" xfId="0" applyFont="1" applyAlignment="1">
      <alignment vertical="center"/>
    </xf>
    <xf numFmtId="165" fontId="5" fillId="5" borderId="0" xfId="1" applyNumberFormat="1" applyFont="1" applyFill="1" applyBorder="1" applyAlignment="1">
      <alignment horizontal="left" vertical="center"/>
    </xf>
    <xf numFmtId="4" fontId="14" fillId="0" borderId="0" xfId="0" applyNumberFormat="1" applyFont="1" applyAlignment="1">
      <alignmen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5" fillId="0" borderId="15" xfId="0" applyNumberFormat="1" applyFont="1" applyBorder="1" applyAlignment="1">
      <alignment horizontal="left" vertical="center"/>
    </xf>
    <xf numFmtId="4" fontId="36" fillId="0" borderId="64" xfId="1" applyNumberFormat="1" applyFont="1" applyBorder="1" applyAlignment="1">
      <alignment horizontal="center" vertical="center"/>
    </xf>
    <xf numFmtId="0" fontId="6" fillId="0" borderId="47"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0" fontId="43" fillId="0" borderId="0" xfId="0" applyFont="1" applyAlignment="1">
      <alignment horizontal="left" vertical="center"/>
    </xf>
    <xf numFmtId="165" fontId="13" fillId="2" borderId="0" xfId="1" applyNumberFormat="1" applyFont="1" applyFill="1" applyBorder="1" applyAlignment="1">
      <alignment horizontal="left" vertical="center"/>
    </xf>
    <xf numFmtId="4" fontId="13" fillId="2" borderId="0" xfId="1" applyNumberFormat="1" applyFont="1" applyFill="1" applyBorder="1" applyAlignment="1">
      <alignment horizontal="right" vertical="center"/>
    </xf>
    <xf numFmtId="165" fontId="13" fillId="2" borderId="1" xfId="1" applyNumberFormat="1" applyFont="1" applyFill="1" applyBorder="1" applyAlignment="1">
      <alignment horizontal="left" vertical="center"/>
    </xf>
    <xf numFmtId="0" fontId="13" fillId="2" borderId="0" xfId="1" applyNumberFormat="1" applyFont="1" applyFill="1" applyBorder="1" applyAlignment="1">
      <alignment horizontal="left" vertical="center"/>
    </xf>
    <xf numFmtId="0" fontId="15" fillId="2" borderId="0" xfId="1" applyNumberFormat="1" applyFont="1" applyFill="1" applyBorder="1" applyAlignment="1">
      <alignment horizontal="left" vertical="center"/>
    </xf>
    <xf numFmtId="0" fontId="3" fillId="0" borderId="1" xfId="0" applyFont="1" applyBorder="1" applyAlignment="1">
      <alignment horizontal="left" vertical="center"/>
    </xf>
    <xf numFmtId="165" fontId="13" fillId="2" borderId="65" xfId="1" applyNumberFormat="1" applyFont="1" applyFill="1" applyBorder="1" applyAlignment="1">
      <alignment horizontal="left" vertical="center"/>
    </xf>
    <xf numFmtId="4" fontId="13" fillId="2" borderId="65" xfId="1" applyNumberFormat="1" applyFont="1" applyFill="1" applyBorder="1" applyAlignment="1">
      <alignment horizontal="right" vertical="center"/>
    </xf>
    <xf numFmtId="0" fontId="13" fillId="2" borderId="65"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44" xfId="1" applyNumberFormat="1" applyFont="1" applyFill="1" applyBorder="1" applyAlignment="1">
      <alignment horizontal="left" vertical="center" wrapText="1"/>
    </xf>
    <xf numFmtId="0" fontId="12" fillId="0" borderId="44"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41"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5" fontId="5" fillId="5" borderId="67" xfId="1" applyNumberFormat="1" applyFont="1" applyFill="1" applyBorder="1" applyAlignment="1">
      <alignment horizontal="center" vertical="center" wrapText="1"/>
    </xf>
    <xf numFmtId="4" fontId="45" fillId="0" borderId="0" xfId="0" applyNumberFormat="1" applyFont="1" applyAlignment="1">
      <alignment horizontal="left" vertical="center"/>
    </xf>
    <xf numFmtId="4" fontId="15" fillId="0" borderId="0" xfId="0" applyNumberFormat="1" applyFont="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3" fillId="0" borderId="1" xfId="0" applyFont="1" applyBorder="1" applyAlignment="1">
      <alignment vertical="center"/>
    </xf>
    <xf numFmtId="4" fontId="3" fillId="2" borderId="1" xfId="1" applyNumberFormat="1" applyFont="1" applyFill="1" applyBorder="1" applyAlignment="1">
      <alignment horizontal="right" vertical="center"/>
    </xf>
    <xf numFmtId="0" fontId="3" fillId="0" borderId="66" xfId="0" applyFont="1" applyBorder="1" applyAlignment="1">
      <alignment vertical="center" wrapText="1"/>
    </xf>
    <xf numFmtId="165" fontId="7" fillId="4" borderId="0" xfId="1" applyNumberFormat="1" applyFont="1" applyFill="1" applyBorder="1" applyAlignment="1">
      <alignment horizontal="left" vertical="center" wrapText="1"/>
    </xf>
    <xf numFmtId="4" fontId="14" fillId="0" borderId="0" xfId="0" applyNumberFormat="1" applyFont="1" applyAlignment="1">
      <alignment horizontal="left" vertical="center"/>
    </xf>
    <xf numFmtId="165" fontId="51" fillId="2" borderId="0" xfId="1" applyNumberFormat="1" applyFont="1" applyFill="1" applyBorder="1" applyAlignment="1">
      <alignment horizontal="left" vertical="center"/>
    </xf>
    <xf numFmtId="0" fontId="53" fillId="0" borderId="0" xfId="0" applyFont="1" applyAlignment="1">
      <alignment vertical="center"/>
    </xf>
    <xf numFmtId="0" fontId="56" fillId="0" borderId="0" xfId="0" applyFont="1"/>
    <xf numFmtId="165" fontId="52" fillId="2" borderId="0" xfId="1" applyNumberFormat="1" applyFont="1" applyFill="1" applyBorder="1" applyAlignment="1">
      <alignment horizontal="left" vertical="center"/>
    </xf>
    <xf numFmtId="0" fontId="41"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40" fillId="0" borderId="0" xfId="0" applyFont="1" applyAlignment="1">
      <alignment vertical="center"/>
    </xf>
    <xf numFmtId="165" fontId="41" fillId="0" borderId="0" xfId="1" applyNumberFormat="1" applyFont="1" applyFill="1" applyAlignment="1">
      <alignment horizontal="left" vertical="center" wrapText="1"/>
    </xf>
    <xf numFmtId="165" fontId="41" fillId="0" borderId="0" xfId="1" applyNumberFormat="1" applyFont="1" applyFill="1" applyAlignment="1">
      <alignment horizontal="left" vertical="center"/>
    </xf>
    <xf numFmtId="4" fontId="13" fillId="0" borderId="0" xfId="1" applyNumberFormat="1" applyFont="1" applyFill="1" applyBorder="1" applyAlignment="1">
      <alignment horizontal="right" vertical="center"/>
    </xf>
    <xf numFmtId="4" fontId="41" fillId="0" borderId="0" xfId="1" applyNumberFormat="1" applyFont="1" applyFill="1" applyBorder="1" applyAlignment="1">
      <alignment horizontal="right" vertical="center" wrapText="1"/>
    </xf>
    <xf numFmtId="0" fontId="40" fillId="0" borderId="0" xfId="0" applyFont="1"/>
    <xf numFmtId="0" fontId="7" fillId="0" borderId="0" xfId="1" applyNumberFormat="1" applyFont="1" applyFill="1" applyBorder="1" applyAlignment="1">
      <alignment horizontal="left" vertical="center" wrapText="1"/>
    </xf>
    <xf numFmtId="4" fontId="41" fillId="0" borderId="0" xfId="0" applyNumberFormat="1" applyFont="1" applyAlignment="1">
      <alignment vertical="center"/>
    </xf>
    <xf numFmtId="0" fontId="13" fillId="4" borderId="0" xfId="0" applyFont="1" applyFill="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58" fillId="0" borderId="0" xfId="0" applyFont="1" applyAlignment="1">
      <alignment vertical="center"/>
    </xf>
    <xf numFmtId="4" fontId="7" fillId="0" borderId="0" xfId="0" applyNumberFormat="1" applyFont="1" applyAlignment="1">
      <alignment horizontal="right" vertical="center"/>
    </xf>
    <xf numFmtId="4" fontId="7" fillId="3" borderId="0" xfId="0" applyNumberFormat="1" applyFont="1" applyFill="1" applyAlignment="1">
      <alignment horizontal="right" vertical="center"/>
    </xf>
    <xf numFmtId="4" fontId="7" fillId="3" borderId="44" xfId="0" applyNumberFormat="1" applyFont="1" applyFill="1" applyBorder="1" applyAlignment="1">
      <alignment horizontal="right" vertical="center"/>
    </xf>
    <xf numFmtId="0" fontId="57" fillId="0" borderId="0" xfId="0" applyFont="1"/>
    <xf numFmtId="165" fontId="5" fillId="5" borderId="12" xfId="1" applyNumberFormat="1" applyFont="1" applyFill="1" applyBorder="1" applyAlignment="1">
      <alignment horizontal="center" vertical="center" wrapText="1"/>
    </xf>
    <xf numFmtId="165" fontId="5" fillId="5" borderId="73" xfId="1" applyNumberFormat="1" applyFont="1" applyFill="1" applyBorder="1" applyAlignment="1">
      <alignment horizontal="center" vertical="center" wrapText="1"/>
    </xf>
    <xf numFmtId="165" fontId="53" fillId="0" borderId="0" xfId="1" applyNumberFormat="1" applyFont="1" applyFill="1" applyAlignment="1">
      <alignment horizontal="left" vertical="center"/>
    </xf>
    <xf numFmtId="165" fontId="54" fillId="2" borderId="0" xfId="1" applyNumberFormat="1" applyFont="1" applyFill="1" applyBorder="1" applyAlignment="1">
      <alignment horizontal="left" vertical="center"/>
    </xf>
    <xf numFmtId="0" fontId="55" fillId="0" borderId="0" xfId="0" applyFont="1" applyAlignment="1">
      <alignmen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4" fontId="14" fillId="0" borderId="16" xfId="0" applyNumberFormat="1" applyFont="1" applyBorder="1" applyAlignment="1">
      <alignment horizontal="left"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165" fontId="5" fillId="5" borderId="74" xfId="1" applyNumberFormat="1" applyFont="1" applyFill="1" applyBorder="1" applyAlignment="1">
      <alignment horizontal="center" vertical="center" wrapText="1"/>
    </xf>
    <xf numFmtId="165" fontId="11" fillId="4" borderId="0" xfId="1" applyNumberFormat="1" applyFont="1" applyFill="1" applyBorder="1" applyAlignment="1">
      <alignment vertical="center" wrapText="1"/>
    </xf>
    <xf numFmtId="0" fontId="12" fillId="0" borderId="0" xfId="0" applyFont="1" applyAlignment="1">
      <alignment vertical="center" wrapText="1"/>
    </xf>
    <xf numFmtId="0" fontId="19" fillId="3" borderId="0" xfId="0" applyFont="1" applyFill="1" applyAlignment="1">
      <alignment horizontal="left" vertical="center" wrapText="1"/>
    </xf>
    <xf numFmtId="4" fontId="12" fillId="3" borderId="0" xfId="1" applyNumberFormat="1" applyFont="1" applyFill="1" applyBorder="1" applyAlignment="1">
      <alignment horizontal="right" vertical="center" wrapText="1"/>
    </xf>
    <xf numFmtId="4" fontId="12" fillId="3" borderId="0" xfId="0" applyNumberFormat="1" applyFont="1" applyFill="1" applyAlignment="1">
      <alignment horizontal="right" vertical="center"/>
    </xf>
    <xf numFmtId="165" fontId="12" fillId="3" borderId="0" xfId="1" applyNumberFormat="1" applyFont="1" applyFill="1" applyBorder="1" applyAlignment="1">
      <alignment horizontal="center" vertical="center"/>
    </xf>
    <xf numFmtId="165" fontId="12" fillId="0" borderId="0" xfId="1" applyNumberFormat="1" applyFont="1" applyFill="1" applyBorder="1" applyAlignment="1">
      <alignment horizontal="center" vertical="center"/>
    </xf>
    <xf numFmtId="3" fontId="11" fillId="4"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2" fillId="3"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2" fillId="3" borderId="0" xfId="0" applyNumberFormat="1" applyFont="1" applyFill="1" applyAlignment="1">
      <alignment horizontal="right" vertical="center"/>
    </xf>
    <xf numFmtId="3" fontId="19" fillId="0" borderId="0" xfId="1" applyNumberFormat="1" applyFont="1" applyFill="1" applyBorder="1" applyAlignment="1">
      <alignment horizontal="right" vertical="center" wrapText="1"/>
    </xf>
    <xf numFmtId="4" fontId="19" fillId="0" borderId="1" xfId="1" applyNumberFormat="1" applyFont="1" applyFill="1" applyBorder="1" applyAlignment="1">
      <alignment horizontal="right" vertical="center" wrapText="1"/>
    </xf>
    <xf numFmtId="4" fontId="13" fillId="3" borderId="0" xfId="1" applyNumberFormat="1" applyFont="1" applyFill="1" applyBorder="1" applyAlignment="1">
      <alignment horizontal="right" vertical="center" wrapText="1"/>
    </xf>
    <xf numFmtId="3" fontId="13" fillId="0" borderId="0" xfId="1" applyNumberFormat="1" applyFont="1" applyFill="1" applyBorder="1" applyAlignment="1">
      <alignment horizontal="right" vertical="center" wrapText="1"/>
    </xf>
    <xf numFmtId="3" fontId="13" fillId="3" borderId="0" xfId="1" applyNumberFormat="1" applyFont="1" applyFill="1" applyBorder="1" applyAlignment="1">
      <alignment horizontal="right" vertical="center" wrapText="1"/>
    </xf>
    <xf numFmtId="4" fontId="13" fillId="3" borderId="0" xfId="1" applyNumberFormat="1" applyFont="1" applyFill="1" applyBorder="1" applyAlignment="1">
      <alignment horizontal="right" vertical="center"/>
    </xf>
    <xf numFmtId="3" fontId="12" fillId="0" borderId="0" xfId="0" applyNumberFormat="1" applyFont="1" applyAlignment="1">
      <alignment vertical="center"/>
    </xf>
    <xf numFmtId="3" fontId="12" fillId="3" borderId="0" xfId="0" applyNumberFormat="1" applyFont="1" applyFill="1" applyAlignment="1">
      <alignment vertical="center"/>
    </xf>
    <xf numFmtId="3" fontId="19" fillId="0" borderId="1" xfId="1" applyNumberFormat="1" applyFont="1" applyFill="1" applyBorder="1" applyAlignment="1">
      <alignment horizontal="right" vertical="center" wrapText="1"/>
    </xf>
    <xf numFmtId="4" fontId="12" fillId="3" borderId="0" xfId="1" applyNumberFormat="1" applyFont="1" applyFill="1" applyBorder="1" applyAlignment="1">
      <alignment horizontal="right" vertical="center"/>
    </xf>
    <xf numFmtId="4" fontId="12" fillId="0" borderId="0" xfId="0" applyNumberFormat="1" applyFont="1" applyAlignment="1">
      <alignment horizontal="right" vertical="center"/>
    </xf>
    <xf numFmtId="4" fontId="19" fillId="4"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4" fontId="12" fillId="0" borderId="1" xfId="0" applyNumberFormat="1" applyFont="1" applyBorder="1" applyAlignment="1">
      <alignment horizontal="right" vertical="center"/>
    </xf>
    <xf numFmtId="4" fontId="19" fillId="3" borderId="0" xfId="1" applyNumberFormat="1" applyFont="1" applyFill="1" applyBorder="1" applyAlignment="1">
      <alignment horizontal="right" vertical="center" wrapText="1"/>
    </xf>
    <xf numFmtId="0" fontId="41" fillId="0" borderId="66" xfId="0" applyFont="1" applyBorder="1" applyAlignment="1">
      <alignmen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0" fontId="3" fillId="0" borderId="2" xfId="0" applyFont="1" applyBorder="1" applyAlignment="1">
      <alignment vertical="center" wrapText="1"/>
    </xf>
    <xf numFmtId="0" fontId="41" fillId="0" borderId="2" xfId="0" applyFont="1" applyBorder="1" applyAlignment="1">
      <alignmen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2" fontId="19" fillId="4" borderId="0" xfId="1" applyNumberFormat="1" applyFont="1" applyFill="1" applyBorder="1" applyAlignment="1">
      <alignment horizontal="center" vertical="center" wrapText="1"/>
    </xf>
    <xf numFmtId="0" fontId="1" fillId="0" borderId="0" xfId="0" applyFont="1"/>
    <xf numFmtId="2" fontId="12" fillId="2" borderId="0" xfId="1" applyNumberFormat="1" applyFont="1" applyFill="1" applyBorder="1" applyAlignment="1">
      <alignment horizontal="center" vertical="center"/>
    </xf>
    <xf numFmtId="2" fontId="12" fillId="2" borderId="65" xfId="1" applyNumberFormat="1" applyFont="1" applyFill="1" applyBorder="1" applyAlignment="1">
      <alignment horizontal="center" vertical="center"/>
    </xf>
    <xf numFmtId="2" fontId="12" fillId="2" borderId="1" xfId="1" applyNumberFormat="1" applyFont="1" applyFill="1" applyBorder="1" applyAlignment="1">
      <alignment horizontal="center" vertical="center"/>
    </xf>
    <xf numFmtId="4" fontId="6" fillId="4" borderId="0" xfId="1" applyNumberFormat="1" applyFont="1" applyFill="1" applyBorder="1" applyAlignment="1">
      <alignment horizontal="right" vertical="center" wrapText="1"/>
    </xf>
    <xf numFmtId="4" fontId="6" fillId="3" borderId="0" xfId="1" applyNumberFormat="1" applyFont="1" applyFill="1" applyBorder="1" applyAlignment="1">
      <alignment horizontal="right" vertical="center" wrapText="1"/>
    </xf>
    <xf numFmtId="4" fontId="6" fillId="2" borderId="0" xfId="1" applyNumberFormat="1" applyFont="1" applyFill="1" applyBorder="1" applyAlignment="1">
      <alignment horizontal="right" vertical="center"/>
    </xf>
    <xf numFmtId="4" fontId="6" fillId="6" borderId="0" xfId="1" applyNumberFormat="1" applyFont="1" applyFill="1" applyBorder="1" applyAlignment="1">
      <alignment horizontal="right" vertical="center" wrapText="1"/>
    </xf>
    <xf numFmtId="4" fontId="6" fillId="4"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xf>
    <xf numFmtId="164" fontId="6" fillId="3" borderId="0" xfId="1" applyFont="1" applyFill="1" applyBorder="1" applyAlignment="1">
      <alignment horizontal="right" vertical="center"/>
    </xf>
    <xf numFmtId="164" fontId="6" fillId="2" borderId="0" xfId="1" applyFont="1" applyFill="1" applyBorder="1" applyAlignment="1">
      <alignment horizontal="right" vertical="center"/>
    </xf>
    <xf numFmtId="164" fontId="3" fillId="2" borderId="0" xfId="1" applyFont="1" applyFill="1" applyBorder="1" applyAlignment="1">
      <alignment horizontal="right" vertical="center"/>
    </xf>
    <xf numFmtId="4" fontId="19" fillId="0" borderId="0" xfId="1" applyNumberFormat="1" applyFont="1" applyAlignment="1">
      <alignment vertical="center"/>
    </xf>
    <xf numFmtId="164" fontId="6" fillId="0" borderId="0" xfId="1" applyFont="1" applyAlignment="1">
      <alignment vertical="center"/>
    </xf>
    <xf numFmtId="0" fontId="62" fillId="2" borderId="0" xfId="0" applyFont="1" applyFill="1" applyAlignment="1">
      <alignment vertical="center"/>
    </xf>
    <xf numFmtId="0" fontId="63" fillId="0" borderId="0" xfId="0" applyFont="1" applyAlignment="1">
      <alignment vertical="center"/>
    </xf>
    <xf numFmtId="0" fontId="63" fillId="0" borderId="3" xfId="0" applyFont="1" applyBorder="1" applyAlignment="1">
      <alignment horizontal="center" vertical="center" wrapText="1"/>
    </xf>
    <xf numFmtId="0" fontId="3" fillId="0" borderId="72" xfId="0" applyFont="1" applyBorder="1" applyAlignment="1">
      <alignment horizontal="center" vertical="center"/>
    </xf>
    <xf numFmtId="0" fontId="6" fillId="0" borderId="25"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5" xfId="0" applyFont="1" applyBorder="1" applyAlignment="1">
      <alignment horizontal="center" vertical="center"/>
    </xf>
    <xf numFmtId="0" fontId="3" fillId="0" borderId="6" xfId="0" applyFont="1" applyBorder="1" applyAlignment="1">
      <alignment vertical="center"/>
    </xf>
    <xf numFmtId="0" fontId="3" fillId="0" borderId="49" xfId="0" applyFont="1" applyBorder="1" applyAlignment="1">
      <alignment horizontal="center" vertical="center"/>
    </xf>
    <xf numFmtId="0" fontId="6" fillId="0" borderId="7" xfId="0" applyFont="1" applyBorder="1" applyAlignment="1">
      <alignment vertical="center"/>
    </xf>
    <xf numFmtId="0" fontId="27" fillId="0" borderId="8" xfId="4" applyFont="1" applyFill="1" applyBorder="1"/>
    <xf numFmtId="0" fontId="3" fillId="0" borderId="0" xfId="0" applyFont="1" applyAlignment="1" applyProtection="1">
      <alignment vertical="center"/>
      <protection locked="0"/>
    </xf>
    <xf numFmtId="165" fontId="8" fillId="2" borderId="0" xfId="1" applyNumberFormat="1" applyFont="1" applyFill="1" applyBorder="1" applyAlignment="1" applyProtection="1">
      <alignment horizontal="center" vertical="center" wrapText="1"/>
      <protection locked="0"/>
    </xf>
    <xf numFmtId="165" fontId="5" fillId="5" borderId="0" xfId="1" applyNumberFormat="1" applyFont="1" applyFill="1" applyBorder="1" applyAlignment="1" applyProtection="1">
      <alignment horizontal="center" vertical="center" wrapText="1"/>
      <protection locked="0"/>
    </xf>
    <xf numFmtId="165" fontId="5" fillId="5" borderId="14" xfId="1" applyNumberFormat="1" applyFont="1" applyFill="1" applyBorder="1" applyAlignment="1" applyProtection="1">
      <alignment horizontal="center" vertical="center" wrapText="1"/>
      <protection locked="0"/>
    </xf>
    <xf numFmtId="165" fontId="11" fillId="4" borderId="0" xfId="1" applyNumberFormat="1" applyFont="1" applyFill="1" applyBorder="1" applyAlignment="1" applyProtection="1">
      <alignment vertical="center" wrapText="1"/>
      <protection locked="0"/>
    </xf>
    <xf numFmtId="165" fontId="11" fillId="4" borderId="0" xfId="1" applyNumberFormat="1" applyFont="1" applyFill="1" applyBorder="1" applyAlignment="1" applyProtection="1">
      <alignment horizontal="center" vertical="center" wrapText="1"/>
      <protection locked="0"/>
    </xf>
    <xf numFmtId="3" fontId="11" fillId="4" borderId="0" xfId="1" applyNumberFormat="1" applyFont="1" applyFill="1" applyBorder="1" applyAlignment="1" applyProtection="1">
      <alignment horizontal="right" vertical="center" wrapText="1"/>
      <protection locked="0"/>
    </xf>
    <xf numFmtId="165" fontId="11" fillId="0" borderId="0" xfId="1" applyNumberFormat="1" applyFont="1" applyFill="1" applyBorder="1" applyAlignment="1" applyProtection="1">
      <alignment horizontal="left" vertical="center" wrapText="1"/>
      <protection locked="0"/>
    </xf>
    <xf numFmtId="165" fontId="11" fillId="0" borderId="0" xfId="1" applyNumberFormat="1" applyFont="1" applyFill="1" applyBorder="1" applyAlignment="1" applyProtection="1">
      <alignment horizontal="center" vertical="center" wrapText="1"/>
      <protection locked="0"/>
    </xf>
    <xf numFmtId="3" fontId="11" fillId="0" borderId="0" xfId="1" applyNumberFormat="1" applyFont="1" applyFill="1" applyBorder="1" applyAlignment="1" applyProtection="1">
      <alignment horizontal="right" vertical="center" wrapText="1"/>
      <protection locked="0"/>
    </xf>
    <xf numFmtId="0" fontId="19" fillId="3" borderId="0" xfId="0" applyFont="1" applyFill="1" applyAlignment="1" applyProtection="1">
      <alignment horizontal="left" vertical="center" wrapText="1"/>
      <protection locked="0"/>
    </xf>
    <xf numFmtId="165" fontId="12" fillId="3" borderId="0" xfId="1" applyNumberFormat="1" applyFont="1" applyFill="1" applyBorder="1" applyAlignment="1" applyProtection="1">
      <alignment horizontal="center" vertical="center"/>
      <protection locked="0"/>
    </xf>
    <xf numFmtId="3" fontId="12" fillId="3" borderId="0" xfId="1" applyNumberFormat="1" applyFont="1" applyFill="1" applyBorder="1" applyAlignment="1" applyProtection="1">
      <alignment horizontal="right" vertical="center" wrapText="1"/>
      <protection locked="0"/>
    </xf>
    <xf numFmtId="0" fontId="12" fillId="0" borderId="0" xfId="0" applyFont="1" applyAlignment="1" applyProtection="1">
      <alignment vertical="center" wrapText="1"/>
      <protection locked="0"/>
    </xf>
    <xf numFmtId="165" fontId="12" fillId="0" borderId="0" xfId="1" applyNumberFormat="1" applyFont="1" applyFill="1" applyBorder="1" applyAlignment="1" applyProtection="1">
      <alignment horizontal="center" vertical="center"/>
      <protection locked="0"/>
    </xf>
    <xf numFmtId="3" fontId="12" fillId="0" borderId="0" xfId="1" applyNumberFormat="1" applyFont="1" applyFill="1" applyBorder="1" applyAlignment="1" applyProtection="1">
      <alignment horizontal="right" vertical="center" wrapText="1"/>
      <protection locked="0"/>
    </xf>
    <xf numFmtId="3" fontId="19" fillId="0" borderId="0" xfId="1" applyNumberFormat="1" applyFont="1" applyFill="1" applyBorder="1" applyAlignment="1" applyProtection="1">
      <alignment horizontal="right" vertical="center" wrapText="1"/>
      <protection locked="0"/>
    </xf>
    <xf numFmtId="3" fontId="12" fillId="3" borderId="0" xfId="0" applyNumberFormat="1" applyFont="1" applyFill="1" applyAlignment="1" applyProtection="1">
      <alignment horizontal="right" vertical="center"/>
      <protection locked="0"/>
    </xf>
    <xf numFmtId="4" fontId="14" fillId="0" borderId="16" xfId="0" applyNumberFormat="1" applyFont="1" applyBorder="1" applyAlignment="1" applyProtection="1">
      <alignment horizontal="right" vertical="center"/>
      <protection locked="0"/>
    </xf>
    <xf numFmtId="4" fontId="14" fillId="0" borderId="16" xfId="0" applyNumberFormat="1" applyFont="1" applyBorder="1" applyAlignment="1" applyProtection="1">
      <alignment vertical="center"/>
      <protection locked="0"/>
    </xf>
    <xf numFmtId="0" fontId="3" fillId="0" borderId="0" xfId="0" applyFont="1" applyAlignment="1" applyProtection="1">
      <alignment vertical="top"/>
      <protection locked="0"/>
    </xf>
    <xf numFmtId="165" fontId="3" fillId="0" borderId="0" xfId="1" applyNumberFormat="1" applyFont="1" applyFill="1" applyAlignment="1" applyProtection="1">
      <alignment horizontal="left" vertical="center" wrapText="1"/>
      <protection locked="0"/>
    </xf>
    <xf numFmtId="165" fontId="3" fillId="0" borderId="0" xfId="1" applyNumberFormat="1" applyFont="1" applyFill="1" applyAlignment="1" applyProtection="1">
      <alignment horizontal="left" vertical="center"/>
      <protection locked="0"/>
    </xf>
    <xf numFmtId="165" fontId="3" fillId="0" borderId="0" xfId="1" applyNumberFormat="1" applyFont="1" applyFill="1" applyAlignment="1" applyProtection="1">
      <alignment vertical="center"/>
      <protection locked="0"/>
    </xf>
    <xf numFmtId="4" fontId="11" fillId="4" borderId="0" xfId="1" applyNumberFormat="1" applyFont="1" applyFill="1" applyBorder="1" applyAlignment="1" applyProtection="1">
      <alignment horizontal="right" vertical="center" wrapText="1"/>
      <protection locked="0"/>
    </xf>
    <xf numFmtId="4" fontId="12" fillId="0" borderId="0" xfId="1" applyNumberFormat="1" applyFont="1" applyFill="1" applyBorder="1" applyAlignment="1" applyProtection="1">
      <alignment horizontal="right" vertical="center" wrapText="1"/>
      <protection locked="0"/>
    </xf>
    <xf numFmtId="4" fontId="12" fillId="3" borderId="0" xfId="1" applyNumberFormat="1" applyFont="1" applyFill="1" applyBorder="1" applyAlignment="1" applyProtection="1">
      <alignment horizontal="right" vertical="center" wrapText="1"/>
      <protection locked="0"/>
    </xf>
    <xf numFmtId="4" fontId="19" fillId="0" borderId="0" xfId="1" applyNumberFormat="1" applyFont="1" applyFill="1" applyBorder="1" applyAlignment="1" applyProtection="1">
      <alignment horizontal="right" vertical="center" wrapText="1"/>
      <protection locked="0"/>
    </xf>
    <xf numFmtId="4" fontId="12" fillId="3" borderId="0" xfId="0" applyNumberFormat="1" applyFont="1" applyFill="1" applyAlignment="1" applyProtection="1">
      <alignment horizontal="right" vertical="center"/>
      <protection locked="0"/>
    </xf>
    <xf numFmtId="4" fontId="12" fillId="0" borderId="1" xfId="1" applyNumberFormat="1" applyFont="1" applyFill="1" applyBorder="1" applyAlignment="1" applyProtection="1">
      <alignment horizontal="right" vertical="center" wrapText="1"/>
      <protection locked="0"/>
    </xf>
    <xf numFmtId="165" fontId="5" fillId="5" borderId="20" xfId="1" applyNumberFormat="1" applyFont="1" applyFill="1" applyBorder="1" applyAlignment="1" applyProtection="1">
      <alignment horizontal="center" vertical="center" wrapText="1"/>
      <protection locked="0"/>
    </xf>
    <xf numFmtId="0" fontId="12" fillId="2" borderId="18" xfId="0" applyFont="1" applyFill="1" applyBorder="1" applyAlignment="1" applyProtection="1">
      <alignment horizontal="center" vertical="center"/>
      <protection locked="0"/>
    </xf>
    <xf numFmtId="0" fontId="12" fillId="2" borderId="21" xfId="0" applyFont="1" applyFill="1" applyBorder="1" applyAlignment="1" applyProtection="1">
      <alignment horizontal="center" vertical="center"/>
      <protection locked="0"/>
    </xf>
    <xf numFmtId="0" fontId="12" fillId="2" borderId="17" xfId="0" applyFont="1" applyFill="1" applyBorder="1" applyAlignment="1" applyProtection="1">
      <alignment vertical="center"/>
      <protection locked="0"/>
    </xf>
    <xf numFmtId="0" fontId="12" fillId="2" borderId="1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4" fontId="14" fillId="0" borderId="15" xfId="0" applyNumberFormat="1" applyFont="1" applyBorder="1" applyAlignment="1" applyProtection="1">
      <alignment vertical="center"/>
      <protection locked="0"/>
    </xf>
    <xf numFmtId="0" fontId="6" fillId="0" borderId="0" xfId="1" applyNumberFormat="1" applyFont="1" applyFill="1" applyBorder="1" applyAlignment="1" applyProtection="1">
      <alignment horizontal="left" vertical="center" wrapText="1"/>
      <protection locked="0"/>
    </xf>
    <xf numFmtId="0" fontId="12" fillId="2" borderId="17" xfId="0" applyFont="1" applyFill="1" applyBorder="1" applyAlignment="1" applyProtection="1">
      <alignment horizontal="center" vertical="center"/>
      <protection locked="0"/>
    </xf>
    <xf numFmtId="0" fontId="19" fillId="0" borderId="23"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12" fillId="2" borderId="26" xfId="0" applyFont="1" applyFill="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9" fillId="0" borderId="27" xfId="0" applyFont="1" applyBorder="1" applyAlignment="1" applyProtection="1">
      <alignment vertical="center"/>
      <protection locked="0"/>
    </xf>
    <xf numFmtId="0" fontId="12" fillId="0" borderId="26"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3" fillId="0" borderId="15" xfId="0" applyFont="1" applyBorder="1" applyAlignment="1" applyProtection="1">
      <alignment vertical="center"/>
      <protection locked="0"/>
    </xf>
    <xf numFmtId="0" fontId="5" fillId="5" borderId="12" xfId="0" applyFont="1" applyFill="1" applyBorder="1" applyAlignment="1" applyProtection="1">
      <alignment horizontal="left" vertical="center" wrapText="1"/>
      <protection locked="0"/>
    </xf>
    <xf numFmtId="0" fontId="3" fillId="0" borderId="0" xfId="0" applyFont="1" applyProtection="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Protection="1">
      <protection locked="0"/>
    </xf>
    <xf numFmtId="0" fontId="3" fillId="2" borderId="0" xfId="0" applyFont="1" applyFill="1" applyAlignment="1" applyProtection="1">
      <alignment vertical="center"/>
      <protection locked="0"/>
    </xf>
    <xf numFmtId="4" fontId="7" fillId="4" borderId="0" xfId="1" applyNumberFormat="1" applyFont="1" applyFill="1" applyBorder="1" applyAlignment="1" applyProtection="1">
      <alignment horizontal="right" vertical="center" wrapText="1"/>
      <protection locked="0"/>
    </xf>
    <xf numFmtId="4" fontId="13" fillId="2" borderId="0" xfId="1" applyNumberFormat="1" applyFont="1" applyFill="1" applyBorder="1" applyAlignment="1" applyProtection="1">
      <alignment horizontal="right" vertical="center"/>
      <protection locked="0"/>
    </xf>
    <xf numFmtId="4" fontId="13" fillId="2" borderId="65" xfId="1" applyNumberFormat="1" applyFont="1" applyFill="1" applyBorder="1" applyAlignment="1" applyProtection="1">
      <alignment horizontal="right" vertical="center"/>
      <protection locked="0"/>
    </xf>
    <xf numFmtId="4" fontId="13" fillId="2" borderId="1" xfId="1" applyNumberFormat="1" applyFont="1" applyFill="1" applyBorder="1" applyAlignment="1" applyProtection="1">
      <alignment horizontal="right" vertical="center"/>
      <protection locked="0"/>
    </xf>
    <xf numFmtId="0" fontId="13" fillId="2" borderId="0" xfId="1" applyNumberFormat="1" applyFont="1" applyFill="1" applyBorder="1" applyAlignment="1" applyProtection="1">
      <alignment horizontal="left" vertical="center"/>
      <protection locked="0"/>
    </xf>
    <xf numFmtId="0" fontId="13" fillId="2" borderId="65" xfId="1" applyNumberFormat="1" applyFont="1" applyFill="1" applyBorder="1" applyAlignment="1" applyProtection="1">
      <alignment horizontal="left" vertical="center"/>
      <protection locked="0"/>
    </xf>
    <xf numFmtId="0" fontId="3" fillId="0" borderId="0" xfId="0" applyFont="1" applyAlignment="1" applyProtection="1">
      <alignment horizontal="left"/>
      <protection locked="0"/>
    </xf>
    <xf numFmtId="0" fontId="12" fillId="0" borderId="1" xfId="0" applyFont="1" applyBorder="1" applyAlignment="1" applyProtection="1">
      <alignment horizontal="left" vertical="center"/>
      <protection locked="0"/>
    </xf>
    <xf numFmtId="4" fontId="12" fillId="0" borderId="0" xfId="1" applyNumberFormat="1" applyFont="1" applyFill="1" applyBorder="1" applyAlignment="1" applyProtection="1">
      <alignment horizontal="right" vertical="center"/>
      <protection locked="0"/>
    </xf>
    <xf numFmtId="4" fontId="3" fillId="0" borderId="0" xfId="0" applyNumberFormat="1" applyFont="1" applyAlignment="1" applyProtection="1">
      <alignment horizontal="right" vertical="center"/>
      <protection locked="0"/>
    </xf>
    <xf numFmtId="0" fontId="6" fillId="0" borderId="0" xfId="0" applyFont="1" applyAlignment="1" applyProtection="1">
      <alignment vertical="center"/>
      <protection locked="0"/>
    </xf>
    <xf numFmtId="165" fontId="5" fillId="2" borderId="0" xfId="1" applyNumberFormat="1" applyFont="1" applyFill="1" applyBorder="1" applyAlignment="1" applyProtection="1">
      <alignment horizontal="center" vertical="center" wrapText="1"/>
      <protection locked="0"/>
    </xf>
    <xf numFmtId="4" fontId="6" fillId="0" borderId="0" xfId="0" applyNumberFormat="1" applyFont="1" applyAlignment="1" applyProtection="1">
      <alignment horizontal="right" vertical="center"/>
      <protection locked="0"/>
    </xf>
    <xf numFmtId="4" fontId="45" fillId="0" borderId="0" xfId="0" applyNumberFormat="1" applyFont="1" applyAlignment="1" applyProtection="1">
      <alignment horizontal="left" vertical="center"/>
      <protection locked="0"/>
    </xf>
    <xf numFmtId="4" fontId="15" fillId="0" borderId="0" xfId="0" applyNumberFormat="1" applyFont="1" applyAlignment="1" applyProtection="1">
      <alignment vertical="center"/>
      <protection locked="0"/>
    </xf>
    <xf numFmtId="4" fontId="14" fillId="0" borderId="0" xfId="0" applyNumberFormat="1" applyFont="1" applyAlignment="1" applyProtection="1">
      <alignment vertical="center"/>
      <protection locked="0"/>
    </xf>
    <xf numFmtId="4" fontId="7" fillId="0" borderId="0" xfId="0" applyNumberFormat="1" applyFont="1" applyAlignment="1" applyProtection="1">
      <alignment vertical="center"/>
      <protection locked="0"/>
    </xf>
    <xf numFmtId="4" fontId="14" fillId="0" borderId="0" xfId="0" applyNumberFormat="1" applyFont="1" applyAlignment="1" applyProtection="1">
      <alignment horizontal="left" vertical="center"/>
      <protection locked="0"/>
    </xf>
    <xf numFmtId="4" fontId="14" fillId="0" borderId="0" xfId="0" applyNumberFormat="1" applyFont="1" applyAlignment="1" applyProtection="1">
      <alignment horizontal="right" vertical="center"/>
      <protection locked="0"/>
    </xf>
    <xf numFmtId="4" fontId="14" fillId="0" borderId="1" xfId="0" applyNumberFormat="1" applyFont="1" applyBorder="1" applyAlignment="1" applyProtection="1">
      <alignment horizontal="right" vertical="center"/>
      <protection locked="0"/>
    </xf>
    <xf numFmtId="4" fontId="14" fillId="0" borderId="15" xfId="0" applyNumberFormat="1" applyFont="1" applyBorder="1" applyAlignment="1" applyProtection="1">
      <alignment horizontal="right" vertical="center"/>
      <protection locked="0"/>
    </xf>
    <xf numFmtId="4" fontId="45" fillId="0" borderId="15" xfId="0" applyNumberFormat="1" applyFont="1" applyBorder="1" applyAlignment="1" applyProtection="1">
      <alignment horizontal="left" vertical="center"/>
      <protection locked="0"/>
    </xf>
    <xf numFmtId="4" fontId="15" fillId="0" borderId="15" xfId="0" applyNumberFormat="1" applyFont="1" applyBorder="1" applyAlignment="1" applyProtection="1">
      <alignment vertical="center"/>
      <protection locked="0"/>
    </xf>
    <xf numFmtId="0" fontId="34" fillId="0" borderId="0" xfId="0" applyFont="1" applyAlignment="1" applyProtection="1">
      <alignment horizontal="center" vertical="center"/>
      <protection locked="0"/>
    </xf>
    <xf numFmtId="0" fontId="19" fillId="8" borderId="0" xfId="1" applyNumberFormat="1" applyFont="1" applyFill="1" applyBorder="1" applyAlignment="1">
      <alignment horizontal="center" vertical="center" wrapText="1"/>
    </xf>
    <xf numFmtId="0" fontId="43" fillId="8" borderId="0" xfId="0" applyFont="1" applyFill="1" applyAlignment="1">
      <alignment vertical="center"/>
    </xf>
    <xf numFmtId="4" fontId="12" fillId="8" borderId="0" xfId="1" applyNumberFormat="1" applyFont="1" applyFill="1" applyBorder="1" applyAlignment="1" applyProtection="1">
      <alignment horizontal="right" vertical="center" wrapText="1"/>
      <protection locked="0"/>
    </xf>
    <xf numFmtId="4" fontId="3"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2" fillId="8" borderId="1" xfId="1" applyNumberFormat="1" applyFont="1" applyFill="1" applyBorder="1" applyAlignment="1" applyProtection="1">
      <alignment vertical="center"/>
      <protection locked="0"/>
    </xf>
    <xf numFmtId="4" fontId="3" fillId="8" borderId="1" xfId="0" applyNumberFormat="1" applyFont="1" applyFill="1" applyBorder="1" applyAlignment="1">
      <alignment vertical="center"/>
    </xf>
    <xf numFmtId="165"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4" fontId="12" fillId="8" borderId="0" xfId="1" applyNumberFormat="1" applyFont="1" applyFill="1" applyBorder="1" applyAlignment="1">
      <alignment horizontal="right" vertical="center" wrapText="1"/>
    </xf>
    <xf numFmtId="4" fontId="12" fillId="8" borderId="1" xfId="1" applyNumberFormat="1" applyFont="1" applyFill="1" applyBorder="1" applyAlignment="1">
      <alignment vertical="center"/>
    </xf>
    <xf numFmtId="0" fontId="11" fillId="8" borderId="1" xfId="0" applyFont="1" applyFill="1" applyBorder="1" applyAlignment="1">
      <alignment horizontal="center" vertical="center"/>
    </xf>
    <xf numFmtId="0" fontId="13" fillId="8" borderId="1" xfId="0" applyFont="1" applyFill="1" applyBorder="1" applyAlignment="1">
      <alignment vertical="center"/>
    </xf>
    <xf numFmtId="4" fontId="13" fillId="8" borderId="1" xfId="1" applyNumberFormat="1" applyFont="1" applyFill="1" applyBorder="1" applyAlignment="1">
      <alignment vertical="center"/>
    </xf>
    <xf numFmtId="0" fontId="43" fillId="8" borderId="0" xfId="0" applyFont="1" applyFill="1" applyAlignment="1">
      <alignment horizontal="left" vertical="center"/>
    </xf>
    <xf numFmtId="4" fontId="12" fillId="8" borderId="0" xfId="1" applyNumberFormat="1" applyFont="1" applyFill="1" applyAlignment="1">
      <alignment vertical="center"/>
    </xf>
    <xf numFmtId="164" fontId="3" fillId="8" borderId="0" xfId="1" applyFont="1" applyFill="1" applyAlignment="1">
      <alignment vertical="center"/>
    </xf>
    <xf numFmtId="4" fontId="3" fillId="8" borderId="0" xfId="1" applyNumberFormat="1" applyFont="1" applyFill="1" applyBorder="1" applyAlignment="1">
      <alignment vertical="center"/>
    </xf>
    <xf numFmtId="4" fontId="12" fillId="8" borderId="44" xfId="1" applyNumberFormat="1" applyFont="1" applyFill="1" applyBorder="1" applyAlignment="1">
      <alignment vertical="center"/>
    </xf>
    <xf numFmtId="4" fontId="3" fillId="8" borderId="44" xfId="1" applyNumberFormat="1" applyFont="1" applyFill="1" applyBorder="1" applyAlignment="1">
      <alignment vertical="center"/>
    </xf>
    <xf numFmtId="0" fontId="6" fillId="0" borderId="75" xfId="0" applyFont="1" applyBorder="1" applyAlignment="1">
      <alignment horizontal="center" vertical="center"/>
    </xf>
    <xf numFmtId="0" fontId="39" fillId="0" borderId="0" xfId="0" applyFont="1" applyProtection="1">
      <protection locked="0"/>
    </xf>
    <xf numFmtId="0" fontId="39" fillId="9" borderId="2" xfId="0" applyFont="1" applyFill="1" applyBorder="1" applyAlignment="1" applyProtection="1">
      <alignment horizontal="center"/>
      <protection locked="0"/>
    </xf>
    <xf numFmtId="0" fontId="0" fillId="0" borderId="2" xfId="0" applyBorder="1" applyProtection="1">
      <protection locked="0"/>
    </xf>
    <xf numFmtId="164" fontId="0" fillId="0" borderId="2" xfId="1" applyFont="1" applyBorder="1" applyProtection="1">
      <protection locked="0"/>
    </xf>
    <xf numFmtId="4" fontId="0" fillId="0" borderId="0" xfId="0" applyNumberFormat="1"/>
    <xf numFmtId="0" fontId="13" fillId="2" borderId="0" xfId="1" applyNumberFormat="1" applyFont="1" applyFill="1" applyBorder="1" applyAlignment="1">
      <alignment horizontal="left" vertical="center" wrapText="1"/>
    </xf>
    <xf numFmtId="0" fontId="13" fillId="2" borderId="65" xfId="1" applyNumberFormat="1" applyFont="1" applyFill="1" applyBorder="1" applyAlignment="1">
      <alignment horizontal="left" vertical="center" wrapText="1"/>
    </xf>
    <xf numFmtId="164" fontId="0" fillId="0" borderId="2" xfId="1" applyFont="1" applyFill="1" applyBorder="1" applyProtection="1">
      <protection locked="0"/>
    </xf>
    <xf numFmtId="0" fontId="19" fillId="0" borderId="0" xfId="0" applyFont="1" applyAlignment="1">
      <alignment horizontal="left" vertical="center" wrapText="1"/>
    </xf>
    <xf numFmtId="0" fontId="12" fillId="0" borderId="0" xfId="0" applyFont="1" applyAlignment="1">
      <alignment horizontal="left" vertical="center" wrapText="1"/>
    </xf>
    <xf numFmtId="165" fontId="21" fillId="0" borderId="0" xfId="1" applyNumberFormat="1" applyFont="1" applyFill="1" applyBorder="1" applyAlignment="1">
      <alignment vertical="center" wrapText="1"/>
    </xf>
    <xf numFmtId="3" fontId="12" fillId="0" borderId="1" xfId="0" applyNumberFormat="1" applyFont="1" applyBorder="1" applyAlignment="1">
      <alignment horizontal="right" vertical="center"/>
    </xf>
    <xf numFmtId="3" fontId="12" fillId="0" borderId="1" xfId="1" applyNumberFormat="1" applyFont="1" applyFill="1" applyBorder="1" applyAlignment="1">
      <alignment horizontal="right" vertical="center" wrapText="1"/>
    </xf>
    <xf numFmtId="165" fontId="13" fillId="2" borderId="0" xfId="1" applyNumberFormat="1" applyFont="1" applyFill="1" applyBorder="1" applyAlignment="1">
      <alignment horizontal="left" vertical="top" wrapText="1"/>
    </xf>
    <xf numFmtId="165" fontId="13" fillId="2" borderId="0" xfId="1" applyNumberFormat="1" applyFont="1" applyFill="1" applyBorder="1" applyAlignment="1">
      <alignment horizontal="left" vertical="top"/>
    </xf>
    <xf numFmtId="165" fontId="13" fillId="2" borderId="65" xfId="1" applyNumberFormat="1" applyFont="1" applyFill="1" applyBorder="1" applyAlignment="1">
      <alignment horizontal="left" vertical="top"/>
    </xf>
    <xf numFmtId="165" fontId="13" fillId="2" borderId="1" xfId="1" applyNumberFormat="1" applyFont="1" applyFill="1" applyBorder="1" applyAlignment="1">
      <alignment horizontal="left" vertical="top" wrapText="1"/>
    </xf>
    <xf numFmtId="4" fontId="13" fillId="2" borderId="0" xfId="1" applyNumberFormat="1" applyFont="1" applyFill="1" applyBorder="1" applyAlignment="1">
      <alignment horizontal="right" vertical="top" wrapText="1"/>
    </xf>
    <xf numFmtId="4" fontId="12" fillId="2" borderId="0" xfId="1" applyNumberFormat="1" applyFont="1" applyFill="1" applyBorder="1" applyAlignment="1">
      <alignment horizontal="center" vertical="top" wrapText="1"/>
    </xf>
    <xf numFmtId="0" fontId="13" fillId="2" borderId="0" xfId="1" applyNumberFormat="1" applyFont="1" applyFill="1" applyBorder="1" applyAlignment="1">
      <alignment horizontal="left" vertical="top" wrapText="1"/>
    </xf>
    <xf numFmtId="4" fontId="13" fillId="2" borderId="65" xfId="1" applyNumberFormat="1" applyFont="1" applyFill="1" applyBorder="1" applyAlignment="1">
      <alignment horizontal="right" vertical="top"/>
    </xf>
    <xf numFmtId="2" fontId="12" fillId="2" borderId="65" xfId="1" applyNumberFormat="1" applyFont="1" applyFill="1" applyBorder="1" applyAlignment="1">
      <alignment horizontal="center" vertical="top"/>
    </xf>
    <xf numFmtId="0" fontId="13" fillId="2" borderId="65" xfId="1" applyNumberFormat="1" applyFont="1" applyFill="1" applyBorder="1" applyAlignment="1">
      <alignment horizontal="left" vertical="top"/>
    </xf>
    <xf numFmtId="0" fontId="13" fillId="2" borderId="0" xfId="1" applyNumberFormat="1" applyFont="1" applyFill="1" applyBorder="1" applyAlignment="1">
      <alignment horizontal="left" vertical="top"/>
    </xf>
    <xf numFmtId="0" fontId="3" fillId="0" borderId="3" xfId="0" applyFont="1" applyBorder="1" applyAlignment="1">
      <alignment vertical="center" wrapText="1"/>
    </xf>
    <xf numFmtId="0" fontId="3" fillId="0" borderId="34" xfId="0" applyFont="1" applyBorder="1" applyAlignment="1">
      <alignment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41" fillId="0" borderId="2" xfId="0" applyFont="1" applyBorder="1" applyAlignment="1">
      <alignment vertical="center" wrapText="1"/>
    </xf>
    <xf numFmtId="0" fontId="41" fillId="0" borderId="3" xfId="0" applyFont="1" applyBorder="1" applyAlignment="1">
      <alignment vertical="center"/>
    </xf>
    <xf numFmtId="0" fontId="28" fillId="3" borderId="72" xfId="0" applyFont="1" applyFill="1" applyBorder="1" applyAlignment="1">
      <alignment horizontal="left" vertical="center"/>
    </xf>
    <xf numFmtId="0" fontId="28" fillId="3" borderId="49" xfId="0" applyFont="1" applyFill="1" applyBorder="1" applyAlignment="1">
      <alignment horizontal="lef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6" fillId="0" borderId="0" xfId="0" applyFont="1" applyAlignment="1">
      <alignment horizontal="left" vertical="center" wrapText="1"/>
    </xf>
    <xf numFmtId="0" fontId="63" fillId="0" borderId="3" xfId="0" applyFont="1" applyBorder="1" applyAlignment="1">
      <alignment horizontal="center" vertical="center"/>
    </xf>
    <xf numFmtId="0" fontId="63" fillId="0" borderId="4" xfId="0" applyFont="1" applyBorder="1" applyAlignment="1">
      <alignment horizontal="center" vertical="center"/>
    </xf>
    <xf numFmtId="0" fontId="34" fillId="0" borderId="0" xfId="0" applyFont="1" applyAlignment="1">
      <alignment horizontal="center" vertical="center"/>
    </xf>
    <xf numFmtId="0" fontId="25" fillId="3" borderId="0" xfId="0" applyFont="1" applyFill="1" applyAlignment="1">
      <alignment horizontal="left" vertical="center" wrapText="1"/>
    </xf>
    <xf numFmtId="0" fontId="3" fillId="0" borderId="0" xfId="0" applyFont="1" applyAlignment="1">
      <alignment horizontal="left" vertical="center" wrapText="1"/>
    </xf>
    <xf numFmtId="0" fontId="30" fillId="0" borderId="0" xfId="1" applyNumberFormat="1" applyFont="1" applyFill="1" applyBorder="1" applyAlignment="1">
      <alignment horizontal="left" vertical="center" wrapText="1"/>
    </xf>
    <xf numFmtId="0" fontId="25" fillId="3" borderId="0" xfId="0" applyFont="1" applyFill="1" applyAlignment="1">
      <alignment horizontal="left" vertical="center"/>
    </xf>
    <xf numFmtId="0" fontId="23" fillId="0" borderId="0" xfId="0" applyFont="1" applyAlignment="1">
      <alignment horizontal="left" vertical="top" wrapText="1"/>
    </xf>
    <xf numFmtId="0" fontId="3" fillId="0" borderId="0" xfId="0" applyFont="1" applyAlignment="1">
      <alignment horizontal="left" vertical="top" wrapText="1"/>
    </xf>
    <xf numFmtId="0" fontId="33" fillId="4" borderId="0" xfId="0" applyFont="1" applyFill="1" applyAlignment="1">
      <alignment horizontal="center" vertical="center" wrapText="1"/>
    </xf>
    <xf numFmtId="0" fontId="41" fillId="0" borderId="0" xfId="0" applyFont="1" applyAlignment="1">
      <alignment horizontal="left" vertical="center" wrapText="1"/>
    </xf>
    <xf numFmtId="0" fontId="39" fillId="0" borderId="0" xfId="0" applyFont="1" applyAlignment="1" applyProtection="1">
      <alignment horizontal="center"/>
      <protection locked="0"/>
    </xf>
    <xf numFmtId="0" fontId="6" fillId="0" borderId="0" xfId="0" applyFont="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0" fontId="3" fillId="0" borderId="48"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6" xfId="0" applyFont="1" applyFill="1" applyBorder="1" applyAlignment="1">
      <alignment horizontal="center" vertical="center"/>
    </xf>
    <xf numFmtId="0" fontId="3" fillId="0" borderId="7"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4" fillId="0" borderId="50"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5" xfId="0" applyFont="1" applyBorder="1" applyAlignment="1" applyProtection="1">
      <alignment horizontal="center" vertical="center"/>
      <protection locked="0"/>
    </xf>
    <xf numFmtId="0" fontId="47" fillId="0" borderId="5"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6" xfId="0" applyFont="1" applyBorder="1" applyAlignment="1" applyProtection="1">
      <alignment horizontal="center" vertical="center"/>
      <protection locked="0"/>
    </xf>
    <xf numFmtId="0" fontId="47" fillId="0" borderId="7"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165" fontId="5" fillId="5"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4" fontId="45" fillId="0" borderId="15" xfId="0" applyNumberFormat="1" applyFont="1" applyBorder="1" applyAlignment="1" applyProtection="1">
      <alignment horizontal="center" vertical="center"/>
      <protection locked="0"/>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6" fillId="0" borderId="2" xfId="1" applyNumberFormat="1" applyFont="1" applyFill="1" applyBorder="1" applyAlignment="1" applyProtection="1">
      <alignment horizontal="left" vertical="center" wrapText="1"/>
      <protection locked="0"/>
    </xf>
    <xf numFmtId="4" fontId="7" fillId="4" borderId="16" xfId="0" applyNumberFormat="1" applyFont="1" applyFill="1" applyBorder="1" applyAlignment="1">
      <alignment horizontal="left" vertical="center" wrapText="1"/>
    </xf>
    <xf numFmtId="165" fontId="21" fillId="5" borderId="0" xfId="1" applyNumberFormat="1" applyFont="1" applyFill="1" applyBorder="1" applyAlignment="1">
      <alignment horizontal="center" vertical="center" wrapText="1"/>
    </xf>
    <xf numFmtId="0" fontId="6" fillId="0" borderId="3" xfId="1" applyNumberFormat="1" applyFont="1" applyFill="1" applyBorder="1" applyAlignment="1" applyProtection="1">
      <alignment horizontal="left" vertical="center" wrapText="1"/>
      <protection locked="0"/>
    </xf>
    <xf numFmtId="0" fontId="6" fillId="0" borderId="16" xfId="1" applyNumberFormat="1" applyFont="1" applyFill="1" applyBorder="1" applyAlignment="1" applyProtection="1">
      <alignment horizontal="left" vertical="center" wrapText="1"/>
      <protection locked="0"/>
    </xf>
    <xf numFmtId="0" fontId="6" fillId="0" borderId="4" xfId="1" applyNumberFormat="1" applyFont="1" applyFill="1" applyBorder="1" applyAlignment="1" applyProtection="1">
      <alignment horizontal="left" vertical="center" wrapText="1"/>
      <protection locked="0"/>
    </xf>
    <xf numFmtId="0" fontId="6" fillId="0" borderId="49" xfId="1" applyNumberFormat="1" applyFont="1" applyFill="1" applyBorder="1" applyAlignment="1" applyProtection="1">
      <alignment horizontal="left" vertical="center" wrapText="1"/>
      <protection locked="0"/>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165" fontId="5" fillId="5" borderId="0" xfId="1" applyNumberFormat="1" applyFont="1" applyFill="1" applyBorder="1" applyAlignment="1" applyProtection="1">
      <alignment horizontal="center" vertical="center" wrapText="1"/>
      <protection locked="0"/>
    </xf>
    <xf numFmtId="0" fontId="12" fillId="2" borderId="17" xfId="0" applyFont="1" applyFill="1" applyBorder="1" applyAlignment="1" applyProtection="1">
      <alignment horizontal="left" vertical="center"/>
      <protection locked="0"/>
    </xf>
    <xf numFmtId="0" fontId="12" fillId="2" borderId="17" xfId="0" applyFont="1" applyFill="1" applyBorder="1" applyAlignment="1" applyProtection="1">
      <alignment horizontal="left" vertical="center" wrapText="1"/>
      <protection locked="0"/>
    </xf>
    <xf numFmtId="0" fontId="6" fillId="0" borderId="2" xfId="1" applyNumberFormat="1" applyFont="1" applyFill="1" applyBorder="1" applyAlignment="1" applyProtection="1">
      <alignment horizontal="left" vertical="top" wrapText="1"/>
      <protection locked="0"/>
    </xf>
    <xf numFmtId="4" fontId="6" fillId="4" borderId="3" xfId="0" applyNumberFormat="1" applyFont="1" applyFill="1" applyBorder="1" applyAlignment="1" applyProtection="1">
      <alignment horizontal="left" vertical="center" wrapText="1"/>
      <protection locked="0"/>
    </xf>
    <xf numFmtId="4" fontId="6" fillId="4" borderId="16" xfId="0" applyNumberFormat="1" applyFont="1" applyFill="1" applyBorder="1" applyAlignment="1" applyProtection="1">
      <alignment horizontal="left" vertical="center" wrapText="1"/>
      <protection locked="0"/>
    </xf>
    <xf numFmtId="4" fontId="6" fillId="4" borderId="4" xfId="0" applyNumberFormat="1" applyFont="1" applyFill="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2" fillId="2" borderId="22" xfId="0" applyFont="1" applyFill="1" applyBorder="1" applyAlignment="1" applyProtection="1">
      <alignment horizontal="left" vertical="center" wrapText="1"/>
      <protection locked="0"/>
    </xf>
    <xf numFmtId="0" fontId="16" fillId="2" borderId="17"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wrapText="1"/>
      <protection locked="0"/>
    </xf>
    <xf numFmtId="4" fontId="14" fillId="0" borderId="16" xfId="0" applyNumberFormat="1" applyFont="1" applyBorder="1" applyAlignment="1" applyProtection="1">
      <alignment horizontal="left" vertical="center"/>
      <protection locked="0"/>
    </xf>
    <xf numFmtId="165" fontId="21" fillId="5" borderId="0" xfId="1" applyNumberFormat="1" applyFont="1" applyFill="1" applyBorder="1" applyAlignment="1" applyProtection="1">
      <alignment horizontal="center" vertical="center" wrapText="1"/>
      <protection locked="0"/>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71"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3" fillId="0" borderId="0" xfId="0" applyFont="1" applyAlignment="1" applyProtection="1">
      <alignment horizontal="left" vertical="center" wrapText="1"/>
      <protection locked="0"/>
    </xf>
    <xf numFmtId="0" fontId="19" fillId="3" borderId="0" xfId="0" applyFont="1" applyFill="1" applyAlignment="1" applyProtection="1">
      <alignment horizontal="left" vertical="center" wrapText="1"/>
      <protection locked="0"/>
    </xf>
    <xf numFmtId="4" fontId="14" fillId="0" borderId="15" xfId="0" applyNumberFormat="1" applyFont="1" applyBorder="1" applyAlignment="1" applyProtection="1">
      <alignment horizontal="left" vertical="center"/>
      <protection locked="0"/>
    </xf>
    <xf numFmtId="0" fontId="4" fillId="0" borderId="0" xfId="0" applyFont="1" applyAlignment="1">
      <alignment horizontal="center" vertical="center" wrapText="1"/>
    </xf>
    <xf numFmtId="0" fontId="6" fillId="0" borderId="3" xfId="1" applyNumberFormat="1" applyFont="1" applyFill="1" applyBorder="1" applyAlignment="1" applyProtection="1">
      <alignment horizontal="left" vertical="top" wrapText="1"/>
      <protection locked="0"/>
    </xf>
    <xf numFmtId="0" fontId="6" fillId="0" borderId="16" xfId="1" applyNumberFormat="1" applyFont="1" applyFill="1" applyBorder="1" applyAlignment="1" applyProtection="1">
      <alignment horizontal="left" vertical="top" wrapText="1"/>
      <protection locked="0"/>
    </xf>
    <xf numFmtId="0" fontId="6" fillId="0" borderId="4" xfId="1" applyNumberFormat="1" applyFont="1" applyFill="1" applyBorder="1" applyAlignment="1" applyProtection="1">
      <alignment horizontal="left" vertical="top" wrapText="1"/>
      <protection locked="0"/>
    </xf>
    <xf numFmtId="165" fontId="5" fillId="5" borderId="13" xfId="1" applyNumberFormat="1" applyFont="1" applyFill="1" applyBorder="1" applyAlignment="1" applyProtection="1">
      <alignment horizontal="center" vertical="center" wrapText="1"/>
      <protection locked="0"/>
    </xf>
    <xf numFmtId="165" fontId="7" fillId="0" borderId="0" xfId="1" applyNumberFormat="1" applyFont="1" applyFill="1" applyBorder="1" applyAlignment="1" applyProtection="1">
      <alignment horizontal="center" vertical="center" wrapText="1"/>
      <protection locked="0"/>
    </xf>
    <xf numFmtId="165" fontId="11" fillId="4" borderId="0" xfId="1" applyNumberFormat="1" applyFont="1" applyFill="1" applyBorder="1" applyAlignment="1" applyProtection="1">
      <alignment horizontal="left" vertical="center" wrapText="1"/>
      <protection locked="0"/>
    </xf>
    <xf numFmtId="165" fontId="11" fillId="0" borderId="0" xfId="1" applyNumberFormat="1" applyFont="1" applyFill="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4" fillId="0" borderId="0" xfId="0" applyFont="1" applyAlignment="1">
      <alignment horizontal="center" vertical="center"/>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4" fontId="45" fillId="0" borderId="15" xfId="0" applyNumberFormat="1" applyFont="1" applyBorder="1" applyAlignment="1">
      <alignment horizontal="left" vertical="center"/>
    </xf>
    <xf numFmtId="4" fontId="14" fillId="0" borderId="15" xfId="0" applyNumberFormat="1" applyFont="1" applyBorder="1" applyAlignment="1">
      <alignment horizontal="left" vertical="center"/>
    </xf>
    <xf numFmtId="0" fontId="6" fillId="0" borderId="4" xfId="0" applyFont="1" applyBorder="1" applyAlignment="1">
      <alignment horizontal="center" vertical="center"/>
    </xf>
    <xf numFmtId="0" fontId="46" fillId="0" borderId="10" xfId="0" applyFont="1" applyBorder="1" applyAlignment="1">
      <alignment horizontal="center" vertical="center"/>
    </xf>
    <xf numFmtId="0" fontId="47" fillId="0" borderId="15" xfId="0" applyFont="1" applyBorder="1" applyAlignment="1">
      <alignment horizontal="center" vertical="center"/>
    </xf>
    <xf numFmtId="0" fontId="47" fillId="0" borderId="25" xfId="0" applyFont="1" applyBorder="1" applyAlignment="1">
      <alignment horizontal="center" vertical="center"/>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1" xfId="0" applyFont="1" applyBorder="1" applyAlignment="1">
      <alignment horizontal="center" vertical="center"/>
    </xf>
    <xf numFmtId="0" fontId="47" fillId="0" borderId="8" xfId="0" applyFont="1" applyBorder="1" applyAlignment="1">
      <alignment horizontal="center" vertical="center"/>
    </xf>
    <xf numFmtId="4" fontId="14" fillId="0" borderId="16" xfId="0" applyNumberFormat="1" applyFont="1" applyBorder="1" applyAlignment="1">
      <alignment horizontal="left" vertical="center"/>
    </xf>
    <xf numFmtId="0" fontId="6" fillId="0" borderId="2" xfId="1" applyNumberFormat="1" applyFont="1" applyFill="1" applyBorder="1" applyAlignment="1">
      <alignment horizontal="left" vertical="center" wrapText="1"/>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165" fontId="7" fillId="0" borderId="0"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0" fillId="5" borderId="13" xfId="1" applyNumberFormat="1" applyFont="1" applyFill="1" applyBorder="1" applyAlignment="1">
      <alignment horizontal="center" vertical="center" wrapText="1"/>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165" fontId="11" fillId="4" borderId="0" xfId="1" applyNumberFormat="1" applyFont="1" applyFill="1" applyBorder="1" applyAlignment="1">
      <alignment horizontal="left" vertical="center" wrapText="1"/>
    </xf>
    <xf numFmtId="165" fontId="11" fillId="0" borderId="0" xfId="1" applyNumberFormat="1" applyFont="1" applyFill="1" applyBorder="1" applyAlignment="1">
      <alignment horizontal="left" vertical="center" wrapText="1"/>
    </xf>
    <xf numFmtId="0" fontId="19" fillId="3" borderId="0" xfId="0" applyFont="1" applyFill="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0" fontId="12" fillId="0" borderId="0" xfId="0" applyFont="1" applyAlignment="1">
      <alignment horizontal="left" vertical="center" wrapText="1"/>
    </xf>
    <xf numFmtId="0" fontId="12" fillId="2" borderId="17"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2" fillId="0" borderId="1" xfId="0" applyFont="1" applyBorder="1" applyAlignment="1">
      <alignment horizontal="left" vertical="center" wrapText="1"/>
    </xf>
    <xf numFmtId="4" fontId="65" fillId="0" borderId="16" xfId="0" applyNumberFormat="1" applyFont="1" applyBorder="1" applyAlignment="1">
      <alignment horizontal="left" vertical="center"/>
    </xf>
    <xf numFmtId="4" fontId="65" fillId="0" borderId="1" xfId="0" applyNumberFormat="1" applyFont="1" applyBorder="1" applyAlignment="1">
      <alignment horizontal="left" vertical="center"/>
    </xf>
    <xf numFmtId="0" fontId="16" fillId="0" borderId="0" xfId="0" applyFont="1" applyAlignment="1">
      <alignment horizontal="left" vertical="center" wrapText="1"/>
    </xf>
    <xf numFmtId="0" fontId="12" fillId="2" borderId="17" xfId="0" applyFont="1" applyFill="1" applyBorder="1" applyAlignment="1">
      <alignment horizontal="left" vertical="center"/>
    </xf>
    <xf numFmtId="0" fontId="7" fillId="0" borderId="0" xfId="0" applyFont="1" applyAlignment="1">
      <alignment horizontal="center" vertical="center"/>
    </xf>
    <xf numFmtId="0" fontId="7" fillId="0" borderId="2" xfId="1" applyNumberFormat="1" applyFont="1" applyFill="1" applyBorder="1" applyAlignment="1">
      <alignment horizontal="left" vertical="center" wrapText="1"/>
    </xf>
    <xf numFmtId="0" fontId="7" fillId="0" borderId="3"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0" fontId="7" fillId="0" borderId="0" xfId="0" applyFont="1" applyAlignment="1">
      <alignment horizontal="center"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59" fillId="0" borderId="0" xfId="0" applyFont="1" applyAlignment="1">
      <alignment horizontal="center" vertical="center"/>
    </xf>
    <xf numFmtId="0" fontId="7" fillId="0" borderId="41" xfId="1" applyNumberFormat="1" applyFont="1" applyFill="1" applyBorder="1" applyAlignment="1">
      <alignment horizontal="left" vertical="center" wrapText="1"/>
    </xf>
    <xf numFmtId="0" fontId="7" fillId="0" borderId="42" xfId="1" applyNumberFormat="1" applyFont="1" applyFill="1" applyBorder="1" applyAlignment="1">
      <alignment horizontal="left" vertical="center" wrapText="1"/>
    </xf>
    <xf numFmtId="0" fontId="7" fillId="0" borderId="43" xfId="1" applyNumberFormat="1" applyFont="1" applyFill="1" applyBorder="1" applyAlignment="1">
      <alignment horizontal="left" vertical="center" wrapText="1"/>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1"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25" fillId="0" borderId="0" xfId="0" applyFont="1" applyAlignment="1">
      <alignment horizontal="center" vertical="center" wrapText="1"/>
    </xf>
    <xf numFmtId="0" fontId="6" fillId="0" borderId="7" xfId="1" applyNumberFormat="1" applyFont="1" applyFill="1" applyBorder="1" applyAlignment="1">
      <alignment horizontal="left" vertical="center" wrapText="1"/>
    </xf>
    <xf numFmtId="0" fontId="6" fillId="0" borderId="1" xfId="1" applyNumberFormat="1" applyFont="1" applyFill="1" applyBorder="1" applyAlignment="1">
      <alignment horizontal="left" vertical="center" wrapText="1"/>
    </xf>
    <xf numFmtId="0" fontId="6" fillId="0" borderId="8" xfId="1" applyNumberFormat="1" applyFont="1" applyFill="1" applyBorder="1" applyAlignment="1">
      <alignment horizontal="left" vertical="center" wrapText="1"/>
    </xf>
    <xf numFmtId="4" fontId="14" fillId="0" borderId="2" xfId="0" applyNumberFormat="1" applyFont="1" applyBorder="1" applyAlignment="1">
      <alignment horizontal="left" vertical="center"/>
    </xf>
    <xf numFmtId="4" fontId="45" fillId="0" borderId="15" xfId="0" applyNumberFormat="1" applyFont="1" applyBorder="1" applyAlignment="1">
      <alignment horizontal="center"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46" fillId="0" borderId="36" xfId="0" applyFont="1" applyBorder="1" applyAlignment="1">
      <alignment horizontal="center" vertical="center"/>
    </xf>
    <xf numFmtId="0" fontId="46" fillId="0" borderId="45" xfId="0" applyFont="1" applyBorder="1" applyAlignment="1">
      <alignment horizontal="center" vertical="center"/>
    </xf>
    <xf numFmtId="0" fontId="46" fillId="0" borderId="37" xfId="0" applyFont="1" applyBorder="1" applyAlignment="1">
      <alignment horizontal="center" vertical="center"/>
    </xf>
    <xf numFmtId="0" fontId="46" fillId="0" borderId="35" xfId="0" applyFont="1" applyBorder="1" applyAlignment="1">
      <alignment horizontal="center" vertical="center"/>
    </xf>
    <xf numFmtId="0" fontId="46" fillId="0" borderId="0" xfId="0" applyFont="1" applyAlignment="1">
      <alignment horizontal="center" vertical="center"/>
    </xf>
    <xf numFmtId="0" fontId="46" fillId="0" borderId="38" xfId="0" applyFont="1" applyBorder="1" applyAlignment="1">
      <alignment horizontal="center" vertical="center"/>
    </xf>
    <xf numFmtId="0" fontId="46" fillId="0" borderId="39" xfId="0" applyFont="1" applyBorder="1" applyAlignment="1">
      <alignment horizontal="center" vertical="center"/>
    </xf>
    <xf numFmtId="0" fontId="46" fillId="0" borderId="44" xfId="0" applyFont="1" applyBorder="1" applyAlignment="1">
      <alignment horizontal="center" vertical="center"/>
    </xf>
    <xf numFmtId="0" fontId="46" fillId="0" borderId="40" xfId="0" applyFont="1" applyBorder="1" applyAlignment="1">
      <alignment horizontal="center" vertical="center"/>
    </xf>
    <xf numFmtId="4" fontId="14" fillId="0" borderId="16" xfId="0" applyNumberFormat="1" applyFont="1" applyBorder="1" applyAlignment="1">
      <alignment horizontal="left" vertical="top"/>
    </xf>
    <xf numFmtId="165" fontId="5" fillId="5" borderId="13" xfId="1" applyNumberFormat="1" applyFont="1" applyFill="1" applyBorder="1" applyAlignment="1">
      <alignment horizontal="center" vertical="center" wrapText="1"/>
    </xf>
    <xf numFmtId="4" fontId="14" fillId="0" borderId="0" xfId="0" applyNumberFormat="1" applyFont="1" applyAlignment="1">
      <alignment horizontal="left" vertical="center"/>
    </xf>
    <xf numFmtId="0" fontId="6" fillId="0" borderId="35"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4" fillId="0" borderId="0" xfId="0" applyFont="1" applyAlignment="1">
      <alignment horizontal="center"/>
    </xf>
  </cellXfs>
  <cellStyles count="7">
    <cellStyle name="Hipervínculo" xfId="4" builtinId="8"/>
    <cellStyle name="Millares" xfId="1" builtinId="3"/>
    <cellStyle name="Millares 2" xfId="2" xr:uid="{00000000-0005-0000-0000-000001000000}"/>
    <cellStyle name="Millares 3" xfId="3" xr:uid="{00000000-0005-0000-0000-000002000000}"/>
    <cellStyle name="Normal" xfId="0" builtinId="0"/>
    <cellStyle name="Normal 2 2" xfId="5" xr:uid="{B22E65CB-CC39-40C2-876F-A6E4E27E829E}"/>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C1C5C8"/>
      <color rgb="FFCFAC65"/>
      <color rgb="FF979797"/>
      <color rgb="FF182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9.png"/><Relationship Id="rId3" Type="http://schemas.openxmlformats.org/officeDocument/2006/relationships/image" Target="../media/image34.png"/><Relationship Id="rId7" Type="http://schemas.openxmlformats.org/officeDocument/2006/relationships/image" Target="../media/image38.pn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37.png"/><Relationship Id="rId5" Type="http://schemas.openxmlformats.org/officeDocument/2006/relationships/image" Target="../media/image36.png"/><Relationship Id="rId4" Type="http://schemas.openxmlformats.org/officeDocument/2006/relationships/image" Target="../media/image35.png"/><Relationship Id="rId9" Type="http://schemas.openxmlformats.org/officeDocument/2006/relationships/image" Target="../media/image4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7.xml.rels><?xml version="1.0" encoding="UTF-8" standalone="yes"?>
<Relationships xmlns="http://schemas.openxmlformats.org/package/2006/relationships"><Relationship Id="rId8" Type="http://schemas.openxmlformats.org/officeDocument/2006/relationships/image" Target="../media/image26.png"/><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11" Type="http://schemas.openxmlformats.org/officeDocument/2006/relationships/image" Target="../media/image29.png"/><Relationship Id="rId5" Type="http://schemas.openxmlformats.org/officeDocument/2006/relationships/image" Target="../media/image23.png"/><Relationship Id="rId10" Type="http://schemas.openxmlformats.org/officeDocument/2006/relationships/image" Target="../media/image28.png"/><Relationship Id="rId4" Type="http://schemas.openxmlformats.org/officeDocument/2006/relationships/image" Target="../media/image22.png"/><Relationship Id="rId9" Type="http://schemas.openxmlformats.org/officeDocument/2006/relationships/image" Target="../media/image27.png"/></Relationships>
</file>

<file path=xl/drawings/_rels/drawing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3</xdr:row>
      <xdr:rowOff>671</xdr:rowOff>
    </xdr:to>
    <xdr:pic>
      <xdr:nvPicPr>
        <xdr:cNvPr id="2" name="Imagen 1">
          <a:extLst>
            <a:ext uri="{FF2B5EF4-FFF2-40B4-BE49-F238E27FC236}">
              <a16:creationId xmlns:a16="http://schemas.microsoft.com/office/drawing/2014/main" id="{D411BE85-5156-4839-9B4C-299E6B6336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50799</xdr:rowOff>
    </xdr:from>
    <xdr:to>
      <xdr:col>6</xdr:col>
      <xdr:colOff>620187</xdr:colOff>
      <xdr:row>15</xdr:row>
      <xdr:rowOff>127000</xdr:rowOff>
    </xdr:to>
    <xdr:pic>
      <xdr:nvPicPr>
        <xdr:cNvPr id="2" name="Imagen 1">
          <a:extLst>
            <a:ext uri="{FF2B5EF4-FFF2-40B4-BE49-F238E27FC236}">
              <a16:creationId xmlns:a16="http://schemas.microsoft.com/office/drawing/2014/main" id="{713FA0AC-807E-C4A0-FDA8-33B6BE37C57B}"/>
            </a:ext>
          </a:extLst>
        </xdr:cNvPr>
        <xdr:cNvPicPr>
          <a:picLocks noChangeAspect="1"/>
        </xdr:cNvPicPr>
      </xdr:nvPicPr>
      <xdr:blipFill>
        <a:blip xmlns:r="http://schemas.openxmlformats.org/officeDocument/2006/relationships" r:embed="rId1"/>
        <a:stretch>
          <a:fillRect/>
        </a:stretch>
      </xdr:blipFill>
      <xdr:spPr>
        <a:xfrm>
          <a:off x="0" y="787399"/>
          <a:ext cx="5192187" cy="2101851"/>
        </a:xfrm>
        <a:prstGeom prst="rect">
          <a:avLst/>
        </a:prstGeom>
      </xdr:spPr>
    </xdr:pic>
    <xdr:clientData/>
  </xdr:twoCellAnchor>
  <xdr:twoCellAnchor editAs="oneCell">
    <xdr:from>
      <xdr:col>0</xdr:col>
      <xdr:colOff>0</xdr:colOff>
      <xdr:row>17</xdr:row>
      <xdr:rowOff>1</xdr:rowOff>
    </xdr:from>
    <xdr:to>
      <xdr:col>6</xdr:col>
      <xdr:colOff>584658</xdr:colOff>
      <xdr:row>46</xdr:row>
      <xdr:rowOff>38101</xdr:rowOff>
    </xdr:to>
    <xdr:pic>
      <xdr:nvPicPr>
        <xdr:cNvPr id="3" name="Imagen 2">
          <a:extLst>
            <a:ext uri="{FF2B5EF4-FFF2-40B4-BE49-F238E27FC236}">
              <a16:creationId xmlns:a16="http://schemas.microsoft.com/office/drawing/2014/main" id="{637C42A2-74BA-6A02-CD5E-3747454FC1BA}"/>
            </a:ext>
          </a:extLst>
        </xdr:cNvPr>
        <xdr:cNvPicPr>
          <a:picLocks noChangeAspect="1"/>
        </xdr:cNvPicPr>
      </xdr:nvPicPr>
      <xdr:blipFill>
        <a:blip xmlns:r="http://schemas.openxmlformats.org/officeDocument/2006/relationships" r:embed="rId2"/>
        <a:stretch>
          <a:fillRect/>
        </a:stretch>
      </xdr:blipFill>
      <xdr:spPr>
        <a:xfrm>
          <a:off x="0" y="3130551"/>
          <a:ext cx="5156658" cy="5378450"/>
        </a:xfrm>
        <a:prstGeom prst="rect">
          <a:avLst/>
        </a:prstGeom>
      </xdr:spPr>
    </xdr:pic>
    <xdr:clientData/>
  </xdr:twoCellAnchor>
  <xdr:twoCellAnchor editAs="oneCell">
    <xdr:from>
      <xdr:col>0</xdr:col>
      <xdr:colOff>0</xdr:colOff>
      <xdr:row>48</xdr:row>
      <xdr:rowOff>1</xdr:rowOff>
    </xdr:from>
    <xdr:to>
      <xdr:col>5</xdr:col>
      <xdr:colOff>599433</xdr:colOff>
      <xdr:row>55</xdr:row>
      <xdr:rowOff>114301</xdr:rowOff>
    </xdr:to>
    <xdr:pic>
      <xdr:nvPicPr>
        <xdr:cNvPr id="4" name="Imagen 3">
          <a:extLst>
            <a:ext uri="{FF2B5EF4-FFF2-40B4-BE49-F238E27FC236}">
              <a16:creationId xmlns:a16="http://schemas.microsoft.com/office/drawing/2014/main" id="{740D686B-3F18-0520-55E6-04D10B74CA6E}"/>
            </a:ext>
          </a:extLst>
        </xdr:cNvPr>
        <xdr:cNvPicPr>
          <a:picLocks noChangeAspect="1"/>
        </xdr:cNvPicPr>
      </xdr:nvPicPr>
      <xdr:blipFill>
        <a:blip xmlns:r="http://schemas.openxmlformats.org/officeDocument/2006/relationships" r:embed="rId3"/>
        <a:stretch>
          <a:fillRect/>
        </a:stretch>
      </xdr:blipFill>
      <xdr:spPr>
        <a:xfrm>
          <a:off x="0" y="8839201"/>
          <a:ext cx="4409433" cy="1403350"/>
        </a:xfrm>
        <a:prstGeom prst="rect">
          <a:avLst/>
        </a:prstGeom>
      </xdr:spPr>
    </xdr:pic>
    <xdr:clientData/>
  </xdr:twoCellAnchor>
  <xdr:twoCellAnchor editAs="oneCell">
    <xdr:from>
      <xdr:col>0</xdr:col>
      <xdr:colOff>0</xdr:colOff>
      <xdr:row>0</xdr:row>
      <xdr:rowOff>0</xdr:rowOff>
    </xdr:from>
    <xdr:to>
      <xdr:col>1</xdr:col>
      <xdr:colOff>752286</xdr:colOff>
      <xdr:row>2</xdr:row>
      <xdr:rowOff>60271</xdr:rowOff>
    </xdr:to>
    <xdr:pic>
      <xdr:nvPicPr>
        <xdr:cNvPr id="5" name="Imagen 4">
          <a:extLst>
            <a:ext uri="{FF2B5EF4-FFF2-40B4-BE49-F238E27FC236}">
              <a16:creationId xmlns:a16="http://schemas.microsoft.com/office/drawing/2014/main" id="{03826B78-CF2E-F02B-F16B-8EF4B039F4CA}"/>
            </a:ext>
          </a:extLst>
        </xdr:cNvPr>
        <xdr:cNvPicPr>
          <a:picLocks noChangeAspect="1"/>
        </xdr:cNvPicPr>
      </xdr:nvPicPr>
      <xdr:blipFill>
        <a:blip xmlns:r="http://schemas.openxmlformats.org/officeDocument/2006/relationships" r:embed="rId4"/>
        <a:stretch>
          <a:fillRect/>
        </a:stretch>
      </xdr:blipFill>
      <xdr:spPr>
        <a:xfrm>
          <a:off x="0" y="0"/>
          <a:ext cx="1514286" cy="428571"/>
        </a:xfrm>
        <a:prstGeom prst="rect">
          <a:avLst/>
        </a:prstGeom>
      </xdr:spPr>
    </xdr:pic>
    <xdr:clientData/>
  </xdr:twoCellAnchor>
  <xdr:twoCellAnchor editAs="oneCell">
    <xdr:from>
      <xdr:col>8</xdr:col>
      <xdr:colOff>1</xdr:colOff>
      <xdr:row>21</xdr:row>
      <xdr:rowOff>1</xdr:rowOff>
    </xdr:from>
    <xdr:to>
      <xdr:col>14</xdr:col>
      <xdr:colOff>583585</xdr:colOff>
      <xdr:row>30</xdr:row>
      <xdr:rowOff>44450</xdr:rowOff>
    </xdr:to>
    <xdr:pic>
      <xdr:nvPicPr>
        <xdr:cNvPr id="6" name="Imagen 5">
          <a:extLst>
            <a:ext uri="{FF2B5EF4-FFF2-40B4-BE49-F238E27FC236}">
              <a16:creationId xmlns:a16="http://schemas.microsoft.com/office/drawing/2014/main" id="{0BE038F3-AD2F-6642-0675-1C296D71DB25}"/>
            </a:ext>
          </a:extLst>
        </xdr:cNvPr>
        <xdr:cNvPicPr>
          <a:picLocks noChangeAspect="1"/>
        </xdr:cNvPicPr>
      </xdr:nvPicPr>
      <xdr:blipFill>
        <a:blip xmlns:r="http://schemas.openxmlformats.org/officeDocument/2006/relationships" r:embed="rId5"/>
        <a:stretch>
          <a:fillRect/>
        </a:stretch>
      </xdr:blipFill>
      <xdr:spPr>
        <a:xfrm>
          <a:off x="6096001" y="3867151"/>
          <a:ext cx="5155584" cy="1701799"/>
        </a:xfrm>
        <a:prstGeom prst="rect">
          <a:avLst/>
        </a:prstGeom>
      </xdr:spPr>
    </xdr:pic>
    <xdr:clientData/>
  </xdr:twoCellAnchor>
  <xdr:twoCellAnchor editAs="oneCell">
    <xdr:from>
      <xdr:col>0</xdr:col>
      <xdr:colOff>0</xdr:colOff>
      <xdr:row>59</xdr:row>
      <xdr:rowOff>1</xdr:rowOff>
    </xdr:from>
    <xdr:to>
      <xdr:col>2</xdr:col>
      <xdr:colOff>112731</xdr:colOff>
      <xdr:row>61</xdr:row>
      <xdr:rowOff>95251</xdr:rowOff>
    </xdr:to>
    <xdr:pic>
      <xdr:nvPicPr>
        <xdr:cNvPr id="9" name="Imagen 8">
          <a:extLst>
            <a:ext uri="{FF2B5EF4-FFF2-40B4-BE49-F238E27FC236}">
              <a16:creationId xmlns:a16="http://schemas.microsoft.com/office/drawing/2014/main" id="{57C7D970-55FF-57F1-ECBA-F4EB11D0F1D3}"/>
            </a:ext>
          </a:extLst>
        </xdr:cNvPr>
        <xdr:cNvPicPr>
          <a:picLocks noChangeAspect="1"/>
        </xdr:cNvPicPr>
      </xdr:nvPicPr>
      <xdr:blipFill>
        <a:blip xmlns:r="http://schemas.openxmlformats.org/officeDocument/2006/relationships" r:embed="rId6"/>
        <a:stretch>
          <a:fillRect/>
        </a:stretch>
      </xdr:blipFill>
      <xdr:spPr>
        <a:xfrm>
          <a:off x="0" y="10864851"/>
          <a:ext cx="1636731" cy="463550"/>
        </a:xfrm>
        <a:prstGeom prst="rect">
          <a:avLst/>
        </a:prstGeom>
      </xdr:spPr>
    </xdr:pic>
    <xdr:clientData/>
  </xdr:twoCellAnchor>
  <xdr:twoCellAnchor editAs="oneCell">
    <xdr:from>
      <xdr:col>0</xdr:col>
      <xdr:colOff>0</xdr:colOff>
      <xdr:row>63</xdr:row>
      <xdr:rowOff>1</xdr:rowOff>
    </xdr:from>
    <xdr:to>
      <xdr:col>5</xdr:col>
      <xdr:colOff>539749</xdr:colOff>
      <xdr:row>76</xdr:row>
      <xdr:rowOff>25400</xdr:rowOff>
    </xdr:to>
    <xdr:pic>
      <xdr:nvPicPr>
        <xdr:cNvPr id="10" name="Imagen 9">
          <a:extLst>
            <a:ext uri="{FF2B5EF4-FFF2-40B4-BE49-F238E27FC236}">
              <a16:creationId xmlns:a16="http://schemas.microsoft.com/office/drawing/2014/main" id="{8C87AED0-73A8-24CB-B33B-D0D5BCADAD7A}"/>
            </a:ext>
          </a:extLst>
        </xdr:cNvPr>
        <xdr:cNvPicPr>
          <a:picLocks noChangeAspect="1"/>
        </xdr:cNvPicPr>
      </xdr:nvPicPr>
      <xdr:blipFill>
        <a:blip xmlns:r="http://schemas.openxmlformats.org/officeDocument/2006/relationships" r:embed="rId7"/>
        <a:stretch>
          <a:fillRect/>
        </a:stretch>
      </xdr:blipFill>
      <xdr:spPr>
        <a:xfrm>
          <a:off x="0" y="11601451"/>
          <a:ext cx="4349749" cy="2419349"/>
        </a:xfrm>
        <a:prstGeom prst="rect">
          <a:avLst/>
        </a:prstGeom>
      </xdr:spPr>
    </xdr:pic>
    <xdr:clientData/>
  </xdr:twoCellAnchor>
  <xdr:twoCellAnchor editAs="oneCell">
    <xdr:from>
      <xdr:col>0</xdr:col>
      <xdr:colOff>1</xdr:colOff>
      <xdr:row>79</xdr:row>
      <xdr:rowOff>0</xdr:rowOff>
    </xdr:from>
    <xdr:to>
      <xdr:col>6</xdr:col>
      <xdr:colOff>107950</xdr:colOff>
      <xdr:row>108</xdr:row>
      <xdr:rowOff>57150</xdr:rowOff>
    </xdr:to>
    <xdr:pic>
      <xdr:nvPicPr>
        <xdr:cNvPr id="11" name="Imagen 10">
          <a:extLst>
            <a:ext uri="{FF2B5EF4-FFF2-40B4-BE49-F238E27FC236}">
              <a16:creationId xmlns:a16="http://schemas.microsoft.com/office/drawing/2014/main" id="{29F803A8-EAF3-86DB-74E1-1EBD2181BE8F}"/>
            </a:ext>
          </a:extLst>
        </xdr:cNvPr>
        <xdr:cNvPicPr>
          <a:picLocks noChangeAspect="1"/>
        </xdr:cNvPicPr>
      </xdr:nvPicPr>
      <xdr:blipFill>
        <a:blip xmlns:r="http://schemas.openxmlformats.org/officeDocument/2006/relationships" r:embed="rId8"/>
        <a:stretch>
          <a:fillRect/>
        </a:stretch>
      </xdr:blipFill>
      <xdr:spPr>
        <a:xfrm>
          <a:off x="1" y="14547850"/>
          <a:ext cx="4679949" cy="5397500"/>
        </a:xfrm>
        <a:prstGeom prst="rect">
          <a:avLst/>
        </a:prstGeom>
      </xdr:spPr>
    </xdr:pic>
    <xdr:clientData/>
  </xdr:twoCellAnchor>
  <xdr:twoCellAnchor editAs="oneCell">
    <xdr:from>
      <xdr:col>0</xdr:col>
      <xdr:colOff>0</xdr:colOff>
      <xdr:row>110</xdr:row>
      <xdr:rowOff>0</xdr:rowOff>
    </xdr:from>
    <xdr:to>
      <xdr:col>6</xdr:col>
      <xdr:colOff>114300</xdr:colOff>
      <xdr:row>117</xdr:row>
      <xdr:rowOff>12700</xdr:rowOff>
    </xdr:to>
    <xdr:pic>
      <xdr:nvPicPr>
        <xdr:cNvPr id="12" name="Imagen 11">
          <a:extLst>
            <a:ext uri="{FF2B5EF4-FFF2-40B4-BE49-F238E27FC236}">
              <a16:creationId xmlns:a16="http://schemas.microsoft.com/office/drawing/2014/main" id="{A9FB8404-B066-6A4D-B42B-AF433F8406AD}"/>
            </a:ext>
          </a:extLst>
        </xdr:cNvPr>
        <xdr:cNvPicPr>
          <a:picLocks noChangeAspect="1"/>
        </xdr:cNvPicPr>
      </xdr:nvPicPr>
      <xdr:blipFill>
        <a:blip xmlns:r="http://schemas.openxmlformats.org/officeDocument/2006/relationships" r:embed="rId9"/>
        <a:stretch>
          <a:fillRect/>
        </a:stretch>
      </xdr:blipFill>
      <xdr:spPr>
        <a:xfrm>
          <a:off x="0" y="20256500"/>
          <a:ext cx="4686300" cy="1301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13997611-0EAD-4D34-A1C5-0E7AD21F0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0A9C84A8-4DED-4EC2-B416-91815B250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1659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559981</xdr:colOff>
      <xdr:row>2</xdr:row>
      <xdr:rowOff>187036</xdr:rowOff>
    </xdr:to>
    <xdr:pic>
      <xdr:nvPicPr>
        <xdr:cNvPr id="4" name="Imagen 3">
          <a:extLst>
            <a:ext uri="{FF2B5EF4-FFF2-40B4-BE49-F238E27FC236}">
              <a16:creationId xmlns:a16="http://schemas.microsoft.com/office/drawing/2014/main" id="{3FD3BA65-61D7-4C38-BCC4-32F4DF66ECB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38623</xdr:colOff>
      <xdr:row>15</xdr:row>
      <xdr:rowOff>158750</xdr:rowOff>
    </xdr:to>
    <xdr:pic>
      <xdr:nvPicPr>
        <xdr:cNvPr id="2" name="Imagen 1">
          <a:extLst>
            <a:ext uri="{FF2B5EF4-FFF2-40B4-BE49-F238E27FC236}">
              <a16:creationId xmlns:a16="http://schemas.microsoft.com/office/drawing/2014/main" id="{50192D1D-8468-B8DA-3425-735D19692181}"/>
            </a:ext>
          </a:extLst>
        </xdr:cNvPr>
        <xdr:cNvPicPr>
          <a:picLocks noChangeAspect="1"/>
        </xdr:cNvPicPr>
      </xdr:nvPicPr>
      <xdr:blipFill>
        <a:blip xmlns:r="http://schemas.openxmlformats.org/officeDocument/2006/relationships" r:embed="rId1"/>
        <a:stretch>
          <a:fillRect/>
        </a:stretch>
      </xdr:blipFill>
      <xdr:spPr>
        <a:xfrm>
          <a:off x="0" y="368300"/>
          <a:ext cx="4610623" cy="2552700"/>
        </a:xfrm>
        <a:prstGeom prst="rect">
          <a:avLst/>
        </a:prstGeom>
      </xdr:spPr>
    </xdr:pic>
    <xdr:clientData/>
  </xdr:twoCellAnchor>
  <xdr:twoCellAnchor editAs="oneCell">
    <xdr:from>
      <xdr:col>0</xdr:col>
      <xdr:colOff>1</xdr:colOff>
      <xdr:row>17</xdr:row>
      <xdr:rowOff>1</xdr:rowOff>
    </xdr:from>
    <xdr:to>
      <xdr:col>5</xdr:col>
      <xdr:colOff>596901</xdr:colOff>
      <xdr:row>39</xdr:row>
      <xdr:rowOff>76201</xdr:rowOff>
    </xdr:to>
    <xdr:pic>
      <xdr:nvPicPr>
        <xdr:cNvPr id="3" name="Imagen 2">
          <a:extLst>
            <a:ext uri="{FF2B5EF4-FFF2-40B4-BE49-F238E27FC236}">
              <a16:creationId xmlns:a16="http://schemas.microsoft.com/office/drawing/2014/main" id="{EB174D27-4DAC-1A0D-95EA-AE69C5A1CA96}"/>
            </a:ext>
          </a:extLst>
        </xdr:cNvPr>
        <xdr:cNvPicPr>
          <a:picLocks noChangeAspect="1"/>
        </xdr:cNvPicPr>
      </xdr:nvPicPr>
      <xdr:blipFill>
        <a:blip xmlns:r="http://schemas.openxmlformats.org/officeDocument/2006/relationships" r:embed="rId2"/>
        <a:stretch>
          <a:fillRect/>
        </a:stretch>
      </xdr:blipFill>
      <xdr:spPr>
        <a:xfrm>
          <a:off x="1" y="3130551"/>
          <a:ext cx="4406900" cy="4127500"/>
        </a:xfrm>
        <a:prstGeom prst="rect">
          <a:avLst/>
        </a:prstGeom>
      </xdr:spPr>
    </xdr:pic>
    <xdr:clientData/>
  </xdr:twoCellAnchor>
  <xdr:twoCellAnchor editAs="oneCell">
    <xdr:from>
      <xdr:col>0</xdr:col>
      <xdr:colOff>1</xdr:colOff>
      <xdr:row>40</xdr:row>
      <xdr:rowOff>0</xdr:rowOff>
    </xdr:from>
    <xdr:to>
      <xdr:col>5</xdr:col>
      <xdr:colOff>120651</xdr:colOff>
      <xdr:row>46</xdr:row>
      <xdr:rowOff>90870</xdr:rowOff>
    </xdr:to>
    <xdr:pic>
      <xdr:nvPicPr>
        <xdr:cNvPr id="4" name="Imagen 3">
          <a:extLst>
            <a:ext uri="{FF2B5EF4-FFF2-40B4-BE49-F238E27FC236}">
              <a16:creationId xmlns:a16="http://schemas.microsoft.com/office/drawing/2014/main" id="{5EC315D1-D694-EFC8-86DC-3CB6EFC57C09}"/>
            </a:ext>
          </a:extLst>
        </xdr:cNvPr>
        <xdr:cNvPicPr>
          <a:picLocks noChangeAspect="1"/>
        </xdr:cNvPicPr>
      </xdr:nvPicPr>
      <xdr:blipFill>
        <a:blip xmlns:r="http://schemas.openxmlformats.org/officeDocument/2006/relationships" r:embed="rId3"/>
        <a:stretch>
          <a:fillRect/>
        </a:stretch>
      </xdr:blipFill>
      <xdr:spPr>
        <a:xfrm>
          <a:off x="1" y="7366000"/>
          <a:ext cx="3930650" cy="11957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2</xdr:col>
      <xdr:colOff>165101</xdr:colOff>
      <xdr:row>3</xdr:row>
      <xdr:rowOff>128138</xdr:rowOff>
    </xdr:to>
    <xdr:pic>
      <xdr:nvPicPr>
        <xdr:cNvPr id="2" name="Imagen 1">
          <a:extLst>
            <a:ext uri="{FF2B5EF4-FFF2-40B4-BE49-F238E27FC236}">
              <a16:creationId xmlns:a16="http://schemas.microsoft.com/office/drawing/2014/main" id="{E7C909E2-91C8-4468-9AE6-02F5C8A3A59D}"/>
            </a:ext>
          </a:extLst>
        </xdr:cNvPr>
        <xdr:cNvPicPr>
          <a:picLocks noChangeAspect="1"/>
        </xdr:cNvPicPr>
      </xdr:nvPicPr>
      <xdr:blipFill>
        <a:blip xmlns:r="http://schemas.openxmlformats.org/officeDocument/2006/relationships" r:embed="rId1"/>
        <a:stretch>
          <a:fillRect/>
        </a:stretch>
      </xdr:blipFill>
      <xdr:spPr>
        <a:xfrm>
          <a:off x="1" y="184150"/>
          <a:ext cx="1689100" cy="496438"/>
        </a:xfrm>
        <a:prstGeom prst="rect">
          <a:avLst/>
        </a:prstGeom>
      </xdr:spPr>
    </xdr:pic>
    <xdr:clientData/>
  </xdr:twoCellAnchor>
  <xdr:twoCellAnchor editAs="oneCell">
    <xdr:from>
      <xdr:col>0</xdr:col>
      <xdr:colOff>0</xdr:colOff>
      <xdr:row>5</xdr:row>
      <xdr:rowOff>0</xdr:rowOff>
    </xdr:from>
    <xdr:to>
      <xdr:col>5</xdr:col>
      <xdr:colOff>247649</xdr:colOff>
      <xdr:row>16</xdr:row>
      <xdr:rowOff>114300</xdr:rowOff>
    </xdr:to>
    <xdr:pic>
      <xdr:nvPicPr>
        <xdr:cNvPr id="3" name="Imagen 2">
          <a:extLst>
            <a:ext uri="{FF2B5EF4-FFF2-40B4-BE49-F238E27FC236}">
              <a16:creationId xmlns:a16="http://schemas.microsoft.com/office/drawing/2014/main" id="{112998C0-AE80-43E0-BA8B-A7DFAD2C63DA}"/>
            </a:ext>
          </a:extLst>
        </xdr:cNvPr>
        <xdr:cNvPicPr>
          <a:picLocks noChangeAspect="1"/>
        </xdr:cNvPicPr>
      </xdr:nvPicPr>
      <xdr:blipFill>
        <a:blip xmlns:r="http://schemas.openxmlformats.org/officeDocument/2006/relationships" r:embed="rId2"/>
        <a:stretch>
          <a:fillRect/>
        </a:stretch>
      </xdr:blipFill>
      <xdr:spPr>
        <a:xfrm>
          <a:off x="0" y="920750"/>
          <a:ext cx="4057649" cy="2139950"/>
        </a:xfrm>
        <a:prstGeom prst="rect">
          <a:avLst/>
        </a:prstGeom>
      </xdr:spPr>
    </xdr:pic>
    <xdr:clientData/>
  </xdr:twoCellAnchor>
  <xdr:twoCellAnchor editAs="oneCell">
    <xdr:from>
      <xdr:col>0</xdr:col>
      <xdr:colOff>1</xdr:colOff>
      <xdr:row>19</xdr:row>
      <xdr:rowOff>1</xdr:rowOff>
    </xdr:from>
    <xdr:to>
      <xdr:col>5</xdr:col>
      <xdr:colOff>476251</xdr:colOff>
      <xdr:row>42</xdr:row>
      <xdr:rowOff>165101</xdr:rowOff>
    </xdr:to>
    <xdr:pic>
      <xdr:nvPicPr>
        <xdr:cNvPr id="4" name="Imagen 3">
          <a:extLst>
            <a:ext uri="{FF2B5EF4-FFF2-40B4-BE49-F238E27FC236}">
              <a16:creationId xmlns:a16="http://schemas.microsoft.com/office/drawing/2014/main" id="{73BE1DB8-5443-4DFA-B874-AEAF10C2EBCA}"/>
            </a:ext>
          </a:extLst>
        </xdr:cNvPr>
        <xdr:cNvPicPr>
          <a:picLocks noChangeAspect="1"/>
        </xdr:cNvPicPr>
      </xdr:nvPicPr>
      <xdr:blipFill>
        <a:blip xmlns:r="http://schemas.openxmlformats.org/officeDocument/2006/relationships" r:embed="rId3"/>
        <a:stretch>
          <a:fillRect/>
        </a:stretch>
      </xdr:blipFill>
      <xdr:spPr>
        <a:xfrm>
          <a:off x="1" y="3498851"/>
          <a:ext cx="4286250" cy="4400550"/>
        </a:xfrm>
        <a:prstGeom prst="rect">
          <a:avLst/>
        </a:prstGeom>
      </xdr:spPr>
    </xdr:pic>
    <xdr:clientData/>
  </xdr:twoCellAnchor>
  <xdr:twoCellAnchor editAs="oneCell">
    <xdr:from>
      <xdr:col>0</xdr:col>
      <xdr:colOff>0</xdr:colOff>
      <xdr:row>46</xdr:row>
      <xdr:rowOff>114300</xdr:rowOff>
    </xdr:from>
    <xdr:to>
      <xdr:col>5</xdr:col>
      <xdr:colOff>551905</xdr:colOff>
      <xdr:row>53</xdr:row>
      <xdr:rowOff>149060</xdr:rowOff>
    </xdr:to>
    <xdr:pic>
      <xdr:nvPicPr>
        <xdr:cNvPr id="5" name="Imagen 4">
          <a:extLst>
            <a:ext uri="{FF2B5EF4-FFF2-40B4-BE49-F238E27FC236}">
              <a16:creationId xmlns:a16="http://schemas.microsoft.com/office/drawing/2014/main" id="{E91E211F-12BB-4BC9-804D-703D5CCC1162}"/>
            </a:ext>
          </a:extLst>
        </xdr:cNvPr>
        <xdr:cNvPicPr>
          <a:picLocks noChangeAspect="1"/>
        </xdr:cNvPicPr>
      </xdr:nvPicPr>
      <xdr:blipFill>
        <a:blip xmlns:r="http://schemas.openxmlformats.org/officeDocument/2006/relationships" r:embed="rId4"/>
        <a:stretch>
          <a:fillRect/>
        </a:stretch>
      </xdr:blipFill>
      <xdr:spPr>
        <a:xfrm>
          <a:off x="0" y="8585200"/>
          <a:ext cx="4361905" cy="1323810"/>
        </a:xfrm>
        <a:prstGeom prst="rect">
          <a:avLst/>
        </a:prstGeom>
      </xdr:spPr>
    </xdr:pic>
    <xdr:clientData/>
  </xdr:twoCellAnchor>
  <xdr:twoCellAnchor editAs="oneCell">
    <xdr:from>
      <xdr:col>0</xdr:col>
      <xdr:colOff>0</xdr:colOff>
      <xdr:row>57</xdr:row>
      <xdr:rowOff>1</xdr:rowOff>
    </xdr:from>
    <xdr:to>
      <xdr:col>1</xdr:col>
      <xdr:colOff>431437</xdr:colOff>
      <xdr:row>58</xdr:row>
      <xdr:rowOff>146051</xdr:rowOff>
    </xdr:to>
    <xdr:pic>
      <xdr:nvPicPr>
        <xdr:cNvPr id="6" name="Imagen 5">
          <a:extLst>
            <a:ext uri="{FF2B5EF4-FFF2-40B4-BE49-F238E27FC236}">
              <a16:creationId xmlns:a16="http://schemas.microsoft.com/office/drawing/2014/main" id="{9FD257D7-91FE-4DAD-B33D-C5497B09443F}"/>
            </a:ext>
          </a:extLst>
        </xdr:cNvPr>
        <xdr:cNvPicPr>
          <a:picLocks noChangeAspect="1"/>
        </xdr:cNvPicPr>
      </xdr:nvPicPr>
      <xdr:blipFill>
        <a:blip xmlns:r="http://schemas.openxmlformats.org/officeDocument/2006/relationships" r:embed="rId5"/>
        <a:stretch>
          <a:fillRect/>
        </a:stretch>
      </xdr:blipFill>
      <xdr:spPr>
        <a:xfrm>
          <a:off x="0" y="10496551"/>
          <a:ext cx="1193437" cy="330200"/>
        </a:xfrm>
        <a:prstGeom prst="rect">
          <a:avLst/>
        </a:prstGeom>
      </xdr:spPr>
    </xdr:pic>
    <xdr:clientData/>
  </xdr:twoCellAnchor>
  <xdr:twoCellAnchor editAs="oneCell">
    <xdr:from>
      <xdr:col>0</xdr:col>
      <xdr:colOff>0</xdr:colOff>
      <xdr:row>60</xdr:row>
      <xdr:rowOff>0</xdr:rowOff>
    </xdr:from>
    <xdr:to>
      <xdr:col>4</xdr:col>
      <xdr:colOff>666749</xdr:colOff>
      <xdr:row>71</xdr:row>
      <xdr:rowOff>152400</xdr:rowOff>
    </xdr:to>
    <xdr:pic>
      <xdr:nvPicPr>
        <xdr:cNvPr id="7" name="Imagen 6">
          <a:extLst>
            <a:ext uri="{FF2B5EF4-FFF2-40B4-BE49-F238E27FC236}">
              <a16:creationId xmlns:a16="http://schemas.microsoft.com/office/drawing/2014/main" id="{48EDF0FF-3571-4DD9-839F-224627B740B4}"/>
            </a:ext>
          </a:extLst>
        </xdr:cNvPr>
        <xdr:cNvPicPr>
          <a:picLocks noChangeAspect="1"/>
        </xdr:cNvPicPr>
      </xdr:nvPicPr>
      <xdr:blipFill>
        <a:blip xmlns:r="http://schemas.openxmlformats.org/officeDocument/2006/relationships" r:embed="rId6"/>
        <a:stretch>
          <a:fillRect/>
        </a:stretch>
      </xdr:blipFill>
      <xdr:spPr>
        <a:xfrm>
          <a:off x="0" y="11049000"/>
          <a:ext cx="3714749" cy="2178050"/>
        </a:xfrm>
        <a:prstGeom prst="rect">
          <a:avLst/>
        </a:prstGeom>
      </xdr:spPr>
    </xdr:pic>
    <xdr:clientData/>
  </xdr:twoCellAnchor>
  <xdr:twoCellAnchor editAs="oneCell">
    <xdr:from>
      <xdr:col>0</xdr:col>
      <xdr:colOff>1</xdr:colOff>
      <xdr:row>73</xdr:row>
      <xdr:rowOff>1</xdr:rowOff>
    </xdr:from>
    <xdr:to>
      <xdr:col>5</xdr:col>
      <xdr:colOff>190501</xdr:colOff>
      <xdr:row>100</xdr:row>
      <xdr:rowOff>12701</xdr:rowOff>
    </xdr:to>
    <xdr:pic>
      <xdr:nvPicPr>
        <xdr:cNvPr id="8" name="Imagen 7">
          <a:extLst>
            <a:ext uri="{FF2B5EF4-FFF2-40B4-BE49-F238E27FC236}">
              <a16:creationId xmlns:a16="http://schemas.microsoft.com/office/drawing/2014/main" id="{C5DC255B-3741-469D-ACCE-E4DE9C7070F8}"/>
            </a:ext>
          </a:extLst>
        </xdr:cNvPr>
        <xdr:cNvPicPr>
          <a:picLocks noChangeAspect="1"/>
        </xdr:cNvPicPr>
      </xdr:nvPicPr>
      <xdr:blipFill>
        <a:blip xmlns:r="http://schemas.openxmlformats.org/officeDocument/2006/relationships" r:embed="rId7"/>
        <a:stretch>
          <a:fillRect/>
        </a:stretch>
      </xdr:blipFill>
      <xdr:spPr>
        <a:xfrm>
          <a:off x="1" y="13442951"/>
          <a:ext cx="4000500" cy="4984750"/>
        </a:xfrm>
        <a:prstGeom prst="rect">
          <a:avLst/>
        </a:prstGeom>
      </xdr:spPr>
    </xdr:pic>
    <xdr:clientData/>
  </xdr:twoCellAnchor>
  <xdr:twoCellAnchor editAs="oneCell">
    <xdr:from>
      <xdr:col>6</xdr:col>
      <xdr:colOff>764591</xdr:colOff>
      <xdr:row>61</xdr:row>
      <xdr:rowOff>1</xdr:rowOff>
    </xdr:from>
    <xdr:to>
      <xdr:col>17</xdr:col>
      <xdr:colOff>350156</xdr:colOff>
      <xdr:row>79</xdr:row>
      <xdr:rowOff>38879</xdr:rowOff>
    </xdr:to>
    <xdr:pic>
      <xdr:nvPicPr>
        <xdr:cNvPr id="9" name="Imagen 8">
          <a:extLst>
            <a:ext uri="{FF2B5EF4-FFF2-40B4-BE49-F238E27FC236}">
              <a16:creationId xmlns:a16="http://schemas.microsoft.com/office/drawing/2014/main" id="{CBC4B20A-FA76-462E-9EB5-63925BA0F0B9}"/>
            </a:ext>
          </a:extLst>
        </xdr:cNvPr>
        <xdr:cNvPicPr>
          <a:picLocks noChangeAspect="1"/>
        </xdr:cNvPicPr>
      </xdr:nvPicPr>
      <xdr:blipFill>
        <a:blip xmlns:r="http://schemas.openxmlformats.org/officeDocument/2006/relationships" r:embed="rId8"/>
        <a:stretch>
          <a:fillRect/>
        </a:stretch>
      </xdr:blipFill>
      <xdr:spPr>
        <a:xfrm>
          <a:off x="5336591" y="11233151"/>
          <a:ext cx="9186765" cy="3353578"/>
        </a:xfrm>
        <a:prstGeom prst="rect">
          <a:avLst/>
        </a:prstGeom>
      </xdr:spPr>
    </xdr:pic>
    <xdr:clientData/>
  </xdr:twoCellAnchor>
  <xdr:twoCellAnchor editAs="oneCell">
    <xdr:from>
      <xdr:col>0</xdr:col>
      <xdr:colOff>1</xdr:colOff>
      <xdr:row>106</xdr:row>
      <xdr:rowOff>0</xdr:rowOff>
    </xdr:from>
    <xdr:to>
      <xdr:col>5</xdr:col>
      <xdr:colOff>50801</xdr:colOff>
      <xdr:row>117</xdr:row>
      <xdr:rowOff>126731</xdr:rowOff>
    </xdr:to>
    <xdr:pic>
      <xdr:nvPicPr>
        <xdr:cNvPr id="10" name="Imagen 9">
          <a:extLst>
            <a:ext uri="{FF2B5EF4-FFF2-40B4-BE49-F238E27FC236}">
              <a16:creationId xmlns:a16="http://schemas.microsoft.com/office/drawing/2014/main" id="{D5BAB4C7-23CC-9331-D176-EC4837A412AA}"/>
            </a:ext>
          </a:extLst>
        </xdr:cNvPr>
        <xdr:cNvPicPr>
          <a:picLocks noChangeAspect="1"/>
        </xdr:cNvPicPr>
      </xdr:nvPicPr>
      <xdr:blipFill>
        <a:blip xmlns:r="http://schemas.openxmlformats.org/officeDocument/2006/relationships" r:embed="rId9"/>
        <a:stretch>
          <a:fillRect/>
        </a:stretch>
      </xdr:blipFill>
      <xdr:spPr>
        <a:xfrm>
          <a:off x="1" y="19519900"/>
          <a:ext cx="3860800" cy="2152381"/>
        </a:xfrm>
        <a:prstGeom prst="rect">
          <a:avLst/>
        </a:prstGeom>
      </xdr:spPr>
    </xdr:pic>
    <xdr:clientData/>
  </xdr:twoCellAnchor>
  <xdr:twoCellAnchor editAs="oneCell">
    <xdr:from>
      <xdr:col>0</xdr:col>
      <xdr:colOff>0</xdr:colOff>
      <xdr:row>119</xdr:row>
      <xdr:rowOff>1</xdr:rowOff>
    </xdr:from>
    <xdr:to>
      <xdr:col>5</xdr:col>
      <xdr:colOff>107950</xdr:colOff>
      <xdr:row>142</xdr:row>
      <xdr:rowOff>114301</xdr:rowOff>
    </xdr:to>
    <xdr:pic>
      <xdr:nvPicPr>
        <xdr:cNvPr id="11" name="Imagen 10">
          <a:extLst>
            <a:ext uri="{FF2B5EF4-FFF2-40B4-BE49-F238E27FC236}">
              <a16:creationId xmlns:a16="http://schemas.microsoft.com/office/drawing/2014/main" id="{62B995E6-81AB-7079-A6F6-A142045583EC}"/>
            </a:ext>
          </a:extLst>
        </xdr:cNvPr>
        <xdr:cNvPicPr>
          <a:picLocks noChangeAspect="1"/>
        </xdr:cNvPicPr>
      </xdr:nvPicPr>
      <xdr:blipFill>
        <a:blip xmlns:r="http://schemas.openxmlformats.org/officeDocument/2006/relationships" r:embed="rId10"/>
        <a:stretch>
          <a:fillRect/>
        </a:stretch>
      </xdr:blipFill>
      <xdr:spPr>
        <a:xfrm>
          <a:off x="0" y="21913851"/>
          <a:ext cx="3917950" cy="4349750"/>
        </a:xfrm>
        <a:prstGeom prst="rect">
          <a:avLst/>
        </a:prstGeom>
      </xdr:spPr>
    </xdr:pic>
    <xdr:clientData/>
  </xdr:twoCellAnchor>
  <xdr:twoCellAnchor editAs="oneCell">
    <xdr:from>
      <xdr:col>0</xdr:col>
      <xdr:colOff>0</xdr:colOff>
      <xdr:row>143</xdr:row>
      <xdr:rowOff>0</xdr:rowOff>
    </xdr:from>
    <xdr:to>
      <xdr:col>5</xdr:col>
      <xdr:colOff>50800</xdr:colOff>
      <xdr:row>150</xdr:row>
      <xdr:rowOff>6350</xdr:rowOff>
    </xdr:to>
    <xdr:pic>
      <xdr:nvPicPr>
        <xdr:cNvPr id="12" name="Imagen 11">
          <a:extLst>
            <a:ext uri="{FF2B5EF4-FFF2-40B4-BE49-F238E27FC236}">
              <a16:creationId xmlns:a16="http://schemas.microsoft.com/office/drawing/2014/main" id="{5CD28367-FF0B-1D17-97BF-AD4A77568140}"/>
            </a:ext>
          </a:extLst>
        </xdr:cNvPr>
        <xdr:cNvPicPr>
          <a:picLocks noChangeAspect="1"/>
        </xdr:cNvPicPr>
      </xdr:nvPicPr>
      <xdr:blipFill>
        <a:blip xmlns:r="http://schemas.openxmlformats.org/officeDocument/2006/relationships" r:embed="rId11"/>
        <a:stretch>
          <a:fillRect/>
        </a:stretch>
      </xdr:blipFill>
      <xdr:spPr>
        <a:xfrm>
          <a:off x="0" y="26333450"/>
          <a:ext cx="3860800" cy="1295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5</xdr:col>
      <xdr:colOff>751905</xdr:colOff>
      <xdr:row>17</xdr:row>
      <xdr:rowOff>148907</xdr:rowOff>
    </xdr:to>
    <xdr:pic>
      <xdr:nvPicPr>
        <xdr:cNvPr id="2" name="Imagen 1">
          <a:extLst>
            <a:ext uri="{FF2B5EF4-FFF2-40B4-BE49-F238E27FC236}">
              <a16:creationId xmlns:a16="http://schemas.microsoft.com/office/drawing/2014/main" id="{DFE2ABC7-F21F-BBD5-1EF9-3D3AC4C7B8AC}"/>
            </a:ext>
          </a:extLst>
        </xdr:cNvPr>
        <xdr:cNvPicPr>
          <a:picLocks noChangeAspect="1"/>
        </xdr:cNvPicPr>
      </xdr:nvPicPr>
      <xdr:blipFill>
        <a:blip xmlns:r="http://schemas.openxmlformats.org/officeDocument/2006/relationships" r:embed="rId1"/>
        <a:stretch>
          <a:fillRect/>
        </a:stretch>
      </xdr:blipFill>
      <xdr:spPr>
        <a:xfrm>
          <a:off x="0" y="736600"/>
          <a:ext cx="4561905" cy="2542857"/>
        </a:xfrm>
        <a:prstGeom prst="rect">
          <a:avLst/>
        </a:prstGeom>
      </xdr:spPr>
    </xdr:pic>
    <xdr:clientData/>
  </xdr:twoCellAnchor>
  <xdr:twoCellAnchor editAs="oneCell">
    <xdr:from>
      <xdr:col>0</xdr:col>
      <xdr:colOff>0</xdr:colOff>
      <xdr:row>19</xdr:row>
      <xdr:rowOff>0</xdr:rowOff>
    </xdr:from>
    <xdr:to>
      <xdr:col>6</xdr:col>
      <xdr:colOff>218476</xdr:colOff>
      <xdr:row>45</xdr:row>
      <xdr:rowOff>40671</xdr:rowOff>
    </xdr:to>
    <xdr:pic>
      <xdr:nvPicPr>
        <xdr:cNvPr id="3" name="Imagen 2">
          <a:extLst>
            <a:ext uri="{FF2B5EF4-FFF2-40B4-BE49-F238E27FC236}">
              <a16:creationId xmlns:a16="http://schemas.microsoft.com/office/drawing/2014/main" id="{2C2C00D2-F014-F3F2-4326-8AB0C6599EDC}"/>
            </a:ext>
          </a:extLst>
        </xdr:cNvPr>
        <xdr:cNvPicPr>
          <a:picLocks noChangeAspect="1"/>
        </xdr:cNvPicPr>
      </xdr:nvPicPr>
      <xdr:blipFill>
        <a:blip xmlns:r="http://schemas.openxmlformats.org/officeDocument/2006/relationships" r:embed="rId2"/>
        <a:stretch>
          <a:fillRect/>
        </a:stretch>
      </xdr:blipFill>
      <xdr:spPr>
        <a:xfrm>
          <a:off x="0" y="3498850"/>
          <a:ext cx="4790476" cy="4828571"/>
        </a:xfrm>
        <a:prstGeom prst="rect">
          <a:avLst/>
        </a:prstGeom>
      </xdr:spPr>
    </xdr:pic>
    <xdr:clientData/>
  </xdr:twoCellAnchor>
  <xdr:twoCellAnchor editAs="oneCell">
    <xdr:from>
      <xdr:col>0</xdr:col>
      <xdr:colOff>0</xdr:colOff>
      <xdr:row>46</xdr:row>
      <xdr:rowOff>0</xdr:rowOff>
    </xdr:from>
    <xdr:to>
      <xdr:col>5</xdr:col>
      <xdr:colOff>494762</xdr:colOff>
      <xdr:row>53</xdr:row>
      <xdr:rowOff>25236</xdr:rowOff>
    </xdr:to>
    <xdr:pic>
      <xdr:nvPicPr>
        <xdr:cNvPr id="4" name="Imagen 3">
          <a:extLst>
            <a:ext uri="{FF2B5EF4-FFF2-40B4-BE49-F238E27FC236}">
              <a16:creationId xmlns:a16="http://schemas.microsoft.com/office/drawing/2014/main" id="{D9EEA4A8-7DAA-5921-F8C5-08FDB1769CC7}"/>
            </a:ext>
          </a:extLst>
        </xdr:cNvPr>
        <xdr:cNvPicPr>
          <a:picLocks noChangeAspect="1"/>
        </xdr:cNvPicPr>
      </xdr:nvPicPr>
      <xdr:blipFill>
        <a:blip xmlns:r="http://schemas.openxmlformats.org/officeDocument/2006/relationships" r:embed="rId3"/>
        <a:stretch>
          <a:fillRect/>
        </a:stretch>
      </xdr:blipFill>
      <xdr:spPr>
        <a:xfrm>
          <a:off x="0" y="8470900"/>
          <a:ext cx="4304762" cy="1314286"/>
        </a:xfrm>
        <a:prstGeom prst="rect">
          <a:avLst/>
        </a:prstGeom>
      </xdr:spPr>
    </xdr:pic>
    <xdr:clientData/>
  </xdr:twoCellAnchor>
  <xdr:twoCellAnchor editAs="oneCell">
    <xdr:from>
      <xdr:col>0</xdr:col>
      <xdr:colOff>0</xdr:colOff>
      <xdr:row>62</xdr:row>
      <xdr:rowOff>0</xdr:rowOff>
    </xdr:from>
    <xdr:to>
      <xdr:col>6</xdr:col>
      <xdr:colOff>18476</xdr:colOff>
      <xdr:row>73</xdr:row>
      <xdr:rowOff>98160</xdr:rowOff>
    </xdr:to>
    <xdr:pic>
      <xdr:nvPicPr>
        <xdr:cNvPr id="5" name="Imagen 4">
          <a:extLst>
            <a:ext uri="{FF2B5EF4-FFF2-40B4-BE49-F238E27FC236}">
              <a16:creationId xmlns:a16="http://schemas.microsoft.com/office/drawing/2014/main" id="{44BF0F13-A819-64EE-534B-606C525EFBCF}"/>
            </a:ext>
          </a:extLst>
        </xdr:cNvPr>
        <xdr:cNvPicPr>
          <a:picLocks noChangeAspect="1"/>
        </xdr:cNvPicPr>
      </xdr:nvPicPr>
      <xdr:blipFill>
        <a:blip xmlns:r="http://schemas.openxmlformats.org/officeDocument/2006/relationships" r:embed="rId4"/>
        <a:stretch>
          <a:fillRect/>
        </a:stretch>
      </xdr:blipFill>
      <xdr:spPr>
        <a:xfrm>
          <a:off x="0" y="11417300"/>
          <a:ext cx="4590476" cy="2123810"/>
        </a:xfrm>
        <a:prstGeom prst="rect">
          <a:avLst/>
        </a:prstGeom>
      </xdr:spPr>
    </xdr:pic>
    <xdr:clientData/>
  </xdr:twoCellAnchor>
  <xdr:twoCellAnchor editAs="oneCell">
    <xdr:from>
      <xdr:col>0</xdr:col>
      <xdr:colOff>0</xdr:colOff>
      <xdr:row>75</xdr:row>
      <xdr:rowOff>0</xdr:rowOff>
    </xdr:from>
    <xdr:to>
      <xdr:col>6</xdr:col>
      <xdr:colOff>189905</xdr:colOff>
      <xdr:row>101</xdr:row>
      <xdr:rowOff>164481</xdr:rowOff>
    </xdr:to>
    <xdr:pic>
      <xdr:nvPicPr>
        <xdr:cNvPr id="6" name="Imagen 5">
          <a:extLst>
            <a:ext uri="{FF2B5EF4-FFF2-40B4-BE49-F238E27FC236}">
              <a16:creationId xmlns:a16="http://schemas.microsoft.com/office/drawing/2014/main" id="{6A91F87B-2D86-804C-4BFB-0CBC7EB635BB}"/>
            </a:ext>
          </a:extLst>
        </xdr:cNvPr>
        <xdr:cNvPicPr>
          <a:picLocks noChangeAspect="1"/>
        </xdr:cNvPicPr>
      </xdr:nvPicPr>
      <xdr:blipFill>
        <a:blip xmlns:r="http://schemas.openxmlformats.org/officeDocument/2006/relationships" r:embed="rId5"/>
        <a:stretch>
          <a:fillRect/>
        </a:stretch>
      </xdr:blipFill>
      <xdr:spPr>
        <a:xfrm>
          <a:off x="0" y="13811250"/>
          <a:ext cx="4761905" cy="4952381"/>
        </a:xfrm>
        <a:prstGeom prst="rect">
          <a:avLst/>
        </a:prstGeom>
      </xdr:spPr>
    </xdr:pic>
    <xdr:clientData/>
  </xdr:twoCellAnchor>
  <xdr:twoCellAnchor editAs="oneCell">
    <xdr:from>
      <xdr:col>0</xdr:col>
      <xdr:colOff>0</xdr:colOff>
      <xdr:row>103</xdr:row>
      <xdr:rowOff>0</xdr:rowOff>
    </xdr:from>
    <xdr:to>
      <xdr:col>5</xdr:col>
      <xdr:colOff>532857</xdr:colOff>
      <xdr:row>110</xdr:row>
      <xdr:rowOff>53807</xdr:rowOff>
    </xdr:to>
    <xdr:pic>
      <xdr:nvPicPr>
        <xdr:cNvPr id="7" name="Imagen 6">
          <a:extLst>
            <a:ext uri="{FF2B5EF4-FFF2-40B4-BE49-F238E27FC236}">
              <a16:creationId xmlns:a16="http://schemas.microsoft.com/office/drawing/2014/main" id="{D8481054-3F8F-255E-6F9C-6FD0645EC94F}"/>
            </a:ext>
          </a:extLst>
        </xdr:cNvPr>
        <xdr:cNvPicPr>
          <a:picLocks noChangeAspect="1"/>
        </xdr:cNvPicPr>
      </xdr:nvPicPr>
      <xdr:blipFill>
        <a:blip xmlns:r="http://schemas.openxmlformats.org/officeDocument/2006/relationships" r:embed="rId6"/>
        <a:stretch>
          <a:fillRect/>
        </a:stretch>
      </xdr:blipFill>
      <xdr:spPr>
        <a:xfrm>
          <a:off x="0" y="18967450"/>
          <a:ext cx="4342857" cy="1342857"/>
        </a:xfrm>
        <a:prstGeom prst="rect">
          <a:avLst/>
        </a:prstGeom>
      </xdr:spPr>
    </xdr:pic>
    <xdr:clientData/>
  </xdr:twoCellAnchor>
  <xdr:twoCellAnchor editAs="oneCell">
    <xdr:from>
      <xdr:col>0</xdr:col>
      <xdr:colOff>0</xdr:colOff>
      <xdr:row>116</xdr:row>
      <xdr:rowOff>0</xdr:rowOff>
    </xdr:from>
    <xdr:to>
      <xdr:col>5</xdr:col>
      <xdr:colOff>628095</xdr:colOff>
      <xdr:row>127</xdr:row>
      <xdr:rowOff>60064</xdr:rowOff>
    </xdr:to>
    <xdr:pic>
      <xdr:nvPicPr>
        <xdr:cNvPr id="8" name="Imagen 7">
          <a:extLst>
            <a:ext uri="{FF2B5EF4-FFF2-40B4-BE49-F238E27FC236}">
              <a16:creationId xmlns:a16="http://schemas.microsoft.com/office/drawing/2014/main" id="{2F2A1C18-D28C-50C4-9C35-D52046C32564}"/>
            </a:ext>
          </a:extLst>
        </xdr:cNvPr>
        <xdr:cNvPicPr>
          <a:picLocks noChangeAspect="1"/>
        </xdr:cNvPicPr>
      </xdr:nvPicPr>
      <xdr:blipFill>
        <a:blip xmlns:r="http://schemas.openxmlformats.org/officeDocument/2006/relationships" r:embed="rId7"/>
        <a:stretch>
          <a:fillRect/>
        </a:stretch>
      </xdr:blipFill>
      <xdr:spPr>
        <a:xfrm>
          <a:off x="0" y="21361400"/>
          <a:ext cx="4438095" cy="2085714"/>
        </a:xfrm>
        <a:prstGeom prst="rect">
          <a:avLst/>
        </a:prstGeom>
      </xdr:spPr>
    </xdr:pic>
    <xdr:clientData/>
  </xdr:twoCellAnchor>
  <xdr:twoCellAnchor editAs="oneCell">
    <xdr:from>
      <xdr:col>0</xdr:col>
      <xdr:colOff>0</xdr:colOff>
      <xdr:row>128</xdr:row>
      <xdr:rowOff>0</xdr:rowOff>
    </xdr:from>
    <xdr:to>
      <xdr:col>6</xdr:col>
      <xdr:colOff>66095</xdr:colOff>
      <xdr:row>154</xdr:row>
      <xdr:rowOff>107338</xdr:rowOff>
    </xdr:to>
    <xdr:pic>
      <xdr:nvPicPr>
        <xdr:cNvPr id="9" name="Imagen 8">
          <a:extLst>
            <a:ext uri="{FF2B5EF4-FFF2-40B4-BE49-F238E27FC236}">
              <a16:creationId xmlns:a16="http://schemas.microsoft.com/office/drawing/2014/main" id="{0E28DF37-E423-6351-78B5-5C7271353275}"/>
            </a:ext>
          </a:extLst>
        </xdr:cNvPr>
        <xdr:cNvPicPr>
          <a:picLocks noChangeAspect="1"/>
        </xdr:cNvPicPr>
      </xdr:nvPicPr>
      <xdr:blipFill>
        <a:blip xmlns:r="http://schemas.openxmlformats.org/officeDocument/2006/relationships" r:embed="rId8"/>
        <a:stretch>
          <a:fillRect/>
        </a:stretch>
      </xdr:blipFill>
      <xdr:spPr>
        <a:xfrm>
          <a:off x="0" y="23571200"/>
          <a:ext cx="4638095" cy="4895238"/>
        </a:xfrm>
        <a:prstGeom prst="rect">
          <a:avLst/>
        </a:prstGeom>
      </xdr:spPr>
    </xdr:pic>
    <xdr:clientData/>
  </xdr:twoCellAnchor>
  <xdr:twoCellAnchor editAs="oneCell">
    <xdr:from>
      <xdr:col>0</xdr:col>
      <xdr:colOff>0</xdr:colOff>
      <xdr:row>156</xdr:row>
      <xdr:rowOff>0</xdr:rowOff>
    </xdr:from>
    <xdr:to>
      <xdr:col>5</xdr:col>
      <xdr:colOff>390000</xdr:colOff>
      <xdr:row>162</xdr:row>
      <xdr:rowOff>180814</xdr:rowOff>
    </xdr:to>
    <xdr:pic>
      <xdr:nvPicPr>
        <xdr:cNvPr id="10" name="Imagen 9">
          <a:extLst>
            <a:ext uri="{FF2B5EF4-FFF2-40B4-BE49-F238E27FC236}">
              <a16:creationId xmlns:a16="http://schemas.microsoft.com/office/drawing/2014/main" id="{C476C975-78C6-78B4-4922-5C1D34449508}"/>
            </a:ext>
          </a:extLst>
        </xdr:cNvPr>
        <xdr:cNvPicPr>
          <a:picLocks noChangeAspect="1"/>
        </xdr:cNvPicPr>
      </xdr:nvPicPr>
      <xdr:blipFill>
        <a:blip xmlns:r="http://schemas.openxmlformats.org/officeDocument/2006/relationships" r:embed="rId9"/>
        <a:stretch>
          <a:fillRect/>
        </a:stretch>
      </xdr:blipFill>
      <xdr:spPr>
        <a:xfrm>
          <a:off x="0" y="28727400"/>
          <a:ext cx="4200000" cy="1285714"/>
        </a:xfrm>
        <a:prstGeom prst="rect">
          <a:avLst/>
        </a:prstGeom>
      </xdr:spPr>
    </xdr:pic>
    <xdr:clientData/>
  </xdr:twoCellAnchor>
  <xdr:twoCellAnchor editAs="oneCell">
    <xdr:from>
      <xdr:col>7</xdr:col>
      <xdr:colOff>0</xdr:colOff>
      <xdr:row>10</xdr:row>
      <xdr:rowOff>0</xdr:rowOff>
    </xdr:from>
    <xdr:to>
      <xdr:col>15</xdr:col>
      <xdr:colOff>169209</xdr:colOff>
      <xdr:row>14</xdr:row>
      <xdr:rowOff>50800</xdr:rowOff>
    </xdr:to>
    <xdr:pic>
      <xdr:nvPicPr>
        <xdr:cNvPr id="11" name="Imagen 10">
          <a:extLst>
            <a:ext uri="{FF2B5EF4-FFF2-40B4-BE49-F238E27FC236}">
              <a16:creationId xmlns:a16="http://schemas.microsoft.com/office/drawing/2014/main" id="{CF7F618F-005B-0EA8-A40E-85D4C8C16228}"/>
            </a:ext>
          </a:extLst>
        </xdr:cNvPr>
        <xdr:cNvPicPr>
          <a:picLocks noChangeAspect="1"/>
        </xdr:cNvPicPr>
      </xdr:nvPicPr>
      <xdr:blipFill>
        <a:blip xmlns:r="http://schemas.openxmlformats.org/officeDocument/2006/relationships" r:embed="rId10"/>
        <a:stretch>
          <a:fillRect/>
        </a:stretch>
      </xdr:blipFill>
      <xdr:spPr>
        <a:xfrm>
          <a:off x="5334000" y="1841500"/>
          <a:ext cx="6265209" cy="787400"/>
        </a:xfrm>
        <a:prstGeom prst="rect">
          <a:avLst/>
        </a:prstGeom>
      </xdr:spPr>
    </xdr:pic>
    <xdr:clientData/>
  </xdr:twoCellAnchor>
  <xdr:twoCellAnchor editAs="oneCell">
    <xdr:from>
      <xdr:col>7</xdr:col>
      <xdr:colOff>742951</xdr:colOff>
      <xdr:row>20</xdr:row>
      <xdr:rowOff>0</xdr:rowOff>
    </xdr:from>
    <xdr:to>
      <xdr:col>11</xdr:col>
      <xdr:colOff>711857</xdr:colOff>
      <xdr:row>26</xdr:row>
      <xdr:rowOff>6350</xdr:rowOff>
    </xdr:to>
    <xdr:pic>
      <xdr:nvPicPr>
        <xdr:cNvPr id="12" name="Imagen 11">
          <a:extLst>
            <a:ext uri="{FF2B5EF4-FFF2-40B4-BE49-F238E27FC236}">
              <a16:creationId xmlns:a16="http://schemas.microsoft.com/office/drawing/2014/main" id="{C41EF2EA-93BB-9C59-023C-AE442F98F5E9}"/>
            </a:ext>
          </a:extLst>
        </xdr:cNvPr>
        <xdr:cNvPicPr>
          <a:picLocks noChangeAspect="1"/>
        </xdr:cNvPicPr>
      </xdr:nvPicPr>
      <xdr:blipFill>
        <a:blip xmlns:r="http://schemas.openxmlformats.org/officeDocument/2006/relationships" r:embed="rId11"/>
        <a:stretch>
          <a:fillRect/>
        </a:stretch>
      </xdr:blipFill>
      <xdr:spPr>
        <a:xfrm>
          <a:off x="6076951" y="3683000"/>
          <a:ext cx="3016906" cy="1111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nidades%20compartidas\Compartida%20Presupuesto%20-%20UyCS\Reporte%20ejec%20trim%202024\Personalizados%20Steph%20Salas\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EXT_Karla Corralez Zuniga" id="{4915C19D-AB46-4C83-A353-AB2DEDFB6E21}" userId="S::kcorralez@bp.fi.cr::a4713cbc-f568-4e9e-831b-3edf3146c15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1" dT="2024-07-12T16:13:47.37" personId="{4915C19D-AB46-4C83-A353-AB2DEDFB6E21}" id="{43F3ED3E-3196-419B-9ADC-2644DDA57DE8}">
    <text>Se aumenta en uno porque el proyecto Dale Color se conforma de 2 personas y no de una como estaba inicialmente.</text>
  </threadedComment>
  <threadedComment ref="C23" dT="2024-07-12T16:06:15.15" personId="{4915C19D-AB46-4C83-A353-AB2DEDFB6E21}" id="{A476BF81-96CA-4003-A140-E01F3154936D}">
    <text xml:space="preserve">Se disminuye en 1, porque se estaba contabilizando doble un beneficiario, aunque en efecto si hubieron dos créditos, uno de 3 millones depositado en enero, pero que fue cancelado por problemas en la formalización, sin embargo, todo el trámite se realizó y otro por 6 millones que corresponde al crédito activo a la fecha que salió en marzo. Se unifica y se mantiene en marzo, porque el indicador mide personas beneficiarias y no se pueden contabilizar doble.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9.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8.vml"/><Relationship Id="rId5" Type="http://schemas.openxmlformats.org/officeDocument/2006/relationships/drawing" Target="../drawings/drawing12.xml"/><Relationship Id="rId4"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hyperlink" Target="https://meet.google.com/oyq-yvia-jtd?hs=224"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5.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9.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05877-D67F-4292-99D6-E49EEB1F6A73}">
  <sheetPr>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27" customWidth="1"/>
    <col min="2" max="2" width="33.109375" style="27" customWidth="1"/>
    <col min="3" max="3" width="34.6640625" style="27" customWidth="1"/>
    <col min="4" max="4" width="25.6640625" style="27" customWidth="1"/>
    <col min="5" max="5" width="43" style="27" customWidth="1"/>
    <col min="6" max="6" width="24.44140625" style="27" customWidth="1"/>
    <col min="7" max="16384" width="11.44140625" style="27"/>
  </cols>
  <sheetData>
    <row r="5" spans="2:8" ht="19.8" x14ac:dyDescent="0.3">
      <c r="B5" s="416" t="s">
        <v>3</v>
      </c>
      <c r="C5" s="416"/>
      <c r="D5" s="416"/>
      <c r="E5" s="416"/>
      <c r="F5" s="416"/>
    </row>
    <row r="7" spans="2:8" ht="19.8" x14ac:dyDescent="0.3">
      <c r="B7" s="143" t="s">
        <v>4</v>
      </c>
      <c r="C7" s="143" t="s">
        <v>5</v>
      </c>
      <c r="D7" s="417" t="s">
        <v>6</v>
      </c>
      <c r="E7" s="418"/>
      <c r="F7" s="168" t="s">
        <v>7</v>
      </c>
    </row>
    <row r="8" spans="2:8" ht="34.799999999999997" x14ac:dyDescent="0.3">
      <c r="B8" s="169" t="s">
        <v>8</v>
      </c>
      <c r="C8" s="259" t="s">
        <v>9</v>
      </c>
      <c r="D8" s="419" t="s">
        <v>10</v>
      </c>
      <c r="E8" s="414"/>
      <c r="F8" s="188" t="s">
        <v>11</v>
      </c>
    </row>
    <row r="9" spans="2:8" ht="34.799999999999997" x14ac:dyDescent="0.3">
      <c r="B9" s="169" t="s">
        <v>12</v>
      </c>
      <c r="C9" s="259" t="s">
        <v>13</v>
      </c>
      <c r="D9" s="419" t="s">
        <v>14</v>
      </c>
      <c r="E9" s="414"/>
      <c r="F9" s="188" t="s">
        <v>11</v>
      </c>
      <c r="H9"/>
    </row>
    <row r="10" spans="2:8" ht="68.25" customHeight="1" x14ac:dyDescent="0.3">
      <c r="B10" s="169" t="s">
        <v>15</v>
      </c>
      <c r="C10" s="142" t="s">
        <v>16</v>
      </c>
      <c r="D10" s="420" t="s">
        <v>17</v>
      </c>
      <c r="E10" s="421"/>
      <c r="F10" s="188" t="s">
        <v>18</v>
      </c>
    </row>
    <row r="11" spans="2:8" ht="46.8" x14ac:dyDescent="0.3">
      <c r="B11" s="422" t="s">
        <v>19</v>
      </c>
      <c r="C11" s="258" t="s">
        <v>20</v>
      </c>
      <c r="D11" s="419" t="s">
        <v>21</v>
      </c>
      <c r="E11" s="414"/>
      <c r="F11" s="188" t="s">
        <v>22</v>
      </c>
    </row>
    <row r="12" spans="2:8" ht="62.4" x14ac:dyDescent="0.3">
      <c r="B12" s="423"/>
      <c r="C12" s="258" t="s">
        <v>23</v>
      </c>
      <c r="D12" s="424" t="s">
        <v>24</v>
      </c>
      <c r="E12" s="425"/>
      <c r="F12" s="255" t="s">
        <v>18</v>
      </c>
    </row>
    <row r="13" spans="2:8" ht="126" customHeight="1" x14ac:dyDescent="0.3">
      <c r="B13" s="169" t="s">
        <v>25</v>
      </c>
      <c r="C13" s="258" t="s">
        <v>26</v>
      </c>
      <c r="D13" s="414" t="s">
        <v>27</v>
      </c>
      <c r="E13" s="415"/>
      <c r="F13" s="188" t="s">
        <v>18</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A7CFA-69DA-42CC-8328-E5E040ACE13A}">
  <dimension ref="A1"/>
  <sheetViews>
    <sheetView topLeftCell="A55" workbookViewId="0">
      <selection activeCell="D2" sqref="D2"/>
    </sheetView>
  </sheetViews>
  <sheetFormatPr baseColWidth="10" defaultColWidth="11.44140625" defaultRowHeight="14.4" x14ac:dyDescent="0.3"/>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1B42-86D4-44BD-A3EA-293853D8B8F7}">
  <sheetPr>
    <tabColor rgb="FF182951"/>
  </sheetPr>
  <dimension ref="A1:F110"/>
  <sheetViews>
    <sheetView showGridLines="0" zoomScale="80" zoomScaleNormal="80" zoomScaleSheetLayoutView="100" workbookViewId="0">
      <selection sqref="A1:F2"/>
    </sheetView>
  </sheetViews>
  <sheetFormatPr baseColWidth="10" defaultColWidth="11.44140625" defaultRowHeight="15.6" x14ac:dyDescent="0.3"/>
  <cols>
    <col min="1" max="1" width="41.33203125" style="27" customWidth="1"/>
    <col min="2" max="2" width="24.88671875" style="27" customWidth="1"/>
    <col min="3" max="5" width="28.5546875" style="27" customWidth="1"/>
    <col min="6" max="6" width="20.6640625" style="27" customWidth="1"/>
    <col min="7" max="16384" width="11.44140625" style="27"/>
  </cols>
  <sheetData>
    <row r="1" spans="1:6" ht="18" customHeight="1" x14ac:dyDescent="0.3">
      <c r="A1" s="511" t="s">
        <v>106</v>
      </c>
      <c r="B1" s="511"/>
      <c r="C1" s="511"/>
      <c r="D1" s="511"/>
      <c r="E1" s="511"/>
      <c r="F1" s="511"/>
    </row>
    <row r="2" spans="1:6" ht="18" customHeight="1" x14ac:dyDescent="0.3">
      <c r="A2" s="511"/>
      <c r="B2" s="511"/>
      <c r="C2" s="511"/>
      <c r="D2" s="511"/>
      <c r="E2" s="511"/>
      <c r="F2" s="511"/>
    </row>
    <row r="3" spans="1:6" ht="18" customHeight="1" x14ac:dyDescent="0.3">
      <c r="A3" s="520" t="s">
        <v>368</v>
      </c>
      <c r="B3" s="520"/>
      <c r="C3" s="520"/>
      <c r="D3" s="520"/>
      <c r="E3" s="520"/>
      <c r="F3" s="520"/>
    </row>
    <row r="4" spans="1:6" ht="18" customHeight="1" thickBot="1" x14ac:dyDescent="0.35"/>
    <row r="5" spans="1:6" ht="18" customHeight="1" x14ac:dyDescent="0.3">
      <c r="A5" s="57"/>
      <c r="B5" s="124" t="s">
        <v>108</v>
      </c>
      <c r="C5" s="499" t="str">
        <f>+'1T'!C5</f>
        <v>Programa Nacional de Apoyo a la Micro Empresa y la Movilidad Social (Pronamype)</v>
      </c>
      <c r="D5" s="500"/>
      <c r="E5" s="501"/>
    </row>
    <row r="6" spans="1:6" x14ac:dyDescent="0.3">
      <c r="A6" s="57"/>
      <c r="B6" s="125" t="s">
        <v>110</v>
      </c>
      <c r="C6" s="502" t="str">
        <f>+'1T'!C6</f>
        <v>Ministerio de Trabajo y Seguridad Social</v>
      </c>
      <c r="D6" s="503"/>
      <c r="E6" s="504"/>
    </row>
    <row r="7" spans="1:6" ht="21" customHeight="1" thickBot="1" x14ac:dyDescent="0.35">
      <c r="A7" s="57"/>
      <c r="B7" s="128" t="s">
        <v>112</v>
      </c>
      <c r="C7" s="505" t="str">
        <f>+'1T'!C7</f>
        <v>Dirección de la Economía Social Solidaria (Unidad Pronamype)</v>
      </c>
      <c r="D7" s="506"/>
      <c r="E7" s="507"/>
    </row>
    <row r="8" spans="1:6" x14ac:dyDescent="0.3">
      <c r="A8" s="57"/>
      <c r="B8" s="5"/>
      <c r="C8" s="5"/>
      <c r="D8" s="5"/>
      <c r="E8" s="5"/>
      <c r="F8" s="5"/>
    </row>
    <row r="9" spans="1:6" ht="19.8" x14ac:dyDescent="0.3">
      <c r="A9" s="477" t="s">
        <v>369</v>
      </c>
      <c r="B9" s="477"/>
      <c r="C9" s="477"/>
      <c r="D9" s="477"/>
      <c r="E9" s="477"/>
      <c r="F9" s="477"/>
    </row>
    <row r="10" spans="1:6" ht="15" customHeight="1" x14ac:dyDescent="0.3"/>
    <row r="11" spans="1:6" x14ac:dyDescent="0.3">
      <c r="A11" s="541" t="s">
        <v>116</v>
      </c>
      <c r="B11" s="541"/>
      <c r="C11" s="541"/>
      <c r="D11" s="541"/>
      <c r="E11" s="541"/>
      <c r="F11" s="541"/>
    </row>
    <row r="12" spans="1:6" x14ac:dyDescent="0.3">
      <c r="A12" s="541" t="s">
        <v>117</v>
      </c>
      <c r="B12" s="541"/>
      <c r="C12" s="541"/>
      <c r="D12" s="541"/>
      <c r="E12" s="541"/>
      <c r="F12" s="541"/>
    </row>
    <row r="13" spans="1:6" ht="35.1" customHeight="1" x14ac:dyDescent="0.3">
      <c r="A13" s="83" t="s">
        <v>118</v>
      </c>
      <c r="B13" s="82" t="s">
        <v>119</v>
      </c>
      <c r="C13" s="83" t="s">
        <v>249</v>
      </c>
      <c r="D13" s="82" t="s">
        <v>322</v>
      </c>
      <c r="E13" s="82" t="s">
        <v>364</v>
      </c>
      <c r="F13" s="116" t="s">
        <v>370</v>
      </c>
    </row>
    <row r="14" spans="1:6" ht="18" customHeight="1" x14ac:dyDescent="0.3">
      <c r="A14" s="228" t="s">
        <v>124</v>
      </c>
      <c r="B14" s="77" t="s">
        <v>125</v>
      </c>
      <c r="C14" s="235">
        <f>+C19+C18</f>
        <v>56</v>
      </c>
      <c r="D14" s="235">
        <f t="shared" ref="D14:F14" si="0">+D19+D18</f>
        <v>70</v>
      </c>
      <c r="E14" s="235">
        <f t="shared" si="0"/>
        <v>51</v>
      </c>
      <c r="F14" s="235">
        <f t="shared" si="0"/>
        <v>177</v>
      </c>
    </row>
    <row r="15" spans="1:6" ht="15" customHeight="1" x14ac:dyDescent="0.3">
      <c r="A15" s="228" t="s">
        <v>126</v>
      </c>
      <c r="B15" s="77" t="s">
        <v>125</v>
      </c>
      <c r="C15" s="235">
        <f>+C21+C22</f>
        <v>47</v>
      </c>
      <c r="D15" s="235">
        <f t="shared" ref="D15:F15" si="1">+D21+D22</f>
        <v>129</v>
      </c>
      <c r="E15" s="235">
        <f t="shared" si="1"/>
        <v>106</v>
      </c>
      <c r="F15" s="235">
        <f t="shared" si="1"/>
        <v>282</v>
      </c>
    </row>
    <row r="16" spans="1:6" ht="18" customHeight="1" x14ac:dyDescent="0.3">
      <c r="A16" s="10"/>
      <c r="B16" s="11"/>
      <c r="C16" s="238"/>
      <c r="D16" s="238"/>
      <c r="E16" s="246"/>
      <c r="F16" s="238"/>
    </row>
    <row r="17" spans="1:6" ht="18" customHeight="1" x14ac:dyDescent="0.3">
      <c r="A17" s="230" t="s">
        <v>391</v>
      </c>
      <c r="B17" s="233"/>
      <c r="C17" s="237"/>
      <c r="D17" s="237"/>
      <c r="E17" s="247"/>
      <c r="F17" s="237"/>
    </row>
    <row r="18" spans="1:6" ht="18" customHeight="1" x14ac:dyDescent="0.3">
      <c r="A18" s="229" t="s">
        <v>129</v>
      </c>
      <c r="B18" s="234" t="s">
        <v>125</v>
      </c>
      <c r="C18" s="238"/>
      <c r="D18" s="238"/>
      <c r="E18" s="246"/>
      <c r="F18" s="240">
        <f>+SUM(C18:E18)</f>
        <v>0</v>
      </c>
    </row>
    <row r="19" spans="1:6" ht="15" customHeight="1" x14ac:dyDescent="0.3">
      <c r="A19" s="229" t="s">
        <v>127</v>
      </c>
      <c r="B19" s="234" t="s">
        <v>125</v>
      </c>
      <c r="C19" s="238">
        <f>+'1T'!F21</f>
        <v>56</v>
      </c>
      <c r="D19" s="238">
        <f>+'2T'!F21</f>
        <v>70</v>
      </c>
      <c r="E19" s="246">
        <f>+'3T'!F21</f>
        <v>51</v>
      </c>
      <c r="F19" s="240">
        <f>+SUM(C19:E19)</f>
        <v>177</v>
      </c>
    </row>
    <row r="20" spans="1:6" ht="15" customHeight="1" x14ac:dyDescent="0.3">
      <c r="A20" s="230" t="s">
        <v>128</v>
      </c>
      <c r="B20" s="233"/>
      <c r="C20" s="237"/>
      <c r="D20" s="237"/>
      <c r="E20" s="247"/>
      <c r="F20" s="237"/>
    </row>
    <row r="21" spans="1:6" ht="18" customHeight="1" x14ac:dyDescent="0.3">
      <c r="A21" s="229" t="s">
        <v>129</v>
      </c>
      <c r="B21" s="234" t="s">
        <v>125</v>
      </c>
      <c r="C21" s="238">
        <f>+'1T'!F23</f>
        <v>47</v>
      </c>
      <c r="D21" s="238">
        <f>+'2T'!F23</f>
        <v>129</v>
      </c>
      <c r="E21" s="246">
        <f>+'3T'!F23</f>
        <v>106</v>
      </c>
      <c r="F21" s="240">
        <f>+SUM(C21:E21)</f>
        <v>282</v>
      </c>
    </row>
    <row r="22" spans="1:6" ht="18" customHeight="1" x14ac:dyDescent="0.3">
      <c r="A22" s="229" t="s">
        <v>127</v>
      </c>
      <c r="B22" s="234" t="s">
        <v>125</v>
      </c>
      <c r="C22" s="238"/>
      <c r="D22" s="238"/>
      <c r="E22" s="246"/>
      <c r="F22" s="240">
        <f>+SUM(C22:E22)</f>
        <v>0</v>
      </c>
    </row>
    <row r="23" spans="1:6" x14ac:dyDescent="0.3">
      <c r="A23" s="536" t="s">
        <v>353</v>
      </c>
      <c r="B23" s="536"/>
      <c r="C23" s="536"/>
      <c r="D23" s="536"/>
      <c r="E23" s="536"/>
      <c r="F23" s="536"/>
    </row>
    <row r="24" spans="1:6" ht="50.1" customHeight="1" x14ac:dyDescent="0.3">
      <c r="A24" s="538" t="s">
        <v>132</v>
      </c>
      <c r="B24" s="539"/>
      <c r="C24" s="539"/>
      <c r="D24" s="539"/>
      <c r="E24" s="539"/>
      <c r="F24" s="540"/>
    </row>
    <row r="25" spans="1:6" ht="17.25" customHeight="1" x14ac:dyDescent="0.3">
      <c r="A25" s="30"/>
      <c r="B25" s="30"/>
      <c r="C25" s="30"/>
      <c r="D25" s="31"/>
      <c r="E25" s="31"/>
    </row>
    <row r="26" spans="1:6" ht="18" customHeight="1" x14ac:dyDescent="0.3">
      <c r="A26" s="541" t="s">
        <v>133</v>
      </c>
      <c r="B26" s="541"/>
      <c r="C26" s="541"/>
      <c r="D26" s="541"/>
      <c r="E26" s="541"/>
    </row>
    <row r="27" spans="1:6" ht="18" customHeight="1" x14ac:dyDescent="0.3">
      <c r="A27" s="541" t="s">
        <v>134</v>
      </c>
      <c r="B27" s="541"/>
      <c r="C27" s="541"/>
      <c r="D27" s="541"/>
      <c r="E27" s="541"/>
    </row>
    <row r="28" spans="1:6" ht="35.1" customHeight="1" x14ac:dyDescent="0.3">
      <c r="A28" s="83" t="s">
        <v>337</v>
      </c>
      <c r="B28" s="179" t="s">
        <v>249</v>
      </c>
      <c r="C28" s="179" t="s">
        <v>322</v>
      </c>
      <c r="D28" s="179" t="s">
        <v>364</v>
      </c>
      <c r="E28" s="179" t="s">
        <v>370</v>
      </c>
    </row>
    <row r="29" spans="1:6" ht="18" customHeight="1" x14ac:dyDescent="0.3">
      <c r="A29" s="228" t="s">
        <v>124</v>
      </c>
      <c r="B29" s="251">
        <f>+B34+B33</f>
        <v>29266416.149999999</v>
      </c>
      <c r="C29" s="251">
        <f t="shared" ref="C29:E29" si="2">+C34+C33</f>
        <v>44798050.609999999</v>
      </c>
      <c r="D29" s="251">
        <f t="shared" si="2"/>
        <v>59438936.25</v>
      </c>
      <c r="E29" s="251">
        <f t="shared" si="2"/>
        <v>133503403.00999999</v>
      </c>
    </row>
    <row r="30" spans="1:6" ht="15" customHeight="1" x14ac:dyDescent="0.3">
      <c r="A30" s="228" t="s">
        <v>126</v>
      </c>
      <c r="B30" s="251">
        <f>+B36+B37</f>
        <v>207200000</v>
      </c>
      <c r="C30" s="251">
        <f t="shared" ref="C30:E30" si="3">+C36+C37</f>
        <v>471760000</v>
      </c>
      <c r="D30" s="251">
        <f t="shared" si="3"/>
        <v>420247000</v>
      </c>
      <c r="E30" s="251">
        <f t="shared" si="3"/>
        <v>1099207000</v>
      </c>
    </row>
    <row r="31" spans="1:6" ht="18" customHeight="1" x14ac:dyDescent="0.3">
      <c r="A31" s="10"/>
      <c r="B31" s="13"/>
      <c r="C31" s="48"/>
      <c r="D31" s="250"/>
      <c r="E31" s="13"/>
    </row>
    <row r="32" spans="1:6" ht="18" customHeight="1" x14ac:dyDescent="0.3">
      <c r="A32" s="230" t="s">
        <v>135</v>
      </c>
      <c r="B32" s="231"/>
      <c r="C32" s="249"/>
      <c r="D32" s="232"/>
      <c r="E32" s="231"/>
    </row>
    <row r="33" spans="1:6" ht="18" customHeight="1" x14ac:dyDescent="0.3">
      <c r="A33" s="399" t="s">
        <v>129</v>
      </c>
      <c r="B33" s="13"/>
      <c r="C33" s="48"/>
      <c r="D33" s="250"/>
      <c r="E33" s="172">
        <f>+SUM(B33:D33)</f>
        <v>0</v>
      </c>
    </row>
    <row r="34" spans="1:6" ht="18" customHeight="1" x14ac:dyDescent="0.3">
      <c r="A34" s="229" t="s">
        <v>127</v>
      </c>
      <c r="B34" s="13">
        <f>+'1T'!F37</f>
        <v>29266416.149999999</v>
      </c>
      <c r="C34" s="48">
        <f>+'2T'!F37</f>
        <v>44798050.609999999</v>
      </c>
      <c r="D34" s="250">
        <f>+'3T'!F37</f>
        <v>59438936.25</v>
      </c>
      <c r="E34" s="172">
        <f>+SUM(B34:D34)</f>
        <v>133503403.00999999</v>
      </c>
    </row>
    <row r="35" spans="1:6" ht="18" customHeight="1" x14ac:dyDescent="0.3">
      <c r="A35" s="230" t="s">
        <v>128</v>
      </c>
      <c r="B35" s="231"/>
      <c r="C35" s="249"/>
      <c r="D35" s="232"/>
      <c r="E35" s="231"/>
    </row>
    <row r="36" spans="1:6" ht="18" customHeight="1" x14ac:dyDescent="0.3">
      <c r="A36" s="229" t="s">
        <v>129</v>
      </c>
      <c r="B36" s="13">
        <f>+'1T'!F39</f>
        <v>207200000</v>
      </c>
      <c r="C36" s="48">
        <f>+'2T'!F39</f>
        <v>471760000</v>
      </c>
      <c r="D36" s="72">
        <f>+'3T'!F39</f>
        <v>420247000</v>
      </c>
      <c r="E36" s="172">
        <f>+SUM(B36:D36)</f>
        <v>1099207000</v>
      </c>
    </row>
    <row r="37" spans="1:6" ht="18" customHeight="1" x14ac:dyDescent="0.3">
      <c r="A37" s="229" t="s">
        <v>127</v>
      </c>
      <c r="B37" s="13"/>
      <c r="C37" s="48"/>
      <c r="D37" s="72"/>
      <c r="E37" s="172">
        <f>+SUM(B37:D37)</f>
        <v>0</v>
      </c>
    </row>
    <row r="38" spans="1:6" ht="15" customHeight="1" x14ac:dyDescent="0.3">
      <c r="A38" s="585" t="s">
        <v>353</v>
      </c>
      <c r="B38" s="585"/>
      <c r="C38" s="585"/>
      <c r="D38" s="585"/>
      <c r="E38" s="585"/>
      <c r="F38" s="151"/>
    </row>
    <row r="39" spans="1:6" ht="50.1" customHeight="1" x14ac:dyDescent="0.3">
      <c r="A39" s="582" t="s">
        <v>132</v>
      </c>
      <c r="B39" s="583"/>
      <c r="C39" s="583"/>
      <c r="D39" s="583"/>
      <c r="E39" s="584"/>
    </row>
    <row r="40" spans="1:6" ht="21" customHeight="1" x14ac:dyDescent="0.3"/>
    <row r="41" spans="1:6" ht="21" customHeight="1" x14ac:dyDescent="0.3">
      <c r="A41" s="477" t="s">
        <v>371</v>
      </c>
      <c r="B41" s="477"/>
      <c r="C41" s="477"/>
      <c r="D41" s="477"/>
      <c r="E41" s="477"/>
      <c r="F41" s="400"/>
    </row>
    <row r="42" spans="1:6" ht="21" customHeight="1" x14ac:dyDescent="0.3">
      <c r="A42" s="439" t="s">
        <v>231</v>
      </c>
      <c r="B42" s="439"/>
      <c r="C42" s="439"/>
      <c r="D42" s="439"/>
      <c r="E42" s="439"/>
      <c r="F42" s="220"/>
    </row>
    <row r="43" spans="1:6" ht="21" customHeight="1" x14ac:dyDescent="0.3">
      <c r="A43" s="439" t="s">
        <v>232</v>
      </c>
      <c r="B43" s="439"/>
      <c r="C43" s="439"/>
      <c r="D43" s="439"/>
      <c r="E43" s="439"/>
    </row>
    <row r="44" spans="1:6" ht="21" customHeight="1" x14ac:dyDescent="0.3">
      <c r="A44" s="439" t="s">
        <v>171</v>
      </c>
      <c r="B44" s="439"/>
      <c r="C44" s="439"/>
      <c r="D44" s="439"/>
      <c r="E44" s="439"/>
    </row>
    <row r="45" spans="1:6" ht="34.5" customHeight="1" x14ac:dyDescent="0.3">
      <c r="A45" s="87" t="s">
        <v>233</v>
      </c>
      <c r="B45" s="87" t="s">
        <v>249</v>
      </c>
      <c r="C45" s="87" t="s">
        <v>322</v>
      </c>
      <c r="D45" s="216" t="s">
        <v>364</v>
      </c>
      <c r="E45" s="217" t="s">
        <v>370</v>
      </c>
      <c r="F45" s="192"/>
    </row>
    <row r="46" spans="1:6" ht="21" customHeight="1" x14ac:dyDescent="0.3">
      <c r="A46" s="107" t="s">
        <v>234</v>
      </c>
      <c r="B46" s="108">
        <v>0</v>
      </c>
      <c r="C46" s="108">
        <f>+B50</f>
        <v>10600518.750000007</v>
      </c>
      <c r="D46" s="108">
        <f>+C50</f>
        <v>5669403.040000014</v>
      </c>
      <c r="E46" s="221">
        <v>0</v>
      </c>
      <c r="F46" s="192"/>
    </row>
    <row r="47" spans="1:6" ht="21" customHeight="1" x14ac:dyDescent="0.3">
      <c r="A47" s="107" t="s">
        <v>235</v>
      </c>
      <c r="B47" s="108">
        <f>+'1T'!F97</f>
        <v>39866934.900000006</v>
      </c>
      <c r="C47" s="108">
        <f>+'2T'!F97</f>
        <v>39866934.900000006</v>
      </c>
      <c r="D47" s="108">
        <f>+'3T'!F97</f>
        <v>89877956.269999996</v>
      </c>
      <c r="E47" s="221">
        <f>+B47+C47+D47</f>
        <v>169611826.06999999</v>
      </c>
      <c r="F47" s="192"/>
    </row>
    <row r="48" spans="1:6" ht="21" customHeight="1" x14ac:dyDescent="0.3">
      <c r="A48" s="107" t="s">
        <v>236</v>
      </c>
      <c r="B48" s="108">
        <f>+B46+B47</f>
        <v>39866934.900000006</v>
      </c>
      <c r="C48" s="108">
        <f>+C46+C47</f>
        <v>50467453.650000013</v>
      </c>
      <c r="D48" s="108">
        <f>+D46+D47</f>
        <v>95547359.310000002</v>
      </c>
      <c r="E48" s="222">
        <f>+D48</f>
        <v>95547359.310000002</v>
      </c>
      <c r="F48" s="192"/>
    </row>
    <row r="49" spans="1:6" ht="21" customHeight="1" x14ac:dyDescent="0.3">
      <c r="A49" s="107" t="s">
        <v>237</v>
      </c>
      <c r="B49" s="108">
        <f>+'1T'!F117</f>
        <v>29266416.149999999</v>
      </c>
      <c r="C49" s="108">
        <f>+'2T'!F117</f>
        <v>44798050.609999999</v>
      </c>
      <c r="D49" s="108">
        <f>+'3T'!F117</f>
        <v>59438936.25</v>
      </c>
      <c r="E49" s="222">
        <f>+D49</f>
        <v>59438936.25</v>
      </c>
      <c r="F49" s="192"/>
    </row>
    <row r="50" spans="1:6" ht="21" customHeight="1" x14ac:dyDescent="0.3">
      <c r="A50" s="107" t="s">
        <v>238</v>
      </c>
      <c r="B50" s="108">
        <f>+B48-B49</f>
        <v>10600518.750000007</v>
      </c>
      <c r="C50" s="108">
        <f>+C48-C49</f>
        <v>5669403.040000014</v>
      </c>
      <c r="D50" s="108">
        <f>+D48-D49</f>
        <v>36108423.060000002</v>
      </c>
      <c r="E50" s="223">
        <f>+E48-E49</f>
        <v>36108423.060000002</v>
      </c>
      <c r="F50" s="192"/>
    </row>
    <row r="51" spans="1:6" ht="9.9" customHeight="1" x14ac:dyDescent="0.3">
      <c r="A51" s="525" t="s">
        <v>307</v>
      </c>
      <c r="B51" s="525"/>
      <c r="C51" s="525"/>
      <c r="D51" s="525"/>
      <c r="E51" s="525"/>
    </row>
    <row r="52" spans="1:6" ht="9.9" customHeight="1" x14ac:dyDescent="0.3">
      <c r="A52" s="190"/>
      <c r="B52" s="190"/>
      <c r="C52" s="190"/>
      <c r="D52" s="190"/>
    </row>
    <row r="53" spans="1:6" ht="9.9" customHeight="1" x14ac:dyDescent="0.3">
      <c r="A53" s="190"/>
      <c r="B53" s="190"/>
      <c r="C53" s="190"/>
      <c r="D53" s="190"/>
    </row>
    <row r="54" spans="1:6" ht="9.9" customHeight="1" x14ac:dyDescent="0.3">
      <c r="A54" s="190"/>
      <c r="B54" s="190"/>
      <c r="C54" s="190"/>
      <c r="D54" s="190"/>
    </row>
    <row r="55" spans="1:6" x14ac:dyDescent="0.3">
      <c r="A55" s="429" t="s">
        <v>105</v>
      </c>
      <c r="B55" s="429"/>
      <c r="C55" s="429"/>
      <c r="D55" s="429"/>
      <c r="E55" s="429"/>
      <c r="F55" s="429"/>
    </row>
    <row r="110" spans="1:1" x14ac:dyDescent="0.3"/>
  </sheetData>
  <mergeCells count="20">
    <mergeCell ref="A55:F55"/>
    <mergeCell ref="A12:F12"/>
    <mergeCell ref="A11:F11"/>
    <mergeCell ref="A24:F24"/>
    <mergeCell ref="A26:E26"/>
    <mergeCell ref="A27:E27"/>
    <mergeCell ref="A39:E39"/>
    <mergeCell ref="A42:E42"/>
    <mergeCell ref="A43:E43"/>
    <mergeCell ref="A44:E44"/>
    <mergeCell ref="A23:F23"/>
    <mergeCell ref="A51:E51"/>
    <mergeCell ref="A38:E38"/>
    <mergeCell ref="A41:E41"/>
    <mergeCell ref="A1:F2"/>
    <mergeCell ref="A3:F3"/>
    <mergeCell ref="A9:F9"/>
    <mergeCell ref="C5:E5"/>
    <mergeCell ref="C6:E6"/>
    <mergeCell ref="C7:E7"/>
  </mergeCells>
  <dataValidations count="1">
    <dataValidation allowBlank="1" showInputMessage="1" showErrorMessage="1" promptTitle="Advertencia" prompt="Se recomienda leer cuidadosamente las indicaciones dispuestas en la parte inferior de esta tabla. " sqref="A46" xr:uid="{C90F0FF1-F3C1-4CF8-BBB9-4699C52B49F9}"/>
  </dataValidations>
  <printOptions horizontalCentered="1"/>
  <pageMargins left="0.31496062992125984" right="0.31496062992125984" top="1.1811023622047245" bottom="0.78740157480314965" header="0.78740157480314965" footer="0.39370078740157483"/>
  <pageSetup scale="54" orientation="portrait" r:id="rId1"/>
  <headerFooter>
    <oddFooter>&amp;L&amp;"Palatino Linotype,Normal"&amp;K979797&amp;D&amp;C&amp;"Palatino Linotype,Normal"&amp;K979797Reporte de Ejecución programática y presupuestaria (I trimestre)&amp;R&amp;"Palatino Linotype,Normal"&amp;K979797&amp;P</oddFooter>
  </headerFooter>
  <drawing r:id="rId2"/>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tabColor rgb="FF979797"/>
  </sheetPr>
  <dimension ref="A1:F223"/>
  <sheetViews>
    <sheetView showGridLines="0" zoomScale="80" zoomScaleNormal="80" zoomScaleSheetLayoutView="100" workbookViewId="0">
      <selection sqref="A1:F2"/>
    </sheetView>
  </sheetViews>
  <sheetFormatPr baseColWidth="10" defaultColWidth="11.44140625" defaultRowHeight="15.6" x14ac:dyDescent="0.3"/>
  <cols>
    <col min="1" max="1" width="41.33203125" style="27" customWidth="1"/>
    <col min="2" max="2" width="28.109375" style="27" customWidth="1"/>
    <col min="3" max="5" width="28.5546875" style="27" customWidth="1"/>
    <col min="6" max="6" width="20.6640625" style="27" customWidth="1"/>
    <col min="7" max="16384" width="11.44140625" style="27"/>
  </cols>
  <sheetData>
    <row r="1" spans="1:6" ht="26.4" customHeight="1" x14ac:dyDescent="0.3">
      <c r="A1" s="511" t="s">
        <v>106</v>
      </c>
      <c r="B1" s="511"/>
      <c r="C1" s="511"/>
      <c r="D1" s="511"/>
      <c r="E1" s="511"/>
      <c r="F1" s="511"/>
    </row>
    <row r="2" spans="1:6" ht="19.2" customHeight="1" x14ac:dyDescent="0.3">
      <c r="A2" s="511"/>
      <c r="B2" s="511"/>
      <c r="C2" s="511"/>
      <c r="D2" s="511"/>
      <c r="E2" s="511"/>
      <c r="F2" s="511"/>
    </row>
    <row r="3" spans="1:6" ht="17.399999999999999" x14ac:dyDescent="0.3">
      <c r="A3" s="520" t="s">
        <v>372</v>
      </c>
      <c r="B3" s="520"/>
      <c r="C3" s="520"/>
      <c r="D3" s="520"/>
      <c r="E3" s="520"/>
      <c r="F3" s="520"/>
    </row>
    <row r="4" spans="1:6" ht="9.9" customHeight="1" thickBot="1" x14ac:dyDescent="0.35">
      <c r="A4" s="28"/>
      <c r="B4" s="28"/>
      <c r="C4" s="28"/>
      <c r="D4" s="28"/>
      <c r="E4" s="28"/>
      <c r="F4" s="28"/>
    </row>
    <row r="5" spans="1:6" ht="18" customHeight="1" x14ac:dyDescent="0.3">
      <c r="A5" s="54"/>
      <c r="B5" s="124" t="s">
        <v>108</v>
      </c>
      <c r="C5" s="499" t="str">
        <f>+'1T'!C5</f>
        <v>Programa Nacional de Apoyo a la Micro Empresa y la Movilidad Social (Pronamype)</v>
      </c>
      <c r="D5" s="500"/>
      <c r="E5" s="501"/>
    </row>
    <row r="6" spans="1:6" ht="18" customHeight="1" x14ac:dyDescent="0.3">
      <c r="A6" s="55"/>
      <c r="B6" s="125" t="s">
        <v>110</v>
      </c>
      <c r="C6" s="502" t="str">
        <f>+'1T'!C6</f>
        <v>Ministerio de Trabajo y Seguridad Social</v>
      </c>
      <c r="D6" s="503"/>
      <c r="E6" s="504"/>
      <c r="F6" s="5"/>
    </row>
    <row r="7" spans="1:6" ht="18" customHeight="1" thickBot="1" x14ac:dyDescent="0.35">
      <c r="A7" s="55"/>
      <c r="B7" s="128" t="s">
        <v>112</v>
      </c>
      <c r="C7" s="505" t="str">
        <f>+'1T'!C7</f>
        <v>Dirección de la Economía Social Solidaria (Unidad Pronamype)</v>
      </c>
      <c r="D7" s="506"/>
      <c r="E7" s="507"/>
      <c r="F7" s="5"/>
    </row>
    <row r="8" spans="1:6" ht="9.9" customHeight="1" x14ac:dyDescent="0.3">
      <c r="A8" s="6"/>
      <c r="B8" s="29"/>
      <c r="C8" s="29"/>
      <c r="D8" s="29"/>
      <c r="E8" s="29"/>
      <c r="F8" s="29"/>
    </row>
    <row r="9" spans="1:6" ht="21.9" customHeight="1" x14ac:dyDescent="0.3">
      <c r="A9" s="477" t="s">
        <v>114</v>
      </c>
      <c r="B9" s="477"/>
      <c r="C9" s="477"/>
      <c r="D9" s="477"/>
      <c r="E9" s="477"/>
      <c r="F9" s="477"/>
    </row>
    <row r="10" spans="1:6" ht="17.399999999999999" x14ac:dyDescent="0.3">
      <c r="A10" s="9"/>
      <c r="B10" s="9"/>
      <c r="C10" s="9"/>
      <c r="D10" s="9"/>
      <c r="E10" s="9"/>
      <c r="F10" s="9"/>
    </row>
    <row r="11" spans="1:6" ht="50.25" customHeight="1" x14ac:dyDescent="0.3">
      <c r="A11" s="431" t="s">
        <v>115</v>
      </c>
      <c r="B11" s="431"/>
      <c r="C11" s="431"/>
      <c r="D11" s="431"/>
      <c r="E11" s="431"/>
      <c r="F11" s="431"/>
    </row>
    <row r="12" spans="1:6" ht="17.399999999999999" x14ac:dyDescent="0.3">
      <c r="A12" s="9"/>
      <c r="B12" s="9"/>
      <c r="C12" s="9"/>
      <c r="D12" s="9"/>
      <c r="E12" s="9"/>
      <c r="F12" s="9"/>
    </row>
    <row r="13" spans="1:6" ht="16.95" customHeight="1" x14ac:dyDescent="0.3">
      <c r="A13" s="541" t="s">
        <v>116</v>
      </c>
      <c r="B13" s="541"/>
      <c r="C13" s="541"/>
      <c r="D13" s="541"/>
      <c r="E13" s="541"/>
      <c r="F13" s="541"/>
    </row>
    <row r="14" spans="1:6" ht="16.95" customHeight="1" x14ac:dyDescent="0.3">
      <c r="A14" s="541" t="s">
        <v>117</v>
      </c>
      <c r="B14" s="541"/>
      <c r="C14" s="541"/>
      <c r="D14" s="541"/>
      <c r="E14" s="541"/>
      <c r="F14" s="541"/>
    </row>
    <row r="15" spans="1:6" ht="18" customHeight="1" x14ac:dyDescent="0.3">
      <c r="A15" s="83" t="s">
        <v>118</v>
      </c>
      <c r="B15" s="82" t="s">
        <v>119</v>
      </c>
      <c r="C15" s="82" t="s">
        <v>373</v>
      </c>
      <c r="D15" s="82" t="s">
        <v>374</v>
      </c>
      <c r="E15" s="82" t="s">
        <v>375</v>
      </c>
      <c r="F15" s="83" t="s">
        <v>376</v>
      </c>
    </row>
    <row r="16" spans="1:6" ht="16.95" customHeight="1" x14ac:dyDescent="0.3">
      <c r="A16" s="228" t="s">
        <v>124</v>
      </c>
      <c r="B16" s="77" t="s">
        <v>125</v>
      </c>
      <c r="C16" s="235">
        <f>+C21+C20</f>
        <v>78</v>
      </c>
      <c r="D16" s="235">
        <f t="shared" ref="D16:F16" si="0">+D21+D20</f>
        <v>102</v>
      </c>
      <c r="E16" s="235">
        <f t="shared" si="0"/>
        <v>9</v>
      </c>
      <c r="F16" s="235">
        <f t="shared" si="0"/>
        <v>189</v>
      </c>
    </row>
    <row r="17" spans="1:6" ht="15" customHeight="1" x14ac:dyDescent="0.3">
      <c r="A17" s="228" t="s">
        <v>126</v>
      </c>
      <c r="B17" s="77" t="s">
        <v>125</v>
      </c>
      <c r="C17" s="235">
        <f>+C23+C24</f>
        <v>6</v>
      </c>
      <c r="D17" s="235">
        <f t="shared" ref="D17:F17" si="1">+D23+D24</f>
        <v>15</v>
      </c>
      <c r="E17" s="235">
        <f t="shared" si="1"/>
        <v>55</v>
      </c>
      <c r="F17" s="235">
        <f t="shared" si="1"/>
        <v>76</v>
      </c>
    </row>
    <row r="18" spans="1:6" ht="15" customHeight="1" x14ac:dyDescent="0.3">
      <c r="A18" s="10"/>
      <c r="B18" s="11"/>
      <c r="C18" s="236"/>
      <c r="D18" s="236"/>
      <c r="E18" s="236"/>
      <c r="F18" s="236"/>
    </row>
    <row r="19" spans="1:6" ht="16.95" customHeight="1" x14ac:dyDescent="0.3">
      <c r="A19" s="230" t="s">
        <v>391</v>
      </c>
      <c r="B19" s="233"/>
      <c r="C19" s="237"/>
      <c r="D19" s="237"/>
      <c r="E19" s="237"/>
      <c r="F19" s="237"/>
    </row>
    <row r="20" spans="1:6" ht="16.95" customHeight="1" x14ac:dyDescent="0.3">
      <c r="A20" s="229" t="s">
        <v>129</v>
      </c>
      <c r="B20" s="234" t="s">
        <v>125</v>
      </c>
      <c r="C20" s="238">
        <v>47</v>
      </c>
      <c r="D20" s="238">
        <v>40</v>
      </c>
      <c r="E20" s="238">
        <v>0</v>
      </c>
      <c r="F20" s="240">
        <f>+SUM(C20:E20)</f>
        <v>87</v>
      </c>
    </row>
    <row r="21" spans="1:6" ht="16.95" customHeight="1" x14ac:dyDescent="0.3">
      <c r="A21" s="229" t="s">
        <v>304</v>
      </c>
      <c r="B21" s="234" t="s">
        <v>125</v>
      </c>
      <c r="C21" s="238">
        <v>31</v>
      </c>
      <c r="D21" s="238">
        <v>62</v>
      </c>
      <c r="E21" s="238">
        <v>9</v>
      </c>
      <c r="F21" s="240">
        <f>+SUM(C21:E21)</f>
        <v>102</v>
      </c>
    </row>
    <row r="22" spans="1:6" ht="16.95" customHeight="1" x14ac:dyDescent="0.3">
      <c r="A22" s="230" t="s">
        <v>128</v>
      </c>
      <c r="B22" s="233"/>
      <c r="C22" s="239"/>
      <c r="D22" s="237"/>
      <c r="E22" s="237"/>
      <c r="F22" s="237"/>
    </row>
    <row r="23" spans="1:6" ht="17.25" customHeight="1" x14ac:dyDescent="0.3">
      <c r="A23" s="229" t="s">
        <v>397</v>
      </c>
      <c r="B23" s="234" t="s">
        <v>125</v>
      </c>
      <c r="C23" s="238">
        <v>6</v>
      </c>
      <c r="D23" s="238">
        <v>15</v>
      </c>
      <c r="E23" s="238">
        <v>55</v>
      </c>
      <c r="F23" s="240">
        <f>+SUM(C23:E23)</f>
        <v>76</v>
      </c>
    </row>
    <row r="24" spans="1:6" ht="17.25" customHeight="1" x14ac:dyDescent="0.3">
      <c r="A24" s="229" t="s">
        <v>127</v>
      </c>
      <c r="B24" s="234" t="s">
        <v>125</v>
      </c>
      <c r="C24" s="238"/>
      <c r="D24" s="238"/>
      <c r="E24" s="238"/>
      <c r="F24" s="240">
        <f>+SUM(C24:E24)</f>
        <v>0</v>
      </c>
    </row>
    <row r="25" spans="1:6" x14ac:dyDescent="0.3">
      <c r="A25" s="122" t="s">
        <v>189</v>
      </c>
      <c r="B25" s="224" t="s">
        <v>393</v>
      </c>
      <c r="C25" s="121"/>
      <c r="D25" s="121"/>
      <c r="E25" s="121"/>
      <c r="F25" s="121"/>
    </row>
    <row r="26" spans="1:6" ht="35.1" customHeight="1" x14ac:dyDescent="0.3">
      <c r="A26" s="544" t="s">
        <v>131</v>
      </c>
      <c r="B26" s="545"/>
      <c r="C26" s="545"/>
      <c r="D26" s="545"/>
      <c r="E26" s="545"/>
      <c r="F26" s="546"/>
    </row>
    <row r="27" spans="1:6" ht="134.1" customHeight="1" x14ac:dyDescent="0.3">
      <c r="A27" s="538" t="s">
        <v>398</v>
      </c>
      <c r="B27" s="539"/>
      <c r="C27" s="539"/>
      <c r="D27" s="539"/>
      <c r="E27" s="539"/>
      <c r="F27" s="540"/>
    </row>
    <row r="28" spans="1:6" ht="16.95" customHeight="1" x14ac:dyDescent="0.3">
      <c r="A28" s="30"/>
      <c r="B28" s="30"/>
      <c r="C28" s="30"/>
      <c r="D28" s="31"/>
      <c r="E28" s="31"/>
      <c r="F28" s="32"/>
    </row>
    <row r="29" spans="1:6" ht="16.95" customHeight="1" x14ac:dyDescent="0.3">
      <c r="A29" s="541" t="s">
        <v>133</v>
      </c>
      <c r="B29" s="541"/>
      <c r="C29" s="541"/>
      <c r="D29" s="541"/>
      <c r="E29" s="541"/>
      <c r="F29" s="541"/>
    </row>
    <row r="30" spans="1:6" ht="16.95" customHeight="1" x14ac:dyDescent="0.3">
      <c r="A30" s="541" t="s">
        <v>134</v>
      </c>
      <c r="B30" s="541"/>
      <c r="C30" s="541"/>
      <c r="D30" s="541"/>
      <c r="E30" s="541"/>
      <c r="F30" s="541"/>
    </row>
    <row r="31" spans="1:6" ht="18" customHeight="1" x14ac:dyDescent="0.3">
      <c r="A31" s="461" t="s">
        <v>118</v>
      </c>
      <c r="B31" s="600"/>
      <c r="C31" s="82" t="s">
        <v>373</v>
      </c>
      <c r="D31" s="82" t="s">
        <v>374</v>
      </c>
      <c r="E31" s="82" t="s">
        <v>375</v>
      </c>
      <c r="F31" s="83" t="s">
        <v>376</v>
      </c>
    </row>
    <row r="32" spans="1:6" ht="16.95" customHeight="1" x14ac:dyDescent="0.3">
      <c r="A32" s="547" t="s">
        <v>124</v>
      </c>
      <c r="B32" s="547"/>
      <c r="C32" s="89">
        <f>+C37+C36</f>
        <v>209587006.84999999</v>
      </c>
      <c r="D32" s="89">
        <f t="shared" ref="D32:F32" si="2">+D37+D36</f>
        <v>253099372.81</v>
      </c>
      <c r="E32" s="89">
        <f t="shared" si="2"/>
        <v>13288978.300000001</v>
      </c>
      <c r="F32" s="89">
        <f t="shared" si="2"/>
        <v>475975357.95999998</v>
      </c>
    </row>
    <row r="33" spans="1:6" ht="15" customHeight="1" x14ac:dyDescent="0.3">
      <c r="A33" s="547" t="s">
        <v>126</v>
      </c>
      <c r="B33" s="547"/>
      <c r="C33" s="89">
        <f>+C39+C40</f>
        <v>35500000</v>
      </c>
      <c r="D33" s="89">
        <f t="shared" ref="D33:F33" si="3">+D39+D40</f>
        <v>58073812.200000003</v>
      </c>
      <c r="E33" s="89">
        <f t="shared" si="3"/>
        <v>267255397.78999999</v>
      </c>
      <c r="F33" s="89">
        <f t="shared" si="3"/>
        <v>360829209.99000001</v>
      </c>
    </row>
    <row r="34" spans="1:6" ht="16.95" customHeight="1" x14ac:dyDescent="0.3">
      <c r="A34" s="548"/>
      <c r="B34" s="548"/>
      <c r="C34" s="13"/>
      <c r="D34" s="13"/>
      <c r="E34" s="13"/>
      <c r="F34" s="13"/>
    </row>
    <row r="35" spans="1:6" ht="16.95" customHeight="1" x14ac:dyDescent="0.3">
      <c r="A35" s="549" t="s">
        <v>135</v>
      </c>
      <c r="B35" s="549"/>
      <c r="C35" s="231"/>
      <c r="D35" s="231"/>
      <c r="E35" s="231"/>
      <c r="F35" s="231"/>
    </row>
    <row r="36" spans="1:6" ht="16.95" customHeight="1" x14ac:dyDescent="0.3">
      <c r="A36" s="552" t="s">
        <v>129</v>
      </c>
      <c r="B36" s="552"/>
      <c r="C36" s="13">
        <v>166875000</v>
      </c>
      <c r="D36" s="13">
        <v>180750000</v>
      </c>
      <c r="E36" s="13">
        <v>375000</v>
      </c>
      <c r="F36" s="172">
        <f>+SUM(C36:E36)</f>
        <v>348000000</v>
      </c>
    </row>
    <row r="37" spans="1:6" ht="16.95" customHeight="1" x14ac:dyDescent="0.3">
      <c r="A37" s="552" t="s">
        <v>127</v>
      </c>
      <c r="B37" s="552"/>
      <c r="C37" s="13">
        <v>42712006.850000001</v>
      </c>
      <c r="D37" s="13">
        <v>72349372.810000002</v>
      </c>
      <c r="E37" s="13">
        <v>12913978.300000001</v>
      </c>
      <c r="F37" s="172">
        <f>+SUM(C37:E37)</f>
        <v>127975357.95999999</v>
      </c>
    </row>
    <row r="38" spans="1:6" ht="16.95" customHeight="1" x14ac:dyDescent="0.3">
      <c r="A38" s="549" t="s">
        <v>128</v>
      </c>
      <c r="B38" s="549"/>
      <c r="C38" s="232"/>
      <c r="D38" s="231"/>
      <c r="E38" s="231"/>
      <c r="F38" s="231"/>
    </row>
    <row r="39" spans="1:6" ht="16.95" customHeight="1" x14ac:dyDescent="0.3">
      <c r="A39" s="552" t="s">
        <v>129</v>
      </c>
      <c r="B39" s="552"/>
      <c r="C39" s="13">
        <v>35500000</v>
      </c>
      <c r="D39" s="13">
        <v>52275000</v>
      </c>
      <c r="E39" s="13">
        <v>264647000</v>
      </c>
      <c r="F39" s="172">
        <f>+SUM(C39:E39)</f>
        <v>352422000</v>
      </c>
    </row>
    <row r="40" spans="1:6" ht="16.95" customHeight="1" x14ac:dyDescent="0.3">
      <c r="A40" s="552" t="s">
        <v>304</v>
      </c>
      <c r="B40" s="552"/>
      <c r="C40" s="13"/>
      <c r="D40" s="13">
        <v>5798812.2000000002</v>
      </c>
      <c r="E40" s="13">
        <v>2608397.79</v>
      </c>
      <c r="F40" s="172">
        <f>+SUM(C40:E40)</f>
        <v>8407209.9900000002</v>
      </c>
    </row>
    <row r="41" spans="1:6" ht="15" customHeight="1" x14ac:dyDescent="0.3">
      <c r="A41" s="122" t="s">
        <v>189</v>
      </c>
      <c r="B41" s="224" t="s">
        <v>403</v>
      </c>
      <c r="C41" s="121"/>
      <c r="D41" s="121"/>
      <c r="E41" s="121"/>
      <c r="F41" s="121"/>
    </row>
    <row r="42" spans="1:6" ht="35.1" customHeight="1" x14ac:dyDescent="0.3">
      <c r="A42" s="544" t="s">
        <v>131</v>
      </c>
      <c r="B42" s="545"/>
      <c r="C42" s="545"/>
      <c r="D42" s="545"/>
      <c r="E42" s="545"/>
      <c r="F42" s="546"/>
    </row>
    <row r="43" spans="1:6" ht="50.1" customHeight="1" x14ac:dyDescent="0.3">
      <c r="A43" s="538" t="s">
        <v>305</v>
      </c>
      <c r="B43" s="539"/>
      <c r="C43" s="539"/>
      <c r="D43" s="539"/>
      <c r="E43" s="539"/>
      <c r="F43" s="540"/>
    </row>
    <row r="44" spans="1:6" ht="16.95" customHeight="1" x14ac:dyDescent="0.3"/>
    <row r="45" spans="1:6" ht="16.95" customHeight="1" x14ac:dyDescent="0.3">
      <c r="A45" s="439" t="s">
        <v>136</v>
      </c>
      <c r="B45" s="439"/>
      <c r="C45" s="439"/>
      <c r="D45" s="439"/>
      <c r="E45" s="439"/>
      <c r="F45" s="439"/>
    </row>
    <row r="46" spans="1:6" ht="33" customHeight="1" x14ac:dyDescent="0.3">
      <c r="A46" s="462" t="s">
        <v>137</v>
      </c>
      <c r="B46" s="462"/>
      <c r="C46" s="462"/>
      <c r="D46" s="462"/>
      <c r="E46" s="462"/>
      <c r="F46" s="462"/>
    </row>
    <row r="47" spans="1:6" x14ac:dyDescent="0.3">
      <c r="A47" s="461" t="s">
        <v>138</v>
      </c>
      <c r="B47" s="461"/>
      <c r="C47" s="82" t="s">
        <v>139</v>
      </c>
      <c r="D47" s="83" t="s">
        <v>140</v>
      </c>
      <c r="E47" s="84" t="s">
        <v>141</v>
      </c>
      <c r="F47" s="83" t="s">
        <v>142</v>
      </c>
    </row>
    <row r="48" spans="1:6" ht="30" customHeight="1" x14ac:dyDescent="0.3">
      <c r="A48" s="553" t="s">
        <v>143</v>
      </c>
      <c r="B48" s="554"/>
      <c r="C48" s="15" t="s">
        <v>144</v>
      </c>
      <c r="D48" s="15"/>
      <c r="E48" s="19"/>
      <c r="F48" s="16"/>
    </row>
    <row r="49" spans="1:6" ht="30" customHeight="1" x14ac:dyDescent="0.3">
      <c r="A49" s="553" t="s">
        <v>145</v>
      </c>
      <c r="B49" s="553"/>
      <c r="C49" s="15" t="s">
        <v>144</v>
      </c>
      <c r="D49" s="15"/>
      <c r="E49" s="15"/>
      <c r="F49" s="17"/>
    </row>
    <row r="50" spans="1:6" ht="30" customHeight="1" x14ac:dyDescent="0.3">
      <c r="A50" s="550" t="s">
        <v>146</v>
      </c>
      <c r="B50" s="550"/>
      <c r="C50" s="15" t="s">
        <v>144</v>
      </c>
      <c r="D50" s="15"/>
      <c r="E50" s="15"/>
      <c r="F50" s="17"/>
    </row>
    <row r="51" spans="1:6" ht="30" customHeight="1" x14ac:dyDescent="0.3">
      <c r="A51" s="551" t="s">
        <v>147</v>
      </c>
      <c r="B51" s="551"/>
      <c r="C51" s="15"/>
      <c r="D51" s="15" t="s">
        <v>144</v>
      </c>
      <c r="E51" s="15"/>
      <c r="F51" s="18"/>
    </row>
    <row r="52" spans="1:6" ht="16.95" customHeight="1" x14ac:dyDescent="0.3">
      <c r="A52" s="122" t="s">
        <v>189</v>
      </c>
      <c r="B52" s="224" t="s">
        <v>335</v>
      </c>
      <c r="C52" s="71"/>
      <c r="D52" s="71"/>
      <c r="E52" s="71"/>
      <c r="F52" s="71"/>
    </row>
    <row r="53" spans="1:6" ht="35.1" customHeight="1" x14ac:dyDescent="0.3">
      <c r="A53" s="544" t="s">
        <v>149</v>
      </c>
      <c r="B53" s="545"/>
      <c r="C53" s="545"/>
      <c r="D53" s="545"/>
      <c r="E53" s="545"/>
      <c r="F53" s="546"/>
    </row>
    <row r="54" spans="1:6" s="59" customFormat="1" ht="50.1" customHeight="1" x14ac:dyDescent="0.3">
      <c r="A54" s="537" t="s">
        <v>150</v>
      </c>
      <c r="B54" s="537"/>
      <c r="C54" s="537"/>
      <c r="D54" s="537"/>
      <c r="E54" s="537"/>
      <c r="F54" s="537"/>
    </row>
    <row r="56" spans="1:6" x14ac:dyDescent="0.3">
      <c r="A56" s="439" t="s">
        <v>151</v>
      </c>
      <c r="B56" s="439"/>
      <c r="C56" s="439"/>
      <c r="D56" s="439"/>
      <c r="E56" s="439"/>
      <c r="F56" s="439"/>
    </row>
    <row r="57" spans="1:6" x14ac:dyDescent="0.3">
      <c r="A57" s="439" t="s">
        <v>152</v>
      </c>
      <c r="B57" s="439"/>
      <c r="C57" s="439"/>
      <c r="D57" s="439"/>
      <c r="E57" s="439"/>
      <c r="F57" s="439"/>
    </row>
    <row r="58" spans="1:6" x14ac:dyDescent="0.3">
      <c r="A58" s="542" t="s">
        <v>138</v>
      </c>
      <c r="B58" s="542"/>
      <c r="C58" s="81" t="s">
        <v>139</v>
      </c>
      <c r="D58" s="80" t="s">
        <v>140</v>
      </c>
      <c r="E58" s="85" t="s">
        <v>153</v>
      </c>
      <c r="F58" s="80" t="s">
        <v>142</v>
      </c>
    </row>
    <row r="59" spans="1:6" ht="30" customHeight="1" x14ac:dyDescent="0.3">
      <c r="A59" s="559" t="s">
        <v>154</v>
      </c>
      <c r="B59" s="559"/>
      <c r="C59" s="19"/>
      <c r="D59" s="19"/>
      <c r="E59" s="24" t="s">
        <v>144</v>
      </c>
      <c r="F59" s="35"/>
    </row>
    <row r="60" spans="1:6" ht="30" customHeight="1" x14ac:dyDescent="0.3">
      <c r="A60" s="553" t="s">
        <v>155</v>
      </c>
      <c r="B60" s="553"/>
      <c r="C60" s="25"/>
      <c r="D60" s="25"/>
      <c r="E60" s="26" t="s">
        <v>144</v>
      </c>
      <c r="F60" s="36"/>
    </row>
    <row r="61" spans="1:6" s="59" customFormat="1" ht="30" customHeight="1" x14ac:dyDescent="0.3">
      <c r="A61" s="558" t="s">
        <v>156</v>
      </c>
      <c r="B61" s="558"/>
      <c r="C61" s="225"/>
      <c r="D61" s="225"/>
      <c r="E61" s="226" t="s">
        <v>144</v>
      </c>
      <c r="F61" s="36"/>
    </row>
    <row r="62" spans="1:6" x14ac:dyDescent="0.3">
      <c r="A62" s="122" t="s">
        <v>189</v>
      </c>
      <c r="B62" s="224" t="s">
        <v>394</v>
      </c>
      <c r="C62" s="121"/>
      <c r="D62" s="121"/>
      <c r="E62" s="121"/>
      <c r="F62" s="121"/>
    </row>
    <row r="63" spans="1:6" ht="35.1" customHeight="1" x14ac:dyDescent="0.3">
      <c r="A63" s="544" t="s">
        <v>158</v>
      </c>
      <c r="B63" s="545"/>
      <c r="C63" s="545"/>
      <c r="D63" s="545"/>
      <c r="E63" s="545"/>
      <c r="F63" s="546"/>
    </row>
    <row r="64" spans="1:6" ht="50.1" customHeight="1" x14ac:dyDescent="0.3">
      <c r="A64" s="537" t="s">
        <v>399</v>
      </c>
      <c r="B64" s="537"/>
      <c r="C64" s="537"/>
      <c r="D64" s="537"/>
      <c r="E64" s="537"/>
      <c r="F64" s="537"/>
    </row>
    <row r="65" spans="1:6" ht="9.9" customHeight="1" x14ac:dyDescent="0.3">
      <c r="E65" s="37"/>
    </row>
    <row r="66" spans="1:6" ht="30" customHeight="1" x14ac:dyDescent="0.3">
      <c r="A66" s="86" t="s">
        <v>160</v>
      </c>
      <c r="B66" s="502" t="s">
        <v>324</v>
      </c>
      <c r="C66" s="526"/>
      <c r="D66" s="527" t="s">
        <v>162</v>
      </c>
      <c r="E66" s="528"/>
      <c r="F66" s="529"/>
    </row>
    <row r="67" spans="1:6" ht="30" customHeight="1" x14ac:dyDescent="0.3">
      <c r="A67" s="86" t="s">
        <v>163</v>
      </c>
      <c r="B67" s="502" t="s">
        <v>410</v>
      </c>
      <c r="C67" s="526"/>
      <c r="D67" s="530"/>
      <c r="E67" s="531"/>
      <c r="F67" s="532"/>
    </row>
    <row r="68" spans="1:6" ht="30" customHeight="1" x14ac:dyDescent="0.3">
      <c r="A68" s="86" t="s">
        <v>165</v>
      </c>
      <c r="B68" s="502" t="s">
        <v>166</v>
      </c>
      <c r="C68" s="526"/>
      <c r="D68" s="533"/>
      <c r="E68" s="534"/>
      <c r="F68" s="535"/>
    </row>
    <row r="70" spans="1:6" ht="21.9" customHeight="1" x14ac:dyDescent="0.3">
      <c r="A70" s="477" t="s">
        <v>167</v>
      </c>
      <c r="B70" s="477"/>
      <c r="C70" s="477"/>
      <c r="D70" s="477"/>
      <c r="E70" s="477"/>
      <c r="F70" s="477"/>
    </row>
    <row r="71" spans="1:6" ht="9.9" customHeight="1" x14ac:dyDescent="0.3"/>
    <row r="72" spans="1:6" ht="84.9" customHeight="1" x14ac:dyDescent="0.3">
      <c r="A72" s="431" t="s">
        <v>312</v>
      </c>
      <c r="B72" s="431"/>
      <c r="C72" s="431"/>
      <c r="D72" s="431"/>
      <c r="E72" s="431"/>
      <c r="F72" s="431"/>
    </row>
    <row r="73" spans="1:6" ht="9.9" customHeight="1" x14ac:dyDescent="0.3"/>
    <row r="74" spans="1:6" x14ac:dyDescent="0.3">
      <c r="A74" s="439" t="s">
        <v>169</v>
      </c>
      <c r="B74" s="439"/>
      <c r="C74" s="439"/>
      <c r="D74" s="439"/>
      <c r="E74" s="439"/>
      <c r="F74" s="439"/>
    </row>
    <row r="75" spans="1:6" x14ac:dyDescent="0.3">
      <c r="A75" s="439" t="s">
        <v>313</v>
      </c>
      <c r="B75" s="439"/>
      <c r="C75" s="439"/>
      <c r="D75" s="439"/>
      <c r="E75" s="439"/>
      <c r="F75" s="439"/>
    </row>
    <row r="76" spans="1:6" x14ac:dyDescent="0.3">
      <c r="A76" s="439" t="s">
        <v>171</v>
      </c>
      <c r="B76" s="439"/>
      <c r="C76" s="439"/>
      <c r="D76" s="439"/>
      <c r="E76" s="439"/>
      <c r="F76" s="439"/>
    </row>
    <row r="77" spans="1:6" ht="45" customHeight="1" x14ac:dyDescent="0.3">
      <c r="A77" s="74" t="s">
        <v>172</v>
      </c>
      <c r="B77" s="74" t="s">
        <v>314</v>
      </c>
      <c r="C77" s="74" t="s">
        <v>174</v>
      </c>
      <c r="D77" s="74" t="s">
        <v>175</v>
      </c>
      <c r="E77" s="74" t="s">
        <v>176</v>
      </c>
      <c r="F77" s="74" t="s">
        <v>358</v>
      </c>
    </row>
    <row r="78" spans="1:6" x14ac:dyDescent="0.3">
      <c r="A78" s="75" t="s">
        <v>178</v>
      </c>
      <c r="B78" s="76">
        <f>+SUM(B80:B86)</f>
        <v>559467740.14999998</v>
      </c>
      <c r="C78" s="271">
        <f>+SUM(C80:C86)</f>
        <v>100</v>
      </c>
      <c r="D78" s="77"/>
      <c r="E78" s="77"/>
      <c r="F78" s="77"/>
    </row>
    <row r="79" spans="1:6" ht="9.9" customHeight="1" x14ac:dyDescent="0.3">
      <c r="A79" s="21"/>
      <c r="B79" s="22"/>
      <c r="C79" s="272"/>
      <c r="D79" s="20"/>
      <c r="E79" s="20"/>
      <c r="F79" s="20"/>
    </row>
    <row r="80" spans="1:6" ht="29.1" customHeight="1" x14ac:dyDescent="0.3">
      <c r="A80" s="403" t="s">
        <v>179</v>
      </c>
      <c r="B80" s="407">
        <f>+'1T'!B80</f>
        <v>159467740.15000001</v>
      </c>
      <c r="C80" s="408">
        <f>+B80/$B$78*100</f>
        <v>28.503473695774627</v>
      </c>
      <c r="D80" s="409" t="str">
        <f>+'1T'!D80</f>
        <v>MTSS-DMT-OF-618-2023 del 04 de mayo del 2023.</v>
      </c>
      <c r="E80" s="409" t="str">
        <f>+'1T'!E80</f>
        <v>MTSS-DESAF-OF-1290-2023 del 08 de diciembre del 2024.</v>
      </c>
      <c r="F80" s="409" t="str">
        <f>+'1T'!F80</f>
        <v>Acuerdo 2 Comité Especial Fideicomiso 02-99, sesión ordinaria 10-2023 celebrada el 22 de junio del 2023.</v>
      </c>
    </row>
    <row r="81" spans="1:6" ht="17.100000000000001" customHeight="1" x14ac:dyDescent="0.3">
      <c r="A81" s="404" t="s">
        <v>183</v>
      </c>
      <c r="B81" s="407"/>
      <c r="C81" s="408">
        <f>+B81/$B$78*100</f>
        <v>0</v>
      </c>
      <c r="D81" s="409">
        <f>+'1T'!D81</f>
        <v>0</v>
      </c>
      <c r="E81" s="409">
        <f>+'1T'!E81</f>
        <v>0</v>
      </c>
      <c r="F81" s="409">
        <f>+'1T'!F81</f>
        <v>0</v>
      </c>
    </row>
    <row r="82" spans="1:6" ht="45" customHeight="1" x14ac:dyDescent="0.3">
      <c r="A82" s="403" t="s">
        <v>184</v>
      </c>
      <c r="B82" s="407">
        <v>400000000</v>
      </c>
      <c r="C82" s="408">
        <f t="shared" ref="C82:C86" si="4">+B82/$B$78*100</f>
        <v>71.49652630422537</v>
      </c>
      <c r="D82" s="409" t="s">
        <v>401</v>
      </c>
      <c r="E82" s="409" t="s">
        <v>400</v>
      </c>
      <c r="F82" s="409" t="s">
        <v>402</v>
      </c>
    </row>
    <row r="83" spans="1:6" x14ac:dyDescent="0.3">
      <c r="A83" s="405" t="s">
        <v>185</v>
      </c>
      <c r="B83" s="410">
        <v>0</v>
      </c>
      <c r="C83" s="411">
        <f t="shared" si="4"/>
        <v>0</v>
      </c>
      <c r="D83" s="412"/>
      <c r="E83" s="412"/>
      <c r="F83" s="412"/>
    </row>
    <row r="84" spans="1:6" ht="17.100000000000001" customHeight="1" x14ac:dyDescent="0.3">
      <c r="A84" s="403" t="s">
        <v>186</v>
      </c>
      <c r="B84" s="407">
        <v>0</v>
      </c>
      <c r="C84" s="408">
        <f t="shared" si="4"/>
        <v>0</v>
      </c>
      <c r="D84" s="413"/>
      <c r="E84" s="413"/>
      <c r="F84" s="413"/>
    </row>
    <row r="85" spans="1:6" ht="17.100000000000001" customHeight="1" x14ac:dyDescent="0.3">
      <c r="A85" s="403" t="s">
        <v>187</v>
      </c>
      <c r="B85" s="407">
        <v>0</v>
      </c>
      <c r="C85" s="408">
        <f t="shared" si="4"/>
        <v>0</v>
      </c>
      <c r="D85" s="413"/>
      <c r="E85" s="413"/>
      <c r="F85" s="413"/>
    </row>
    <row r="86" spans="1:6" ht="17.100000000000001" customHeight="1" x14ac:dyDescent="0.3">
      <c r="A86" s="406" t="s">
        <v>188</v>
      </c>
      <c r="B86" s="407">
        <v>0</v>
      </c>
      <c r="C86" s="408">
        <f t="shared" si="4"/>
        <v>0</v>
      </c>
      <c r="D86" s="113"/>
      <c r="E86" s="113"/>
      <c r="F86" s="113"/>
    </row>
    <row r="87" spans="1:6" ht="14.4" customHeight="1" x14ac:dyDescent="0.3">
      <c r="A87" s="599" t="s">
        <v>404</v>
      </c>
      <c r="B87" s="599"/>
      <c r="C87" s="599"/>
      <c r="D87" s="599"/>
      <c r="E87" s="599"/>
      <c r="F87" s="599"/>
    </row>
    <row r="88" spans="1:6" ht="35.1" customHeight="1" x14ac:dyDescent="0.3">
      <c r="A88" s="482" t="s">
        <v>190</v>
      </c>
      <c r="B88" s="476"/>
      <c r="C88" s="476"/>
      <c r="D88" s="476"/>
      <c r="E88" s="476"/>
      <c r="F88" s="483"/>
    </row>
    <row r="89" spans="1:6" ht="50.1" customHeight="1" x14ac:dyDescent="0.3">
      <c r="A89" s="538" t="s">
        <v>316</v>
      </c>
      <c r="B89" s="539"/>
      <c r="C89" s="539"/>
      <c r="D89" s="539"/>
      <c r="E89" s="539"/>
      <c r="F89" s="540"/>
    </row>
    <row r="90" spans="1:6" ht="9.9" customHeight="1" x14ac:dyDescent="0.3">
      <c r="A90" s="21"/>
      <c r="B90" s="40"/>
      <c r="C90" s="20"/>
    </row>
    <row r="91" spans="1:6" x14ac:dyDescent="0.3">
      <c r="A91" s="439" t="s">
        <v>192</v>
      </c>
      <c r="B91" s="439"/>
      <c r="C91" s="439"/>
      <c r="D91" s="439"/>
      <c r="E91" s="439"/>
      <c r="F91" s="439"/>
    </row>
    <row r="92" spans="1:6" x14ac:dyDescent="0.3">
      <c r="A92" s="439" t="s">
        <v>193</v>
      </c>
      <c r="B92" s="439"/>
      <c r="C92" s="439"/>
      <c r="D92" s="439"/>
      <c r="E92" s="439"/>
      <c r="F92" s="439"/>
    </row>
    <row r="93" spans="1:6" x14ac:dyDescent="0.3">
      <c r="A93" s="439" t="s">
        <v>171</v>
      </c>
      <c r="B93" s="439"/>
      <c r="C93" s="439"/>
      <c r="D93" s="439"/>
      <c r="E93" s="439"/>
      <c r="F93" s="439"/>
    </row>
    <row r="94" spans="1:6" ht="34.5" customHeight="1" x14ac:dyDescent="0.3">
      <c r="A94" s="119" t="s">
        <v>194</v>
      </c>
      <c r="B94" s="119" t="s">
        <v>195</v>
      </c>
      <c r="C94" s="87" t="s">
        <v>373</v>
      </c>
      <c r="D94" s="87" t="s">
        <v>374</v>
      </c>
      <c r="E94" s="87" t="s">
        <v>375</v>
      </c>
      <c r="F94" s="87" t="s">
        <v>376</v>
      </c>
    </row>
    <row r="95" spans="1:6" ht="18" customHeight="1" x14ac:dyDescent="0.3">
      <c r="A95" s="75" t="s">
        <v>178</v>
      </c>
      <c r="B95" s="88"/>
      <c r="C95" s="267">
        <f>+C97</f>
        <v>413288978.30000001</v>
      </c>
      <c r="D95" s="267">
        <f>+D97</f>
        <v>13288978.300000001</v>
      </c>
      <c r="E95" s="267">
        <f>+E97</f>
        <v>13288978.300000001</v>
      </c>
      <c r="F95" s="267">
        <f>+F97</f>
        <v>439866934.90000004</v>
      </c>
    </row>
    <row r="96" spans="1:6" ht="9.9" customHeight="1" x14ac:dyDescent="0.3">
      <c r="A96" s="10"/>
      <c r="B96" s="41"/>
      <c r="C96" s="172"/>
      <c r="D96" s="172"/>
      <c r="E96" s="172"/>
      <c r="F96" s="173"/>
    </row>
    <row r="97" spans="1:6" x14ac:dyDescent="0.3">
      <c r="A97" s="472" t="s">
        <v>197</v>
      </c>
      <c r="B97" s="472"/>
      <c r="C97" s="268">
        <f>+C98+C102</f>
        <v>413288978.30000001</v>
      </c>
      <c r="D97" s="268">
        <f t="shared" ref="D97:E97" si="5">+D98+D102</f>
        <v>13288978.300000001</v>
      </c>
      <c r="E97" s="268">
        <f t="shared" si="5"/>
        <v>13288978.300000001</v>
      </c>
      <c r="F97" s="268">
        <f>+F98+F102</f>
        <v>439866934.90000004</v>
      </c>
    </row>
    <row r="98" spans="1:6" x14ac:dyDescent="0.3">
      <c r="A98" s="144" t="s">
        <v>198</v>
      </c>
      <c r="B98" s="149" t="s">
        <v>199</v>
      </c>
      <c r="C98" s="172">
        <f>+C99</f>
        <v>413288978.30000001</v>
      </c>
      <c r="D98" s="172">
        <f t="shared" ref="D98:E98" si="6">+D99</f>
        <v>13288978.300000001</v>
      </c>
      <c r="E98" s="172">
        <f t="shared" si="6"/>
        <v>13288978.300000001</v>
      </c>
      <c r="F98" s="269">
        <f>+C98+D98+E98</f>
        <v>439866934.90000004</v>
      </c>
    </row>
    <row r="99" spans="1:6" x14ac:dyDescent="0.3">
      <c r="A99" s="144" t="s">
        <v>200</v>
      </c>
      <c r="B99" s="149" t="s">
        <v>1</v>
      </c>
      <c r="C99" s="13">
        <f>+C100</f>
        <v>413288978.30000001</v>
      </c>
      <c r="D99" s="13">
        <f t="shared" ref="D99:E99" si="7">+D100</f>
        <v>13288978.300000001</v>
      </c>
      <c r="E99" s="13">
        <f t="shared" si="7"/>
        <v>13288978.300000001</v>
      </c>
      <c r="F99" s="44">
        <f t="shared" ref="F99" si="8">+C99+D99+E99</f>
        <v>439866934.90000004</v>
      </c>
    </row>
    <row r="100" spans="1:6" x14ac:dyDescent="0.3">
      <c r="A100" s="144" t="s">
        <v>201</v>
      </c>
      <c r="B100" s="149" t="s">
        <v>202</v>
      </c>
      <c r="C100" s="45">
        <f>+C101</f>
        <v>413288978.30000001</v>
      </c>
      <c r="D100" s="45">
        <f t="shared" ref="D100:E100" si="9">+D101</f>
        <v>13288978.300000001</v>
      </c>
      <c r="E100" s="45">
        <f t="shared" si="9"/>
        <v>13288978.300000001</v>
      </c>
      <c r="F100" s="44">
        <f t="shared" ref="F100:F105" si="10">+C100+D100+E100</f>
        <v>439866934.90000004</v>
      </c>
    </row>
    <row r="101" spans="1:6" x14ac:dyDescent="0.3">
      <c r="A101" s="368" t="s">
        <v>203</v>
      </c>
      <c r="B101" s="369" t="s">
        <v>204</v>
      </c>
      <c r="C101" s="384">
        <f>13288978.3+400000000</f>
        <v>413288978.30000001</v>
      </c>
      <c r="D101" s="384">
        <v>13288978.300000001</v>
      </c>
      <c r="E101" s="384">
        <v>13288978.300000001</v>
      </c>
      <c r="F101" s="371">
        <f t="shared" si="10"/>
        <v>439866934.90000004</v>
      </c>
    </row>
    <row r="102" spans="1:6" x14ac:dyDescent="0.3">
      <c r="A102" s="144" t="s">
        <v>205</v>
      </c>
      <c r="B102" s="149" t="s">
        <v>206</v>
      </c>
      <c r="C102" s="277">
        <f>+C103</f>
        <v>0</v>
      </c>
      <c r="D102" s="277">
        <f t="shared" ref="D102:E104" si="11">+D103</f>
        <v>0</v>
      </c>
      <c r="E102" s="277">
        <f>+E103</f>
        <v>0</v>
      </c>
      <c r="F102" s="269">
        <f t="shared" si="10"/>
        <v>0</v>
      </c>
    </row>
    <row r="103" spans="1:6" x14ac:dyDescent="0.3">
      <c r="A103" s="144" t="s">
        <v>207</v>
      </c>
      <c r="B103" s="149" t="s">
        <v>0</v>
      </c>
      <c r="C103" s="45">
        <f>+C104</f>
        <v>0</v>
      </c>
      <c r="D103" s="45">
        <f t="shared" si="11"/>
        <v>0</v>
      </c>
      <c r="E103" s="45">
        <f t="shared" si="11"/>
        <v>0</v>
      </c>
      <c r="F103" s="44">
        <f t="shared" si="10"/>
        <v>0</v>
      </c>
    </row>
    <row r="104" spans="1:6" x14ac:dyDescent="0.3">
      <c r="A104" s="144" t="s">
        <v>208</v>
      </c>
      <c r="B104" s="149" t="s">
        <v>209</v>
      </c>
      <c r="C104" s="45">
        <f>+C105</f>
        <v>0</v>
      </c>
      <c r="D104" s="45">
        <f t="shared" si="11"/>
        <v>0</v>
      </c>
      <c r="E104" s="45">
        <f t="shared" si="11"/>
        <v>0</v>
      </c>
      <c r="F104" s="44">
        <f t="shared" si="10"/>
        <v>0</v>
      </c>
    </row>
    <row r="105" spans="1:6" x14ac:dyDescent="0.3">
      <c r="A105" s="368" t="s">
        <v>210</v>
      </c>
      <c r="B105" s="369" t="s">
        <v>211</v>
      </c>
      <c r="C105" s="384">
        <v>0</v>
      </c>
      <c r="D105" s="384">
        <v>0</v>
      </c>
      <c r="E105" s="384">
        <v>0</v>
      </c>
      <c r="F105" s="371">
        <f t="shared" si="10"/>
        <v>0</v>
      </c>
    </row>
    <row r="106" spans="1:6" ht="9.9" customHeight="1" x14ac:dyDescent="0.3">
      <c r="A106" s="105"/>
      <c r="B106" s="39"/>
      <c r="C106" s="45"/>
      <c r="D106" s="45"/>
      <c r="E106" s="45"/>
      <c r="F106" s="46"/>
    </row>
    <row r="107" spans="1:6" x14ac:dyDescent="0.3">
      <c r="A107" s="536" t="s">
        <v>406</v>
      </c>
      <c r="B107" s="536"/>
      <c r="C107" s="536"/>
      <c r="D107" s="536"/>
      <c r="E107" s="536"/>
      <c r="F107" s="536"/>
    </row>
    <row r="108" spans="1:6" ht="35.1" customHeight="1" x14ac:dyDescent="0.3">
      <c r="A108" s="476" t="s">
        <v>318</v>
      </c>
      <c r="B108" s="476"/>
      <c r="C108" s="476"/>
      <c r="D108" s="476"/>
      <c r="E108" s="476"/>
      <c r="F108" s="476"/>
    </row>
    <row r="109" spans="1:6" ht="50.1" customHeight="1" x14ac:dyDescent="0.3">
      <c r="A109" s="537" t="s">
        <v>405</v>
      </c>
      <c r="B109" s="537"/>
      <c r="C109" s="537"/>
      <c r="D109" s="537"/>
      <c r="E109" s="537"/>
      <c r="F109" s="537"/>
    </row>
    <row r="110" spans="1:6" ht="9.9" customHeight="1" x14ac:dyDescent="0.3">
      <c r="A110" s="21"/>
      <c r="B110" s="40"/>
      <c r="C110" s="20"/>
    </row>
    <row r="111" spans="1:6" x14ac:dyDescent="0.3">
      <c r="A111" s="439" t="s">
        <v>214</v>
      </c>
      <c r="B111" s="439"/>
      <c r="C111" s="439"/>
      <c r="D111" s="439"/>
      <c r="E111" s="439"/>
      <c r="F111" s="439"/>
    </row>
    <row r="112" spans="1:6" ht="33" customHeight="1" x14ac:dyDescent="0.3">
      <c r="A112" s="462" t="s">
        <v>215</v>
      </c>
      <c r="B112" s="462"/>
      <c r="C112" s="462"/>
      <c r="D112" s="462"/>
      <c r="E112" s="462"/>
      <c r="F112" s="462"/>
    </row>
    <row r="113" spans="1:6" x14ac:dyDescent="0.3">
      <c r="A113" s="439" t="s">
        <v>171</v>
      </c>
      <c r="B113" s="439"/>
      <c r="C113" s="439"/>
      <c r="D113" s="439"/>
      <c r="E113" s="439"/>
      <c r="F113" s="439"/>
    </row>
    <row r="114" spans="1:6" ht="33" customHeight="1" x14ac:dyDescent="0.3">
      <c r="A114" s="87" t="s">
        <v>194</v>
      </c>
      <c r="B114" s="119" t="s">
        <v>216</v>
      </c>
      <c r="C114" s="87" t="s">
        <v>373</v>
      </c>
      <c r="D114" s="87" t="s">
        <v>374</v>
      </c>
      <c r="E114" s="87" t="s">
        <v>375</v>
      </c>
      <c r="F114" s="87" t="s">
        <v>376</v>
      </c>
    </row>
    <row r="115" spans="1:6" ht="18" customHeight="1" x14ac:dyDescent="0.3">
      <c r="A115" s="75" t="s">
        <v>178</v>
      </c>
      <c r="B115" s="88"/>
      <c r="C115" s="267">
        <f>+C117+C129</f>
        <v>209587006.84999999</v>
      </c>
      <c r="D115" s="267">
        <f>+D117+D129</f>
        <v>253099372.81</v>
      </c>
      <c r="E115" s="267">
        <f>+E117+E129</f>
        <v>13288978.300000001</v>
      </c>
      <c r="F115" s="267">
        <f>+F117</f>
        <v>475975357.95999998</v>
      </c>
    </row>
    <row r="116" spans="1:6" ht="9.9" customHeight="1" x14ac:dyDescent="0.3">
      <c r="A116" s="10"/>
      <c r="B116" s="41"/>
      <c r="C116" s="172"/>
      <c r="D116" s="172"/>
      <c r="E116" s="172"/>
      <c r="F116" s="173"/>
    </row>
    <row r="117" spans="1:6" ht="18" customHeight="1" x14ac:dyDescent="0.3">
      <c r="A117" s="472" t="s">
        <v>320</v>
      </c>
      <c r="B117" s="472"/>
      <c r="C117" s="268">
        <f>+SUM(C118:C127)</f>
        <v>209587006.84999999</v>
      </c>
      <c r="D117" s="268">
        <f t="shared" ref="D117:E117" si="12">+SUM(D118:D127)</f>
        <v>253099372.81</v>
      </c>
      <c r="E117" s="268">
        <f t="shared" si="12"/>
        <v>13288978.300000001</v>
      </c>
      <c r="F117" s="268">
        <f>+SUM(F118:F127)</f>
        <v>475975357.95999998</v>
      </c>
    </row>
    <row r="118" spans="1:6" x14ac:dyDescent="0.3">
      <c r="A118" s="144">
        <v>0</v>
      </c>
      <c r="B118" s="149" t="s">
        <v>218</v>
      </c>
      <c r="C118" s="13">
        <v>0</v>
      </c>
      <c r="D118" s="13">
        <v>0</v>
      </c>
      <c r="E118" s="13">
        <v>0</v>
      </c>
      <c r="F118" s="44">
        <f>+C118+D118+E118</f>
        <v>0</v>
      </c>
    </row>
    <row r="119" spans="1:6" x14ac:dyDescent="0.3">
      <c r="A119" s="144">
        <v>1</v>
      </c>
      <c r="B119" s="149" t="s">
        <v>2</v>
      </c>
      <c r="C119" s="13">
        <v>0</v>
      </c>
      <c r="D119" s="48">
        <v>0</v>
      </c>
      <c r="E119" s="48">
        <v>0</v>
      </c>
      <c r="F119" s="44">
        <f t="shared" ref="F119:F127" si="13">+C119+D119+E119</f>
        <v>0</v>
      </c>
    </row>
    <row r="120" spans="1:6" x14ac:dyDescent="0.3">
      <c r="A120" s="144">
        <v>2</v>
      </c>
      <c r="B120" s="149" t="s">
        <v>219</v>
      </c>
      <c r="C120" s="13">
        <v>0</v>
      </c>
      <c r="D120" s="13">
        <v>0</v>
      </c>
      <c r="E120" s="13">
        <v>0</v>
      </c>
      <c r="F120" s="44">
        <f t="shared" si="13"/>
        <v>0</v>
      </c>
    </row>
    <row r="121" spans="1:6" x14ac:dyDescent="0.3">
      <c r="A121" s="144">
        <v>3</v>
      </c>
      <c r="B121" s="149" t="s">
        <v>220</v>
      </c>
      <c r="C121" s="13">
        <v>0</v>
      </c>
      <c r="D121" s="13">
        <v>0</v>
      </c>
      <c r="E121" s="13">
        <v>0</v>
      </c>
      <c r="F121" s="44">
        <f t="shared" si="13"/>
        <v>0</v>
      </c>
    </row>
    <row r="122" spans="1:6" x14ac:dyDescent="0.3">
      <c r="A122" s="144">
        <v>4</v>
      </c>
      <c r="B122" s="149" t="s">
        <v>221</v>
      </c>
      <c r="C122" s="13">
        <v>0</v>
      </c>
      <c r="D122" s="13">
        <v>0</v>
      </c>
      <c r="E122" s="13">
        <v>0</v>
      </c>
      <c r="F122" s="44">
        <f t="shared" si="13"/>
        <v>0</v>
      </c>
    </row>
    <row r="123" spans="1:6" x14ac:dyDescent="0.3">
      <c r="A123" s="144">
        <v>5</v>
      </c>
      <c r="B123" s="149" t="s">
        <v>222</v>
      </c>
      <c r="C123" s="45">
        <v>0</v>
      </c>
      <c r="D123" s="45">
        <v>0</v>
      </c>
      <c r="E123" s="45">
        <v>0</v>
      </c>
      <c r="F123" s="44">
        <f t="shared" si="13"/>
        <v>0</v>
      </c>
    </row>
    <row r="124" spans="1:6" x14ac:dyDescent="0.3">
      <c r="A124" s="144">
        <v>6</v>
      </c>
      <c r="B124" s="149" t="s">
        <v>1</v>
      </c>
      <c r="C124" s="45">
        <v>209587006.84999999</v>
      </c>
      <c r="D124" s="45">
        <v>253099372.81</v>
      </c>
      <c r="E124" s="45">
        <v>13288978.300000001</v>
      </c>
      <c r="F124" s="44">
        <f t="shared" si="13"/>
        <v>475975357.95999998</v>
      </c>
    </row>
    <row r="125" spans="1:6" x14ac:dyDescent="0.3">
      <c r="A125" s="144">
        <v>7</v>
      </c>
      <c r="B125" s="149" t="s">
        <v>0</v>
      </c>
      <c r="C125" s="45">
        <v>0</v>
      </c>
      <c r="D125" s="45">
        <v>0</v>
      </c>
      <c r="E125" s="45">
        <v>0</v>
      </c>
      <c r="F125" s="44">
        <f t="shared" si="13"/>
        <v>0</v>
      </c>
    </row>
    <row r="126" spans="1:6" x14ac:dyDescent="0.3">
      <c r="A126" s="144">
        <v>8</v>
      </c>
      <c r="B126" s="149" t="s">
        <v>223</v>
      </c>
      <c r="C126" s="45">
        <v>0</v>
      </c>
      <c r="D126" s="45">
        <v>0</v>
      </c>
      <c r="E126" s="45">
        <v>0</v>
      </c>
      <c r="F126" s="44">
        <f t="shared" si="13"/>
        <v>0</v>
      </c>
    </row>
    <row r="127" spans="1:6" x14ac:dyDescent="0.3">
      <c r="A127" s="144">
        <v>9</v>
      </c>
      <c r="B127" s="149" t="s">
        <v>224</v>
      </c>
      <c r="C127" s="45">
        <v>0</v>
      </c>
      <c r="D127" s="45">
        <v>0</v>
      </c>
      <c r="E127" s="45">
        <v>0</v>
      </c>
      <c r="F127" s="44">
        <f t="shared" si="13"/>
        <v>0</v>
      </c>
    </row>
    <row r="128" spans="1:6" ht="9.9" customHeight="1" x14ac:dyDescent="0.3">
      <c r="C128" s="49"/>
      <c r="D128" s="49"/>
      <c r="E128" s="49"/>
      <c r="F128" s="49"/>
    </row>
    <row r="129" spans="1:6" ht="18" customHeight="1" x14ac:dyDescent="0.3">
      <c r="A129" s="472" t="s">
        <v>321</v>
      </c>
      <c r="B129" s="472"/>
      <c r="C129" s="268">
        <f>+C130</f>
        <v>0</v>
      </c>
      <c r="D129" s="268">
        <f>+D130</f>
        <v>0</v>
      </c>
      <c r="E129" s="268">
        <f>+E130</f>
        <v>0</v>
      </c>
      <c r="F129" s="268">
        <f>+F130</f>
        <v>0</v>
      </c>
    </row>
    <row r="130" spans="1:6" x14ac:dyDescent="0.3">
      <c r="A130" s="144">
        <v>6</v>
      </c>
      <c r="B130" s="149" t="s">
        <v>1</v>
      </c>
      <c r="C130" s="45">
        <f>+C131</f>
        <v>0</v>
      </c>
      <c r="D130" s="45">
        <f>+D131</f>
        <v>0</v>
      </c>
      <c r="E130" s="45">
        <f>+E131</f>
        <v>0</v>
      </c>
      <c r="F130" s="49">
        <f>+C130+D130+E130</f>
        <v>0</v>
      </c>
    </row>
    <row r="131" spans="1:6" x14ac:dyDescent="0.3">
      <c r="A131" s="372" t="s">
        <v>226</v>
      </c>
      <c r="B131" s="373" t="s">
        <v>227</v>
      </c>
      <c r="C131" s="379">
        <v>0</v>
      </c>
      <c r="D131" s="379">
        <v>0</v>
      </c>
      <c r="E131" s="379">
        <v>0</v>
      </c>
      <c r="F131" s="375">
        <f>+C131+D131+E131</f>
        <v>0</v>
      </c>
    </row>
    <row r="132" spans="1:6" ht="15.75" customHeight="1" x14ac:dyDescent="0.3">
      <c r="A132" s="474" t="s">
        <v>228</v>
      </c>
      <c r="B132" s="474"/>
      <c r="C132" s="474"/>
      <c r="D132" s="474"/>
      <c r="E132" s="474"/>
      <c r="F132" s="474"/>
    </row>
    <row r="133" spans="1:6" ht="15.6" customHeight="1" x14ac:dyDescent="0.3">
      <c r="A133" s="536" t="s">
        <v>407</v>
      </c>
      <c r="B133" s="536"/>
      <c r="C133" s="536"/>
      <c r="D133" s="536"/>
      <c r="E133" s="536"/>
      <c r="F133" s="536"/>
    </row>
    <row r="134" spans="1:6" ht="75" customHeight="1" x14ac:dyDescent="0.3">
      <c r="A134" s="476" t="s">
        <v>229</v>
      </c>
      <c r="B134" s="476"/>
      <c r="C134" s="476"/>
      <c r="D134" s="476"/>
      <c r="E134" s="476"/>
      <c r="F134" s="476"/>
    </row>
    <row r="135" spans="1:6" ht="50.1" customHeight="1" x14ac:dyDescent="0.3">
      <c r="A135" s="537" t="s">
        <v>378</v>
      </c>
      <c r="B135" s="537"/>
      <c r="C135" s="537"/>
      <c r="D135" s="537"/>
      <c r="E135" s="537"/>
      <c r="F135" s="537"/>
    </row>
    <row r="136" spans="1:6" ht="15" customHeight="1" x14ac:dyDescent="0.3">
      <c r="A136" s="53"/>
      <c r="B136" s="53"/>
      <c r="C136" s="53"/>
      <c r="D136" s="53"/>
      <c r="E136" s="53"/>
      <c r="F136" s="53"/>
    </row>
    <row r="137" spans="1:6" x14ac:dyDescent="0.3">
      <c r="A137" s="439" t="s">
        <v>231</v>
      </c>
      <c r="B137" s="439"/>
      <c r="C137" s="439"/>
      <c r="D137" s="439"/>
      <c r="E137" s="439"/>
      <c r="F137" s="439"/>
    </row>
    <row r="138" spans="1:6" x14ac:dyDescent="0.3">
      <c r="A138" s="439" t="s">
        <v>232</v>
      </c>
      <c r="B138" s="439"/>
      <c r="C138" s="439"/>
      <c r="D138" s="439"/>
      <c r="E138" s="439"/>
      <c r="F138" s="439"/>
    </row>
    <row r="139" spans="1:6" x14ac:dyDescent="0.3">
      <c r="A139" s="439" t="s">
        <v>171</v>
      </c>
      <c r="B139" s="439"/>
      <c r="C139" s="439"/>
      <c r="D139" s="439"/>
      <c r="E139" s="439"/>
      <c r="F139" s="439"/>
    </row>
    <row r="140" spans="1:6" ht="17.399999999999999" x14ac:dyDescent="0.3">
      <c r="A140" s="87" t="s">
        <v>233</v>
      </c>
      <c r="B140" s="87" t="s">
        <v>373</v>
      </c>
      <c r="C140" s="87" t="s">
        <v>374</v>
      </c>
      <c r="D140" s="87" t="s">
        <v>375</v>
      </c>
      <c r="E140" s="87" t="s">
        <v>376</v>
      </c>
      <c r="F140" s="219"/>
    </row>
    <row r="141" spans="1:6" x14ac:dyDescent="0.3">
      <c r="A141" s="123" t="s">
        <v>234</v>
      </c>
      <c r="B141" s="40">
        <f>+'3T'!D145</f>
        <v>36108423.060000002</v>
      </c>
      <c r="C141" s="40">
        <f>+B145</f>
        <v>239810394.51000002</v>
      </c>
      <c r="D141" s="40">
        <f>+C145</f>
        <v>0</v>
      </c>
      <c r="E141" s="108">
        <f>+B141</f>
        <v>36108423.060000002</v>
      </c>
      <c r="F141" s="218"/>
    </row>
    <row r="142" spans="1:6" x14ac:dyDescent="0.3">
      <c r="A142" s="123" t="s">
        <v>235</v>
      </c>
      <c r="B142" s="40">
        <f>+C97</f>
        <v>413288978.30000001</v>
      </c>
      <c r="C142" s="40">
        <f>+D97</f>
        <v>13288978.300000001</v>
      </c>
      <c r="D142" s="40">
        <f>+E97</f>
        <v>13288978.300000001</v>
      </c>
      <c r="E142" s="108">
        <f>+SUM(B142:D142)</f>
        <v>439866934.90000004</v>
      </c>
      <c r="F142" s="218"/>
    </row>
    <row r="143" spans="1:6" x14ac:dyDescent="0.3">
      <c r="A143" s="91" t="s">
        <v>236</v>
      </c>
      <c r="B143" s="92">
        <f>+B141+B142</f>
        <v>449397401.36000001</v>
      </c>
      <c r="C143" s="92">
        <f t="shared" ref="C143:D143" si="14">+C141+C142</f>
        <v>253099372.81000003</v>
      </c>
      <c r="D143" s="92">
        <f t="shared" si="14"/>
        <v>13288978.300000001</v>
      </c>
      <c r="E143" s="92">
        <f>+E141+E142</f>
        <v>475975357.96000004</v>
      </c>
      <c r="F143" s="218"/>
    </row>
    <row r="144" spans="1:6" x14ac:dyDescent="0.3">
      <c r="A144" s="123" t="s">
        <v>237</v>
      </c>
      <c r="B144" s="40">
        <f>+C117</f>
        <v>209587006.84999999</v>
      </c>
      <c r="C144" s="40">
        <f>+D117</f>
        <v>253099372.81</v>
      </c>
      <c r="D144" s="40">
        <f>+E117</f>
        <v>13288978.300000001</v>
      </c>
      <c r="E144" s="108">
        <f>+SUM(B144:D144)</f>
        <v>475975357.95999998</v>
      </c>
      <c r="F144" s="218"/>
    </row>
    <row r="145" spans="1:6" x14ac:dyDescent="0.3">
      <c r="A145" s="91" t="s">
        <v>238</v>
      </c>
      <c r="B145" s="92">
        <f>+B143-B144</f>
        <v>239810394.51000002</v>
      </c>
      <c r="C145" s="92">
        <f t="shared" ref="C145:D145" si="15">+C143-C144</f>
        <v>0</v>
      </c>
      <c r="D145" s="92">
        <f t="shared" si="15"/>
        <v>0</v>
      </c>
      <c r="E145" s="92">
        <f>+E143-E144</f>
        <v>0</v>
      </c>
      <c r="F145" s="218"/>
    </row>
    <row r="146" spans="1:6" x14ac:dyDescent="0.3">
      <c r="A146" s="536" t="s">
        <v>377</v>
      </c>
      <c r="B146" s="536"/>
      <c r="C146" s="536"/>
      <c r="D146" s="536"/>
      <c r="E146" s="536"/>
      <c r="F146" s="33"/>
    </row>
    <row r="147" spans="1:6" ht="21" customHeight="1" x14ac:dyDescent="0.3">
      <c r="A147" s="470" t="s">
        <v>408</v>
      </c>
      <c r="B147" s="471"/>
      <c r="C147" s="471"/>
      <c r="D147" s="471"/>
      <c r="E147" s="471"/>
      <c r="F147" s="115"/>
    </row>
    <row r="148" spans="1:6" ht="53.1" customHeight="1" x14ac:dyDescent="0.3">
      <c r="A148" s="467" t="s">
        <v>379</v>
      </c>
      <c r="B148" s="468"/>
      <c r="C148" s="468"/>
      <c r="D148" s="468"/>
      <c r="E148" s="468"/>
      <c r="F148" s="469"/>
    </row>
    <row r="149" spans="1:6" ht="18" customHeight="1" x14ac:dyDescent="0.3">
      <c r="A149" s="467" t="s">
        <v>241</v>
      </c>
      <c r="B149" s="468"/>
      <c r="C149" s="468"/>
      <c r="D149" s="468"/>
      <c r="E149" s="468"/>
      <c r="F149" s="469"/>
    </row>
    <row r="150" spans="1:6" ht="18" customHeight="1" x14ac:dyDescent="0.3">
      <c r="A150" s="467" t="s">
        <v>242</v>
      </c>
      <c r="B150" s="468"/>
      <c r="C150" s="468"/>
      <c r="D150" s="468"/>
      <c r="E150" s="468"/>
      <c r="F150" s="469"/>
    </row>
    <row r="151" spans="1:6" ht="18" customHeight="1" x14ac:dyDescent="0.3">
      <c r="A151" s="467" t="s">
        <v>243</v>
      </c>
      <c r="B151" s="468"/>
      <c r="C151" s="468"/>
      <c r="D151" s="468"/>
      <c r="E151" s="468"/>
      <c r="F151" s="469"/>
    </row>
    <row r="152" spans="1:6" ht="18" customHeight="1" x14ac:dyDescent="0.3">
      <c r="A152" s="464" t="s">
        <v>244</v>
      </c>
      <c r="B152" s="465"/>
      <c r="C152" s="465"/>
      <c r="D152" s="465"/>
      <c r="E152" s="465"/>
      <c r="F152" s="466"/>
    </row>
    <row r="153" spans="1:6" x14ac:dyDescent="0.3">
      <c r="A153" s="94" t="s">
        <v>245</v>
      </c>
      <c r="B153" s="95"/>
      <c r="C153" s="95"/>
      <c r="D153" s="95"/>
      <c r="E153" s="95"/>
      <c r="F153" s="96"/>
    </row>
    <row r="154" spans="1:6" ht="45" customHeight="1" x14ac:dyDescent="0.3">
      <c r="A154" s="587" t="s">
        <v>246</v>
      </c>
      <c r="B154" s="588"/>
      <c r="C154" s="588"/>
      <c r="D154" s="588"/>
      <c r="E154" s="588"/>
      <c r="F154" s="589"/>
    </row>
    <row r="155" spans="1:6" x14ac:dyDescent="0.3">
      <c r="A155" s="190"/>
      <c r="B155" s="190"/>
      <c r="C155" s="190"/>
      <c r="D155" s="190"/>
      <c r="E155" s="190"/>
      <c r="F155" s="33"/>
    </row>
    <row r="156" spans="1:6" x14ac:dyDescent="0.3">
      <c r="A156" s="190"/>
      <c r="B156" s="439" t="s">
        <v>247</v>
      </c>
      <c r="C156" s="439"/>
      <c r="D156" s="439"/>
      <c r="F156" s="33"/>
    </row>
    <row r="157" spans="1:6" x14ac:dyDescent="0.3">
      <c r="A157" s="190"/>
      <c r="B157" s="462" t="s">
        <v>248</v>
      </c>
      <c r="C157" s="462"/>
      <c r="D157" s="462"/>
      <c r="F157" s="33"/>
    </row>
    <row r="158" spans="1:6" x14ac:dyDescent="0.3">
      <c r="A158" s="190"/>
      <c r="B158" s="439" t="s">
        <v>171</v>
      </c>
      <c r="C158" s="439"/>
      <c r="D158" s="439"/>
      <c r="F158" s="33"/>
    </row>
    <row r="159" spans="1:6" x14ac:dyDescent="0.3">
      <c r="A159" s="190"/>
      <c r="B159" s="461" t="s">
        <v>233</v>
      </c>
      <c r="C159" s="461"/>
      <c r="D159" s="83" t="s">
        <v>380</v>
      </c>
      <c r="F159" s="33"/>
    </row>
    <row r="160" spans="1:6" x14ac:dyDescent="0.3">
      <c r="A160" s="190"/>
      <c r="B160" s="440" t="s">
        <v>250</v>
      </c>
      <c r="C160" s="440"/>
      <c r="D160" s="83"/>
      <c r="F160" s="33"/>
    </row>
    <row r="161" spans="1:6" x14ac:dyDescent="0.3">
      <c r="A161" s="190"/>
      <c r="B161" s="107" t="s">
        <v>251</v>
      </c>
      <c r="D161" s="40">
        <f>+'2T'!D171</f>
        <v>0</v>
      </c>
      <c r="F161" s="33"/>
    </row>
    <row r="162" spans="1:6" x14ac:dyDescent="0.3">
      <c r="A162" s="190"/>
      <c r="B162" s="107" t="s">
        <v>252</v>
      </c>
      <c r="D162" s="40">
        <f>+'2T'!D172</f>
        <v>0</v>
      </c>
      <c r="F162" s="33"/>
    </row>
    <row r="163" spans="1:6" x14ac:dyDescent="0.3">
      <c r="A163" s="190"/>
      <c r="B163" s="441" t="s">
        <v>178</v>
      </c>
      <c r="C163" s="441"/>
      <c r="D163" s="92">
        <f>+D161+D162</f>
        <v>0</v>
      </c>
      <c r="F163" s="33"/>
    </row>
    <row r="164" spans="1:6" x14ac:dyDescent="0.3">
      <c r="A164" s="190"/>
      <c r="B164" s="107"/>
      <c r="D164" s="40"/>
      <c r="F164" s="33"/>
    </row>
    <row r="165" spans="1:6" x14ac:dyDescent="0.3">
      <c r="A165" s="190"/>
      <c r="B165" s="440" t="s">
        <v>253</v>
      </c>
      <c r="C165" s="440"/>
      <c r="D165" s="83" t="s">
        <v>380</v>
      </c>
      <c r="F165" s="33"/>
    </row>
    <row r="166" spans="1:6" x14ac:dyDescent="0.3">
      <c r="A166" s="190"/>
      <c r="B166" s="107" t="s">
        <v>251</v>
      </c>
      <c r="D166" s="40">
        <v>0</v>
      </c>
      <c r="F166" s="33"/>
    </row>
    <row r="167" spans="1:6" x14ac:dyDescent="0.3">
      <c r="B167" s="107" t="s">
        <v>254</v>
      </c>
      <c r="D167" s="40">
        <v>0</v>
      </c>
    </row>
    <row r="168" spans="1:6" x14ac:dyDescent="0.3">
      <c r="B168" s="441" t="s">
        <v>255</v>
      </c>
      <c r="C168" s="441"/>
      <c r="D168" s="92">
        <f>+D166+D167</f>
        <v>0</v>
      </c>
    </row>
    <row r="169" spans="1:6" x14ac:dyDescent="0.3">
      <c r="B169" s="107"/>
      <c r="D169" s="108"/>
    </row>
    <row r="170" spans="1:6" x14ac:dyDescent="0.3">
      <c r="B170" s="440" t="s">
        <v>256</v>
      </c>
      <c r="C170" s="440"/>
      <c r="D170" s="83" t="s">
        <v>380</v>
      </c>
    </row>
    <row r="171" spans="1:6" x14ac:dyDescent="0.3">
      <c r="B171" s="107" t="s">
        <v>251</v>
      </c>
      <c r="D171" s="40">
        <f>+D161-D166</f>
        <v>0</v>
      </c>
    </row>
    <row r="172" spans="1:6" x14ac:dyDescent="0.3">
      <c r="B172" s="107" t="s">
        <v>252</v>
      </c>
      <c r="D172" s="40">
        <f>+D162-D167</f>
        <v>0</v>
      </c>
    </row>
    <row r="173" spans="1:6" x14ac:dyDescent="0.3">
      <c r="B173" s="441" t="s">
        <v>257</v>
      </c>
      <c r="C173" s="441"/>
      <c r="D173" s="153">
        <f>+D171+D172</f>
        <v>0</v>
      </c>
    </row>
    <row r="174" spans="1:6" x14ac:dyDescent="0.3">
      <c r="B174" s="154" t="s">
        <v>261</v>
      </c>
      <c r="C174" s="120"/>
      <c r="D174" s="151"/>
      <c r="F174" s="33">
        <f>+D166-F177</f>
        <v>0</v>
      </c>
    </row>
    <row r="175" spans="1:6" x14ac:dyDescent="0.3">
      <c r="B175" s="180"/>
      <c r="C175" s="181"/>
      <c r="D175" s="151"/>
    </row>
    <row r="176" spans="1:6" x14ac:dyDescent="0.3">
      <c r="A176" s="82" t="s">
        <v>194</v>
      </c>
      <c r="B176" s="82" t="s">
        <v>259</v>
      </c>
      <c r="C176" s="82" t="s">
        <v>373</v>
      </c>
      <c r="D176" s="82" t="s">
        <v>374</v>
      </c>
      <c r="E176" s="82" t="s">
        <v>375</v>
      </c>
      <c r="F176" s="82" t="s">
        <v>376</v>
      </c>
    </row>
    <row r="177" spans="1:6" x14ac:dyDescent="0.3">
      <c r="A177" s="182" t="s">
        <v>260</v>
      </c>
      <c r="B177" s="183"/>
      <c r="C177" s="184">
        <f>+SUM(C178:C187)</f>
        <v>0</v>
      </c>
      <c r="D177" s="184">
        <f>+SUM(D178:D187)</f>
        <v>0</v>
      </c>
      <c r="E177" s="184">
        <f>+SUM(E178:E187)</f>
        <v>0</v>
      </c>
      <c r="F177" s="184">
        <f>+SUM(F178:F187)</f>
        <v>0</v>
      </c>
    </row>
    <row r="178" spans="1:6" x14ac:dyDescent="0.3">
      <c r="A178" s="144">
        <v>0</v>
      </c>
      <c r="B178" s="149" t="s">
        <v>218</v>
      </c>
      <c r="C178" s="13">
        <v>0</v>
      </c>
      <c r="D178" s="13">
        <v>0</v>
      </c>
      <c r="E178" s="13">
        <v>0</v>
      </c>
      <c r="F178" s="44">
        <f>+C178+D178+E178</f>
        <v>0</v>
      </c>
    </row>
    <row r="179" spans="1:6" x14ac:dyDescent="0.3">
      <c r="A179" s="144">
        <v>1</v>
      </c>
      <c r="B179" s="149" t="s">
        <v>2</v>
      </c>
      <c r="C179" s="13">
        <v>0</v>
      </c>
      <c r="D179" s="48">
        <v>0</v>
      </c>
      <c r="E179" s="48">
        <v>0</v>
      </c>
      <c r="F179" s="44">
        <f t="shared" ref="F179:F187" si="16">+C179+D179+E179</f>
        <v>0</v>
      </c>
    </row>
    <row r="180" spans="1:6" x14ac:dyDescent="0.3">
      <c r="A180" s="144">
        <v>2</v>
      </c>
      <c r="B180" s="149" t="s">
        <v>219</v>
      </c>
      <c r="C180" s="13">
        <v>0</v>
      </c>
      <c r="D180" s="13">
        <v>0</v>
      </c>
      <c r="E180" s="13">
        <v>0</v>
      </c>
      <c r="F180" s="44">
        <f t="shared" si="16"/>
        <v>0</v>
      </c>
    </row>
    <row r="181" spans="1:6" x14ac:dyDescent="0.3">
      <c r="A181" s="144">
        <v>3</v>
      </c>
      <c r="B181" s="149" t="s">
        <v>220</v>
      </c>
      <c r="C181" s="13">
        <v>0</v>
      </c>
      <c r="D181" s="13">
        <v>0</v>
      </c>
      <c r="E181" s="13">
        <v>0</v>
      </c>
      <c r="F181" s="44">
        <f t="shared" si="16"/>
        <v>0</v>
      </c>
    </row>
    <row r="182" spans="1:6" x14ac:dyDescent="0.3">
      <c r="A182" s="144">
        <v>4</v>
      </c>
      <c r="B182" s="149" t="s">
        <v>221</v>
      </c>
      <c r="C182" s="13">
        <v>0</v>
      </c>
      <c r="D182" s="13">
        <v>0</v>
      </c>
      <c r="E182" s="13">
        <v>0</v>
      </c>
      <c r="F182" s="44">
        <f t="shared" si="16"/>
        <v>0</v>
      </c>
    </row>
    <row r="183" spans="1:6" x14ac:dyDescent="0.3">
      <c r="A183" s="144">
        <v>5</v>
      </c>
      <c r="B183" s="149" t="s">
        <v>222</v>
      </c>
      <c r="C183" s="13">
        <v>0</v>
      </c>
      <c r="D183" s="13">
        <v>0</v>
      </c>
      <c r="E183" s="13">
        <v>0</v>
      </c>
      <c r="F183" s="44">
        <f t="shared" si="16"/>
        <v>0</v>
      </c>
    </row>
    <row r="184" spans="1:6" x14ac:dyDescent="0.3">
      <c r="A184" s="144">
        <v>6</v>
      </c>
      <c r="B184" s="149" t="s">
        <v>1</v>
      </c>
      <c r="C184" s="13">
        <v>0</v>
      </c>
      <c r="D184" s="13">
        <v>0</v>
      </c>
      <c r="E184" s="13">
        <v>0</v>
      </c>
      <c r="F184" s="44">
        <f t="shared" si="16"/>
        <v>0</v>
      </c>
    </row>
    <row r="185" spans="1:6" x14ac:dyDescent="0.3">
      <c r="A185" s="144">
        <v>7</v>
      </c>
      <c r="B185" s="149" t="s">
        <v>0</v>
      </c>
      <c r="C185" s="13">
        <v>0</v>
      </c>
      <c r="D185" s="13">
        <v>0</v>
      </c>
      <c r="E185" s="13">
        <v>0</v>
      </c>
      <c r="F185" s="44">
        <f t="shared" si="16"/>
        <v>0</v>
      </c>
    </row>
    <row r="186" spans="1:6" x14ac:dyDescent="0.3">
      <c r="A186" s="144">
        <v>8</v>
      </c>
      <c r="B186" s="149" t="s">
        <v>223</v>
      </c>
      <c r="C186" s="13">
        <v>0</v>
      </c>
      <c r="D186" s="13">
        <v>0</v>
      </c>
      <c r="E186" s="13">
        <v>0</v>
      </c>
      <c r="F186" s="44">
        <f t="shared" si="16"/>
        <v>0</v>
      </c>
    </row>
    <row r="187" spans="1:6" x14ac:dyDescent="0.3">
      <c r="A187" s="185">
        <v>9</v>
      </c>
      <c r="B187" s="186" t="s">
        <v>224</v>
      </c>
      <c r="C187" s="14">
        <v>0</v>
      </c>
      <c r="D187" s="14">
        <v>0</v>
      </c>
      <c r="E187" s="14">
        <v>0</v>
      </c>
      <c r="F187" s="187">
        <f t="shared" si="16"/>
        <v>0</v>
      </c>
    </row>
    <row r="188" spans="1:6" x14ac:dyDescent="0.3">
      <c r="A188" s="586" t="s">
        <v>261</v>
      </c>
      <c r="B188" s="586"/>
      <c r="C188" s="586"/>
      <c r="D188" s="586"/>
      <c r="E188" s="586"/>
      <c r="F188" s="586"/>
    </row>
    <row r="189" spans="1:6" x14ac:dyDescent="0.3">
      <c r="A189" s="94" t="s">
        <v>245</v>
      </c>
      <c r="B189" s="95"/>
      <c r="C189" s="95"/>
      <c r="D189" s="95"/>
      <c r="E189" s="95"/>
      <c r="F189" s="96"/>
    </row>
    <row r="190" spans="1:6" ht="45" customHeight="1" x14ac:dyDescent="0.3">
      <c r="A190" s="587" t="s">
        <v>246</v>
      </c>
      <c r="B190" s="588"/>
      <c r="C190" s="588"/>
      <c r="D190" s="588"/>
      <c r="E190" s="588"/>
      <c r="F190" s="589"/>
    </row>
    <row r="191" spans="1:6" ht="18" customHeight="1" x14ac:dyDescent="0.3"/>
    <row r="192" spans="1:6" ht="35.1" customHeight="1" x14ac:dyDescent="0.3">
      <c r="A192" s="117" t="s">
        <v>263</v>
      </c>
      <c r="B192" s="502" t="s">
        <v>309</v>
      </c>
      <c r="C192" s="526"/>
      <c r="D192" s="590" t="s">
        <v>162</v>
      </c>
      <c r="E192" s="591"/>
      <c r="F192" s="592"/>
    </row>
    <row r="193" spans="1:6" ht="35.1" customHeight="1" x14ac:dyDescent="0.3">
      <c r="A193" s="78" t="s">
        <v>163</v>
      </c>
      <c r="B193" s="502" t="s">
        <v>410</v>
      </c>
      <c r="C193" s="526"/>
      <c r="D193" s="593"/>
      <c r="E193" s="594"/>
      <c r="F193" s="595"/>
    </row>
    <row r="194" spans="1:6" ht="35.1" customHeight="1" x14ac:dyDescent="0.3">
      <c r="A194" s="79" t="s">
        <v>165</v>
      </c>
      <c r="B194" s="502" t="s">
        <v>166</v>
      </c>
      <c r="C194" s="526"/>
      <c r="D194" s="596"/>
      <c r="E194" s="597"/>
      <c r="F194" s="598"/>
    </row>
    <row r="195" spans="1:6" x14ac:dyDescent="0.3">
      <c r="A195" s="429" t="s">
        <v>105</v>
      </c>
      <c r="B195" s="429"/>
      <c r="C195" s="429"/>
      <c r="D195" s="429"/>
      <c r="E195" s="429"/>
      <c r="F195" s="429"/>
    </row>
    <row r="197" spans="1:6" x14ac:dyDescent="0.3">
      <c r="A197" s="443" t="s">
        <v>264</v>
      </c>
      <c r="B197" s="444"/>
      <c r="C197" s="444"/>
      <c r="D197" s="444"/>
      <c r="E197" s="444"/>
      <c r="F197" s="445"/>
    </row>
    <row r="198" spans="1:6" x14ac:dyDescent="0.3">
      <c r="A198" s="97" t="s">
        <v>265</v>
      </c>
      <c r="F198" s="98"/>
    </row>
    <row r="199" spans="1:6" x14ac:dyDescent="0.3">
      <c r="A199" s="99"/>
      <c r="F199" s="98"/>
    </row>
    <row r="200" spans="1:6" x14ac:dyDescent="0.3">
      <c r="A200" s="97" t="s">
        <v>267</v>
      </c>
      <c r="D200" s="34" t="s">
        <v>268</v>
      </c>
      <c r="F200" s="98"/>
    </row>
    <row r="201" spans="1:6" x14ac:dyDescent="0.3">
      <c r="A201" s="99" t="s">
        <v>269</v>
      </c>
      <c r="B201" s="49">
        <f>+B78</f>
        <v>559467740.14999998</v>
      </c>
      <c r="D201" s="431" t="s">
        <v>270</v>
      </c>
      <c r="E201" s="431"/>
      <c r="F201" s="442"/>
    </row>
    <row r="202" spans="1:6" x14ac:dyDescent="0.3">
      <c r="A202" s="99" t="s">
        <v>271</v>
      </c>
      <c r="B202" s="51">
        <f>+F97</f>
        <v>439866934.90000004</v>
      </c>
      <c r="D202" s="431"/>
      <c r="E202" s="431"/>
      <c r="F202" s="442"/>
    </row>
    <row r="203" spans="1:6" ht="16.2" thickBot="1" x14ac:dyDescent="0.35">
      <c r="A203" s="99" t="s">
        <v>272</v>
      </c>
      <c r="B203" s="136">
        <f>+B201-B202</f>
        <v>119600805.24999994</v>
      </c>
      <c r="D203" s="27" t="s">
        <v>273</v>
      </c>
      <c r="F203" s="138">
        <f>+F97</f>
        <v>439866934.90000004</v>
      </c>
    </row>
    <row r="204" spans="1:6" ht="16.2" thickTop="1" x14ac:dyDescent="0.3">
      <c r="A204" s="99"/>
      <c r="D204" s="27" t="s">
        <v>274</v>
      </c>
      <c r="F204" s="139">
        <f>+F117</f>
        <v>475975357.95999998</v>
      </c>
    </row>
    <row r="205" spans="1:6" ht="16.2" thickBot="1" x14ac:dyDescent="0.35">
      <c r="A205" s="97" t="s">
        <v>275</v>
      </c>
      <c r="D205" s="34" t="s">
        <v>276</v>
      </c>
      <c r="E205" s="34"/>
      <c r="F205" s="140">
        <f>+F204/F203</f>
        <v>1.0820894234030318</v>
      </c>
    </row>
    <row r="206" spans="1:6" ht="16.2" thickTop="1" x14ac:dyDescent="0.3">
      <c r="A206" s="99" t="s">
        <v>277</v>
      </c>
      <c r="B206" s="49">
        <f>+F32</f>
        <v>475975357.95999998</v>
      </c>
      <c r="F206" s="98"/>
    </row>
    <row r="207" spans="1:6" x14ac:dyDescent="0.3">
      <c r="A207" s="99" t="s">
        <v>278</v>
      </c>
      <c r="B207" s="51">
        <f>+F117</f>
        <v>475975357.95999998</v>
      </c>
      <c r="D207" s="431" t="s">
        <v>279</v>
      </c>
      <c r="E207" s="431"/>
      <c r="F207" s="442"/>
    </row>
    <row r="208" spans="1:6" ht="16.2" thickBot="1" x14ac:dyDescent="0.35">
      <c r="A208" s="99" t="s">
        <v>280</v>
      </c>
      <c r="B208" s="137">
        <f>+B206-B207</f>
        <v>0</v>
      </c>
      <c r="D208" s="431"/>
      <c r="E208" s="431"/>
      <c r="F208" s="442"/>
    </row>
    <row r="209" spans="1:6" ht="16.2" thickTop="1" x14ac:dyDescent="0.3">
      <c r="A209" s="99"/>
      <c r="D209" s="59" t="s">
        <v>281</v>
      </c>
      <c r="E209" s="141"/>
      <c r="F209" s="138">
        <f>+B78</f>
        <v>559467740.14999998</v>
      </c>
    </row>
    <row r="210" spans="1:6" x14ac:dyDescent="0.3">
      <c r="A210" s="99"/>
      <c r="D210" s="59" t="s">
        <v>274</v>
      </c>
      <c r="E210" s="141"/>
      <c r="F210" s="139">
        <f>+F117</f>
        <v>475975357.95999998</v>
      </c>
    </row>
    <row r="211" spans="1:6" ht="16.2" thickBot="1" x14ac:dyDescent="0.35">
      <c r="A211" s="99"/>
      <c r="D211" s="141"/>
      <c r="E211" s="141"/>
      <c r="F211" s="140">
        <f>+F210/F209</f>
        <v>0.85076461751375565</v>
      </c>
    </row>
    <row r="212" spans="1:6" ht="16.2" thickTop="1" x14ac:dyDescent="0.3">
      <c r="A212" s="100"/>
      <c r="B212" s="101"/>
      <c r="C212" s="101"/>
      <c r="D212" s="101"/>
      <c r="E212" s="101"/>
      <c r="F212" s="102"/>
    </row>
    <row r="216" spans="1:6" x14ac:dyDescent="0.3">
      <c r="A216" s="438" t="s">
        <v>282</v>
      </c>
      <c r="B216" s="438"/>
    </row>
    <row r="217" spans="1:6" x14ac:dyDescent="0.3">
      <c r="A217" s="438" t="s">
        <v>283</v>
      </c>
      <c r="B217" s="438"/>
    </row>
    <row r="218" spans="1:6" x14ac:dyDescent="0.3">
      <c r="A218" s="438" t="s">
        <v>392</v>
      </c>
      <c r="B218" s="438"/>
    </row>
    <row r="219" spans="1:6" x14ac:dyDescent="0.3">
      <c r="A219" s="390"/>
      <c r="B219" s="390"/>
    </row>
    <row r="220" spans="1:6" x14ac:dyDescent="0.3">
      <c r="A220" s="391" t="s">
        <v>285</v>
      </c>
      <c r="B220" s="391" t="s">
        <v>286</v>
      </c>
    </row>
    <row r="221" spans="1:6" x14ac:dyDescent="0.3">
      <c r="A221" s="392" t="s">
        <v>373</v>
      </c>
      <c r="B221" s="393">
        <v>179399000</v>
      </c>
    </row>
    <row r="222" spans="1:6" x14ac:dyDescent="0.3">
      <c r="A222" s="392" t="s">
        <v>374</v>
      </c>
      <c r="B222" s="393">
        <v>146574000</v>
      </c>
    </row>
    <row r="223" spans="1:6" x14ac:dyDescent="0.3">
      <c r="A223" s="392" t="s">
        <v>375</v>
      </c>
      <c r="B223" s="393">
        <v>59123000</v>
      </c>
    </row>
  </sheetData>
  <mergeCells count="104">
    <mergeCell ref="A216:B216"/>
    <mergeCell ref="A217:B217"/>
    <mergeCell ref="A218:B218"/>
    <mergeCell ref="A40:B40"/>
    <mergeCell ref="A42:F42"/>
    <mergeCell ref="A53:F53"/>
    <mergeCell ref="A61:B61"/>
    <mergeCell ref="A63:F63"/>
    <mergeCell ref="A50:B50"/>
    <mergeCell ref="A43:F43"/>
    <mergeCell ref="A45:F45"/>
    <mergeCell ref="A47:B47"/>
    <mergeCell ref="A48:B48"/>
    <mergeCell ref="A49:B49"/>
    <mergeCell ref="A46:F46"/>
    <mergeCell ref="A51:B51"/>
    <mergeCell ref="A54:F54"/>
    <mergeCell ref="A56:F56"/>
    <mergeCell ref="A57:F57"/>
    <mergeCell ref="A58:B58"/>
    <mergeCell ref="A59:B59"/>
    <mergeCell ref="A60:B60"/>
    <mergeCell ref="A64:F64"/>
    <mergeCell ref="B66:C66"/>
    <mergeCell ref="A39:B39"/>
    <mergeCell ref="A13:F13"/>
    <mergeCell ref="A14:F14"/>
    <mergeCell ref="A27:F27"/>
    <mergeCell ref="A29:F29"/>
    <mergeCell ref="A30:F30"/>
    <mergeCell ref="A31:B31"/>
    <mergeCell ref="A32:B32"/>
    <mergeCell ref="A33:B33"/>
    <mergeCell ref="A34:B34"/>
    <mergeCell ref="A26:F26"/>
    <mergeCell ref="A35:B35"/>
    <mergeCell ref="A36:B36"/>
    <mergeCell ref="A1:F2"/>
    <mergeCell ref="A3:F3"/>
    <mergeCell ref="A9:F9"/>
    <mergeCell ref="A37:B37"/>
    <mergeCell ref="A38:B38"/>
    <mergeCell ref="C5:E5"/>
    <mergeCell ref="C6:E6"/>
    <mergeCell ref="C7:E7"/>
    <mergeCell ref="A11:F11"/>
    <mergeCell ref="D66:F68"/>
    <mergeCell ref="B67:C67"/>
    <mergeCell ref="B68:C68"/>
    <mergeCell ref="A70:F70"/>
    <mergeCell ref="A91:F91"/>
    <mergeCell ref="A92:F92"/>
    <mergeCell ref="A93:F93"/>
    <mergeCell ref="A97:B97"/>
    <mergeCell ref="A74:F74"/>
    <mergeCell ref="A75:F75"/>
    <mergeCell ref="A76:F76"/>
    <mergeCell ref="A87:F87"/>
    <mergeCell ref="A89:F89"/>
    <mergeCell ref="A88:F88"/>
    <mergeCell ref="A72:F72"/>
    <mergeCell ref="A117:B117"/>
    <mergeCell ref="A133:F133"/>
    <mergeCell ref="A138:F138"/>
    <mergeCell ref="A135:F135"/>
    <mergeCell ref="A137:F137"/>
    <mergeCell ref="A107:F107"/>
    <mergeCell ref="A109:F109"/>
    <mergeCell ref="A111:F111"/>
    <mergeCell ref="A112:F112"/>
    <mergeCell ref="A113:F113"/>
    <mergeCell ref="D201:F202"/>
    <mergeCell ref="D207:F208"/>
    <mergeCell ref="A197:F197"/>
    <mergeCell ref="A190:F190"/>
    <mergeCell ref="A195:F195"/>
    <mergeCell ref="B192:C192"/>
    <mergeCell ref="D192:F194"/>
    <mergeCell ref="B193:C193"/>
    <mergeCell ref="B194:C194"/>
    <mergeCell ref="A150:F150"/>
    <mergeCell ref="A151:F151"/>
    <mergeCell ref="A139:F139"/>
    <mergeCell ref="A146:E146"/>
    <mergeCell ref="A147:E147"/>
    <mergeCell ref="A148:F148"/>
    <mergeCell ref="A188:F188"/>
    <mergeCell ref="B173:C173"/>
    <mergeCell ref="A108:F108"/>
    <mergeCell ref="B160:C160"/>
    <mergeCell ref="B163:C163"/>
    <mergeCell ref="B165:C165"/>
    <mergeCell ref="B168:C168"/>
    <mergeCell ref="B170:C170"/>
    <mergeCell ref="A134:F134"/>
    <mergeCell ref="B156:D156"/>
    <mergeCell ref="B157:D157"/>
    <mergeCell ref="B158:D158"/>
    <mergeCell ref="B159:C159"/>
    <mergeCell ref="A152:F152"/>
    <mergeCell ref="A154:F154"/>
    <mergeCell ref="A149:F149"/>
    <mergeCell ref="A129:B129"/>
    <mergeCell ref="A132:F132"/>
  </mergeCells>
  <conditionalFormatting sqref="B208">
    <cfRule type="cellIs" dxfId="5" priority="4" operator="equal">
      <formula>0</formula>
    </cfRule>
    <cfRule type="cellIs" dxfId="4" priority="5" operator="lessThan">
      <formula>0</formula>
    </cfRule>
    <cfRule type="cellIs" dxfId="3" priority="6" operator="greaterThan">
      <formula>0</formula>
    </cfRule>
  </conditionalFormatting>
  <conditionalFormatting sqref="F174">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41" xr:uid="{BFE8CDC7-B9EC-4E46-9DB3-FBE90FF48E02}"/>
    <dataValidation allowBlank="1" showInputMessage="1" showErrorMessage="1" promptTitle="Advertencia" prompt="El nombre de la partida debe ser de acuerdo al Clasificador de los Ingresos del Sector Público. " sqref="B98:B100 B118 B178" xr:uid="{4B30C247-C2DE-4D66-AF38-61DF57B1EB34}"/>
    <dataValidation allowBlank="1" showInputMessage="1" showErrorMessage="1" promptTitle="Advertencia" prompt="En este espacio se debe detallar el código correspondiente a la partida detallada y debe ser el código definido en el Clasificador de los Ingresos del Sector Público. " sqref="A98:A100 A118 A178" xr:uid="{EC532235-CE3F-41A5-A2D3-8B57B3030F66}"/>
    <dataValidation allowBlank="1" showInputMessage="1" showErrorMessage="1" promptTitle="Advertencia" prompt="El código debe ser el definido para la partida en particular y debe ser el código establecido en el Clasificador de los Ingresos del Sector Público. " sqref="A94" xr:uid="{78E46D02-9FA1-43F0-B24B-CF0567719188}"/>
    <dataValidation allowBlank="1" showInputMessage="1" showErrorMessage="1" promptTitle="Advertencia" prompt="Se debe indicar el nombre de la partida de acuerdo al Clasificador de los Ingresos del Sector Público." sqref="B94" xr:uid="{6B4236F6-FA63-4B0B-8B3E-3A6A50908F73}"/>
    <dataValidation allowBlank="1" showInputMessage="1" showErrorMessage="1" promptTitle="Advertencia" prompt="Esta tabla se completa únicamente con los ingresos y egresos del período 2024. Se recomienda leer cuidadosamente las indicaciones señaladas en la parte inferior de la tabla. " sqref="A138:F138" xr:uid="{B0C1118C-2EE7-4C74-9409-1D314D64C0D2}"/>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2:F112" xr:uid="{5924D6FD-2148-4299-972F-B2483F073ED2}"/>
    <dataValidation allowBlank="1" showInputMessage="1" showErrorMessage="1" promptTitle="Advertencia" prompt="Esta tabla solo la deben completar la unidades ejecutoras que por Ley específica estén facultadas para estimar y re presupuestar superávits." sqref="B157" xr:uid="{E50958FC-EB5D-42D9-BA0F-39F074E95E09}"/>
    <dataValidation allowBlank="1" showInputMessage="1" showErrorMessage="1" promptTitle="Recordatorio" prompt="El superávit libre debe ser reintegrado a más tardar el 31 de marzo,_x000a_de acuerdo al  Decreto Nº 43189-MTSS, artículo 66. " sqref="B162:B164 B166:B169 B171:B173" xr:uid="{C4EFC073-86E0-4629-91B4-F9DB0A458953}"/>
    <dataValidation allowBlank="1" showInputMessage="1" showErrorMessage="1" promptTitle="Advertencia" prompt="Debe coincidir con el monto reportado en la Liquidación Prespuestaria 2023, caso contrario se debe justificar en el espacio de observaciones. " sqref="D169 D161:D162 D164" xr:uid="{69C197AC-E19D-4AD2-882B-225A5CB26BD8}"/>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6:F68" xr:uid="{D5557D6A-C312-4ADE-968B-4F8E98388CD5}"/>
  </dataValidations>
  <hyperlinks>
    <hyperlink ref="B94" r:id="rId1" xr:uid="{1C767F05-BC8E-4CFC-864E-C18904A786B0}"/>
    <hyperlink ref="A94" r:id="rId2" xr:uid="{CAE4ABC9-320E-4346-ADA7-3EFE4F418C6B}"/>
    <hyperlink ref="B114" r:id="rId3" display="Nombre de la Partida presupuestaria" xr:uid="{5CEA26C4-2BEC-4CF4-AD19-94480C4F04FF}"/>
  </hyperlinks>
  <printOptions horizontalCentered="1"/>
  <pageMargins left="0.31496062992125984" right="0.31496062992125984" top="1.1811023622047245" bottom="0.78740157480314965" header="0.78740157480314965" footer="0.39370078740157483"/>
  <pageSetup scale="50" orientation="portrait" r:id="rId4"/>
  <headerFoot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89" max="5" man="1"/>
    <brk id="154" max="5" man="1"/>
  </rowBreaks>
  <drawing r:id="rId5"/>
  <legacyDrawing r:id="rId6"/>
  <legacyDrawingHF r:id="rId7"/>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tabColor rgb="FF182951"/>
  </sheetPr>
  <dimension ref="A1:G116"/>
  <sheetViews>
    <sheetView showGridLines="0" zoomScale="80" zoomScaleNormal="80" zoomScaleSheetLayoutView="100" workbookViewId="0">
      <selection sqref="A1:G2"/>
    </sheetView>
  </sheetViews>
  <sheetFormatPr baseColWidth="10" defaultColWidth="11.44140625" defaultRowHeight="15.6" x14ac:dyDescent="0.35"/>
  <cols>
    <col min="1" max="1" width="41.33203125" style="4" customWidth="1"/>
    <col min="2" max="2" width="29" style="4" customWidth="1"/>
    <col min="3" max="5" width="28.5546875" style="4" customWidth="1"/>
    <col min="6" max="7" width="18.6640625" style="4" customWidth="1"/>
    <col min="8" max="16384" width="11.44140625" style="4"/>
  </cols>
  <sheetData>
    <row r="1" spans="1:7" ht="18" customHeight="1" x14ac:dyDescent="0.35">
      <c r="A1" s="511" t="s">
        <v>106</v>
      </c>
      <c r="B1" s="511"/>
      <c r="C1" s="511"/>
      <c r="D1" s="511"/>
      <c r="E1" s="511"/>
      <c r="F1" s="511"/>
      <c r="G1" s="511"/>
    </row>
    <row r="2" spans="1:7" ht="18" customHeight="1" x14ac:dyDescent="0.35">
      <c r="A2" s="511"/>
      <c r="B2" s="511"/>
      <c r="C2" s="511"/>
      <c r="D2" s="511"/>
      <c r="E2" s="511"/>
      <c r="F2" s="511"/>
      <c r="G2" s="511"/>
    </row>
    <row r="3" spans="1:7" ht="18" customHeight="1" x14ac:dyDescent="0.4">
      <c r="A3" s="604" t="s">
        <v>381</v>
      </c>
      <c r="B3" s="604"/>
      <c r="C3" s="604"/>
      <c r="D3" s="604"/>
      <c r="E3" s="604"/>
      <c r="F3" s="604"/>
      <c r="G3" s="604"/>
    </row>
    <row r="4" spans="1:7" ht="15" customHeight="1" thickBot="1" x14ac:dyDescent="0.4">
      <c r="A4" s="27"/>
      <c r="B4" s="27"/>
      <c r="C4" s="27"/>
      <c r="D4" s="27"/>
      <c r="E4" s="27"/>
      <c r="F4" s="2"/>
      <c r="G4"/>
    </row>
    <row r="5" spans="1:7" ht="18" customHeight="1" x14ac:dyDescent="0.35">
      <c r="A5" s="57"/>
      <c r="B5" s="124" t="s">
        <v>108</v>
      </c>
      <c r="C5" s="129" t="str">
        <f>+'1T'!C5</f>
        <v>Programa Nacional de Apoyo a la Micro Empresa y la Movilidad Social (Pronamype)</v>
      </c>
      <c r="D5" s="130"/>
      <c r="E5" s="131"/>
      <c r="F5" s="2"/>
      <c r="G5"/>
    </row>
    <row r="6" spans="1:7" ht="18" customHeight="1" x14ac:dyDescent="0.35">
      <c r="A6" s="57"/>
      <c r="B6" s="125" t="s">
        <v>110</v>
      </c>
      <c r="C6" s="126" t="str">
        <f>+'1T'!C6</f>
        <v>Ministerio de Trabajo y Seguridad Social</v>
      </c>
      <c r="D6" s="127"/>
      <c r="E6" s="132"/>
      <c r="F6" s="2"/>
      <c r="G6"/>
    </row>
    <row r="7" spans="1:7" ht="18" customHeight="1" thickBot="1" x14ac:dyDescent="0.4">
      <c r="A7" s="57"/>
      <c r="B7" s="128" t="s">
        <v>112</v>
      </c>
      <c r="C7" s="133" t="str">
        <f>+'1T'!C7</f>
        <v>Dirección de la Economía Social Solidaria (Unidad Pronamype)</v>
      </c>
      <c r="D7" s="134"/>
      <c r="E7" s="135"/>
      <c r="F7" s="2"/>
    </row>
    <row r="8" spans="1:7" ht="15" customHeight="1" x14ac:dyDescent="0.35">
      <c r="A8"/>
      <c r="B8" s="5"/>
      <c r="C8" s="5"/>
      <c r="D8" s="5"/>
      <c r="E8" s="5"/>
      <c r="F8" s="5"/>
    </row>
    <row r="9" spans="1:7" ht="21.9" customHeight="1" x14ac:dyDescent="0.35">
      <c r="A9" s="477" t="s">
        <v>382</v>
      </c>
      <c r="B9" s="477"/>
      <c r="C9" s="477"/>
      <c r="D9" s="477"/>
      <c r="E9" s="477"/>
      <c r="F9" s="477"/>
      <c r="G9" s="477"/>
    </row>
    <row r="10" spans="1:7" ht="15" customHeight="1" x14ac:dyDescent="0.35">
      <c r="A10" s="8"/>
      <c r="B10" s="7"/>
      <c r="C10" s="7"/>
      <c r="D10" s="7"/>
      <c r="E10" s="7"/>
      <c r="F10" s="7"/>
    </row>
    <row r="11" spans="1:7" customFormat="1" ht="18" customHeight="1" x14ac:dyDescent="0.3">
      <c r="A11" s="541" t="s">
        <v>116</v>
      </c>
      <c r="B11" s="541"/>
      <c r="C11" s="541"/>
      <c r="D11" s="541"/>
      <c r="E11" s="541"/>
      <c r="F11" s="541"/>
      <c r="G11" s="541"/>
    </row>
    <row r="12" spans="1:7" customFormat="1" ht="18" customHeight="1" x14ac:dyDescent="0.3">
      <c r="A12" s="541" t="s">
        <v>117</v>
      </c>
      <c r="B12" s="541"/>
      <c r="C12" s="541"/>
      <c r="D12" s="541"/>
      <c r="E12" s="541"/>
      <c r="F12" s="541"/>
      <c r="G12" s="541"/>
    </row>
    <row r="13" spans="1:7" customFormat="1" ht="18" customHeight="1" x14ac:dyDescent="0.3">
      <c r="A13" s="83" t="s">
        <v>118</v>
      </c>
      <c r="B13" s="82" t="s">
        <v>119</v>
      </c>
      <c r="C13" s="83" t="s">
        <v>249</v>
      </c>
      <c r="D13" s="82" t="s">
        <v>322</v>
      </c>
      <c r="E13" s="82" t="s">
        <v>364</v>
      </c>
      <c r="F13" s="116" t="s">
        <v>380</v>
      </c>
      <c r="G13" s="116" t="s">
        <v>383</v>
      </c>
    </row>
    <row r="14" spans="1:7" customFormat="1" ht="18" customHeight="1" x14ac:dyDescent="0.3">
      <c r="A14" s="228" t="s">
        <v>124</v>
      </c>
      <c r="B14" s="77" t="s">
        <v>125</v>
      </c>
      <c r="C14" s="235">
        <f>+C19+C18</f>
        <v>56</v>
      </c>
      <c r="D14" s="235">
        <f t="shared" ref="D14:G14" si="0">+D19+D18</f>
        <v>70</v>
      </c>
      <c r="E14" s="235">
        <f t="shared" si="0"/>
        <v>51</v>
      </c>
      <c r="F14" s="235">
        <f t="shared" si="0"/>
        <v>189</v>
      </c>
      <c r="G14" s="235">
        <f t="shared" si="0"/>
        <v>366</v>
      </c>
    </row>
    <row r="15" spans="1:7" customFormat="1" ht="15" customHeight="1" x14ac:dyDescent="0.3">
      <c r="A15" s="228" t="s">
        <v>126</v>
      </c>
      <c r="B15" s="77" t="s">
        <v>125</v>
      </c>
      <c r="C15" s="235">
        <f>+C21+C22</f>
        <v>47</v>
      </c>
      <c r="D15" s="235">
        <f t="shared" ref="D15:G15" si="1">+D21+D22</f>
        <v>129</v>
      </c>
      <c r="E15" s="235">
        <f t="shared" si="1"/>
        <v>106</v>
      </c>
      <c r="F15" s="235">
        <f t="shared" si="1"/>
        <v>76</v>
      </c>
      <c r="G15" s="235">
        <f t="shared" si="1"/>
        <v>358</v>
      </c>
    </row>
    <row r="16" spans="1:7" customFormat="1" ht="18" customHeight="1" x14ac:dyDescent="0.3">
      <c r="A16" s="10"/>
      <c r="B16" s="11"/>
      <c r="C16" s="238"/>
      <c r="D16" s="238"/>
      <c r="E16" s="252"/>
      <c r="F16" s="252"/>
      <c r="G16" s="238"/>
    </row>
    <row r="17" spans="1:7" customFormat="1" ht="18" customHeight="1" x14ac:dyDescent="0.3">
      <c r="A17" s="230" t="s">
        <v>391</v>
      </c>
      <c r="B17" s="233"/>
      <c r="C17" s="237"/>
      <c r="D17" s="237"/>
      <c r="E17" s="239"/>
      <c r="F17" s="239"/>
      <c r="G17" s="237"/>
    </row>
    <row r="18" spans="1:7" customFormat="1" ht="18" customHeight="1" x14ac:dyDescent="0.3">
      <c r="A18" s="229" t="s">
        <v>129</v>
      </c>
      <c r="B18" s="234" t="s">
        <v>125</v>
      </c>
      <c r="C18" s="238">
        <f>+'1T'!F20</f>
        <v>0</v>
      </c>
      <c r="D18" s="238">
        <f>+'2T'!F20</f>
        <v>0</v>
      </c>
      <c r="E18" s="252">
        <f>+'3T'!F20</f>
        <v>0</v>
      </c>
      <c r="F18" s="252">
        <f>+'4T'!F20</f>
        <v>87</v>
      </c>
      <c r="G18" s="240">
        <f>+SUM(C18:F18)</f>
        <v>87</v>
      </c>
    </row>
    <row r="19" spans="1:7" customFormat="1" ht="18" customHeight="1" x14ac:dyDescent="0.3">
      <c r="A19" s="229" t="s">
        <v>396</v>
      </c>
      <c r="B19" s="234" t="s">
        <v>125</v>
      </c>
      <c r="C19" s="238">
        <f>+'1T'!F21</f>
        <v>56</v>
      </c>
      <c r="D19" s="238">
        <f>+'2T'!F21</f>
        <v>70</v>
      </c>
      <c r="E19" s="252">
        <f>+'3T'!F21</f>
        <v>51</v>
      </c>
      <c r="F19" s="252">
        <f>+'4T'!F21</f>
        <v>102</v>
      </c>
      <c r="G19" s="240">
        <f>+SUM(C19:F19)</f>
        <v>279</v>
      </c>
    </row>
    <row r="20" spans="1:7" customFormat="1" ht="18" customHeight="1" x14ac:dyDescent="0.3">
      <c r="A20" s="230" t="s">
        <v>128</v>
      </c>
      <c r="B20" s="233"/>
      <c r="C20" s="237"/>
      <c r="D20" s="237"/>
      <c r="E20" s="239"/>
      <c r="F20" s="239"/>
      <c r="G20" s="237"/>
    </row>
    <row r="21" spans="1:7" customFormat="1" ht="18" customHeight="1" x14ac:dyDescent="0.3">
      <c r="A21" s="229" t="s">
        <v>129</v>
      </c>
      <c r="B21" s="234" t="s">
        <v>125</v>
      </c>
      <c r="C21" s="238">
        <f>+'1T'!F23</f>
        <v>47</v>
      </c>
      <c r="D21" s="238">
        <f>+'2T'!F23</f>
        <v>129</v>
      </c>
      <c r="E21" s="252">
        <f>+'3T'!F23</f>
        <v>106</v>
      </c>
      <c r="F21" s="252">
        <f>+'4T'!F23</f>
        <v>76</v>
      </c>
      <c r="G21" s="240">
        <f>+SUM(C21:F21)</f>
        <v>358</v>
      </c>
    </row>
    <row r="22" spans="1:7" customFormat="1" ht="18" customHeight="1" x14ac:dyDescent="0.3">
      <c r="A22" s="229" t="s">
        <v>127</v>
      </c>
      <c r="B22" s="234" t="s">
        <v>125</v>
      </c>
      <c r="C22" s="402">
        <f>+'1T'!F24</f>
        <v>0</v>
      </c>
      <c r="D22" s="402">
        <f>+'2T'!F24</f>
        <v>0</v>
      </c>
      <c r="E22" s="401">
        <f>+'3T'!F24</f>
        <v>0</v>
      </c>
      <c r="F22" s="401">
        <f>+'4T'!F24</f>
        <v>0</v>
      </c>
      <c r="G22" s="248">
        <f>+SUM(C22:F22)</f>
        <v>0</v>
      </c>
    </row>
    <row r="23" spans="1:7" customFormat="1" ht="18" customHeight="1" x14ac:dyDescent="0.3">
      <c r="A23" s="122" t="s">
        <v>189</v>
      </c>
      <c r="B23" s="224" t="s">
        <v>393</v>
      </c>
      <c r="C23" s="151"/>
      <c r="D23" s="151"/>
      <c r="E23" s="151"/>
    </row>
    <row r="24" spans="1:7" customFormat="1" ht="95.1" customHeight="1" x14ac:dyDescent="0.3">
      <c r="A24" s="538" t="s">
        <v>395</v>
      </c>
      <c r="B24" s="539"/>
      <c r="C24" s="539"/>
      <c r="D24" s="539"/>
      <c r="E24" s="539"/>
      <c r="F24" s="539"/>
      <c r="G24" s="540"/>
    </row>
    <row r="25" spans="1:7" customFormat="1" ht="15" customHeight="1" x14ac:dyDescent="0.3">
      <c r="A25" s="30"/>
      <c r="B25" s="30"/>
      <c r="C25" s="30"/>
      <c r="D25" s="31"/>
      <c r="E25" s="31"/>
    </row>
    <row r="26" spans="1:7" customFormat="1" ht="18" customHeight="1" x14ac:dyDescent="0.3">
      <c r="A26" s="541" t="s">
        <v>133</v>
      </c>
      <c r="B26" s="541"/>
      <c r="C26" s="541"/>
      <c r="D26" s="541"/>
      <c r="E26" s="541"/>
      <c r="F26" s="541"/>
    </row>
    <row r="27" spans="1:7" customFormat="1" ht="18" customHeight="1" x14ac:dyDescent="0.3">
      <c r="A27" s="541" t="s">
        <v>134</v>
      </c>
      <c r="B27" s="541"/>
      <c r="C27" s="541"/>
      <c r="D27" s="541"/>
      <c r="E27" s="541"/>
      <c r="F27" s="541"/>
    </row>
    <row r="28" spans="1:7" customFormat="1" ht="18" customHeight="1" x14ac:dyDescent="0.3">
      <c r="A28" s="83" t="s">
        <v>337</v>
      </c>
      <c r="B28" s="83" t="s">
        <v>249</v>
      </c>
      <c r="C28" s="83" t="s">
        <v>322</v>
      </c>
      <c r="D28" s="83" t="s">
        <v>364</v>
      </c>
      <c r="E28" s="83" t="s">
        <v>380</v>
      </c>
      <c r="F28" s="83" t="s">
        <v>383</v>
      </c>
    </row>
    <row r="29" spans="1:7" customFormat="1" ht="18" customHeight="1" x14ac:dyDescent="0.3">
      <c r="A29" s="228" t="s">
        <v>124</v>
      </c>
      <c r="B29" s="251">
        <f>+B34+B33</f>
        <v>29266416.149999999</v>
      </c>
      <c r="C29" s="251">
        <f t="shared" ref="C29:F29" si="2">+C34+C33</f>
        <v>44798050.609999999</v>
      </c>
      <c r="D29" s="251">
        <f t="shared" si="2"/>
        <v>59438936.25</v>
      </c>
      <c r="E29" s="251">
        <f t="shared" si="2"/>
        <v>475975357.95999998</v>
      </c>
      <c r="F29" s="251">
        <f t="shared" si="2"/>
        <v>609478760.97000003</v>
      </c>
    </row>
    <row r="30" spans="1:7" customFormat="1" ht="15" customHeight="1" x14ac:dyDescent="0.3">
      <c r="A30" s="228" t="s">
        <v>126</v>
      </c>
      <c r="B30" s="251">
        <f>+B36+B37</f>
        <v>207200000</v>
      </c>
      <c r="C30" s="251">
        <f>+C36+C37</f>
        <v>536075838.30000001</v>
      </c>
      <c r="D30" s="251">
        <f>+D36+D37</f>
        <v>447075503.98000002</v>
      </c>
      <c r="E30" s="251">
        <f>+E36+E37</f>
        <v>360829209.99000001</v>
      </c>
      <c r="F30" s="251">
        <f>+F36+F37</f>
        <v>1551180552.27</v>
      </c>
    </row>
    <row r="31" spans="1:7" customFormat="1" ht="18" customHeight="1" x14ac:dyDescent="0.3">
      <c r="A31" s="10"/>
      <c r="B31" s="13"/>
      <c r="C31" s="48"/>
      <c r="D31" s="250"/>
      <c r="E31" s="250"/>
      <c r="F31" s="172"/>
    </row>
    <row r="32" spans="1:7" customFormat="1" ht="18" customHeight="1" x14ac:dyDescent="0.3">
      <c r="A32" s="230" t="s">
        <v>135</v>
      </c>
      <c r="B32" s="231"/>
      <c r="C32" s="249"/>
      <c r="D32" s="232"/>
      <c r="E32" s="232"/>
      <c r="F32" s="254"/>
    </row>
    <row r="33" spans="1:7" customFormat="1" ht="18" customHeight="1" x14ac:dyDescent="0.3">
      <c r="A33" s="229" t="s">
        <v>129</v>
      </c>
      <c r="B33" s="13">
        <f>+'1T'!F36</f>
        <v>0</v>
      </c>
      <c r="C33" s="48">
        <f>+'2T'!F36</f>
        <v>0</v>
      </c>
      <c r="D33" s="250">
        <f>+'3T'!F36</f>
        <v>0</v>
      </c>
      <c r="E33" s="250">
        <f>+'4T'!F36</f>
        <v>348000000</v>
      </c>
      <c r="F33" s="172">
        <f>+SUM(B33:E33)</f>
        <v>348000000</v>
      </c>
      <c r="G33" s="394"/>
    </row>
    <row r="34" spans="1:7" customFormat="1" ht="18" customHeight="1" x14ac:dyDescent="0.3">
      <c r="A34" s="229" t="s">
        <v>127</v>
      </c>
      <c r="B34" s="13">
        <f>+'1T'!F37</f>
        <v>29266416.149999999</v>
      </c>
      <c r="C34" s="48">
        <f>+'2T'!F37</f>
        <v>44798050.609999999</v>
      </c>
      <c r="D34" s="250">
        <f>+'3T'!F37</f>
        <v>59438936.25</v>
      </c>
      <c r="E34" s="250">
        <f>+'4T'!F37</f>
        <v>127975357.95999999</v>
      </c>
      <c r="F34" s="172">
        <f>+SUM(B34:E34)</f>
        <v>261478760.96999997</v>
      </c>
      <c r="G34" s="394"/>
    </row>
    <row r="35" spans="1:7" customFormat="1" ht="18" customHeight="1" x14ac:dyDescent="0.3">
      <c r="A35" s="230" t="s">
        <v>128</v>
      </c>
      <c r="B35" s="231"/>
      <c r="C35" s="249"/>
      <c r="D35" s="232"/>
      <c r="E35" s="232"/>
      <c r="F35" s="254"/>
    </row>
    <row r="36" spans="1:7" customFormat="1" ht="18" customHeight="1" x14ac:dyDescent="0.3">
      <c r="A36" s="229" t="s">
        <v>129</v>
      </c>
      <c r="B36" s="13">
        <f>+'1T'!F39</f>
        <v>207200000</v>
      </c>
      <c r="C36" s="48">
        <f>+'2T'!F39</f>
        <v>471760000</v>
      </c>
      <c r="D36" s="250">
        <f>+'3T'!F39</f>
        <v>420247000</v>
      </c>
      <c r="E36" s="250">
        <f>+'4T'!F39</f>
        <v>352422000</v>
      </c>
      <c r="F36" s="172">
        <f>+SUM(B36:E36)</f>
        <v>1451629000</v>
      </c>
    </row>
    <row r="37" spans="1:7" customFormat="1" ht="18" customHeight="1" x14ac:dyDescent="0.3">
      <c r="A37" s="229" t="s">
        <v>304</v>
      </c>
      <c r="B37" s="13">
        <f>+'1T'!F40</f>
        <v>0</v>
      </c>
      <c r="C37" s="48">
        <f>+'2T'!F40</f>
        <v>64315838.299999997</v>
      </c>
      <c r="D37" s="250">
        <f>+'3T'!F40</f>
        <v>26828503.980000004</v>
      </c>
      <c r="E37" s="253">
        <f>+'4T'!F40</f>
        <v>8407209.9900000002</v>
      </c>
      <c r="F37" s="241">
        <f>+SUM(B37:E37)</f>
        <v>99551552.269999996</v>
      </c>
    </row>
    <row r="38" spans="1:7" customFormat="1" ht="18" customHeight="1" x14ac:dyDescent="0.3">
      <c r="A38" s="122" t="s">
        <v>189</v>
      </c>
      <c r="B38" s="224" t="s">
        <v>393</v>
      </c>
      <c r="C38" s="71"/>
      <c r="D38" s="71"/>
    </row>
    <row r="39" spans="1:7" customFormat="1" ht="50.1" customHeight="1" x14ac:dyDescent="0.3">
      <c r="A39" s="538" t="s">
        <v>305</v>
      </c>
      <c r="B39" s="539"/>
      <c r="C39" s="539"/>
      <c r="D39" s="539"/>
      <c r="E39" s="539"/>
      <c r="F39" s="540"/>
    </row>
    <row r="40" spans="1:7" customFormat="1" ht="18" customHeight="1" x14ac:dyDescent="0.3"/>
    <row r="42" spans="1:7" ht="21" customHeight="1" x14ac:dyDescent="0.35">
      <c r="A42" s="477" t="s">
        <v>384</v>
      </c>
      <c r="B42" s="477"/>
      <c r="C42" s="477"/>
      <c r="D42" s="477"/>
      <c r="E42" s="477"/>
      <c r="F42" s="477"/>
      <c r="G42" s="477"/>
    </row>
    <row r="43" spans="1:7" ht="9.9" customHeight="1" x14ac:dyDescent="0.35">
      <c r="A43" s="2"/>
      <c r="B43" s="2"/>
      <c r="C43" s="2"/>
      <c r="D43" s="2"/>
      <c r="E43" s="2"/>
      <c r="F43" s="2"/>
    </row>
    <row r="44" spans="1:7" x14ac:dyDescent="0.35">
      <c r="A44" s="439" t="s">
        <v>192</v>
      </c>
      <c r="B44" s="439"/>
      <c r="C44" s="439"/>
      <c r="D44" s="439"/>
      <c r="E44" s="439"/>
      <c r="F44" s="439"/>
      <c r="G44" s="439"/>
    </row>
    <row r="45" spans="1:7" ht="17.25" customHeight="1" x14ac:dyDescent="0.35">
      <c r="A45" s="462" t="s">
        <v>341</v>
      </c>
      <c r="B45" s="462"/>
      <c r="C45" s="462"/>
      <c r="D45" s="462"/>
      <c r="E45" s="462"/>
      <c r="F45" s="462"/>
      <c r="G45" s="462"/>
    </row>
    <row r="46" spans="1:7" x14ac:dyDescent="0.35">
      <c r="A46" s="439" t="s">
        <v>171</v>
      </c>
      <c r="B46" s="439"/>
      <c r="C46" s="439"/>
      <c r="D46" s="439"/>
      <c r="E46" s="439"/>
      <c r="F46" s="439"/>
      <c r="G46" s="439"/>
    </row>
    <row r="47" spans="1:7" ht="35.1" customHeight="1" x14ac:dyDescent="0.35">
      <c r="A47" s="87" t="s">
        <v>194</v>
      </c>
      <c r="B47" s="87" t="s">
        <v>195</v>
      </c>
      <c r="C47" s="87" t="s">
        <v>249</v>
      </c>
      <c r="D47" s="87" t="s">
        <v>322</v>
      </c>
      <c r="E47" s="87" t="s">
        <v>364</v>
      </c>
      <c r="F47" s="87" t="s">
        <v>385</v>
      </c>
      <c r="G47" s="87" t="s">
        <v>383</v>
      </c>
    </row>
    <row r="48" spans="1:7" ht="18" customHeight="1" x14ac:dyDescent="0.35">
      <c r="A48" s="75" t="s">
        <v>178</v>
      </c>
      <c r="B48" s="88"/>
      <c r="C48" s="76">
        <f>+C50</f>
        <v>39866934.900000006</v>
      </c>
      <c r="D48" s="76">
        <f t="shared" ref="D48:G48" si="3">+D50</f>
        <v>39866934.900000006</v>
      </c>
      <c r="E48" s="76">
        <f t="shared" si="3"/>
        <v>89877956.269999996</v>
      </c>
      <c r="F48" s="76">
        <f t="shared" si="3"/>
        <v>439866934.90000004</v>
      </c>
      <c r="G48" s="76">
        <f t="shared" si="3"/>
        <v>609478760.97000003</v>
      </c>
    </row>
    <row r="49" spans="1:7" ht="9.9" customHeight="1" x14ac:dyDescent="0.35">
      <c r="A49" s="10"/>
      <c r="B49" s="41"/>
      <c r="C49" s="12"/>
      <c r="D49" s="12"/>
      <c r="E49" s="12"/>
      <c r="F49" s="12"/>
      <c r="G49" s="42"/>
    </row>
    <row r="50" spans="1:7" ht="18" customHeight="1" x14ac:dyDescent="0.35">
      <c r="A50" s="472" t="s">
        <v>197</v>
      </c>
      <c r="B50" s="472"/>
      <c r="C50" s="90">
        <f>+C51</f>
        <v>39866934.900000006</v>
      </c>
      <c r="D50" s="90">
        <f>+D51</f>
        <v>39866934.900000006</v>
      </c>
      <c r="E50" s="90">
        <f t="shared" ref="E50:G53" si="4">+E51</f>
        <v>89877956.269999996</v>
      </c>
      <c r="F50" s="90">
        <f>+F51</f>
        <v>439866934.90000004</v>
      </c>
      <c r="G50" s="90">
        <f t="shared" si="4"/>
        <v>609478760.97000003</v>
      </c>
    </row>
    <row r="51" spans="1:7" x14ac:dyDescent="0.35">
      <c r="A51" s="144" t="s">
        <v>198</v>
      </c>
      <c r="B51" s="149" t="s">
        <v>199</v>
      </c>
      <c r="C51" s="172">
        <f>+C52</f>
        <v>39866934.900000006</v>
      </c>
      <c r="D51" s="172">
        <f t="shared" ref="D51:D53" si="5">+D52</f>
        <v>39866934.900000006</v>
      </c>
      <c r="E51" s="172">
        <f t="shared" si="4"/>
        <v>89877956.269999996</v>
      </c>
      <c r="F51" s="172">
        <f t="shared" si="4"/>
        <v>439866934.90000004</v>
      </c>
      <c r="G51" s="173">
        <f>+C51+D51+E51+F51</f>
        <v>609478760.97000003</v>
      </c>
    </row>
    <row r="52" spans="1:7" x14ac:dyDescent="0.35">
      <c r="A52" s="144" t="s">
        <v>200</v>
      </c>
      <c r="B52" s="149" t="s">
        <v>1</v>
      </c>
      <c r="C52" s="13">
        <f>+C53</f>
        <v>39866934.900000006</v>
      </c>
      <c r="D52" s="13">
        <f t="shared" si="5"/>
        <v>39866934.900000006</v>
      </c>
      <c r="E52" s="13">
        <f t="shared" si="4"/>
        <v>89877956.269999996</v>
      </c>
      <c r="F52" s="13">
        <f t="shared" si="4"/>
        <v>439866934.90000004</v>
      </c>
      <c r="G52" s="62">
        <f>+C52+D52+E52+F52</f>
        <v>609478760.97000003</v>
      </c>
    </row>
    <row r="53" spans="1:7" x14ac:dyDescent="0.35">
      <c r="A53" s="144" t="s">
        <v>201</v>
      </c>
      <c r="B53" s="149" t="s">
        <v>202</v>
      </c>
      <c r="C53" s="45">
        <f>+C54</f>
        <v>39866934.900000006</v>
      </c>
      <c r="D53" s="45">
        <f t="shared" si="5"/>
        <v>39866934.900000006</v>
      </c>
      <c r="E53" s="45">
        <f t="shared" si="4"/>
        <v>89877956.269999996</v>
      </c>
      <c r="F53" s="45">
        <f t="shared" si="4"/>
        <v>439866934.90000004</v>
      </c>
      <c r="G53" s="63">
        <f>+C53+D53+E53+F53</f>
        <v>609478760.97000003</v>
      </c>
    </row>
    <row r="54" spans="1:7" x14ac:dyDescent="0.35">
      <c r="A54" s="368" t="s">
        <v>203</v>
      </c>
      <c r="B54" s="369" t="s">
        <v>204</v>
      </c>
      <c r="C54" s="384">
        <f>+'1T'!F95</f>
        <v>39866934.900000006</v>
      </c>
      <c r="D54" s="384">
        <f>+'2T'!F95</f>
        <v>39866934.900000006</v>
      </c>
      <c r="E54" s="384">
        <f>+'3T'!F95</f>
        <v>89877956.269999996</v>
      </c>
      <c r="F54" s="384">
        <f>+'4T'!F95</f>
        <v>439866934.90000004</v>
      </c>
      <c r="G54" s="386">
        <f>+C54+D54+E54+F54</f>
        <v>609478760.97000003</v>
      </c>
    </row>
    <row r="55" spans="1:7" ht="9.9" customHeight="1" x14ac:dyDescent="0.35">
      <c r="A55" s="170"/>
      <c r="B55" s="171"/>
      <c r="C55" s="64"/>
      <c r="D55" s="64"/>
      <c r="E55" s="64"/>
      <c r="F55" s="64"/>
      <c r="G55" s="65"/>
    </row>
    <row r="56" spans="1:7" x14ac:dyDescent="0.35">
      <c r="A56" s="601" t="s">
        <v>409</v>
      </c>
      <c r="B56" s="601"/>
      <c r="C56" s="601"/>
      <c r="D56" s="601"/>
      <c r="E56" s="601"/>
      <c r="F56" s="2"/>
    </row>
    <row r="57" spans="1:7" ht="50.1" customHeight="1" x14ac:dyDescent="0.35">
      <c r="A57" s="602" t="s">
        <v>386</v>
      </c>
      <c r="B57" s="603"/>
      <c r="C57" s="603"/>
      <c r="D57" s="603"/>
      <c r="E57" s="603"/>
      <c r="F57" s="603"/>
      <c r="G57" s="603"/>
    </row>
    <row r="58" spans="1:7" ht="9.9" customHeight="1" x14ac:dyDescent="0.35">
      <c r="A58" s="21"/>
      <c r="B58" s="40"/>
      <c r="C58" s="20"/>
      <c r="D58" s="27"/>
      <c r="E58" s="27"/>
      <c r="F58" s="2"/>
    </row>
    <row r="59" spans="1:7" x14ac:dyDescent="0.35">
      <c r="A59" s="439" t="s">
        <v>214</v>
      </c>
      <c r="B59" s="439"/>
      <c r="C59" s="439"/>
      <c r="D59" s="439"/>
      <c r="E59" s="439"/>
      <c r="F59" s="439"/>
      <c r="G59" s="439"/>
    </row>
    <row r="60" spans="1:7" ht="17.25" customHeight="1" x14ac:dyDescent="0.35">
      <c r="A60" s="462" t="s">
        <v>347</v>
      </c>
      <c r="B60" s="462"/>
      <c r="C60" s="462"/>
      <c r="D60" s="462"/>
      <c r="E60" s="462"/>
      <c r="F60" s="462"/>
      <c r="G60" s="462"/>
    </row>
    <row r="61" spans="1:7" x14ac:dyDescent="0.35">
      <c r="A61" s="439" t="s">
        <v>171</v>
      </c>
      <c r="B61" s="439"/>
      <c r="C61" s="439"/>
      <c r="D61" s="439"/>
      <c r="E61" s="439"/>
      <c r="F61" s="439"/>
      <c r="G61" s="439"/>
    </row>
    <row r="62" spans="1:7" ht="35.1" customHeight="1" x14ac:dyDescent="0.35">
      <c r="A62" s="87" t="s">
        <v>194</v>
      </c>
      <c r="B62" s="87" t="s">
        <v>195</v>
      </c>
      <c r="C62" s="87" t="s">
        <v>249</v>
      </c>
      <c r="D62" s="87" t="s">
        <v>322</v>
      </c>
      <c r="E62" s="87" t="s">
        <v>364</v>
      </c>
      <c r="F62" s="87" t="s">
        <v>380</v>
      </c>
      <c r="G62" s="87" t="s">
        <v>383</v>
      </c>
    </row>
    <row r="63" spans="1:7" ht="18" customHeight="1" x14ac:dyDescent="0.35">
      <c r="A63" s="75" t="s">
        <v>178</v>
      </c>
      <c r="B63" s="88"/>
      <c r="C63" s="76">
        <f>+C65</f>
        <v>29266416.149999999</v>
      </c>
      <c r="D63" s="76">
        <f t="shared" ref="D63:G63" si="6">+D65</f>
        <v>44798050.609999999</v>
      </c>
      <c r="E63" s="76">
        <f t="shared" si="6"/>
        <v>59438936.25</v>
      </c>
      <c r="F63" s="76">
        <f t="shared" si="6"/>
        <v>475975357.95999998</v>
      </c>
      <c r="G63" s="76">
        <f t="shared" si="6"/>
        <v>609478760.97000003</v>
      </c>
    </row>
    <row r="64" spans="1:7" ht="15" customHeight="1" x14ac:dyDescent="0.35">
      <c r="A64" s="10"/>
      <c r="B64" s="41"/>
      <c r="C64" s="12"/>
      <c r="D64" s="12"/>
      <c r="E64" s="12"/>
      <c r="F64" s="42"/>
      <c r="G64" s="42"/>
    </row>
    <row r="65" spans="1:7" x14ac:dyDescent="0.35">
      <c r="A65" s="472" t="s">
        <v>320</v>
      </c>
      <c r="B65" s="472"/>
      <c r="C65" s="90">
        <f>+SUM(C66:C75)</f>
        <v>29266416.149999999</v>
      </c>
      <c r="D65" s="90">
        <f t="shared" ref="D65:G65" si="7">+SUM(D66:D75)</f>
        <v>44798050.609999999</v>
      </c>
      <c r="E65" s="90">
        <f t="shared" si="7"/>
        <v>59438936.25</v>
      </c>
      <c r="F65" s="90">
        <f t="shared" si="7"/>
        <v>475975357.95999998</v>
      </c>
      <c r="G65" s="90">
        <f t="shared" si="7"/>
        <v>609478760.97000003</v>
      </c>
    </row>
    <row r="66" spans="1:7" x14ac:dyDescent="0.35">
      <c r="A66" s="144">
        <v>0</v>
      </c>
      <c r="B66" s="149" t="s">
        <v>218</v>
      </c>
      <c r="C66" s="13">
        <f>+'1T'!F118</f>
        <v>0</v>
      </c>
      <c r="D66" s="13">
        <f>+'2T'!F118</f>
        <v>0</v>
      </c>
      <c r="E66" s="13">
        <f>+'3T'!F118</f>
        <v>0</v>
      </c>
      <c r="F66" s="13">
        <f>+'4T'!F118</f>
        <v>0</v>
      </c>
      <c r="G66" s="62">
        <f>+C66+D66+E66+F66</f>
        <v>0</v>
      </c>
    </row>
    <row r="67" spans="1:7" x14ac:dyDescent="0.35">
      <c r="A67" s="144">
        <v>1</v>
      </c>
      <c r="B67" s="149" t="s">
        <v>2</v>
      </c>
      <c r="C67" s="13">
        <f>+'1T'!F119</f>
        <v>0</v>
      </c>
      <c r="D67" s="13">
        <f>+'2T'!F119</f>
        <v>0</v>
      </c>
      <c r="E67" s="13">
        <f>+'3T'!F119</f>
        <v>0</v>
      </c>
      <c r="F67" s="13">
        <f>+'4T'!F119</f>
        <v>0</v>
      </c>
      <c r="G67" s="62">
        <f t="shared" ref="G67:G70" si="8">+C67+D67+E67+F67</f>
        <v>0</v>
      </c>
    </row>
    <row r="68" spans="1:7" x14ac:dyDescent="0.35">
      <c r="A68" s="144">
        <v>2</v>
      </c>
      <c r="B68" s="149" t="s">
        <v>219</v>
      </c>
      <c r="C68" s="13">
        <f>+'1T'!F120</f>
        <v>0</v>
      </c>
      <c r="D68" s="13">
        <f>+'2T'!F120</f>
        <v>0</v>
      </c>
      <c r="E68" s="13">
        <f>+'3T'!F120</f>
        <v>0</v>
      </c>
      <c r="F68" s="13">
        <f>+'4T'!F120</f>
        <v>0</v>
      </c>
      <c r="G68" s="62">
        <f t="shared" si="8"/>
        <v>0</v>
      </c>
    </row>
    <row r="69" spans="1:7" x14ac:dyDescent="0.35">
      <c r="A69" s="144">
        <v>3</v>
      </c>
      <c r="B69" s="149" t="s">
        <v>220</v>
      </c>
      <c r="C69" s="13">
        <f>+'1T'!F121</f>
        <v>0</v>
      </c>
      <c r="D69" s="13">
        <f>+'2T'!F121</f>
        <v>0</v>
      </c>
      <c r="E69" s="13">
        <f>+'3T'!F121</f>
        <v>0</v>
      </c>
      <c r="F69" s="13">
        <f>+'4T'!F121</f>
        <v>0</v>
      </c>
      <c r="G69" s="62">
        <f t="shared" si="8"/>
        <v>0</v>
      </c>
    </row>
    <row r="70" spans="1:7" x14ac:dyDescent="0.35">
      <c r="A70" s="144">
        <v>4</v>
      </c>
      <c r="B70" s="149" t="s">
        <v>221</v>
      </c>
      <c r="C70" s="13">
        <f>+'1T'!F122</f>
        <v>0</v>
      </c>
      <c r="D70" s="13">
        <f>+'2T'!F122</f>
        <v>0</v>
      </c>
      <c r="E70" s="13">
        <f>+'3T'!F122</f>
        <v>0</v>
      </c>
      <c r="F70" s="13">
        <f>+'4T'!F122</f>
        <v>0</v>
      </c>
      <c r="G70" s="62">
        <f t="shared" si="8"/>
        <v>0</v>
      </c>
    </row>
    <row r="71" spans="1:7" x14ac:dyDescent="0.35">
      <c r="A71" s="144">
        <v>5</v>
      </c>
      <c r="B71" s="149" t="s">
        <v>222</v>
      </c>
      <c r="C71" s="13">
        <f>+'1T'!F123</f>
        <v>0</v>
      </c>
      <c r="D71" s="13">
        <f>+'2T'!F123</f>
        <v>0</v>
      </c>
      <c r="E71" s="13">
        <f>+'3T'!F123</f>
        <v>0</v>
      </c>
      <c r="F71" s="13">
        <f>+'4T'!F123</f>
        <v>0</v>
      </c>
      <c r="G71" s="63">
        <f>+C71+D71+E71+F71</f>
        <v>0</v>
      </c>
    </row>
    <row r="72" spans="1:7" x14ac:dyDescent="0.35">
      <c r="A72" s="144">
        <v>6</v>
      </c>
      <c r="B72" s="149" t="s">
        <v>1</v>
      </c>
      <c r="C72" s="13">
        <f>+'1T'!F124</f>
        <v>29266416.149999999</v>
      </c>
      <c r="D72" s="13">
        <f>+'2T'!F124</f>
        <v>44798050.609999999</v>
      </c>
      <c r="E72" s="13">
        <f>+'3T'!F124</f>
        <v>59438936.25</v>
      </c>
      <c r="F72" s="13">
        <f>+'4T'!F124</f>
        <v>475975357.95999998</v>
      </c>
      <c r="G72" s="63">
        <f t="shared" ref="G72:G75" si="9">+C72+D72+E72+F72</f>
        <v>609478760.97000003</v>
      </c>
    </row>
    <row r="73" spans="1:7" x14ac:dyDescent="0.35">
      <c r="A73" s="144">
        <v>7</v>
      </c>
      <c r="B73" s="149" t="s">
        <v>0</v>
      </c>
      <c r="C73" s="13">
        <f>+'1T'!F125</f>
        <v>0</v>
      </c>
      <c r="D73" s="13">
        <f>+'2T'!F125</f>
        <v>0</v>
      </c>
      <c r="E73" s="13">
        <f>+'3T'!F125</f>
        <v>0</v>
      </c>
      <c r="F73" s="13">
        <f>+'4T'!F125</f>
        <v>0</v>
      </c>
      <c r="G73" s="63">
        <f t="shared" si="9"/>
        <v>0</v>
      </c>
    </row>
    <row r="74" spans="1:7" x14ac:dyDescent="0.35">
      <c r="A74" s="144">
        <v>8</v>
      </c>
      <c r="B74" s="149" t="s">
        <v>223</v>
      </c>
      <c r="C74" s="13">
        <f>+'1T'!F126</f>
        <v>0</v>
      </c>
      <c r="D74" s="13">
        <f>+'2T'!F126</f>
        <v>0</v>
      </c>
      <c r="E74" s="13">
        <f>+'3T'!F126</f>
        <v>0</v>
      </c>
      <c r="F74" s="13">
        <f>+'4T'!F126</f>
        <v>0</v>
      </c>
      <c r="G74" s="63">
        <f t="shared" si="9"/>
        <v>0</v>
      </c>
    </row>
    <row r="75" spans="1:7" x14ac:dyDescent="0.35">
      <c r="A75" s="144">
        <v>9</v>
      </c>
      <c r="B75" s="149" t="s">
        <v>224</v>
      </c>
      <c r="C75" s="13">
        <f>+'1T'!F127</f>
        <v>0</v>
      </c>
      <c r="D75" s="13">
        <f>+'2T'!F127</f>
        <v>0</v>
      </c>
      <c r="E75" s="13">
        <f>+'3T'!F127</f>
        <v>0</v>
      </c>
      <c r="F75" s="13">
        <f>+'4T'!F127</f>
        <v>0</v>
      </c>
      <c r="G75" s="63">
        <f t="shared" si="9"/>
        <v>0</v>
      </c>
    </row>
    <row r="76" spans="1:7" ht="15" customHeight="1" x14ac:dyDescent="0.35">
      <c r="A76" s="27"/>
      <c r="B76" s="27"/>
      <c r="C76" s="49"/>
      <c r="D76" s="49"/>
      <c r="E76" s="49"/>
      <c r="F76" s="49"/>
      <c r="G76" s="49"/>
    </row>
    <row r="77" spans="1:7" x14ac:dyDescent="0.35">
      <c r="A77" s="472" t="s">
        <v>321</v>
      </c>
      <c r="B77" s="472"/>
      <c r="C77" s="90">
        <f>+C78</f>
        <v>0</v>
      </c>
      <c r="D77" s="90">
        <f>+D78</f>
        <v>0</v>
      </c>
      <c r="E77" s="90">
        <f>+E78</f>
        <v>0</v>
      </c>
      <c r="F77" s="90">
        <f>+F78</f>
        <v>0</v>
      </c>
      <c r="G77" s="90">
        <f>+G78</f>
        <v>0</v>
      </c>
    </row>
    <row r="78" spans="1:7" x14ac:dyDescent="0.35">
      <c r="A78" s="144">
        <v>6</v>
      </c>
      <c r="B78" s="149" t="s">
        <v>1</v>
      </c>
      <c r="C78" s="45">
        <f>+C79</f>
        <v>0</v>
      </c>
      <c r="D78" s="45">
        <f t="shared" ref="D78:G78" si="10">+D79</f>
        <v>0</v>
      </c>
      <c r="E78" s="45">
        <f t="shared" si="10"/>
        <v>0</v>
      </c>
      <c r="F78" s="45">
        <f t="shared" si="10"/>
        <v>0</v>
      </c>
      <c r="G78" s="63">
        <f t="shared" si="10"/>
        <v>0</v>
      </c>
    </row>
    <row r="79" spans="1:7" x14ac:dyDescent="0.35">
      <c r="A79" s="372" t="s">
        <v>226</v>
      </c>
      <c r="B79" s="373" t="s">
        <v>227</v>
      </c>
      <c r="C79" s="387">
        <f>+'1T'!F131</f>
        <v>0</v>
      </c>
      <c r="D79" s="387">
        <f>+'2T'!F131</f>
        <v>0</v>
      </c>
      <c r="E79" s="387">
        <f>+'3T'!F131</f>
        <v>0</v>
      </c>
      <c r="F79" s="387">
        <f>+'4T'!F131</f>
        <v>0</v>
      </c>
      <c r="G79" s="388">
        <f>+C79+D79+E79+F79</f>
        <v>0</v>
      </c>
    </row>
    <row r="80" spans="1:7" x14ac:dyDescent="0.35">
      <c r="A80" s="473" t="s">
        <v>228</v>
      </c>
      <c r="B80" s="473"/>
      <c r="C80" s="473"/>
      <c r="D80" s="473"/>
      <c r="E80" s="473"/>
      <c r="F80" s="473"/>
    </row>
    <row r="81" spans="1:7" x14ac:dyDescent="0.35">
      <c r="A81" s="601" t="s">
        <v>407</v>
      </c>
      <c r="B81" s="601"/>
      <c r="C81" s="601"/>
      <c r="D81" s="601"/>
      <c r="E81" s="601"/>
      <c r="F81" s="601"/>
    </row>
    <row r="82" spans="1:7" x14ac:dyDescent="0.35">
      <c r="A82" s="43"/>
      <c r="B82" s="41"/>
      <c r="C82" s="27"/>
      <c r="D82" s="27"/>
      <c r="E82" s="27"/>
      <c r="F82" s="2"/>
    </row>
    <row r="83" spans="1:7" x14ac:dyDescent="0.35">
      <c r="A83" s="439" t="s">
        <v>231</v>
      </c>
      <c r="B83" s="439"/>
      <c r="C83" s="439"/>
      <c r="D83" s="439"/>
      <c r="E83" s="439"/>
      <c r="F83" s="439"/>
    </row>
    <row r="84" spans="1:7" x14ac:dyDescent="0.35">
      <c r="A84" s="439" t="s">
        <v>232</v>
      </c>
      <c r="B84" s="439"/>
      <c r="C84" s="439"/>
      <c r="D84" s="439"/>
      <c r="E84" s="439"/>
      <c r="F84" s="439"/>
    </row>
    <row r="85" spans="1:7" x14ac:dyDescent="0.35">
      <c r="A85" s="439" t="s">
        <v>171</v>
      </c>
      <c r="B85" s="439"/>
      <c r="C85" s="439"/>
      <c r="D85" s="439"/>
      <c r="E85" s="439"/>
      <c r="F85" s="439"/>
    </row>
    <row r="86" spans="1:7" x14ac:dyDescent="0.35">
      <c r="A86" s="87" t="s">
        <v>233</v>
      </c>
      <c r="B86" s="87" t="s">
        <v>249</v>
      </c>
      <c r="C86" s="87" t="s">
        <v>322</v>
      </c>
      <c r="D86" s="87" t="s">
        <v>364</v>
      </c>
      <c r="E86" s="87" t="s">
        <v>385</v>
      </c>
      <c r="F86" s="87" t="s">
        <v>383</v>
      </c>
    </row>
    <row r="87" spans="1:7" x14ac:dyDescent="0.35">
      <c r="A87" s="107" t="s">
        <v>234</v>
      </c>
      <c r="B87" s="108">
        <f>+'1T'!E141</f>
        <v>0</v>
      </c>
      <c r="C87" s="108">
        <f>+'2T'!E141</f>
        <v>10600518.750000007</v>
      </c>
      <c r="D87" s="108">
        <f>+'3T'!E141</f>
        <v>5669403.040000014</v>
      </c>
      <c r="E87" s="108">
        <f>+'4T'!E141</f>
        <v>36108423.060000002</v>
      </c>
      <c r="F87" s="108">
        <f>+B87</f>
        <v>0</v>
      </c>
    </row>
    <row r="88" spans="1:7" x14ac:dyDescent="0.35">
      <c r="A88" s="107" t="s">
        <v>235</v>
      </c>
      <c r="B88" s="108">
        <f>+'1T'!F97</f>
        <v>39866934.900000006</v>
      </c>
      <c r="C88" s="108">
        <f>+'2T'!F97</f>
        <v>39866934.900000006</v>
      </c>
      <c r="D88" s="108">
        <f>+'3T'!F97</f>
        <v>89877956.269999996</v>
      </c>
      <c r="E88" s="108">
        <f>+'4T'!F97</f>
        <v>439866934.90000004</v>
      </c>
      <c r="F88" s="108">
        <f>+B88+C88+D88+E88</f>
        <v>609478760.97000003</v>
      </c>
    </row>
    <row r="89" spans="1:7" x14ac:dyDescent="0.35">
      <c r="A89" s="91" t="s">
        <v>236</v>
      </c>
      <c r="B89" s="92">
        <f>+B87+B88</f>
        <v>39866934.900000006</v>
      </c>
      <c r="C89" s="92">
        <f t="shared" ref="C89:E89" si="11">+C87+C88</f>
        <v>50467453.650000013</v>
      </c>
      <c r="D89" s="92">
        <f t="shared" si="11"/>
        <v>95547359.310000002</v>
      </c>
      <c r="E89" s="92">
        <f t="shared" si="11"/>
        <v>475975357.96000004</v>
      </c>
      <c r="F89" s="92">
        <f>+F87+F88</f>
        <v>609478760.97000003</v>
      </c>
    </row>
    <row r="90" spans="1:7" x14ac:dyDescent="0.35">
      <c r="A90" s="107" t="s">
        <v>237</v>
      </c>
      <c r="B90" s="108">
        <f>+'1T'!F117</f>
        <v>29266416.149999999</v>
      </c>
      <c r="C90" s="108">
        <f>+'2T'!F117</f>
        <v>44798050.609999999</v>
      </c>
      <c r="D90" s="108">
        <f>+'3T'!F117</f>
        <v>59438936.25</v>
      </c>
      <c r="E90" s="108">
        <f>+'4T'!F117</f>
        <v>475975357.95999998</v>
      </c>
      <c r="F90" s="108">
        <f>+B90+C90+D90+E90</f>
        <v>609478760.97000003</v>
      </c>
    </row>
    <row r="91" spans="1:7" x14ac:dyDescent="0.35">
      <c r="A91" s="91" t="s">
        <v>238</v>
      </c>
      <c r="B91" s="92">
        <f>+B89-B90</f>
        <v>10600518.750000007</v>
      </c>
      <c r="C91" s="92">
        <f t="shared" ref="C91:E91" si="12">+C89-C90</f>
        <v>5669403.040000014</v>
      </c>
      <c r="D91" s="92">
        <f t="shared" si="12"/>
        <v>36108423.060000002</v>
      </c>
      <c r="E91" s="118">
        <f t="shared" si="12"/>
        <v>0</v>
      </c>
      <c r="F91" s="118">
        <f>+F89-F90</f>
        <v>0</v>
      </c>
      <c r="G91" s="175"/>
    </row>
    <row r="92" spans="1:7" x14ac:dyDescent="0.35">
      <c r="A92" s="525" t="s">
        <v>407</v>
      </c>
      <c r="B92" s="525"/>
      <c r="C92" s="525"/>
      <c r="D92" s="525"/>
      <c r="E92" s="38"/>
      <c r="F92" s="2"/>
    </row>
    <row r="93" spans="1:7" x14ac:dyDescent="0.35">
      <c r="A93" s="53"/>
      <c r="B93" s="53"/>
      <c r="C93" s="53"/>
      <c r="D93" s="53"/>
      <c r="E93" s="38"/>
      <c r="F93" s="2"/>
    </row>
    <row r="94" spans="1:7" x14ac:dyDescent="0.35">
      <c r="A94" s="439" t="s">
        <v>247</v>
      </c>
      <c r="B94" s="439"/>
      <c r="C94" s="439"/>
      <c r="D94" s="439"/>
      <c r="E94" s="439"/>
      <c r="F94" s="439"/>
    </row>
    <row r="95" spans="1:7" ht="17.25" customHeight="1" x14ac:dyDescent="0.35">
      <c r="A95" s="462" t="s">
        <v>248</v>
      </c>
      <c r="B95" s="462"/>
      <c r="C95" s="462"/>
      <c r="D95" s="462"/>
      <c r="E95" s="462"/>
      <c r="F95" s="462"/>
    </row>
    <row r="96" spans="1:7" x14ac:dyDescent="0.35">
      <c r="A96" s="439" t="s">
        <v>171</v>
      </c>
      <c r="B96" s="439"/>
      <c r="C96" s="439"/>
      <c r="D96" s="439"/>
      <c r="E96" s="439"/>
      <c r="F96" s="439"/>
    </row>
    <row r="97" spans="1:6" x14ac:dyDescent="0.35">
      <c r="A97" s="157" t="s">
        <v>233</v>
      </c>
      <c r="B97" s="157"/>
      <c r="C97" s="157" t="s">
        <v>249</v>
      </c>
      <c r="D97" s="157" t="s">
        <v>322</v>
      </c>
      <c r="E97" s="157" t="s">
        <v>364</v>
      </c>
      <c r="F97" s="157" t="s">
        <v>380</v>
      </c>
    </row>
    <row r="98" spans="1:6" x14ac:dyDescent="0.35">
      <c r="A98" s="150" t="s">
        <v>250</v>
      </c>
      <c r="B98" s="150"/>
      <c r="C98" s="83"/>
      <c r="D98" s="83"/>
      <c r="E98" s="176"/>
      <c r="F98" s="177"/>
    </row>
    <row r="99" spans="1:6" x14ac:dyDescent="0.35">
      <c r="A99" s="107" t="s">
        <v>251</v>
      </c>
      <c r="B99" s="27"/>
      <c r="C99" s="40">
        <f>+'1T'!D161</f>
        <v>151615982.75999999</v>
      </c>
      <c r="D99" s="40">
        <f>+'2T'!D161</f>
        <v>0</v>
      </c>
      <c r="E99" s="40">
        <f>+'3T'!D161</f>
        <v>0</v>
      </c>
      <c r="F99" s="40">
        <f>+'4T'!D161</f>
        <v>0</v>
      </c>
    </row>
    <row r="100" spans="1:6" x14ac:dyDescent="0.35">
      <c r="A100" s="107" t="s">
        <v>252</v>
      </c>
      <c r="B100" s="27"/>
      <c r="C100" s="40">
        <f>+'1T'!D162</f>
        <v>0</v>
      </c>
      <c r="D100" s="40">
        <f>+'2T'!D162</f>
        <v>0</v>
      </c>
      <c r="E100" s="40">
        <f>+'3T'!D162</f>
        <v>0</v>
      </c>
      <c r="F100" s="40">
        <f>+'4T'!D162</f>
        <v>0</v>
      </c>
    </row>
    <row r="101" spans="1:6" x14ac:dyDescent="0.35">
      <c r="A101" s="152" t="s">
        <v>387</v>
      </c>
      <c r="B101" s="152"/>
      <c r="C101" s="92">
        <f>+C99+C100</f>
        <v>151615982.75999999</v>
      </c>
      <c r="D101" s="92">
        <f>+D99+D100</f>
        <v>0</v>
      </c>
      <c r="E101" s="92">
        <f t="shared" ref="E101:F101" si="13">+E99+E100</f>
        <v>0</v>
      </c>
      <c r="F101" s="92">
        <f t="shared" si="13"/>
        <v>0</v>
      </c>
    </row>
    <row r="102" spans="1:6" x14ac:dyDescent="0.35">
      <c r="A102" s="107"/>
      <c r="B102" s="27"/>
      <c r="C102" s="40"/>
      <c r="D102" s="40"/>
      <c r="E102" s="38"/>
      <c r="F102" s="2"/>
    </row>
    <row r="103" spans="1:6" x14ac:dyDescent="0.35">
      <c r="A103" s="150" t="s">
        <v>253</v>
      </c>
      <c r="B103" s="150"/>
      <c r="C103" s="83" t="s">
        <v>249</v>
      </c>
      <c r="D103" s="83" t="s">
        <v>322</v>
      </c>
      <c r="E103" s="157" t="s">
        <v>364</v>
      </c>
      <c r="F103" s="157" t="s">
        <v>380</v>
      </c>
    </row>
    <row r="104" spans="1:6" x14ac:dyDescent="0.35">
      <c r="A104" s="107" t="s">
        <v>251</v>
      </c>
      <c r="B104" s="27"/>
      <c r="C104" s="40">
        <f>+'1T'!D166</f>
        <v>151615982.75999999</v>
      </c>
      <c r="D104" s="40">
        <f>+'2T'!D166</f>
        <v>0</v>
      </c>
      <c r="E104" s="40">
        <f>+'3T'!D166</f>
        <v>0</v>
      </c>
      <c r="F104" s="40">
        <f>+'4T'!D166</f>
        <v>0</v>
      </c>
    </row>
    <row r="105" spans="1:6" x14ac:dyDescent="0.35">
      <c r="A105" s="107" t="s">
        <v>254</v>
      </c>
      <c r="B105" s="27"/>
      <c r="C105" s="40">
        <f>+'1T'!D167</f>
        <v>0</v>
      </c>
      <c r="D105" s="40">
        <f>+'2T'!D167</f>
        <v>0</v>
      </c>
      <c r="E105" s="40">
        <f>+'3T'!D167</f>
        <v>0</v>
      </c>
      <c r="F105" s="40">
        <f>+'4T'!D167</f>
        <v>0</v>
      </c>
    </row>
    <row r="106" spans="1:6" x14ac:dyDescent="0.35">
      <c r="A106" s="152" t="s">
        <v>255</v>
      </c>
      <c r="B106" s="152"/>
      <c r="C106" s="92">
        <f>+C104+C105</f>
        <v>151615982.75999999</v>
      </c>
      <c r="D106" s="92">
        <f>+D104+D105</f>
        <v>0</v>
      </c>
      <c r="E106" s="92">
        <f t="shared" ref="E106:F106" si="14">+E104+E105</f>
        <v>0</v>
      </c>
      <c r="F106" s="92">
        <f t="shared" si="14"/>
        <v>0</v>
      </c>
    </row>
    <row r="107" spans="1:6" x14ac:dyDescent="0.35">
      <c r="A107" s="107"/>
      <c r="B107" s="27"/>
      <c r="C107" s="108"/>
      <c r="D107" s="108"/>
      <c r="E107" s="38"/>
      <c r="F107" s="2"/>
    </row>
    <row r="108" spans="1:6" x14ac:dyDescent="0.35">
      <c r="A108" s="150" t="s">
        <v>256</v>
      </c>
      <c r="B108" s="150"/>
      <c r="C108" s="83" t="s">
        <v>249</v>
      </c>
      <c r="D108" s="83" t="s">
        <v>322</v>
      </c>
      <c r="E108" s="157" t="s">
        <v>364</v>
      </c>
      <c r="F108" s="157" t="s">
        <v>380</v>
      </c>
    </row>
    <row r="109" spans="1:6" x14ac:dyDescent="0.35">
      <c r="A109" s="107" t="s">
        <v>251</v>
      </c>
      <c r="B109" s="27"/>
      <c r="C109" s="40">
        <f>+'1T'!D171</f>
        <v>0</v>
      </c>
      <c r="D109" s="40">
        <f>+'2T'!D171</f>
        <v>0</v>
      </c>
      <c r="E109" s="40">
        <f>+'3T'!D171</f>
        <v>0</v>
      </c>
      <c r="F109" s="40">
        <f>+'4T'!D171</f>
        <v>0</v>
      </c>
    </row>
    <row r="110" spans="1:6" x14ac:dyDescent="0.35">
      <c r="A110" s="107" t="s">
        <v>252</v>
      </c>
      <c r="B110" s="27"/>
      <c r="C110" s="40">
        <f>+'1T'!D172</f>
        <v>0</v>
      </c>
      <c r="D110" s="40">
        <f>+'2T'!D172</f>
        <v>0</v>
      </c>
      <c r="E110" s="40">
        <f>+'3T'!D172</f>
        <v>0</v>
      </c>
      <c r="F110" s="40">
        <f>+'4T'!D172</f>
        <v>0</v>
      </c>
    </row>
    <row r="111" spans="1:6" x14ac:dyDescent="0.35">
      <c r="A111" s="152" t="s">
        <v>257</v>
      </c>
      <c r="B111" s="152"/>
      <c r="C111" s="153">
        <f>+C109+C110</f>
        <v>0</v>
      </c>
      <c r="D111" s="153">
        <f>+D109+D110</f>
        <v>0</v>
      </c>
      <c r="E111" s="153">
        <f t="shared" ref="E111:F111" si="15">+E109+E110</f>
        <v>0</v>
      </c>
      <c r="F111" s="153">
        <f t="shared" si="15"/>
        <v>0</v>
      </c>
    </row>
    <row r="112" spans="1:6" x14ac:dyDescent="0.35">
      <c r="A112" s="154" t="s">
        <v>409</v>
      </c>
      <c r="B112" s="120"/>
      <c r="C112" s="151"/>
      <c r="D112"/>
      <c r="E112"/>
      <c r="F112"/>
    </row>
    <row r="113" spans="1:7" x14ac:dyDescent="0.35">
      <c r="A113"/>
      <c r="B113"/>
      <c r="C113"/>
      <c r="D113"/>
      <c r="E113"/>
      <c r="F113"/>
    </row>
    <row r="114" spans="1:7" x14ac:dyDescent="0.35">
      <c r="A114"/>
      <c r="B114"/>
      <c r="C114"/>
      <c r="D114"/>
      <c r="E114"/>
      <c r="F114"/>
      <c r="G114"/>
    </row>
    <row r="115" spans="1:7" x14ac:dyDescent="0.35">
      <c r="A115" s="429" t="s">
        <v>105</v>
      </c>
      <c r="B115" s="429"/>
      <c r="C115" s="429"/>
      <c r="D115" s="429"/>
      <c r="E115" s="429"/>
      <c r="F115" s="429"/>
      <c r="G115"/>
    </row>
    <row r="116" spans="1:7" x14ac:dyDescent="0.35">
      <c r="A116"/>
      <c r="B116"/>
      <c r="C116"/>
      <c r="D116"/>
      <c r="E116"/>
      <c r="F116"/>
      <c r="G116"/>
    </row>
  </sheetData>
  <mergeCells count="31">
    <mergeCell ref="A1:G2"/>
    <mergeCell ref="A85:F85"/>
    <mergeCell ref="A65:B65"/>
    <mergeCell ref="A77:B77"/>
    <mergeCell ref="A80:F80"/>
    <mergeCell ref="A3:G3"/>
    <mergeCell ref="A81:F81"/>
    <mergeCell ref="A83:F83"/>
    <mergeCell ref="A84:F84"/>
    <mergeCell ref="A61:G61"/>
    <mergeCell ref="A26:F26"/>
    <mergeCell ref="A11:G11"/>
    <mergeCell ref="A24:G24"/>
    <mergeCell ref="A9:G9"/>
    <mergeCell ref="A12:G12"/>
    <mergeCell ref="A27:F27"/>
    <mergeCell ref="A115:F115"/>
    <mergeCell ref="A95:F95"/>
    <mergeCell ref="A96:F96"/>
    <mergeCell ref="A94:F94"/>
    <mergeCell ref="A39:F39"/>
    <mergeCell ref="A50:B50"/>
    <mergeCell ref="A44:G44"/>
    <mergeCell ref="A45:G45"/>
    <mergeCell ref="A46:G46"/>
    <mergeCell ref="A42:G42"/>
    <mergeCell ref="A60:G60"/>
    <mergeCell ref="A59:G59"/>
    <mergeCell ref="A92:D92"/>
    <mergeCell ref="A56:E56"/>
    <mergeCell ref="A57:G57"/>
  </mergeCells>
  <dataValidations disablePrompts="1" count="7">
    <dataValidation allowBlank="1" showInputMessage="1" showErrorMessage="1" promptTitle="Advertencia" prompt="Se recomienda leer cuidadosamente las indicaciones dispuestas en la parte inferior de esta tabla. " sqref="A87" xr:uid="{073A0AB3-D0F5-4C8F-ACDC-8F60F2775066}"/>
    <dataValidation allowBlank="1" showInputMessage="1" showErrorMessage="1" promptTitle="Advertencia" prompt="En este espacio se debe detallar el código correspondiente a la partida detallada y debe ser el código definido en el Clasificador de los Ingresos del Sector Público. " sqref="A51:A53 A66" xr:uid="{623C21BD-5B6A-48D2-9B0C-6FD620A056DA}"/>
    <dataValidation allowBlank="1" showInputMessage="1" showErrorMessage="1" promptTitle="Advertencia" prompt="El nombre de la partida debe ser de acuerdo al Clasificador de los Ingresos del Sector Público. " sqref="B51:B53 B66" xr:uid="{02A3143A-C825-4B8C-9534-6A221E6F3A6F}"/>
    <dataValidation allowBlank="1" showInputMessage="1" showErrorMessage="1" promptTitle="Advertencia" prompt="Esta tabla solo la deben completar la unidades ejecutoras que por Ley específica estén facultadas para estimar superávits." sqref="D103" xr:uid="{A18DA515-8DD2-4A64-B7D3-6D16B83D51BE}"/>
    <dataValidation allowBlank="1" showInputMessage="1" showErrorMessage="1" promptTitle="Advertencia" prompt="Esta tabla solo la deben completar la unidades ejecutoras que por Ley específica estén facultadas para estimar y re presupuestar superávits." sqref="A95" xr:uid="{788B8DBD-0E46-4157-9902-EF57D9F7753A}"/>
    <dataValidation allowBlank="1" showInputMessage="1" showErrorMessage="1" promptTitle="Recordatorio" prompt="El superávit libre debe ser reintegrado a más tardar el 31 de marzo,_x000a_de acuerdo al  Decreto Nº 43189-MTSS, artículo 66. " sqref="A100:A102 A104:A107 A109:A111" xr:uid="{3411636E-4E5D-435D-A3BC-FA6DBF5460E2}"/>
    <dataValidation allowBlank="1" showInputMessage="1" showErrorMessage="1" promptTitle="Advertencia" prompt="Debe coincidir con el monto reportado en la Liquidación Prespuestaria 2023, caso contrario se debe justificar en el espacio de observaciones. " sqref="D107 C103 D102:D103" xr:uid="{795C2495-D450-46F3-95AF-7BE30140186E}"/>
  </dataValidations>
  <printOptions horizontalCentered="1"/>
  <pageMargins left="0.31496062992125984" right="0.31496062992125984" top="1.1811023622047245" bottom="0.78740157480314965" header="0.78740157480314965" footer="0.39370078740157483"/>
  <pageSetup scale="48"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40" max="16383" man="1"/>
  </rowBreaks>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5FBD-42F5-456D-B181-BA5D55A1CBE7}">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1" style="27" customWidth="1"/>
    <col min="2" max="2" width="34" style="27" customWidth="1"/>
    <col min="3" max="6" width="31" style="27" customWidth="1"/>
    <col min="7" max="16384" width="10.88671875" style="27"/>
  </cols>
  <sheetData>
    <row r="1" spans="1:6" ht="15" customHeight="1" x14ac:dyDescent="0.3"/>
    <row r="2" spans="1:6" ht="15" customHeight="1" x14ac:dyDescent="0.3"/>
    <row r="3" spans="1:6" ht="15" customHeight="1" x14ac:dyDescent="0.3"/>
    <row r="4" spans="1:6" ht="15" customHeight="1" x14ac:dyDescent="0.3"/>
    <row r="5" spans="1:6" ht="42.6" customHeight="1" x14ac:dyDescent="0.3">
      <c r="A5" s="416" t="s">
        <v>28</v>
      </c>
      <c r="B5" s="416"/>
      <c r="C5" s="416"/>
      <c r="D5" s="416"/>
      <c r="E5" s="34"/>
      <c r="F5" s="34"/>
    </row>
    <row r="6" spans="1:6" ht="9.9" customHeight="1" x14ac:dyDescent="0.3">
      <c r="A6" s="256"/>
      <c r="B6" s="256"/>
      <c r="C6" s="256"/>
      <c r="D6" s="256"/>
      <c r="E6" s="34"/>
      <c r="F6" s="34"/>
    </row>
    <row r="7" spans="1:6" ht="16.2" customHeight="1" x14ac:dyDescent="0.3">
      <c r="A7" s="257" t="s">
        <v>29</v>
      </c>
      <c r="B7" s="256"/>
      <c r="C7" s="256"/>
      <c r="D7" s="256"/>
      <c r="E7" s="34"/>
      <c r="F7" s="34"/>
    </row>
    <row r="8" spans="1:6" ht="9.9" customHeight="1" x14ac:dyDescent="0.3">
      <c r="A8" s="141"/>
      <c r="B8" s="141"/>
      <c r="C8" s="141"/>
      <c r="D8" s="141"/>
      <c r="E8" s="66"/>
      <c r="F8" s="66"/>
    </row>
    <row r="9" spans="1:6" ht="50.1" customHeight="1" x14ac:dyDescent="0.3">
      <c r="A9" s="431" t="s">
        <v>30</v>
      </c>
      <c r="B9" s="431"/>
      <c r="C9" s="431"/>
      <c r="D9" s="431"/>
      <c r="E9" s="66"/>
      <c r="F9" s="66"/>
    </row>
    <row r="10" spans="1:6" ht="9.9" customHeight="1" x14ac:dyDescent="0.3">
      <c r="A10" s="141"/>
      <c r="B10" s="141"/>
      <c r="C10" s="141"/>
      <c r="D10" s="141"/>
      <c r="E10" s="66"/>
      <c r="F10" s="66"/>
    </row>
    <row r="11" spans="1:6" ht="87.9" customHeight="1" x14ac:dyDescent="0.3">
      <c r="A11" s="434" t="s">
        <v>31</v>
      </c>
      <c r="B11" s="434"/>
      <c r="C11" s="434"/>
      <c r="D11" s="434"/>
      <c r="E11" s="66"/>
      <c r="F11" s="66"/>
    </row>
    <row r="12" spans="1:6" ht="9.9" customHeight="1" x14ac:dyDescent="0.3">
      <c r="A12" s="260"/>
      <c r="B12" s="260"/>
      <c r="C12" s="260"/>
      <c r="D12" s="260"/>
      <c r="E12" s="66"/>
      <c r="F12" s="66"/>
    </row>
    <row r="13" spans="1:6" ht="105" customHeight="1" x14ac:dyDescent="0.3">
      <c r="A13" s="435" t="s">
        <v>32</v>
      </c>
      <c r="B13" s="435"/>
      <c r="C13" s="435"/>
      <c r="D13" s="435"/>
      <c r="E13" s="66"/>
      <c r="F13" s="66"/>
    </row>
    <row r="14" spans="1:6" ht="9.9" customHeight="1" x14ac:dyDescent="0.3">
      <c r="A14" s="261"/>
      <c r="B14" s="261"/>
      <c r="C14" s="261"/>
      <c r="D14" s="261"/>
      <c r="E14" s="66"/>
      <c r="F14" s="66"/>
    </row>
    <row r="15" spans="1:6" ht="80.099999999999994" customHeight="1" x14ac:dyDescent="0.3">
      <c r="A15" s="431" t="s">
        <v>33</v>
      </c>
      <c r="B15" s="431"/>
      <c r="C15" s="431"/>
      <c r="D15" s="431"/>
      <c r="E15" s="66"/>
      <c r="F15" s="66"/>
    </row>
    <row r="16" spans="1:6" ht="9.9" customHeight="1" x14ac:dyDescent="0.3">
      <c r="A16" s="141"/>
      <c r="B16" s="141"/>
      <c r="C16" s="141"/>
      <c r="D16" s="141"/>
      <c r="E16" s="66"/>
      <c r="F16" s="66"/>
    </row>
    <row r="17" spans="1:17" ht="20.399999999999999" customHeight="1" x14ac:dyDescent="0.3">
      <c r="A17" s="436" t="s">
        <v>34</v>
      </c>
      <c r="B17" s="436"/>
      <c r="C17" s="436"/>
      <c r="D17" s="436"/>
      <c r="E17" s="66"/>
      <c r="F17" s="66"/>
    </row>
    <row r="18" spans="1:17" ht="20.100000000000001" customHeight="1" x14ac:dyDescent="0.3">
      <c r="A18" s="56" t="s">
        <v>35</v>
      </c>
    </row>
    <row r="19" spans="1:17" ht="120" customHeight="1" x14ac:dyDescent="0.3">
      <c r="A19" s="437" t="s">
        <v>36</v>
      </c>
      <c r="B19" s="437"/>
      <c r="C19" s="437"/>
      <c r="D19" s="437"/>
      <c r="F19" s="66"/>
    </row>
    <row r="20" spans="1:17" ht="20.100000000000001" customHeight="1" x14ac:dyDescent="0.3">
      <c r="A20" s="56" t="s">
        <v>37</v>
      </c>
    </row>
    <row r="21" spans="1:17" ht="5.0999999999999996" customHeight="1" x14ac:dyDescent="0.3"/>
    <row r="22" spans="1:17" ht="18" customHeight="1" x14ac:dyDescent="0.3">
      <c r="A22" s="431" t="s">
        <v>38</v>
      </c>
      <c r="B22" s="431"/>
      <c r="C22" s="431"/>
      <c r="D22" s="431"/>
      <c r="E22" s="66"/>
      <c r="F22" s="66"/>
      <c r="G22" s="66"/>
      <c r="H22" s="66"/>
      <c r="I22" s="66"/>
      <c r="J22" s="66"/>
      <c r="K22" s="66"/>
      <c r="L22" s="66"/>
      <c r="M22" s="66"/>
      <c r="N22" s="66"/>
      <c r="O22" s="66"/>
      <c r="P22" s="66"/>
      <c r="Q22" s="66"/>
    </row>
    <row r="23" spans="1:17" ht="5.0999999999999996" customHeight="1" x14ac:dyDescent="0.3">
      <c r="A23" s="141"/>
      <c r="B23" s="141"/>
      <c r="C23" s="141"/>
      <c r="D23" s="141"/>
      <c r="E23" s="66"/>
      <c r="F23" s="66"/>
      <c r="G23" s="66"/>
      <c r="H23" s="66"/>
      <c r="I23" s="66"/>
      <c r="J23" s="66"/>
      <c r="K23" s="66"/>
      <c r="L23" s="66"/>
      <c r="M23" s="66"/>
      <c r="N23" s="66"/>
      <c r="O23" s="66"/>
      <c r="P23" s="66"/>
      <c r="Q23" s="66"/>
    </row>
    <row r="24" spans="1:17" ht="34.5" customHeight="1" x14ac:dyDescent="0.3">
      <c r="A24" s="432" t="s">
        <v>39</v>
      </c>
      <c r="B24" s="432"/>
      <c r="C24" s="432"/>
      <c r="D24" s="432"/>
      <c r="E24" s="66"/>
      <c r="F24" s="66"/>
      <c r="G24" s="66"/>
      <c r="H24" s="66"/>
      <c r="I24" s="66"/>
      <c r="J24" s="66"/>
      <c r="K24" s="66"/>
      <c r="L24" s="66"/>
      <c r="M24" s="66"/>
      <c r="N24" s="66"/>
      <c r="O24" s="66"/>
      <c r="P24" s="66"/>
      <c r="Q24" s="66"/>
    </row>
    <row r="25" spans="1:17" ht="9.9" customHeight="1" x14ac:dyDescent="0.3">
      <c r="A25" s="141"/>
      <c r="B25" s="141"/>
      <c r="C25" s="141"/>
      <c r="D25" s="141"/>
      <c r="E25" s="66"/>
      <c r="F25" s="66"/>
      <c r="G25" s="66"/>
      <c r="H25" s="66"/>
      <c r="I25" s="66"/>
      <c r="J25" s="66"/>
      <c r="K25" s="66"/>
      <c r="L25" s="66"/>
      <c r="M25" s="66"/>
      <c r="N25" s="66"/>
      <c r="O25" s="66"/>
      <c r="P25" s="66"/>
      <c r="Q25" s="66"/>
    </row>
    <row r="26" spans="1:17" ht="20.100000000000001" customHeight="1" x14ac:dyDescent="0.3">
      <c r="A26" s="433" t="s">
        <v>40</v>
      </c>
      <c r="B26" s="433"/>
      <c r="C26" s="433"/>
      <c r="D26" s="433"/>
    </row>
    <row r="27" spans="1:17" ht="18" customHeight="1" x14ac:dyDescent="0.3">
      <c r="A27" s="27" t="s">
        <v>41</v>
      </c>
    </row>
    <row r="28" spans="1:17" ht="18" customHeight="1" x14ac:dyDescent="0.3">
      <c r="A28" s="27" t="s">
        <v>42</v>
      </c>
    </row>
    <row r="29" spans="1:17" ht="32.1" customHeight="1" x14ac:dyDescent="0.3">
      <c r="A29" s="431" t="s">
        <v>43</v>
      </c>
      <c r="B29" s="431"/>
      <c r="C29" s="431"/>
      <c r="D29" s="431"/>
    </row>
    <row r="30" spans="1:17" ht="9.9" customHeight="1" x14ac:dyDescent="0.3"/>
    <row r="31" spans="1:17" ht="20.100000000000001" customHeight="1" x14ac:dyDescent="0.3">
      <c r="A31" s="433" t="s">
        <v>44</v>
      </c>
      <c r="B31" s="433"/>
      <c r="C31" s="433"/>
      <c r="D31" s="433"/>
    </row>
    <row r="32" spans="1:17" ht="18" customHeight="1" x14ac:dyDescent="0.3">
      <c r="A32" s="27" t="s">
        <v>45</v>
      </c>
    </row>
    <row r="33" spans="1:6" ht="18" customHeight="1" x14ac:dyDescent="0.3">
      <c r="A33" s="27" t="s">
        <v>42</v>
      </c>
    </row>
    <row r="34" spans="1:6" ht="32.1" customHeight="1" x14ac:dyDescent="0.3">
      <c r="A34" s="431" t="s">
        <v>43</v>
      </c>
      <c r="B34" s="431"/>
      <c r="C34" s="431"/>
      <c r="D34" s="431"/>
    </row>
    <row r="35" spans="1:6" ht="9.9" customHeight="1" x14ac:dyDescent="0.3"/>
    <row r="36" spans="1:6" ht="35.1" customHeight="1" x14ac:dyDescent="0.3">
      <c r="A36" s="430" t="s">
        <v>46</v>
      </c>
      <c r="B36" s="430"/>
      <c r="C36" s="430"/>
      <c r="D36" s="430"/>
    </row>
    <row r="37" spans="1:6" ht="18" customHeight="1" x14ac:dyDescent="0.3">
      <c r="A37" s="27" t="s">
        <v>47</v>
      </c>
    </row>
    <row r="38" spans="1:6" ht="18" customHeight="1" x14ac:dyDescent="0.3">
      <c r="A38" s="431" t="s">
        <v>48</v>
      </c>
      <c r="B38" s="431"/>
      <c r="C38" s="431"/>
      <c r="D38" s="431"/>
    </row>
    <row r="39" spans="1:6" ht="9.9" customHeight="1" x14ac:dyDescent="0.3">
      <c r="A39" s="27" t="s">
        <v>49</v>
      </c>
    </row>
    <row r="40" spans="1:6" ht="20.100000000000001" customHeight="1" x14ac:dyDescent="0.3">
      <c r="A40" s="430" t="s">
        <v>50</v>
      </c>
      <c r="B40" s="430"/>
      <c r="C40" s="430"/>
      <c r="D40" s="430"/>
    </row>
    <row r="41" spans="1:6" ht="18" customHeight="1" x14ac:dyDescent="0.3">
      <c r="A41" s="27" t="s">
        <v>47</v>
      </c>
    </row>
    <row r="42" spans="1:6" ht="32.1" customHeight="1" x14ac:dyDescent="0.3">
      <c r="A42" s="431" t="s">
        <v>51</v>
      </c>
      <c r="B42" s="431"/>
      <c r="C42" s="431"/>
      <c r="D42" s="431"/>
    </row>
    <row r="43" spans="1:6" ht="9.9" customHeight="1" x14ac:dyDescent="0.3"/>
    <row r="44" spans="1:6" ht="33" customHeight="1" x14ac:dyDescent="0.3">
      <c r="A44" s="432" t="s">
        <v>52</v>
      </c>
      <c r="B44" s="432"/>
      <c r="C44" s="432"/>
      <c r="D44" s="432"/>
    </row>
    <row r="45" spans="1:6" ht="9.9" customHeight="1" x14ac:dyDescent="0.3"/>
    <row r="46" spans="1:6" ht="20.100000000000001" customHeight="1" x14ac:dyDescent="0.35">
      <c r="A46" s="430" t="s">
        <v>53</v>
      </c>
      <c r="B46" s="430"/>
      <c r="C46" s="430"/>
      <c r="D46" s="430"/>
      <c r="E46" s="4"/>
      <c r="F46" s="34"/>
    </row>
    <row r="47" spans="1:6" ht="18" customHeight="1" x14ac:dyDescent="0.3">
      <c r="A47" s="27" t="s">
        <v>54</v>
      </c>
    </row>
    <row r="48" spans="1:6" ht="18" customHeight="1" x14ac:dyDescent="0.3">
      <c r="A48" s="27" t="s">
        <v>55</v>
      </c>
    </row>
    <row r="49" spans="1:6" ht="9.9" customHeight="1" x14ac:dyDescent="0.3"/>
    <row r="50" spans="1:6" ht="35.1" customHeight="1" x14ac:dyDescent="0.3">
      <c r="A50" s="430" t="s">
        <v>56</v>
      </c>
      <c r="B50" s="430"/>
      <c r="C50" s="430"/>
      <c r="D50" s="430"/>
    </row>
    <row r="51" spans="1:6" ht="48" customHeight="1" x14ac:dyDescent="0.3">
      <c r="A51" s="431" t="s">
        <v>57</v>
      </c>
      <c r="B51" s="431"/>
      <c r="C51" s="431"/>
      <c r="D51" s="431"/>
    </row>
    <row r="52" spans="1:6" ht="18" customHeight="1" x14ac:dyDescent="0.3">
      <c r="A52" s="27" t="s">
        <v>58</v>
      </c>
    </row>
    <row r="53" spans="1:6" ht="9.9" customHeight="1" x14ac:dyDescent="0.3"/>
    <row r="54" spans="1:6" ht="35.1" customHeight="1" x14ac:dyDescent="0.3">
      <c r="A54" s="430" t="s">
        <v>59</v>
      </c>
      <c r="B54" s="430"/>
      <c r="C54" s="430"/>
      <c r="D54" s="430"/>
      <c r="E54" s="5"/>
      <c r="F54" s="5"/>
    </row>
    <row r="55" spans="1:6" ht="48" customHeight="1" x14ac:dyDescent="0.3">
      <c r="A55" s="431" t="s">
        <v>60</v>
      </c>
      <c r="B55" s="431"/>
      <c r="C55" s="431"/>
      <c r="D55" s="431"/>
    </row>
    <row r="56" spans="1:6" ht="30" customHeight="1" x14ac:dyDescent="0.3">
      <c r="A56" s="431" t="s">
        <v>61</v>
      </c>
      <c r="B56" s="431"/>
      <c r="C56" s="431"/>
      <c r="D56" s="431"/>
    </row>
    <row r="57" spans="1:6" ht="9.9" customHeight="1" x14ac:dyDescent="0.3"/>
    <row r="58" spans="1:6" ht="20.100000000000001" customHeight="1" x14ac:dyDescent="0.3">
      <c r="A58" s="430" t="s">
        <v>62</v>
      </c>
      <c r="B58" s="430"/>
      <c r="C58" s="430"/>
      <c r="D58" s="430"/>
      <c r="E58" s="34"/>
      <c r="F58" s="34"/>
    </row>
    <row r="59" spans="1:6" ht="18" customHeight="1" x14ac:dyDescent="0.3">
      <c r="A59" s="27" t="s">
        <v>63</v>
      </c>
    </row>
    <row r="60" spans="1:6" ht="18" customHeight="1" x14ac:dyDescent="0.3">
      <c r="A60" s="27" t="s">
        <v>64</v>
      </c>
    </row>
    <row r="61" spans="1:6" ht="9.9" customHeight="1" x14ac:dyDescent="0.3"/>
    <row r="62" spans="1:6" ht="17.399999999999999" x14ac:dyDescent="0.3">
      <c r="A62" s="430" t="s">
        <v>65</v>
      </c>
      <c r="B62" s="430"/>
      <c r="C62" s="430"/>
      <c r="D62" s="430"/>
    </row>
    <row r="63" spans="1:6" ht="18" customHeight="1" x14ac:dyDescent="0.3">
      <c r="A63" s="27" t="s">
        <v>66</v>
      </c>
    </row>
    <row r="64" spans="1:6" ht="18" customHeight="1" x14ac:dyDescent="0.3">
      <c r="A64" s="27" t="s">
        <v>67</v>
      </c>
    </row>
    <row r="65" spans="1:4" ht="9.9" customHeight="1" x14ac:dyDescent="0.3"/>
    <row r="66" spans="1:4" ht="19.8" x14ac:dyDescent="0.3">
      <c r="A66" s="67" t="s">
        <v>68</v>
      </c>
    </row>
    <row r="67" spans="1:4" ht="84.9" customHeight="1" x14ac:dyDescent="0.3">
      <c r="A67" s="431" t="s">
        <v>69</v>
      </c>
      <c r="B67" s="431"/>
      <c r="C67" s="431"/>
      <c r="D67" s="431"/>
    </row>
    <row r="68" spans="1:4" ht="9.9" customHeight="1" x14ac:dyDescent="0.3">
      <c r="A68" s="141"/>
      <c r="B68" s="141"/>
      <c r="C68" s="141"/>
      <c r="D68" s="141"/>
    </row>
    <row r="69" spans="1:4" ht="20.100000000000001" customHeight="1" x14ac:dyDescent="0.3">
      <c r="A69" s="431" t="s">
        <v>70</v>
      </c>
      <c r="B69" s="431"/>
      <c r="C69" s="431"/>
      <c r="D69" s="431"/>
    </row>
    <row r="70" spans="1:4" ht="18" customHeight="1" x14ac:dyDescent="0.3">
      <c r="A70" s="34" t="s">
        <v>71</v>
      </c>
      <c r="C70" s="68" t="s">
        <v>72</v>
      </c>
      <c r="D70" s="69"/>
    </row>
    <row r="71" spans="1:4" ht="18" customHeight="1" x14ac:dyDescent="0.3">
      <c r="A71" s="34" t="s">
        <v>73</v>
      </c>
      <c r="C71" s="68" t="s">
        <v>74</v>
      </c>
      <c r="D71" s="69"/>
    </row>
    <row r="72" spans="1:4" ht="18" customHeight="1" x14ac:dyDescent="0.3">
      <c r="A72" s="34" t="s">
        <v>75</v>
      </c>
      <c r="C72" s="68" t="s">
        <v>76</v>
      </c>
    </row>
    <row r="73" spans="1:4" ht="9.9" customHeight="1" x14ac:dyDescent="0.3">
      <c r="A73" s="34"/>
      <c r="C73" s="68"/>
    </row>
    <row r="74" spans="1:4" ht="36.75" customHeight="1" x14ac:dyDescent="0.3">
      <c r="A74" s="431" t="s">
        <v>77</v>
      </c>
      <c r="B74" s="431"/>
      <c r="C74" s="431"/>
      <c r="D74" s="431"/>
    </row>
    <row r="75" spans="1:4" ht="18" customHeight="1" x14ac:dyDescent="0.3">
      <c r="A75" s="27" t="s">
        <v>78</v>
      </c>
      <c r="B75" s="174"/>
    </row>
    <row r="76" spans="1:4" ht="18" customHeight="1" x14ac:dyDescent="0.3">
      <c r="A76" s="27" t="s">
        <v>79</v>
      </c>
      <c r="B76" s="174"/>
    </row>
    <row r="77" spans="1:4" ht="18" customHeight="1" x14ac:dyDescent="0.3">
      <c r="A77" s="27" t="s">
        <v>80</v>
      </c>
      <c r="B77" s="174"/>
    </row>
    <row r="78" spans="1:4" ht="18" customHeight="1" x14ac:dyDescent="0.3">
      <c r="A78" s="27" t="s">
        <v>81</v>
      </c>
      <c r="B78" s="174"/>
    </row>
    <row r="79" spans="1:4" ht="9.9" customHeight="1" x14ac:dyDescent="0.3">
      <c r="B79" s="174"/>
    </row>
    <row r="80" spans="1:4" ht="18" customHeight="1" x14ac:dyDescent="0.3">
      <c r="A80" s="27" t="s">
        <v>82</v>
      </c>
      <c r="B80" s="174"/>
    </row>
    <row r="81" spans="1:4" ht="18" customHeight="1" x14ac:dyDescent="0.3">
      <c r="A81" s="27" t="s">
        <v>83</v>
      </c>
      <c r="B81" s="174" t="s">
        <v>84</v>
      </c>
      <c r="C81" s="68" t="s">
        <v>85</v>
      </c>
    </row>
    <row r="82" spans="1:4" ht="18" customHeight="1" x14ac:dyDescent="0.3">
      <c r="A82" s="174" t="s">
        <v>86</v>
      </c>
      <c r="B82" s="174"/>
      <c r="C82" s="68"/>
    </row>
    <row r="83" spans="1:4" ht="9.9" customHeight="1" x14ac:dyDescent="0.3">
      <c r="A83" s="174"/>
      <c r="B83" s="174"/>
      <c r="C83" s="68"/>
    </row>
    <row r="84" spans="1:4" ht="18" customHeight="1" x14ac:dyDescent="0.3">
      <c r="A84" s="279" t="s">
        <v>87</v>
      </c>
      <c r="B84" s="174"/>
    </row>
    <row r="85" spans="1:4" ht="32.1" customHeight="1" x14ac:dyDescent="0.3">
      <c r="A85" s="426" t="s">
        <v>88</v>
      </c>
      <c r="B85" s="426"/>
      <c r="C85" s="426"/>
      <c r="D85" s="426"/>
    </row>
    <row r="86" spans="1:4" ht="32.1" customHeight="1" x14ac:dyDescent="0.3">
      <c r="A86" s="426" t="s">
        <v>89</v>
      </c>
      <c r="B86" s="426"/>
      <c r="C86" s="426"/>
      <c r="D86" s="426"/>
    </row>
    <row r="87" spans="1:4" ht="9.9" customHeight="1" x14ac:dyDescent="0.3"/>
    <row r="88" spans="1:4" ht="17.399999999999999" x14ac:dyDescent="0.3">
      <c r="A88" s="280" t="s">
        <v>90</v>
      </c>
      <c r="B88" s="178"/>
      <c r="C88" s="178"/>
    </row>
    <row r="89" spans="1:4" ht="9.9" customHeight="1" x14ac:dyDescent="0.3">
      <c r="A89" s="178"/>
      <c r="B89" s="178"/>
      <c r="C89" s="178"/>
    </row>
    <row r="90" spans="1:4" ht="55.5" customHeight="1" x14ac:dyDescent="0.3">
      <c r="A90" s="281" t="s">
        <v>91</v>
      </c>
      <c r="B90" s="427" t="s">
        <v>92</v>
      </c>
      <c r="C90" s="428"/>
    </row>
    <row r="91" spans="1:4" x14ac:dyDescent="0.3">
      <c r="A91" s="282" t="s">
        <v>93</v>
      </c>
      <c r="B91" s="126" t="s">
        <v>94</v>
      </c>
      <c r="C91" s="283" t="s">
        <v>95</v>
      </c>
    </row>
    <row r="92" spans="1:4" x14ac:dyDescent="0.3">
      <c r="A92" s="286" t="s">
        <v>96</v>
      </c>
      <c r="B92" s="284" t="s">
        <v>97</v>
      </c>
      <c r="C92" s="285" t="s">
        <v>98</v>
      </c>
    </row>
    <row r="93" spans="1:4" x14ac:dyDescent="0.3">
      <c r="A93" s="389" t="s">
        <v>99</v>
      </c>
      <c r="B93" s="284" t="s">
        <v>100</v>
      </c>
      <c r="C93" s="287" t="s">
        <v>101</v>
      </c>
    </row>
    <row r="94" spans="1:4" x14ac:dyDescent="0.35">
      <c r="A94" s="288" t="s">
        <v>102</v>
      </c>
      <c r="B94" s="289" t="s">
        <v>103</v>
      </c>
      <c r="C94" s="290" t="s">
        <v>104</v>
      </c>
    </row>
    <row r="95" spans="1:4" x14ac:dyDescent="0.3">
      <c r="D95" s="93"/>
    </row>
    <row r="96" spans="1:4" x14ac:dyDescent="0.3">
      <c r="A96" s="429" t="s">
        <v>105</v>
      </c>
      <c r="B96" s="429"/>
      <c r="C96" s="429"/>
      <c r="D96" s="429"/>
    </row>
  </sheetData>
  <mergeCells count="33">
    <mergeCell ref="A31:D31"/>
    <mergeCell ref="A5:D5"/>
    <mergeCell ref="A9:D9"/>
    <mergeCell ref="A11:D11"/>
    <mergeCell ref="A13:D13"/>
    <mergeCell ref="A15:D15"/>
    <mergeCell ref="A17:D17"/>
    <mergeCell ref="A19:D19"/>
    <mergeCell ref="A22:D22"/>
    <mergeCell ref="A24:D24"/>
    <mergeCell ref="A26:D26"/>
    <mergeCell ref="A29:D29"/>
    <mergeCell ref="A56:D56"/>
    <mergeCell ref="A34:D34"/>
    <mergeCell ref="A36:D36"/>
    <mergeCell ref="A38:D38"/>
    <mergeCell ref="A40:D40"/>
    <mergeCell ref="A42:D42"/>
    <mergeCell ref="A44:D44"/>
    <mergeCell ref="A46:D46"/>
    <mergeCell ref="A50:D50"/>
    <mergeCell ref="A51:D51"/>
    <mergeCell ref="A54:D54"/>
    <mergeCell ref="A55:D55"/>
    <mergeCell ref="A86:D86"/>
    <mergeCell ref="B90:C90"/>
    <mergeCell ref="A96:D96"/>
    <mergeCell ref="A58:D58"/>
    <mergeCell ref="A62:D62"/>
    <mergeCell ref="A67:D67"/>
    <mergeCell ref="A69:D69"/>
    <mergeCell ref="A74:D74"/>
    <mergeCell ref="A85:D85"/>
  </mergeCells>
  <hyperlinks>
    <hyperlink ref="C71" r:id="rId1" xr:uid="{52413A7A-4598-4939-AF3C-D695AE003263}"/>
    <hyperlink ref="C72" r:id="rId2" xr:uid="{C1076027-2B6C-46CA-9EEF-44EC5C7F8449}"/>
    <hyperlink ref="C94" r:id="rId3" xr:uid="{57572D5F-84F7-4FCA-809C-725B6B20F8B7}"/>
  </hyperlinks>
  <printOptions horizontalCentered="1"/>
  <pageMargins left="0.31496062992125984" right="0.31496062992125984" top="0.35433070866141736" bottom="0.35433070866141736" header="0.11811023622047245" footer="0.11811023622047245"/>
  <pageSetup scale="65" orientation="portrait" r:id="rId4"/>
  <headerFooter>
    <oddFooter>&amp;L&amp;"Palatino Linotype,Normal"Ejecución programática y presupuestaria&amp;C&amp;"Palatino Linotype,Negrita"Fodesaf&amp;R&amp;"Palatino Linotype,Normal"&amp;10&amp;P</oddFooter>
  </headerFooter>
  <rowBreaks count="1" manualBreakCount="1">
    <brk id="43" max="3" man="1"/>
  </rowBreaks>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9797"/>
  </sheetPr>
  <dimension ref="A1:AM424"/>
  <sheetViews>
    <sheetView showGridLines="0" zoomScale="80" zoomScaleNormal="80" zoomScaleSheetLayoutView="100" workbookViewId="0">
      <selection sqref="A1:F2"/>
    </sheetView>
  </sheetViews>
  <sheetFormatPr baseColWidth="10" defaultColWidth="11.44140625" defaultRowHeight="15.6" x14ac:dyDescent="0.3"/>
  <cols>
    <col min="1" max="1" width="41.33203125" style="27" customWidth="1"/>
    <col min="2" max="2" width="28.6640625" style="27" customWidth="1"/>
    <col min="3" max="5" width="28.5546875" style="27" customWidth="1"/>
    <col min="6" max="6" width="20.6640625" style="27" customWidth="1"/>
    <col min="7" max="39" width="11.44140625" style="291"/>
    <col min="40" max="16384" width="11.44140625" style="27"/>
  </cols>
  <sheetData>
    <row r="1" spans="1:39" ht="18" customHeight="1" x14ac:dyDescent="0.3">
      <c r="A1" s="511" t="s">
        <v>106</v>
      </c>
      <c r="B1" s="511"/>
      <c r="C1" s="511"/>
      <c r="D1" s="511"/>
      <c r="E1" s="511"/>
      <c r="F1" s="511"/>
    </row>
    <row r="2" spans="1:39" ht="18" customHeight="1" x14ac:dyDescent="0.3">
      <c r="A2" s="511"/>
      <c r="B2" s="511"/>
      <c r="C2" s="511"/>
      <c r="D2" s="511"/>
      <c r="E2" s="511"/>
      <c r="F2" s="511"/>
    </row>
    <row r="3" spans="1:39" ht="18" customHeight="1" x14ac:dyDescent="0.3">
      <c r="A3" s="520" t="s">
        <v>107</v>
      </c>
      <c r="B3" s="520"/>
      <c r="C3" s="520"/>
      <c r="D3" s="520"/>
      <c r="E3" s="520"/>
      <c r="F3" s="520"/>
    </row>
    <row r="4" spans="1:39" ht="15" customHeight="1" thickBot="1" x14ac:dyDescent="0.35">
      <c r="A4" s="28"/>
      <c r="B4" s="28"/>
      <c r="C4" s="28"/>
      <c r="D4" s="28"/>
      <c r="E4" s="28"/>
      <c r="F4" s="28"/>
    </row>
    <row r="5" spans="1:39" ht="18" customHeight="1" x14ac:dyDescent="0.3">
      <c r="A5" s="54"/>
      <c r="B5" s="124" t="s">
        <v>108</v>
      </c>
      <c r="C5" s="499" t="s">
        <v>109</v>
      </c>
      <c r="D5" s="500"/>
      <c r="E5" s="501"/>
    </row>
    <row r="6" spans="1:39" ht="18" customHeight="1" x14ac:dyDescent="0.3">
      <c r="A6" s="55"/>
      <c r="B6" s="125" t="s">
        <v>110</v>
      </c>
      <c r="C6" s="502" t="s">
        <v>111</v>
      </c>
      <c r="D6" s="503"/>
      <c r="E6" s="504"/>
      <c r="F6" s="5"/>
    </row>
    <row r="7" spans="1:39" ht="18" customHeight="1" thickBot="1" x14ac:dyDescent="0.35">
      <c r="A7" s="55"/>
      <c r="B7" s="128" t="s">
        <v>112</v>
      </c>
      <c r="C7" s="505" t="s">
        <v>113</v>
      </c>
      <c r="D7" s="506"/>
      <c r="E7" s="507"/>
      <c r="F7" s="5"/>
    </row>
    <row r="8" spans="1:39" s="4" customFormat="1" ht="15" customHeight="1" x14ac:dyDescent="0.35">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row>
    <row r="9" spans="1:39" s="291" customFormat="1" ht="21.9" customHeight="1" x14ac:dyDescent="0.3">
      <c r="A9" s="498" t="s">
        <v>114</v>
      </c>
      <c r="B9" s="498"/>
      <c r="C9" s="498"/>
      <c r="D9" s="498"/>
      <c r="E9" s="498"/>
      <c r="F9" s="498"/>
    </row>
    <row r="10" spans="1:39" s="291" customFormat="1" ht="15" customHeight="1" x14ac:dyDescent="0.3">
      <c r="A10" s="292"/>
      <c r="B10" s="292"/>
      <c r="C10" s="292"/>
      <c r="D10" s="292"/>
      <c r="E10" s="292"/>
      <c r="F10" s="292"/>
    </row>
    <row r="11" spans="1:39" s="291" customFormat="1" ht="50.25" customHeight="1" x14ac:dyDescent="0.3">
      <c r="A11" s="508" t="s">
        <v>115</v>
      </c>
      <c r="B11" s="508"/>
      <c r="C11" s="508"/>
      <c r="D11" s="508"/>
      <c r="E11" s="508"/>
      <c r="F11" s="508"/>
    </row>
    <row r="12" spans="1:39" s="291" customFormat="1" ht="15" customHeight="1" x14ac:dyDescent="0.3">
      <c r="A12" s="292"/>
      <c r="B12" s="292"/>
      <c r="C12" s="292"/>
      <c r="D12" s="292"/>
      <c r="E12" s="292"/>
      <c r="F12" s="292"/>
    </row>
    <row r="13" spans="1:39" s="291" customFormat="1" x14ac:dyDescent="0.3">
      <c r="A13" s="516" t="s">
        <v>116</v>
      </c>
      <c r="B13" s="516"/>
      <c r="C13" s="516"/>
      <c r="D13" s="516"/>
      <c r="E13" s="516"/>
      <c r="F13" s="516"/>
    </row>
    <row r="14" spans="1:39" s="291" customFormat="1" ht="15" customHeight="1" x14ac:dyDescent="0.3">
      <c r="A14" s="516" t="s">
        <v>117</v>
      </c>
      <c r="B14" s="516"/>
      <c r="C14" s="516"/>
      <c r="D14" s="516"/>
      <c r="E14" s="516"/>
      <c r="F14" s="516"/>
    </row>
    <row r="15" spans="1:39" s="291" customFormat="1" ht="16.95" customHeight="1" x14ac:dyDescent="0.3">
      <c r="A15" s="293" t="s">
        <v>118</v>
      </c>
      <c r="B15" s="294" t="s">
        <v>119</v>
      </c>
      <c r="C15" s="294" t="s">
        <v>120</v>
      </c>
      <c r="D15" s="294" t="s">
        <v>121</v>
      </c>
      <c r="E15" s="294" t="s">
        <v>122</v>
      </c>
      <c r="F15" s="293" t="s">
        <v>123</v>
      </c>
    </row>
    <row r="16" spans="1:39" s="291" customFormat="1" ht="16.95" customHeight="1" x14ac:dyDescent="0.3">
      <c r="A16" s="295" t="s">
        <v>124</v>
      </c>
      <c r="B16" s="296" t="s">
        <v>125</v>
      </c>
      <c r="C16" s="297">
        <f>+C21+C20</f>
        <v>0</v>
      </c>
      <c r="D16" s="297">
        <f t="shared" ref="D16:E16" si="0">+D21+D20</f>
        <v>21</v>
      </c>
      <c r="E16" s="297">
        <f t="shared" si="0"/>
        <v>35</v>
      </c>
      <c r="F16" s="297">
        <f>+F20+F21</f>
        <v>56</v>
      </c>
    </row>
    <row r="17" spans="1:6" s="291" customFormat="1" ht="15" customHeight="1" x14ac:dyDescent="0.3">
      <c r="A17" s="295" t="s">
        <v>126</v>
      </c>
      <c r="B17" s="296" t="s">
        <v>125</v>
      </c>
      <c r="C17" s="297">
        <f>+C23+C24</f>
        <v>6</v>
      </c>
      <c r="D17" s="297">
        <f t="shared" ref="D17:E17" si="1">+D23+D24</f>
        <v>20</v>
      </c>
      <c r="E17" s="297">
        <f t="shared" si="1"/>
        <v>21</v>
      </c>
      <c r="F17" s="297">
        <f>+F23+F24</f>
        <v>47</v>
      </c>
    </row>
    <row r="18" spans="1:6" s="291" customFormat="1" ht="15" customHeight="1" x14ac:dyDescent="0.3">
      <c r="A18" s="298"/>
      <c r="B18" s="299"/>
      <c r="C18" s="300"/>
      <c r="D18" s="300"/>
      <c r="E18" s="300"/>
      <c r="F18" s="300"/>
    </row>
    <row r="19" spans="1:6" s="291" customFormat="1" ht="16.95" customHeight="1" x14ac:dyDescent="0.3">
      <c r="A19" s="301" t="s">
        <v>388</v>
      </c>
      <c r="B19" s="302"/>
      <c r="C19" s="303"/>
      <c r="D19" s="303"/>
      <c r="E19" s="303"/>
      <c r="F19" s="303"/>
    </row>
    <row r="20" spans="1:6" s="291" customFormat="1" ht="16.95" customHeight="1" x14ac:dyDescent="0.3">
      <c r="A20" s="304" t="s">
        <v>129</v>
      </c>
      <c r="B20" s="305" t="s">
        <v>125</v>
      </c>
      <c r="C20" s="306"/>
      <c r="D20" s="306"/>
      <c r="E20" s="306"/>
      <c r="F20" s="307">
        <f>+SUM(C20:E20)</f>
        <v>0</v>
      </c>
    </row>
    <row r="21" spans="1:6" s="291" customFormat="1" ht="16.95" customHeight="1" x14ac:dyDescent="0.3">
      <c r="A21" s="304" t="s">
        <v>127</v>
      </c>
      <c r="B21" s="305" t="s">
        <v>125</v>
      </c>
      <c r="C21" s="306"/>
      <c r="D21" s="306">
        <v>21</v>
      </c>
      <c r="E21" s="306">
        <v>35</v>
      </c>
      <c r="F21" s="307">
        <f>+SUM(C21:E21)</f>
        <v>56</v>
      </c>
    </row>
    <row r="22" spans="1:6" s="291" customFormat="1" ht="16.95" customHeight="1" x14ac:dyDescent="0.3">
      <c r="A22" s="301" t="s">
        <v>128</v>
      </c>
      <c r="B22" s="302"/>
      <c r="C22" s="308"/>
      <c r="D22" s="303"/>
      <c r="E22" s="303"/>
      <c r="F22" s="303"/>
    </row>
    <row r="23" spans="1:6" s="291" customFormat="1" ht="16.95" customHeight="1" x14ac:dyDescent="0.3">
      <c r="A23" s="304" t="s">
        <v>129</v>
      </c>
      <c r="B23" s="305" t="s">
        <v>125</v>
      </c>
      <c r="C23" s="306">
        <v>6</v>
      </c>
      <c r="D23" s="306">
        <v>20</v>
      </c>
      <c r="E23" s="306">
        <v>21</v>
      </c>
      <c r="F23" s="307">
        <f>+SUM(C23:E23)</f>
        <v>47</v>
      </c>
    </row>
    <row r="24" spans="1:6" s="291" customFormat="1" ht="16.95" customHeight="1" x14ac:dyDescent="0.3">
      <c r="A24" s="304" t="s">
        <v>127</v>
      </c>
      <c r="B24" s="305" t="s">
        <v>125</v>
      </c>
      <c r="C24" s="306"/>
      <c r="D24" s="306"/>
      <c r="E24" s="306"/>
      <c r="F24" s="307">
        <f>+SUM(C24:E24)</f>
        <v>0</v>
      </c>
    </row>
    <row r="25" spans="1:6" s="291" customFormat="1" x14ac:dyDescent="0.3">
      <c r="A25" s="510" t="s">
        <v>130</v>
      </c>
      <c r="B25" s="510"/>
      <c r="C25" s="510"/>
      <c r="D25" s="510"/>
      <c r="E25" s="510"/>
      <c r="F25" s="310"/>
    </row>
    <row r="26" spans="1:6" s="291" customFormat="1" ht="35.1" customHeight="1" x14ac:dyDescent="0.3">
      <c r="A26" s="488" t="s">
        <v>131</v>
      </c>
      <c r="B26" s="489"/>
      <c r="C26" s="489"/>
      <c r="D26" s="489"/>
      <c r="E26" s="489"/>
      <c r="F26" s="490"/>
    </row>
    <row r="27" spans="1:6" s="311" customFormat="1" ht="50.1" customHeight="1" x14ac:dyDescent="0.3">
      <c r="A27" s="512" t="s">
        <v>132</v>
      </c>
      <c r="B27" s="513"/>
      <c r="C27" s="513"/>
      <c r="D27" s="513"/>
      <c r="E27" s="513"/>
      <c r="F27" s="514"/>
    </row>
    <row r="28" spans="1:6" s="291" customFormat="1" x14ac:dyDescent="0.3">
      <c r="A28" s="312"/>
      <c r="B28" s="312"/>
      <c r="C28" s="312"/>
      <c r="D28" s="313"/>
      <c r="E28" s="313"/>
      <c r="F28" s="314"/>
    </row>
    <row r="29" spans="1:6" s="291" customFormat="1" x14ac:dyDescent="0.3">
      <c r="A29" s="516" t="s">
        <v>133</v>
      </c>
      <c r="B29" s="516"/>
      <c r="C29" s="516"/>
      <c r="D29" s="516"/>
      <c r="E29" s="516"/>
      <c r="F29" s="516"/>
    </row>
    <row r="30" spans="1:6" s="291" customFormat="1" ht="15" customHeight="1" x14ac:dyDescent="0.3">
      <c r="A30" s="516" t="s">
        <v>134</v>
      </c>
      <c r="B30" s="516"/>
      <c r="C30" s="516"/>
      <c r="D30" s="516"/>
      <c r="E30" s="516"/>
      <c r="F30" s="516"/>
    </row>
    <row r="31" spans="1:6" s="291" customFormat="1" ht="16.95" customHeight="1" x14ac:dyDescent="0.3">
      <c r="A31" s="484" t="s">
        <v>118</v>
      </c>
      <c r="B31" s="515"/>
      <c r="C31" s="294" t="s">
        <v>120</v>
      </c>
      <c r="D31" s="294" t="s">
        <v>121</v>
      </c>
      <c r="E31" s="294" t="s">
        <v>122</v>
      </c>
      <c r="F31" s="293" t="s">
        <v>123</v>
      </c>
    </row>
    <row r="32" spans="1:6" s="291" customFormat="1" ht="16.95" customHeight="1" x14ac:dyDescent="0.3">
      <c r="A32" s="517" t="s">
        <v>124</v>
      </c>
      <c r="B32" s="517"/>
      <c r="C32" s="315">
        <f>+C37+C36</f>
        <v>0</v>
      </c>
      <c r="D32" s="315">
        <f t="shared" ref="D32:E32" si="2">+D37+D36</f>
        <v>16035352.970000001</v>
      </c>
      <c r="E32" s="315">
        <f t="shared" si="2"/>
        <v>13231063.18</v>
      </c>
      <c r="F32" s="315">
        <f>+F37+F36</f>
        <v>29266416.149999999</v>
      </c>
    </row>
    <row r="33" spans="1:6" s="291" customFormat="1" ht="15" customHeight="1" x14ac:dyDescent="0.3">
      <c r="A33" s="517" t="s">
        <v>126</v>
      </c>
      <c r="B33" s="517"/>
      <c r="C33" s="315">
        <f>+C39+C40</f>
        <v>44400000</v>
      </c>
      <c r="D33" s="315">
        <f t="shared" ref="D33:F33" si="3">+D39+D40</f>
        <v>81050000</v>
      </c>
      <c r="E33" s="315">
        <f t="shared" si="3"/>
        <v>81750000</v>
      </c>
      <c r="F33" s="315">
        <f t="shared" si="3"/>
        <v>207200000</v>
      </c>
    </row>
    <row r="34" spans="1:6" s="291" customFormat="1" ht="16.95" customHeight="1" x14ac:dyDescent="0.3">
      <c r="A34" s="518"/>
      <c r="B34" s="518"/>
      <c r="C34" s="316"/>
      <c r="D34" s="316"/>
      <c r="E34" s="316"/>
      <c r="F34" s="316"/>
    </row>
    <row r="35" spans="1:6" s="291" customFormat="1" ht="16.95" customHeight="1" x14ac:dyDescent="0.3">
      <c r="A35" s="509" t="s">
        <v>135</v>
      </c>
      <c r="B35" s="509"/>
      <c r="C35" s="317"/>
      <c r="D35" s="317"/>
      <c r="E35" s="317"/>
      <c r="F35" s="317"/>
    </row>
    <row r="36" spans="1:6" s="291" customFormat="1" ht="16.5" customHeight="1" x14ac:dyDescent="0.3">
      <c r="A36" s="519" t="s">
        <v>129</v>
      </c>
      <c r="B36" s="519"/>
      <c r="C36" s="316"/>
      <c r="D36" s="316"/>
      <c r="E36" s="316"/>
      <c r="F36" s="318">
        <f>+SUM(C36:E36)</f>
        <v>0</v>
      </c>
    </row>
    <row r="37" spans="1:6" s="291" customFormat="1" ht="16.5" customHeight="1" x14ac:dyDescent="0.3">
      <c r="A37" s="519" t="s">
        <v>127</v>
      </c>
      <c r="B37" s="519"/>
      <c r="C37" s="316"/>
      <c r="D37" s="316">
        <v>16035352.970000001</v>
      </c>
      <c r="E37" s="316">
        <v>13231063.18</v>
      </c>
      <c r="F37" s="318">
        <f>+SUM(C37:E37)</f>
        <v>29266416.149999999</v>
      </c>
    </row>
    <row r="38" spans="1:6" s="291" customFormat="1" ht="16.95" customHeight="1" x14ac:dyDescent="0.3">
      <c r="A38" s="509" t="s">
        <v>128</v>
      </c>
      <c r="B38" s="509"/>
      <c r="C38" s="319"/>
      <c r="D38" s="317"/>
      <c r="E38" s="317"/>
      <c r="F38" s="317"/>
    </row>
    <row r="39" spans="1:6" s="291" customFormat="1" ht="16.95" customHeight="1" x14ac:dyDescent="0.3">
      <c r="A39" s="519" t="s">
        <v>129</v>
      </c>
      <c r="B39" s="519"/>
      <c r="C39" s="316">
        <v>44400000</v>
      </c>
      <c r="D39" s="316">
        <v>81050000</v>
      </c>
      <c r="E39" s="316">
        <v>81750000</v>
      </c>
      <c r="F39" s="318">
        <f>+SUM(C39:E39)</f>
        <v>207200000</v>
      </c>
    </row>
    <row r="40" spans="1:6" s="291" customFormat="1" ht="16.5" customHeight="1" x14ac:dyDescent="0.3">
      <c r="A40" s="519" t="s">
        <v>127</v>
      </c>
      <c r="B40" s="519"/>
      <c r="C40" s="316"/>
      <c r="D40" s="316"/>
      <c r="E40" s="316"/>
      <c r="F40" s="318">
        <f>+SUM(C40:E40)</f>
        <v>0</v>
      </c>
    </row>
    <row r="41" spans="1:6" s="291" customFormat="1" ht="15" customHeight="1" x14ac:dyDescent="0.3">
      <c r="A41" s="510" t="s">
        <v>130</v>
      </c>
      <c r="B41" s="510"/>
      <c r="C41" s="510"/>
      <c r="D41" s="510"/>
      <c r="E41" s="510"/>
      <c r="F41" s="310"/>
    </row>
    <row r="42" spans="1:6" s="291" customFormat="1" ht="35.1" customHeight="1" x14ac:dyDescent="0.3">
      <c r="A42" s="488" t="s">
        <v>131</v>
      </c>
      <c r="B42" s="489"/>
      <c r="C42" s="489"/>
      <c r="D42" s="489"/>
      <c r="E42" s="489"/>
      <c r="F42" s="490"/>
    </row>
    <row r="43" spans="1:6" s="311" customFormat="1" ht="50.1" customHeight="1" x14ac:dyDescent="0.3">
      <c r="A43" s="512" t="s">
        <v>132</v>
      </c>
      <c r="B43" s="513"/>
      <c r="C43" s="513"/>
      <c r="D43" s="513"/>
      <c r="E43" s="513"/>
      <c r="F43" s="514"/>
    </row>
    <row r="44" spans="1:6" s="291" customFormat="1" x14ac:dyDescent="0.3"/>
    <row r="45" spans="1:6" s="291" customFormat="1" x14ac:dyDescent="0.3">
      <c r="A45" s="492" t="s">
        <v>136</v>
      </c>
      <c r="B45" s="492"/>
      <c r="C45" s="492"/>
      <c r="D45" s="492"/>
      <c r="E45" s="492"/>
      <c r="F45" s="492"/>
    </row>
    <row r="46" spans="1:6" s="291" customFormat="1" ht="31.5" customHeight="1" x14ac:dyDescent="0.3">
      <c r="A46" s="493" t="s">
        <v>137</v>
      </c>
      <c r="B46" s="493"/>
      <c r="C46" s="493"/>
      <c r="D46" s="493"/>
      <c r="E46" s="493"/>
      <c r="F46" s="493"/>
    </row>
    <row r="47" spans="1:6" s="291" customFormat="1" ht="35.4" customHeight="1" x14ac:dyDescent="0.3">
      <c r="A47" s="484" t="s">
        <v>138</v>
      </c>
      <c r="B47" s="484"/>
      <c r="C47" s="294" t="s">
        <v>139</v>
      </c>
      <c r="D47" s="293" t="s">
        <v>140</v>
      </c>
      <c r="E47" s="321" t="s">
        <v>141</v>
      </c>
      <c r="F47" s="293" t="s">
        <v>142</v>
      </c>
    </row>
    <row r="48" spans="1:6" s="291" customFormat="1" ht="27.9" customHeight="1" x14ac:dyDescent="0.3">
      <c r="A48" s="486" t="s">
        <v>143</v>
      </c>
      <c r="B48" s="494"/>
      <c r="C48" s="322" t="s">
        <v>144</v>
      </c>
      <c r="D48" s="322"/>
      <c r="E48" s="323"/>
      <c r="F48" s="324"/>
    </row>
    <row r="49" spans="1:6" s="291" customFormat="1" ht="27.9" customHeight="1" x14ac:dyDescent="0.3">
      <c r="A49" s="486" t="s">
        <v>145</v>
      </c>
      <c r="B49" s="486"/>
      <c r="C49" s="322" t="s">
        <v>144</v>
      </c>
      <c r="D49" s="322"/>
      <c r="E49" s="322"/>
      <c r="F49" s="325"/>
    </row>
    <row r="50" spans="1:6" s="291" customFormat="1" ht="27.9" customHeight="1" x14ac:dyDescent="0.3">
      <c r="A50" s="495" t="s">
        <v>146</v>
      </c>
      <c r="B50" s="495"/>
      <c r="C50" s="322" t="s">
        <v>144</v>
      </c>
      <c r="D50" s="322"/>
      <c r="E50" s="322"/>
      <c r="F50" s="325"/>
    </row>
    <row r="51" spans="1:6" s="291" customFormat="1" ht="27.9" customHeight="1" x14ac:dyDescent="0.3">
      <c r="A51" s="496" t="s">
        <v>147</v>
      </c>
      <c r="B51" s="496"/>
      <c r="C51" s="322"/>
      <c r="D51" s="322" t="s">
        <v>144</v>
      </c>
      <c r="E51" s="322"/>
      <c r="F51" s="326"/>
    </row>
    <row r="52" spans="1:6" s="291" customFormat="1" ht="16.95" customHeight="1" x14ac:dyDescent="0.3">
      <c r="A52" s="497" t="s">
        <v>148</v>
      </c>
      <c r="B52" s="497"/>
      <c r="C52" s="497"/>
      <c r="D52" s="497"/>
      <c r="E52" s="497"/>
      <c r="F52" s="497"/>
    </row>
    <row r="53" spans="1:6" s="291" customFormat="1" ht="35.1" customHeight="1" x14ac:dyDescent="0.3">
      <c r="A53" s="488" t="s">
        <v>149</v>
      </c>
      <c r="B53" s="489"/>
      <c r="C53" s="489"/>
      <c r="D53" s="489"/>
      <c r="E53" s="489"/>
      <c r="F53" s="490"/>
    </row>
    <row r="54" spans="1:6" s="291" customFormat="1" ht="50.1" customHeight="1" x14ac:dyDescent="0.3">
      <c r="A54" s="487" t="s">
        <v>150</v>
      </c>
      <c r="B54" s="487"/>
      <c r="C54" s="487"/>
      <c r="D54" s="487"/>
      <c r="E54" s="487"/>
      <c r="F54" s="487"/>
    </row>
    <row r="55" spans="1:6" s="291" customFormat="1" ht="15" customHeight="1" x14ac:dyDescent="0.3">
      <c r="A55" s="328"/>
      <c r="B55" s="328"/>
      <c r="C55" s="328"/>
      <c r="D55" s="328"/>
      <c r="E55" s="328"/>
      <c r="F55" s="328"/>
    </row>
    <row r="56" spans="1:6" s="291" customFormat="1" x14ac:dyDescent="0.3">
      <c r="A56" s="492" t="s">
        <v>151</v>
      </c>
      <c r="B56" s="492"/>
      <c r="C56" s="492"/>
      <c r="D56" s="492"/>
      <c r="E56" s="492"/>
      <c r="F56" s="492"/>
    </row>
    <row r="57" spans="1:6" s="291" customFormat="1" x14ac:dyDescent="0.3">
      <c r="A57" s="492" t="s">
        <v>152</v>
      </c>
      <c r="B57" s="492"/>
      <c r="C57" s="492"/>
      <c r="D57" s="492"/>
      <c r="E57" s="492"/>
      <c r="F57" s="492"/>
    </row>
    <row r="58" spans="1:6" s="291" customFormat="1" ht="32.4" customHeight="1" x14ac:dyDescent="0.3">
      <c r="A58" s="484" t="s">
        <v>138</v>
      </c>
      <c r="B58" s="484"/>
      <c r="C58" s="294" t="s">
        <v>139</v>
      </c>
      <c r="D58" s="293" t="s">
        <v>140</v>
      </c>
      <c r="E58" s="321" t="s">
        <v>153</v>
      </c>
      <c r="F58" s="293" t="s">
        <v>142</v>
      </c>
    </row>
    <row r="59" spans="1:6" s="331" customFormat="1" ht="30" customHeight="1" x14ac:dyDescent="0.3">
      <c r="A59" s="485" t="s">
        <v>154</v>
      </c>
      <c r="B59" s="485"/>
      <c r="C59" s="323"/>
      <c r="D59" s="323"/>
      <c r="E59" s="329" t="s">
        <v>144</v>
      </c>
      <c r="F59" s="330"/>
    </row>
    <row r="60" spans="1:6" s="331" customFormat="1" ht="30" customHeight="1" x14ac:dyDescent="0.3">
      <c r="A60" s="486" t="s">
        <v>155</v>
      </c>
      <c r="B60" s="486"/>
      <c r="C60" s="332"/>
      <c r="D60" s="332"/>
      <c r="E60" s="333" t="s">
        <v>144</v>
      </c>
      <c r="F60" s="334"/>
    </row>
    <row r="61" spans="1:6" s="331" customFormat="1" ht="30" customHeight="1" x14ac:dyDescent="0.3">
      <c r="A61" s="491" t="s">
        <v>156</v>
      </c>
      <c r="B61" s="491"/>
      <c r="C61" s="335"/>
      <c r="D61" s="335"/>
      <c r="E61" s="336" t="s">
        <v>144</v>
      </c>
      <c r="F61" s="334"/>
    </row>
    <row r="62" spans="1:6" s="291" customFormat="1" x14ac:dyDescent="0.3">
      <c r="A62" s="310" t="s">
        <v>157</v>
      </c>
      <c r="B62" s="310"/>
      <c r="C62" s="310"/>
      <c r="D62" s="310"/>
      <c r="E62" s="310"/>
      <c r="F62" s="310"/>
    </row>
    <row r="63" spans="1:6" s="291" customFormat="1" ht="35.1" customHeight="1" x14ac:dyDescent="0.3">
      <c r="A63" s="488" t="s">
        <v>158</v>
      </c>
      <c r="B63" s="489"/>
      <c r="C63" s="489"/>
      <c r="D63" s="489"/>
      <c r="E63" s="489"/>
      <c r="F63" s="490"/>
    </row>
    <row r="64" spans="1:6" s="291" customFormat="1" ht="50.1" customHeight="1" x14ac:dyDescent="0.3">
      <c r="A64" s="487" t="s">
        <v>159</v>
      </c>
      <c r="B64" s="487"/>
      <c r="C64" s="487"/>
      <c r="D64" s="487"/>
      <c r="E64" s="487"/>
      <c r="F64" s="487"/>
    </row>
    <row r="65" spans="1:39" s="291" customFormat="1" ht="9.9" customHeight="1" x14ac:dyDescent="0.3">
      <c r="E65" s="337"/>
    </row>
    <row r="66" spans="1:39" s="291" customFormat="1" ht="30" customHeight="1" x14ac:dyDescent="0.3">
      <c r="A66" s="338" t="s">
        <v>160</v>
      </c>
      <c r="B66" s="450" t="s">
        <v>161</v>
      </c>
      <c r="C66" s="451"/>
      <c r="D66" s="452" t="s">
        <v>162</v>
      </c>
      <c r="E66" s="453"/>
      <c r="F66" s="454"/>
    </row>
    <row r="67" spans="1:39" s="291" customFormat="1" ht="27.9" customHeight="1" x14ac:dyDescent="0.3">
      <c r="A67" s="338" t="s">
        <v>163</v>
      </c>
      <c r="B67" s="450" t="s">
        <v>164</v>
      </c>
      <c r="C67" s="451"/>
      <c r="D67" s="455"/>
      <c r="E67" s="456"/>
      <c r="F67" s="457"/>
    </row>
    <row r="68" spans="1:39" s="291" customFormat="1" ht="30.75" customHeight="1" x14ac:dyDescent="0.3">
      <c r="A68" s="338" t="s">
        <v>165</v>
      </c>
      <c r="B68" s="450" t="s">
        <v>166</v>
      </c>
      <c r="C68" s="451"/>
      <c r="D68" s="458"/>
      <c r="E68" s="459"/>
      <c r="F68" s="460"/>
    </row>
    <row r="69" spans="1:39" s="291" customFormat="1" x14ac:dyDescent="0.35">
      <c r="A69" s="339"/>
      <c r="B69" s="340"/>
      <c r="C69" s="340"/>
      <c r="D69" s="341"/>
      <c r="E69" s="341"/>
      <c r="F69" s="341"/>
    </row>
    <row r="70" spans="1:39" ht="21.9" customHeight="1" x14ac:dyDescent="0.3">
      <c r="A70" s="477" t="s">
        <v>167</v>
      </c>
      <c r="B70" s="477"/>
      <c r="C70" s="477"/>
      <c r="D70" s="477"/>
      <c r="E70" s="477"/>
      <c r="F70" s="477"/>
    </row>
    <row r="71" spans="1:39" ht="9.9" customHeight="1" x14ac:dyDescent="0.3"/>
    <row r="72" spans="1:39" ht="84.9" customHeight="1" x14ac:dyDescent="0.3">
      <c r="A72" s="431" t="s">
        <v>168</v>
      </c>
      <c r="B72" s="431"/>
      <c r="C72" s="431"/>
      <c r="D72" s="431"/>
      <c r="E72" s="431"/>
      <c r="F72" s="431"/>
    </row>
    <row r="73" spans="1:39" ht="9.9" customHeight="1" x14ac:dyDescent="0.3"/>
    <row r="74" spans="1:39" x14ac:dyDescent="0.3">
      <c r="A74" s="439" t="s">
        <v>169</v>
      </c>
      <c r="B74" s="439"/>
      <c r="C74" s="439"/>
      <c r="D74" s="439"/>
      <c r="E74" s="439"/>
      <c r="F74" s="439"/>
    </row>
    <row r="75" spans="1:39" x14ac:dyDescent="0.3">
      <c r="A75" s="439" t="s">
        <v>170</v>
      </c>
      <c r="B75" s="439"/>
      <c r="C75" s="439"/>
      <c r="D75" s="439"/>
      <c r="E75" s="439"/>
      <c r="F75" s="439"/>
    </row>
    <row r="76" spans="1:39" x14ac:dyDescent="0.3">
      <c r="A76" s="439" t="s">
        <v>171</v>
      </c>
      <c r="B76" s="439"/>
      <c r="C76" s="439"/>
      <c r="D76" s="439"/>
      <c r="E76" s="439"/>
      <c r="F76" s="439"/>
    </row>
    <row r="77" spans="1:39" ht="54" customHeight="1" x14ac:dyDescent="0.3">
      <c r="A77" s="87" t="s">
        <v>172</v>
      </c>
      <c r="B77" s="87" t="s">
        <v>173</v>
      </c>
      <c r="C77" s="87" t="s">
        <v>174</v>
      </c>
      <c r="D77" s="87" t="s">
        <v>175</v>
      </c>
      <c r="E77" s="87" t="s">
        <v>176</v>
      </c>
      <c r="F77" s="87" t="s">
        <v>177</v>
      </c>
    </row>
    <row r="78" spans="1:39" ht="18" customHeight="1" x14ac:dyDescent="0.3">
      <c r="A78" s="75" t="s">
        <v>178</v>
      </c>
      <c r="B78" s="344">
        <f>+SUM(B80:B83)</f>
        <v>159467740.15000001</v>
      </c>
      <c r="C78" s="262">
        <f>+SUM(C80:C85)</f>
        <v>100</v>
      </c>
      <c r="D78" s="296"/>
      <c r="E78" s="296"/>
      <c r="F78" s="296"/>
    </row>
    <row r="79" spans="1:39" customFormat="1" ht="9.9" customHeight="1" x14ac:dyDescent="0.3">
      <c r="B79" s="342"/>
      <c r="C79" s="263"/>
      <c r="D79" s="342"/>
      <c r="E79" s="342"/>
      <c r="F79" s="342"/>
      <c r="G79" s="342"/>
      <c r="H79" s="342"/>
      <c r="I79" s="342"/>
      <c r="J79" s="342"/>
      <c r="K79" s="342"/>
      <c r="L79" s="342"/>
      <c r="M79" s="342"/>
      <c r="N79" s="342"/>
      <c r="O79" s="342"/>
      <c r="P79" s="342"/>
      <c r="Q79" s="342"/>
      <c r="R79" s="342"/>
      <c r="S79" s="342"/>
      <c r="T79" s="342"/>
      <c r="U79" s="342"/>
      <c r="V79" s="342"/>
      <c r="W79" s="342"/>
      <c r="X79" s="342"/>
      <c r="Y79" s="342"/>
      <c r="Z79" s="342"/>
      <c r="AA79" s="342"/>
      <c r="AB79" s="342"/>
      <c r="AC79" s="342"/>
      <c r="AD79" s="342"/>
      <c r="AE79" s="342"/>
      <c r="AF79" s="342"/>
      <c r="AG79" s="342"/>
      <c r="AH79" s="342"/>
      <c r="AI79" s="342"/>
      <c r="AJ79" s="342"/>
      <c r="AK79" s="342"/>
      <c r="AL79" s="342"/>
      <c r="AM79" s="342"/>
    </row>
    <row r="80" spans="1:39" s="60" customFormat="1" ht="18" customHeight="1" x14ac:dyDescent="0.3">
      <c r="A80" s="159" t="s">
        <v>179</v>
      </c>
      <c r="B80" s="345">
        <v>159467740.15000001</v>
      </c>
      <c r="C80" s="264">
        <f>+B80/$B$78*100</f>
        <v>100</v>
      </c>
      <c r="D80" s="348" t="s">
        <v>180</v>
      </c>
      <c r="E80" s="348" t="s">
        <v>181</v>
      </c>
      <c r="F80" s="348" t="s">
        <v>182</v>
      </c>
      <c r="G80" s="343"/>
      <c r="H80" s="343"/>
      <c r="I80" s="343"/>
      <c r="J80" s="343"/>
      <c r="K80" s="343"/>
      <c r="L80" s="343"/>
      <c r="M80" s="343"/>
      <c r="N80" s="343"/>
      <c r="O80" s="343"/>
      <c r="P80" s="343"/>
      <c r="Q80" s="343"/>
      <c r="R80" s="343"/>
      <c r="S80" s="343"/>
      <c r="T80" s="343"/>
      <c r="U80" s="343"/>
      <c r="V80" s="343"/>
      <c r="W80" s="343"/>
      <c r="X80" s="343"/>
      <c r="Y80" s="343"/>
      <c r="Z80" s="343"/>
      <c r="AA80" s="343"/>
      <c r="AB80" s="343"/>
      <c r="AC80" s="343"/>
      <c r="AD80" s="343"/>
      <c r="AE80" s="343"/>
      <c r="AF80" s="343"/>
      <c r="AG80" s="343"/>
      <c r="AH80" s="343"/>
      <c r="AI80" s="343"/>
      <c r="AJ80" s="343"/>
      <c r="AK80" s="343"/>
      <c r="AL80" s="343"/>
      <c r="AM80" s="343"/>
    </row>
    <row r="81" spans="1:39" s="60" customFormat="1" ht="18" customHeight="1" x14ac:dyDescent="0.3">
      <c r="A81" s="159" t="s">
        <v>183</v>
      </c>
      <c r="B81" s="345">
        <v>0</v>
      </c>
      <c r="C81" s="264">
        <f>+B81/$B$78*100</f>
        <v>0</v>
      </c>
      <c r="D81" s="348"/>
      <c r="E81" s="348"/>
      <c r="F81" s="348"/>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c r="AK81" s="343"/>
      <c r="AL81" s="343"/>
      <c r="AM81" s="343"/>
    </row>
    <row r="82" spans="1:39" s="60" customFormat="1" ht="18" customHeight="1" x14ac:dyDescent="0.3">
      <c r="A82" s="159" t="s">
        <v>184</v>
      </c>
      <c r="B82" s="345">
        <v>0</v>
      </c>
      <c r="C82" s="264">
        <f t="shared" ref="C82:C83" si="4">+B82/$B$78*100</f>
        <v>0</v>
      </c>
      <c r="D82" s="348"/>
      <c r="E82" s="348"/>
      <c r="F82" s="348"/>
      <c r="G82" s="343"/>
      <c r="H82" s="343"/>
      <c r="I82" s="343"/>
      <c r="J82" s="343"/>
      <c r="K82" s="343"/>
      <c r="L82" s="343"/>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3"/>
      <c r="AK82" s="343"/>
      <c r="AL82" s="343"/>
      <c r="AM82" s="343"/>
    </row>
    <row r="83" spans="1:39" s="60" customFormat="1" ht="18" customHeight="1" x14ac:dyDescent="0.3">
      <c r="A83" s="165" t="s">
        <v>185</v>
      </c>
      <c r="B83" s="346">
        <v>0</v>
      </c>
      <c r="C83" s="265">
        <f t="shared" si="4"/>
        <v>0</v>
      </c>
      <c r="D83" s="349"/>
      <c r="E83" s="349"/>
      <c r="F83" s="349"/>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3"/>
      <c r="AK83" s="343"/>
      <c r="AL83" s="343"/>
      <c r="AM83" s="343"/>
    </row>
    <row r="84" spans="1:39" s="60" customFormat="1" ht="18" customHeight="1" x14ac:dyDescent="0.3">
      <c r="A84" s="159" t="s">
        <v>186</v>
      </c>
      <c r="B84" s="345">
        <v>0</v>
      </c>
      <c r="C84" s="264">
        <f t="shared" ref="C84:C85" si="5">+B84/$B$78*100</f>
        <v>0</v>
      </c>
      <c r="D84" s="348"/>
      <c r="E84" s="348"/>
      <c r="F84" s="348"/>
      <c r="G84" s="343"/>
      <c r="H84" s="343"/>
      <c r="I84" s="343"/>
      <c r="J84" s="343"/>
      <c r="K84" s="343"/>
      <c r="L84" s="343"/>
      <c r="M84" s="343"/>
      <c r="N84" s="343"/>
      <c r="O84" s="343"/>
      <c r="P84" s="343"/>
      <c r="Q84" s="343"/>
      <c r="R84" s="343"/>
      <c r="S84" s="343"/>
      <c r="T84" s="343"/>
      <c r="U84" s="343"/>
      <c r="V84" s="343"/>
      <c r="W84" s="343"/>
      <c r="X84" s="343"/>
      <c r="Y84" s="343"/>
      <c r="Z84" s="343"/>
      <c r="AA84" s="343"/>
      <c r="AB84" s="343"/>
      <c r="AC84" s="343"/>
      <c r="AD84" s="343"/>
      <c r="AE84" s="343"/>
      <c r="AF84" s="343"/>
      <c r="AG84" s="343"/>
      <c r="AH84" s="343"/>
      <c r="AI84" s="343"/>
      <c r="AJ84" s="343"/>
      <c r="AK84" s="343"/>
      <c r="AL84" s="343"/>
      <c r="AM84" s="343"/>
    </row>
    <row r="85" spans="1:39" ht="18" customHeight="1" x14ac:dyDescent="0.35">
      <c r="A85" s="159" t="s">
        <v>187</v>
      </c>
      <c r="B85" s="345">
        <v>0</v>
      </c>
      <c r="C85" s="264">
        <f t="shared" si="5"/>
        <v>0</v>
      </c>
      <c r="D85" s="350"/>
      <c r="E85" s="350"/>
      <c r="F85" s="350"/>
    </row>
    <row r="86" spans="1:39" ht="18" customHeight="1" x14ac:dyDescent="0.3">
      <c r="A86" s="161" t="s">
        <v>188</v>
      </c>
      <c r="B86" s="347">
        <v>0</v>
      </c>
      <c r="C86" s="266">
        <f>+B86/$B$78*100</f>
        <v>0</v>
      </c>
      <c r="D86" s="351"/>
      <c r="E86" s="351"/>
      <c r="F86" s="351"/>
    </row>
    <row r="87" spans="1:39" ht="18" customHeight="1" x14ac:dyDescent="0.3">
      <c r="A87" s="362" t="s">
        <v>189</v>
      </c>
      <c r="B87" s="361" t="s">
        <v>166</v>
      </c>
      <c r="C87" s="362"/>
      <c r="D87" s="362"/>
      <c r="E87" s="362"/>
      <c r="F87" s="362"/>
    </row>
    <row r="88" spans="1:39" ht="35.1" customHeight="1" x14ac:dyDescent="0.3">
      <c r="A88" s="482" t="s">
        <v>190</v>
      </c>
      <c r="B88" s="476"/>
      <c r="C88" s="476"/>
      <c r="D88" s="476"/>
      <c r="E88" s="476"/>
      <c r="F88" s="483"/>
    </row>
    <row r="89" spans="1:39" ht="50.1" customHeight="1" x14ac:dyDescent="0.3">
      <c r="A89" s="478" t="s">
        <v>191</v>
      </c>
      <c r="B89" s="479"/>
      <c r="C89" s="479"/>
      <c r="D89" s="479"/>
      <c r="E89" s="479"/>
      <c r="F89" s="480"/>
    </row>
    <row r="90" spans="1:39" ht="15" customHeight="1" x14ac:dyDescent="0.3">
      <c r="A90" s="21"/>
      <c r="B90" s="40"/>
      <c r="C90" s="20"/>
    </row>
    <row r="91" spans="1:39" x14ac:dyDescent="0.3">
      <c r="A91" s="439" t="s">
        <v>192</v>
      </c>
      <c r="B91" s="439"/>
      <c r="C91" s="439"/>
      <c r="D91" s="439"/>
      <c r="E91" s="439"/>
      <c r="F91" s="439"/>
    </row>
    <row r="92" spans="1:39" x14ac:dyDescent="0.3">
      <c r="A92" s="439" t="s">
        <v>193</v>
      </c>
      <c r="B92" s="439"/>
      <c r="C92" s="439"/>
      <c r="D92" s="439"/>
      <c r="E92" s="439"/>
      <c r="F92" s="439"/>
    </row>
    <row r="93" spans="1:39" x14ac:dyDescent="0.3">
      <c r="A93" s="439" t="s">
        <v>171</v>
      </c>
      <c r="B93" s="439"/>
      <c r="C93" s="439"/>
      <c r="D93" s="439"/>
      <c r="E93" s="439"/>
      <c r="F93" s="439"/>
    </row>
    <row r="94" spans="1:39" ht="31.2" x14ac:dyDescent="0.3">
      <c r="A94" s="119" t="s">
        <v>194</v>
      </c>
      <c r="B94" s="119" t="s">
        <v>195</v>
      </c>
      <c r="C94" s="82" t="s">
        <v>120</v>
      </c>
      <c r="D94" s="82" t="s">
        <v>121</v>
      </c>
      <c r="E94" s="82" t="s">
        <v>196</v>
      </c>
      <c r="F94" s="82" t="s">
        <v>123</v>
      </c>
    </row>
    <row r="95" spans="1:39" x14ac:dyDescent="0.3">
      <c r="A95" s="75" t="s">
        <v>178</v>
      </c>
      <c r="B95" s="88"/>
      <c r="C95" s="251">
        <f>+C97</f>
        <v>0</v>
      </c>
      <c r="D95" s="251">
        <f>+D97</f>
        <v>26577956.600000001</v>
      </c>
      <c r="E95" s="251">
        <f>+E97</f>
        <v>13288978.300000001</v>
      </c>
      <c r="F95" s="267">
        <f>+F97</f>
        <v>39866934.900000006</v>
      </c>
    </row>
    <row r="96" spans="1:39" ht="9.9" customHeight="1" x14ac:dyDescent="0.3">
      <c r="A96" s="10"/>
      <c r="B96" s="41"/>
      <c r="C96" s="172"/>
      <c r="D96" s="172"/>
      <c r="E96" s="172"/>
      <c r="F96" s="173"/>
    </row>
    <row r="97" spans="1:6" x14ac:dyDescent="0.3">
      <c r="A97" s="472" t="s">
        <v>197</v>
      </c>
      <c r="B97" s="472"/>
      <c r="C97" s="254">
        <f>+C98+C102</f>
        <v>0</v>
      </c>
      <c r="D97" s="254">
        <f t="shared" ref="D97:E97" si="6">+D98+D102</f>
        <v>26577956.600000001</v>
      </c>
      <c r="E97" s="254">
        <f t="shared" si="6"/>
        <v>13288978.300000001</v>
      </c>
      <c r="F97" s="268">
        <f>+F98+F102</f>
        <v>39866934.900000006</v>
      </c>
    </row>
    <row r="98" spans="1:6" x14ac:dyDescent="0.3">
      <c r="A98" s="144" t="s">
        <v>198</v>
      </c>
      <c r="B98" s="149" t="s">
        <v>199</v>
      </c>
      <c r="C98" s="172">
        <f>+C99</f>
        <v>0</v>
      </c>
      <c r="D98" s="172">
        <f t="shared" ref="D98:E100" si="7">+D99</f>
        <v>26577956.600000001</v>
      </c>
      <c r="E98" s="172">
        <f t="shared" si="7"/>
        <v>13288978.300000001</v>
      </c>
      <c r="F98" s="269">
        <f t="shared" ref="F98:F105" si="8">+C98+D98+E98</f>
        <v>39866934.900000006</v>
      </c>
    </row>
    <row r="99" spans="1:6" x14ac:dyDescent="0.3">
      <c r="A99" s="144" t="s">
        <v>200</v>
      </c>
      <c r="B99" s="149" t="s">
        <v>1</v>
      </c>
      <c r="C99" s="13">
        <f>+C100</f>
        <v>0</v>
      </c>
      <c r="D99" s="13">
        <f t="shared" si="7"/>
        <v>26577956.600000001</v>
      </c>
      <c r="E99" s="13">
        <f t="shared" si="7"/>
        <v>13288978.300000001</v>
      </c>
      <c r="F99" s="44">
        <f t="shared" si="8"/>
        <v>39866934.900000006</v>
      </c>
    </row>
    <row r="100" spans="1:6" x14ac:dyDescent="0.3">
      <c r="A100" s="144" t="s">
        <v>201</v>
      </c>
      <c r="B100" s="149" t="s">
        <v>202</v>
      </c>
      <c r="C100" s="13">
        <f>+C101</f>
        <v>0</v>
      </c>
      <c r="D100" s="13">
        <f t="shared" si="7"/>
        <v>26577956.600000001</v>
      </c>
      <c r="E100" s="13">
        <f t="shared" si="7"/>
        <v>13288978.300000001</v>
      </c>
      <c r="F100" s="44">
        <f t="shared" si="8"/>
        <v>39866934.900000006</v>
      </c>
    </row>
    <row r="101" spans="1:6" x14ac:dyDescent="0.3">
      <c r="A101" s="368" t="s">
        <v>203</v>
      </c>
      <c r="B101" s="369" t="s">
        <v>204</v>
      </c>
      <c r="C101" s="370">
        <v>0</v>
      </c>
      <c r="D101" s="370">
        <v>26577956.600000001</v>
      </c>
      <c r="E101" s="370">
        <v>13288978.300000001</v>
      </c>
      <c r="F101" s="371">
        <f t="shared" si="8"/>
        <v>39866934.900000006</v>
      </c>
    </row>
    <row r="102" spans="1:6" x14ac:dyDescent="0.3">
      <c r="A102" s="144" t="s">
        <v>205</v>
      </c>
      <c r="B102" s="149" t="s">
        <v>206</v>
      </c>
      <c r="C102" s="172">
        <f>+C103</f>
        <v>0</v>
      </c>
      <c r="D102" s="172">
        <f t="shared" ref="D102:D104" si="9">+D103</f>
        <v>0</v>
      </c>
      <c r="E102" s="172">
        <f t="shared" ref="E102:E104" si="10">+E103</f>
        <v>0</v>
      </c>
      <c r="F102" s="269">
        <f t="shared" si="8"/>
        <v>0</v>
      </c>
    </row>
    <row r="103" spans="1:6" x14ac:dyDescent="0.3">
      <c r="A103" s="144" t="s">
        <v>207</v>
      </c>
      <c r="B103" s="149" t="s">
        <v>0</v>
      </c>
      <c r="C103" s="13">
        <f>+C104</f>
        <v>0</v>
      </c>
      <c r="D103" s="13">
        <f t="shared" si="9"/>
        <v>0</v>
      </c>
      <c r="E103" s="13">
        <f t="shared" si="10"/>
        <v>0</v>
      </c>
      <c r="F103" s="44">
        <f t="shared" si="8"/>
        <v>0</v>
      </c>
    </row>
    <row r="104" spans="1:6" x14ac:dyDescent="0.3">
      <c r="A104" s="144" t="s">
        <v>208</v>
      </c>
      <c r="B104" s="149" t="s">
        <v>209</v>
      </c>
      <c r="C104" s="13">
        <f>+C105</f>
        <v>0</v>
      </c>
      <c r="D104" s="13">
        <f t="shared" si="9"/>
        <v>0</v>
      </c>
      <c r="E104" s="13">
        <f t="shared" si="10"/>
        <v>0</v>
      </c>
      <c r="F104" s="44">
        <f t="shared" si="8"/>
        <v>0</v>
      </c>
    </row>
    <row r="105" spans="1:6" x14ac:dyDescent="0.3">
      <c r="A105" s="368" t="s">
        <v>210</v>
      </c>
      <c r="B105" s="369" t="s">
        <v>211</v>
      </c>
      <c r="C105" s="370">
        <v>0</v>
      </c>
      <c r="D105" s="370">
        <v>0</v>
      </c>
      <c r="E105" s="370">
        <v>0</v>
      </c>
      <c r="F105" s="371">
        <f t="shared" si="8"/>
        <v>0</v>
      </c>
    </row>
    <row r="106" spans="1:6" ht="9.9" customHeight="1" x14ac:dyDescent="0.3">
      <c r="A106" s="105"/>
      <c r="B106" s="39"/>
      <c r="C106" s="50"/>
      <c r="D106" s="50"/>
      <c r="E106" s="50"/>
      <c r="F106" s="106"/>
    </row>
    <row r="107" spans="1:6" x14ac:dyDescent="0.3">
      <c r="A107" s="363" t="s">
        <v>189</v>
      </c>
      <c r="B107" s="361" t="s">
        <v>166</v>
      </c>
      <c r="C107" s="363"/>
      <c r="D107" s="363"/>
      <c r="E107" s="363"/>
      <c r="F107" s="363"/>
    </row>
    <row r="108" spans="1:6" ht="35.1" customHeight="1" x14ac:dyDescent="0.3">
      <c r="A108" s="476" t="s">
        <v>212</v>
      </c>
      <c r="B108" s="476"/>
      <c r="C108" s="476"/>
      <c r="D108" s="476"/>
      <c r="E108" s="476"/>
      <c r="F108" s="476"/>
    </row>
    <row r="109" spans="1:6" ht="50.1" customHeight="1" x14ac:dyDescent="0.3">
      <c r="A109" s="481" t="s">
        <v>213</v>
      </c>
      <c r="B109" s="481"/>
      <c r="C109" s="481"/>
      <c r="D109" s="481"/>
      <c r="E109" s="481"/>
      <c r="F109" s="481"/>
    </row>
    <row r="110" spans="1:6" ht="9.9" customHeight="1" x14ac:dyDescent="0.3">
      <c r="A110" s="21"/>
      <c r="B110" s="40"/>
      <c r="C110" s="20"/>
    </row>
    <row r="111" spans="1:6" x14ac:dyDescent="0.3">
      <c r="A111" s="439" t="s">
        <v>214</v>
      </c>
      <c r="B111" s="439"/>
      <c r="C111" s="439"/>
      <c r="D111" s="439"/>
      <c r="E111" s="439"/>
      <c r="F111" s="439"/>
    </row>
    <row r="112" spans="1:6" ht="32.25" customHeight="1" x14ac:dyDescent="0.3">
      <c r="A112" s="462" t="s">
        <v>215</v>
      </c>
      <c r="B112" s="462"/>
      <c r="C112" s="462"/>
      <c r="D112" s="462"/>
      <c r="E112" s="462"/>
      <c r="F112" s="462"/>
    </row>
    <row r="113" spans="1:6" x14ac:dyDescent="0.3">
      <c r="A113" s="439" t="s">
        <v>171</v>
      </c>
      <c r="B113" s="439"/>
      <c r="C113" s="439"/>
      <c r="D113" s="439"/>
      <c r="E113" s="439"/>
      <c r="F113" s="439"/>
    </row>
    <row r="114" spans="1:6" ht="33" customHeight="1" x14ac:dyDescent="0.3">
      <c r="A114" s="119" t="s">
        <v>194</v>
      </c>
      <c r="B114" s="119" t="s">
        <v>216</v>
      </c>
      <c r="C114" s="82" t="s">
        <v>120</v>
      </c>
      <c r="D114" s="82" t="s">
        <v>121</v>
      </c>
      <c r="E114" s="82" t="s">
        <v>196</v>
      </c>
      <c r="F114" s="82" t="s">
        <v>123</v>
      </c>
    </row>
    <row r="115" spans="1:6" x14ac:dyDescent="0.3">
      <c r="A115" s="75" t="s">
        <v>178</v>
      </c>
      <c r="B115" s="88"/>
      <c r="C115" s="267">
        <f>+C117+C129</f>
        <v>0</v>
      </c>
      <c r="D115" s="267">
        <f t="shared" ref="D115:F115" si="11">+D117+D129</f>
        <v>16035352.970000001</v>
      </c>
      <c r="E115" s="267">
        <f t="shared" si="11"/>
        <v>13231063.18</v>
      </c>
      <c r="F115" s="267">
        <f t="shared" si="11"/>
        <v>29266416.149999999</v>
      </c>
    </row>
    <row r="116" spans="1:6" ht="9.9" customHeight="1" x14ac:dyDescent="0.3">
      <c r="A116" s="10"/>
      <c r="B116" s="41"/>
      <c r="C116" s="172"/>
      <c r="D116" s="172"/>
      <c r="E116" s="172"/>
      <c r="F116" s="173"/>
    </row>
    <row r="117" spans="1:6" ht="18" customHeight="1" x14ac:dyDescent="0.3">
      <c r="A117" s="472" t="s">
        <v>217</v>
      </c>
      <c r="B117" s="472"/>
      <c r="C117" s="268">
        <f>+SUM(C118:C127)</f>
        <v>0</v>
      </c>
      <c r="D117" s="268">
        <f>+SUM(D118:D127)</f>
        <v>16035352.970000001</v>
      </c>
      <c r="E117" s="268">
        <f>+SUM(E118:E127)</f>
        <v>13231063.18</v>
      </c>
      <c r="F117" s="268">
        <f>+SUM(F118:F127)</f>
        <v>29266416.149999999</v>
      </c>
    </row>
    <row r="118" spans="1:6" ht="15" customHeight="1" x14ac:dyDescent="0.3">
      <c r="A118" s="144">
        <v>0</v>
      </c>
      <c r="B118" s="149" t="s">
        <v>218</v>
      </c>
      <c r="C118" s="316">
        <v>0</v>
      </c>
      <c r="D118" s="316">
        <v>0</v>
      </c>
      <c r="E118" s="316">
        <v>0</v>
      </c>
      <c r="F118" s="44">
        <f>+C118+D118+E118</f>
        <v>0</v>
      </c>
    </row>
    <row r="119" spans="1:6" ht="15" customHeight="1" x14ac:dyDescent="0.3">
      <c r="A119" s="144">
        <v>1</v>
      </c>
      <c r="B119" s="149" t="s">
        <v>2</v>
      </c>
      <c r="C119" s="316">
        <v>0</v>
      </c>
      <c r="D119" s="352">
        <v>0</v>
      </c>
      <c r="E119" s="352">
        <v>0</v>
      </c>
      <c r="F119" s="44">
        <f t="shared" ref="F119:F127" si="12">+C119+D119+E119</f>
        <v>0</v>
      </c>
    </row>
    <row r="120" spans="1:6" ht="15" customHeight="1" x14ac:dyDescent="0.3">
      <c r="A120" s="144">
        <v>2</v>
      </c>
      <c r="B120" s="149" t="s">
        <v>219</v>
      </c>
      <c r="C120" s="316">
        <v>0</v>
      </c>
      <c r="D120" s="316">
        <v>0</v>
      </c>
      <c r="E120" s="316">
        <v>0</v>
      </c>
      <c r="F120" s="44">
        <f t="shared" si="12"/>
        <v>0</v>
      </c>
    </row>
    <row r="121" spans="1:6" ht="15" customHeight="1" x14ac:dyDescent="0.3">
      <c r="A121" s="144">
        <v>3</v>
      </c>
      <c r="B121" s="149" t="s">
        <v>220</v>
      </c>
      <c r="C121" s="316">
        <v>0</v>
      </c>
      <c r="D121" s="316">
        <v>0</v>
      </c>
      <c r="E121" s="316">
        <v>0</v>
      </c>
      <c r="F121" s="44">
        <f t="shared" si="12"/>
        <v>0</v>
      </c>
    </row>
    <row r="122" spans="1:6" ht="15" customHeight="1" x14ac:dyDescent="0.3">
      <c r="A122" s="144">
        <v>4</v>
      </c>
      <c r="B122" s="149" t="s">
        <v>221</v>
      </c>
      <c r="C122" s="316">
        <v>0</v>
      </c>
      <c r="D122" s="316">
        <v>0</v>
      </c>
      <c r="E122" s="316">
        <v>0</v>
      </c>
      <c r="F122" s="44">
        <f t="shared" si="12"/>
        <v>0</v>
      </c>
    </row>
    <row r="123" spans="1:6" ht="15" customHeight="1" x14ac:dyDescent="0.3">
      <c r="A123" s="144">
        <v>5</v>
      </c>
      <c r="B123" s="149" t="s">
        <v>222</v>
      </c>
      <c r="C123" s="316">
        <v>0</v>
      </c>
      <c r="D123" s="316">
        <v>0</v>
      </c>
      <c r="E123" s="316">
        <v>0</v>
      </c>
      <c r="F123" s="44">
        <f t="shared" si="12"/>
        <v>0</v>
      </c>
    </row>
    <row r="124" spans="1:6" ht="15" customHeight="1" x14ac:dyDescent="0.3">
      <c r="A124" s="144">
        <v>6</v>
      </c>
      <c r="B124" s="149" t="s">
        <v>1</v>
      </c>
      <c r="C124" s="316">
        <v>0</v>
      </c>
      <c r="D124" s="316">
        <v>16035352.970000001</v>
      </c>
      <c r="E124" s="316">
        <f>+E37</f>
        <v>13231063.18</v>
      </c>
      <c r="F124" s="44">
        <f t="shared" si="12"/>
        <v>29266416.149999999</v>
      </c>
    </row>
    <row r="125" spans="1:6" ht="15" customHeight="1" x14ac:dyDescent="0.3">
      <c r="A125" s="144">
        <v>7</v>
      </c>
      <c r="B125" s="149" t="s">
        <v>0</v>
      </c>
      <c r="C125" s="316">
        <v>0</v>
      </c>
      <c r="D125" s="316">
        <v>0</v>
      </c>
      <c r="E125" s="316">
        <v>0</v>
      </c>
      <c r="F125" s="44">
        <f t="shared" si="12"/>
        <v>0</v>
      </c>
    </row>
    <row r="126" spans="1:6" ht="15" customHeight="1" x14ac:dyDescent="0.3">
      <c r="A126" s="144">
        <v>8</v>
      </c>
      <c r="B126" s="149" t="s">
        <v>223</v>
      </c>
      <c r="C126" s="316">
        <v>0</v>
      </c>
      <c r="D126" s="316">
        <v>0</v>
      </c>
      <c r="E126" s="316">
        <v>0</v>
      </c>
      <c r="F126" s="44">
        <f t="shared" si="12"/>
        <v>0</v>
      </c>
    </row>
    <row r="127" spans="1:6" ht="15" customHeight="1" x14ac:dyDescent="0.3">
      <c r="A127" s="144">
        <v>9</v>
      </c>
      <c r="B127" s="149" t="s">
        <v>224</v>
      </c>
      <c r="C127" s="316">
        <v>0</v>
      </c>
      <c r="D127" s="316">
        <v>0</v>
      </c>
      <c r="E127" s="316">
        <v>0</v>
      </c>
      <c r="F127" s="44">
        <f t="shared" si="12"/>
        <v>0</v>
      </c>
    </row>
    <row r="128" spans="1:6" ht="9.9" customHeight="1" x14ac:dyDescent="0.3">
      <c r="A128" s="73"/>
      <c r="B128" s="41"/>
      <c r="C128" s="13"/>
      <c r="D128" s="13"/>
      <c r="E128" s="13"/>
      <c r="F128" s="44"/>
    </row>
    <row r="129" spans="1:6" ht="18" customHeight="1" x14ac:dyDescent="0.3">
      <c r="A129" s="472" t="s">
        <v>225</v>
      </c>
      <c r="B129" s="472"/>
      <c r="C129" s="268">
        <f t="shared" ref="C129:E130" si="13">+C130</f>
        <v>0</v>
      </c>
      <c r="D129" s="268">
        <f t="shared" si="13"/>
        <v>0</v>
      </c>
      <c r="E129" s="268">
        <f t="shared" si="13"/>
        <v>0</v>
      </c>
      <c r="F129" s="268">
        <f>+SUM(F130:F131)</f>
        <v>0</v>
      </c>
    </row>
    <row r="130" spans="1:6" ht="15" customHeight="1" x14ac:dyDescent="0.3">
      <c r="A130" s="144">
        <v>6</v>
      </c>
      <c r="B130" s="149" t="s">
        <v>1</v>
      </c>
      <c r="C130" s="45">
        <f t="shared" si="13"/>
        <v>0</v>
      </c>
      <c r="D130" s="45">
        <f t="shared" si="13"/>
        <v>0</v>
      </c>
      <c r="E130" s="45">
        <f t="shared" si="13"/>
        <v>0</v>
      </c>
      <c r="F130" s="49">
        <f>+F131</f>
        <v>0</v>
      </c>
    </row>
    <row r="131" spans="1:6" ht="15" customHeight="1" x14ac:dyDescent="0.3">
      <c r="A131" s="372" t="s">
        <v>226</v>
      </c>
      <c r="B131" s="373" t="s">
        <v>227</v>
      </c>
      <c r="C131" s="374">
        <v>0</v>
      </c>
      <c r="D131" s="374">
        <v>0</v>
      </c>
      <c r="E131" s="374">
        <v>0</v>
      </c>
      <c r="F131" s="375">
        <f>+C131+D131+E131</f>
        <v>0</v>
      </c>
    </row>
    <row r="132" spans="1:6" ht="15" customHeight="1" x14ac:dyDescent="0.3">
      <c r="A132" s="473" t="s">
        <v>228</v>
      </c>
      <c r="B132" s="474"/>
      <c r="C132" s="474"/>
      <c r="D132" s="474"/>
      <c r="E132" s="474"/>
      <c r="F132" s="474"/>
    </row>
    <row r="133" spans="1:6" ht="15" customHeight="1" x14ac:dyDescent="0.3">
      <c r="A133" s="309" t="s">
        <v>189</v>
      </c>
      <c r="B133" s="361" t="s">
        <v>166</v>
      </c>
      <c r="C133" s="310"/>
      <c r="D133" s="310"/>
      <c r="E133" s="310"/>
      <c r="F133" s="310"/>
    </row>
    <row r="134" spans="1:6" ht="75" customHeight="1" x14ac:dyDescent="0.3">
      <c r="A134" s="476" t="s">
        <v>229</v>
      </c>
      <c r="B134" s="476"/>
      <c r="C134" s="476"/>
      <c r="D134" s="476"/>
      <c r="E134" s="476"/>
      <c r="F134" s="476"/>
    </row>
    <row r="135" spans="1:6" ht="50.1" customHeight="1" x14ac:dyDescent="0.3">
      <c r="A135" s="475" t="s">
        <v>230</v>
      </c>
      <c r="B135" s="475"/>
      <c r="C135" s="475"/>
      <c r="D135" s="475"/>
      <c r="E135" s="475"/>
      <c r="F135" s="475"/>
    </row>
    <row r="136" spans="1:6" x14ac:dyDescent="0.3">
      <c r="A136" s="43"/>
      <c r="B136" s="41"/>
    </row>
    <row r="137" spans="1:6" x14ac:dyDescent="0.3">
      <c r="A137" s="439" t="s">
        <v>231</v>
      </c>
      <c r="B137" s="439"/>
      <c r="C137" s="439"/>
      <c r="D137" s="439"/>
      <c r="E137" s="439"/>
      <c r="F137" s="439"/>
    </row>
    <row r="138" spans="1:6" ht="14.4" customHeight="1" x14ac:dyDescent="0.3">
      <c r="A138" s="439" t="s">
        <v>232</v>
      </c>
      <c r="B138" s="439"/>
      <c r="C138" s="439"/>
      <c r="D138" s="439"/>
      <c r="E138" s="439"/>
      <c r="F138" s="439"/>
    </row>
    <row r="139" spans="1:6" x14ac:dyDescent="0.3">
      <c r="A139" s="439" t="s">
        <v>171</v>
      </c>
      <c r="B139" s="439"/>
      <c r="C139" s="439"/>
      <c r="D139" s="439"/>
      <c r="E139" s="439"/>
      <c r="F139" s="439"/>
    </row>
    <row r="140" spans="1:6" x14ac:dyDescent="0.3">
      <c r="A140" s="82" t="s">
        <v>233</v>
      </c>
      <c r="B140" s="82" t="s">
        <v>120</v>
      </c>
      <c r="C140" s="82" t="s">
        <v>121</v>
      </c>
      <c r="D140" s="82" t="s">
        <v>196</v>
      </c>
      <c r="E140" s="82" t="s">
        <v>123</v>
      </c>
      <c r="F140" s="104"/>
    </row>
    <row r="141" spans="1:6" ht="18" customHeight="1" x14ac:dyDescent="0.3">
      <c r="A141" s="123" t="s">
        <v>234</v>
      </c>
      <c r="B141" s="147">
        <v>0</v>
      </c>
      <c r="C141" s="40">
        <f>+B145</f>
        <v>0</v>
      </c>
      <c r="D141" s="40">
        <f>+C145</f>
        <v>10542603.630000001</v>
      </c>
      <c r="E141" s="108">
        <v>0</v>
      </c>
      <c r="F141" s="191"/>
    </row>
    <row r="142" spans="1:6" ht="18" customHeight="1" x14ac:dyDescent="0.3">
      <c r="A142" s="123" t="s">
        <v>235</v>
      </c>
      <c r="B142" s="40">
        <f>+C97</f>
        <v>0</v>
      </c>
      <c r="C142" s="40">
        <f>+D97</f>
        <v>26577956.600000001</v>
      </c>
      <c r="D142" s="40">
        <f>+E97</f>
        <v>13288978.300000001</v>
      </c>
      <c r="E142" s="108">
        <f>+B142+C142+D142</f>
        <v>39866934.900000006</v>
      </c>
      <c r="F142" s="61"/>
    </row>
    <row r="143" spans="1:6" ht="18" customHeight="1" x14ac:dyDescent="0.3">
      <c r="A143" s="91" t="s">
        <v>236</v>
      </c>
      <c r="B143" s="92">
        <f>+B141+B142</f>
        <v>0</v>
      </c>
      <c r="C143" s="92">
        <f>+C141+C142</f>
        <v>26577956.600000001</v>
      </c>
      <c r="D143" s="92">
        <f>+D141+D142</f>
        <v>23831581.93</v>
      </c>
      <c r="E143" s="92">
        <f>+E141+E142</f>
        <v>39866934.900000006</v>
      </c>
      <c r="F143" s="61"/>
    </row>
    <row r="144" spans="1:6" ht="18" customHeight="1" x14ac:dyDescent="0.3">
      <c r="A144" s="123" t="s">
        <v>237</v>
      </c>
      <c r="B144" s="40">
        <f>+C117</f>
        <v>0</v>
      </c>
      <c r="C144" s="40">
        <f>+D117</f>
        <v>16035352.970000001</v>
      </c>
      <c r="D144" s="40">
        <f>+E117</f>
        <v>13231063.18</v>
      </c>
      <c r="E144" s="108">
        <f>+SUM(B144:D144)</f>
        <v>29266416.149999999</v>
      </c>
      <c r="F144" s="61"/>
    </row>
    <row r="145" spans="1:39" ht="18" customHeight="1" x14ac:dyDescent="0.3">
      <c r="A145" s="91" t="s">
        <v>238</v>
      </c>
      <c r="B145" s="118">
        <f>+B143-B144</f>
        <v>0</v>
      </c>
      <c r="C145" s="92">
        <f>+C143-C144</f>
        <v>10542603.630000001</v>
      </c>
      <c r="D145" s="92">
        <f>+D143-D144</f>
        <v>10600518.75</v>
      </c>
      <c r="E145" s="92">
        <f>+E143-E144</f>
        <v>10600518.750000007</v>
      </c>
      <c r="F145" s="61"/>
    </row>
    <row r="146" spans="1:39" x14ac:dyDescent="0.3">
      <c r="A146" s="364" t="s">
        <v>189</v>
      </c>
      <c r="B146" s="361" t="s">
        <v>166</v>
      </c>
      <c r="C146" s="327"/>
      <c r="D146" s="327"/>
      <c r="E146" s="327"/>
      <c r="F146" s="291"/>
    </row>
    <row r="147" spans="1:39" ht="18" customHeight="1" x14ac:dyDescent="0.3">
      <c r="A147" s="470" t="s">
        <v>239</v>
      </c>
      <c r="B147" s="471"/>
      <c r="C147" s="471"/>
      <c r="D147" s="471"/>
      <c r="E147" s="471"/>
      <c r="F147" s="115"/>
    </row>
    <row r="148" spans="1:39" ht="39.9" customHeight="1" x14ac:dyDescent="0.3">
      <c r="A148" s="467" t="s">
        <v>240</v>
      </c>
      <c r="B148" s="468"/>
      <c r="C148" s="468"/>
      <c r="D148" s="468"/>
      <c r="E148" s="468"/>
      <c r="F148" s="469"/>
    </row>
    <row r="149" spans="1:39" ht="18" customHeight="1" x14ac:dyDescent="0.3">
      <c r="A149" s="467" t="s">
        <v>241</v>
      </c>
      <c r="B149" s="468"/>
      <c r="C149" s="468"/>
      <c r="D149" s="468"/>
      <c r="E149" s="468"/>
      <c r="F149" s="469"/>
    </row>
    <row r="150" spans="1:39" ht="18" customHeight="1" x14ac:dyDescent="0.3">
      <c r="A150" s="467" t="s">
        <v>242</v>
      </c>
      <c r="B150" s="468"/>
      <c r="C150" s="468"/>
      <c r="D150" s="468"/>
      <c r="E150" s="468"/>
      <c r="F150" s="469"/>
    </row>
    <row r="151" spans="1:39" ht="18" customHeight="1" x14ac:dyDescent="0.3">
      <c r="A151" s="467" t="s">
        <v>243</v>
      </c>
      <c r="B151" s="468"/>
      <c r="C151" s="468"/>
      <c r="D151" s="468"/>
      <c r="E151" s="468"/>
      <c r="F151" s="469"/>
    </row>
    <row r="152" spans="1:39" ht="18" customHeight="1" x14ac:dyDescent="0.3">
      <c r="A152" s="464" t="s">
        <v>244</v>
      </c>
      <c r="B152" s="465"/>
      <c r="C152" s="465"/>
      <c r="D152" s="465"/>
      <c r="E152" s="465"/>
      <c r="F152" s="466"/>
    </row>
    <row r="153" spans="1:39" ht="15" customHeight="1" x14ac:dyDescent="0.3">
      <c r="A153" s="94" t="s">
        <v>245</v>
      </c>
      <c r="B153" s="95"/>
      <c r="C153" s="95"/>
      <c r="D153" s="95"/>
      <c r="E153" s="95"/>
      <c r="F153" s="96"/>
    </row>
    <row r="154" spans="1:39" s="103" customFormat="1" ht="50.1" customHeight="1" x14ac:dyDescent="0.3">
      <c r="A154" s="446" t="s">
        <v>246</v>
      </c>
      <c r="B154" s="447"/>
      <c r="C154" s="447"/>
      <c r="D154" s="447"/>
      <c r="E154" s="447"/>
      <c r="F154" s="448"/>
      <c r="G154" s="311"/>
      <c r="H154" s="311"/>
      <c r="I154" s="311"/>
      <c r="J154" s="311"/>
      <c r="K154" s="311"/>
      <c r="L154" s="311"/>
      <c r="M154" s="311"/>
      <c r="N154" s="311"/>
      <c r="O154" s="311"/>
      <c r="P154" s="311"/>
      <c r="Q154" s="311"/>
      <c r="R154" s="311"/>
      <c r="S154" s="311"/>
      <c r="T154" s="311"/>
      <c r="U154" s="311"/>
      <c r="V154" s="311"/>
      <c r="W154" s="311"/>
      <c r="X154" s="311"/>
      <c r="Y154" s="311"/>
      <c r="Z154" s="311"/>
      <c r="AA154" s="311"/>
      <c r="AB154" s="311"/>
      <c r="AC154" s="311"/>
      <c r="AD154" s="311"/>
      <c r="AE154" s="311"/>
      <c r="AF154" s="311"/>
      <c r="AG154" s="311"/>
      <c r="AH154" s="311"/>
      <c r="AI154" s="311"/>
      <c r="AJ154" s="311"/>
      <c r="AK154" s="311"/>
      <c r="AL154" s="311"/>
      <c r="AM154" s="311"/>
    </row>
    <row r="155" spans="1:39" ht="15" customHeight="1" x14ac:dyDescent="0.35">
      <c r="A155" s="339"/>
      <c r="B155" s="4"/>
      <c r="C155" s="4"/>
      <c r="D155" s="4"/>
      <c r="E155" s="339"/>
      <c r="F155" s="339"/>
    </row>
    <row r="156" spans="1:39" ht="15" customHeight="1" x14ac:dyDescent="0.3">
      <c r="A156" s="291"/>
      <c r="B156" s="439" t="s">
        <v>247</v>
      </c>
      <c r="C156" s="439"/>
      <c r="D156" s="439"/>
      <c r="E156" s="354"/>
      <c r="F156" s="354"/>
    </row>
    <row r="157" spans="1:39" ht="33" customHeight="1" x14ac:dyDescent="0.3">
      <c r="A157" s="291"/>
      <c r="B157" s="462" t="s">
        <v>248</v>
      </c>
      <c r="C157" s="462"/>
      <c r="D157" s="462"/>
      <c r="E157" s="354"/>
      <c r="F157" s="354"/>
    </row>
    <row r="158" spans="1:39" ht="15" customHeight="1" x14ac:dyDescent="0.3">
      <c r="A158" s="291"/>
      <c r="B158" s="439" t="s">
        <v>171</v>
      </c>
      <c r="C158" s="439"/>
      <c r="D158" s="439"/>
      <c r="E158" s="354"/>
      <c r="F158" s="354"/>
    </row>
    <row r="159" spans="1:39" ht="18" customHeight="1" x14ac:dyDescent="0.3">
      <c r="A159" s="291"/>
      <c r="B159" s="461" t="s">
        <v>233</v>
      </c>
      <c r="C159" s="461"/>
      <c r="D159" s="83" t="s">
        <v>249</v>
      </c>
      <c r="E159" s="342"/>
      <c r="F159" s="355"/>
    </row>
    <row r="160" spans="1:39" ht="18" customHeight="1" x14ac:dyDescent="0.3">
      <c r="A160" s="291"/>
      <c r="B160" s="440" t="s">
        <v>250</v>
      </c>
      <c r="C160" s="440"/>
      <c r="D160" s="83"/>
      <c r="E160" s="342"/>
      <c r="F160" s="355"/>
    </row>
    <row r="161" spans="1:6" ht="18" customHeight="1" x14ac:dyDescent="0.3">
      <c r="A161" s="291"/>
      <c r="B161" s="107" t="s">
        <v>251</v>
      </c>
      <c r="D161" s="353">
        <v>151615982.75999999</v>
      </c>
      <c r="E161" s="342"/>
      <c r="F161" s="355"/>
    </row>
    <row r="162" spans="1:6" ht="18" customHeight="1" x14ac:dyDescent="0.3">
      <c r="A162" s="291"/>
      <c r="B162" s="107" t="s">
        <v>252</v>
      </c>
      <c r="D162" s="353">
        <v>0</v>
      </c>
      <c r="E162" s="342"/>
      <c r="F162" s="355"/>
    </row>
    <row r="163" spans="1:6" ht="18" customHeight="1" x14ac:dyDescent="0.3">
      <c r="A163" s="291"/>
      <c r="B163" s="441" t="s">
        <v>178</v>
      </c>
      <c r="C163" s="441"/>
      <c r="D163" s="92">
        <f>+D161+D162</f>
        <v>151615982.75999999</v>
      </c>
      <c r="E163" s="342"/>
      <c r="F163" s="355"/>
    </row>
    <row r="164" spans="1:6" ht="18" customHeight="1" x14ac:dyDescent="0.3">
      <c r="A164" s="291"/>
      <c r="B164" s="107"/>
      <c r="D164" s="40"/>
      <c r="E164" s="356"/>
      <c r="F164" s="355"/>
    </row>
    <row r="165" spans="1:6" ht="18" customHeight="1" x14ac:dyDescent="0.3">
      <c r="A165" s="291"/>
      <c r="B165" s="440" t="s">
        <v>253</v>
      </c>
      <c r="C165" s="440"/>
      <c r="D165" s="83" t="s">
        <v>249</v>
      </c>
      <c r="E165" s="356"/>
      <c r="F165" s="355"/>
    </row>
    <row r="166" spans="1:6" ht="18" customHeight="1" x14ac:dyDescent="0.3">
      <c r="A166" s="291"/>
      <c r="B166" s="107" t="s">
        <v>251</v>
      </c>
      <c r="D166" s="353">
        <v>151615982.75999999</v>
      </c>
      <c r="E166" s="356"/>
      <c r="F166" s="355"/>
    </row>
    <row r="167" spans="1:6" ht="18" customHeight="1" x14ac:dyDescent="0.3">
      <c r="A167" s="291"/>
      <c r="B167" s="107" t="s">
        <v>254</v>
      </c>
      <c r="D167" s="353">
        <v>0</v>
      </c>
      <c r="E167" s="356"/>
      <c r="F167" s="355"/>
    </row>
    <row r="168" spans="1:6" ht="18" customHeight="1" x14ac:dyDescent="0.3">
      <c r="A168" s="291"/>
      <c r="B168" s="441" t="s">
        <v>255</v>
      </c>
      <c r="C168" s="441"/>
      <c r="D168" s="92">
        <f>+D166+D167</f>
        <v>151615982.75999999</v>
      </c>
      <c r="E168" s="356"/>
      <c r="F168" s="355"/>
    </row>
    <row r="169" spans="1:6" ht="18" customHeight="1" x14ac:dyDescent="0.3">
      <c r="A169" s="291"/>
      <c r="B169" s="107"/>
      <c r="D169" s="108"/>
      <c r="E169" s="356"/>
      <c r="F169" s="355"/>
    </row>
    <row r="170" spans="1:6" ht="18" customHeight="1" x14ac:dyDescent="0.3">
      <c r="A170" s="291"/>
      <c r="B170" s="440" t="s">
        <v>256</v>
      </c>
      <c r="C170" s="440"/>
      <c r="D170" s="83" t="s">
        <v>249</v>
      </c>
      <c r="E170" s="356"/>
      <c r="F170" s="355"/>
    </row>
    <row r="171" spans="1:6" ht="18" customHeight="1" x14ac:dyDescent="0.3">
      <c r="A171" s="291"/>
      <c r="B171" s="107" t="s">
        <v>251</v>
      </c>
      <c r="D171" s="353">
        <f>+D161-D166</f>
        <v>0</v>
      </c>
      <c r="E171" s="356"/>
      <c r="F171" s="355"/>
    </row>
    <row r="172" spans="1:6" ht="18" customHeight="1" x14ac:dyDescent="0.3">
      <c r="A172" s="291"/>
      <c r="B172" s="107" t="s">
        <v>252</v>
      </c>
      <c r="D172" s="353">
        <f>+D162-D167</f>
        <v>0</v>
      </c>
      <c r="E172" s="356"/>
      <c r="F172" s="355"/>
    </row>
    <row r="173" spans="1:6" ht="18" customHeight="1" x14ac:dyDescent="0.3">
      <c r="A173" s="291"/>
      <c r="B173" s="441" t="s">
        <v>257</v>
      </c>
      <c r="C173" s="441"/>
      <c r="D173" s="153">
        <f>+D171+D172</f>
        <v>0</v>
      </c>
      <c r="E173" s="356"/>
      <c r="F173" s="355"/>
    </row>
    <row r="174" spans="1:6" ht="15" customHeight="1" x14ac:dyDescent="0.3">
      <c r="A174" s="291"/>
      <c r="B174" s="365" t="s">
        <v>258</v>
      </c>
      <c r="C174" s="366"/>
      <c r="D174" s="359"/>
      <c r="E174" s="359"/>
      <c r="F174" s="33">
        <f>+D166-F177</f>
        <v>0</v>
      </c>
    </row>
    <row r="175" spans="1:6" ht="15" customHeight="1" x14ac:dyDescent="0.3">
      <c r="A175" s="291"/>
      <c r="B175" s="357"/>
      <c r="C175" s="358"/>
      <c r="D175" s="359"/>
      <c r="E175" s="359"/>
      <c r="F175" s="360"/>
    </row>
    <row r="176" spans="1:6" ht="15" customHeight="1" x14ac:dyDescent="0.3">
      <c r="A176" s="82" t="s">
        <v>194</v>
      </c>
      <c r="B176" s="82" t="s">
        <v>259</v>
      </c>
      <c r="C176" s="82" t="s">
        <v>120</v>
      </c>
      <c r="D176" s="82" t="s">
        <v>121</v>
      </c>
      <c r="E176" s="82" t="s">
        <v>196</v>
      </c>
      <c r="F176" s="82" t="s">
        <v>123</v>
      </c>
    </row>
    <row r="177" spans="1:6" ht="15" customHeight="1" x14ac:dyDescent="0.3">
      <c r="A177" s="182" t="s">
        <v>260</v>
      </c>
      <c r="B177" s="183"/>
      <c r="C177" s="270">
        <f>+SUM(C178:C187)</f>
        <v>0</v>
      </c>
      <c r="D177" s="270">
        <f>+SUM(D178:D187)</f>
        <v>0</v>
      </c>
      <c r="E177" s="270">
        <f>+SUM(E178:E187)</f>
        <v>151615982.75999999</v>
      </c>
      <c r="F177" s="270">
        <f>+SUM(F178:F187)</f>
        <v>151615982.75999999</v>
      </c>
    </row>
    <row r="178" spans="1:6" ht="15" customHeight="1" x14ac:dyDescent="0.3">
      <c r="A178" s="144">
        <v>0</v>
      </c>
      <c r="B178" s="149" t="s">
        <v>218</v>
      </c>
      <c r="C178" s="316">
        <v>0</v>
      </c>
      <c r="D178" s="316">
        <v>0</v>
      </c>
      <c r="E178" s="316">
        <v>0</v>
      </c>
      <c r="F178" s="44">
        <f>+C178+D178+E178</f>
        <v>0</v>
      </c>
    </row>
    <row r="179" spans="1:6" ht="15" customHeight="1" x14ac:dyDescent="0.3">
      <c r="A179" s="144">
        <v>1</v>
      </c>
      <c r="B179" s="149" t="s">
        <v>2</v>
      </c>
      <c r="C179" s="316">
        <v>0</v>
      </c>
      <c r="D179" s="352">
        <v>0</v>
      </c>
      <c r="E179" s="352">
        <v>0</v>
      </c>
      <c r="F179" s="44">
        <f t="shared" ref="F179:F187" si="14">+C179+D179+E179</f>
        <v>0</v>
      </c>
    </row>
    <row r="180" spans="1:6" ht="15" customHeight="1" x14ac:dyDescent="0.3">
      <c r="A180" s="144">
        <v>2</v>
      </c>
      <c r="B180" s="149" t="s">
        <v>219</v>
      </c>
      <c r="C180" s="316">
        <v>0</v>
      </c>
      <c r="D180" s="316">
        <v>0</v>
      </c>
      <c r="E180" s="316">
        <v>0</v>
      </c>
      <c r="F180" s="44">
        <f t="shared" si="14"/>
        <v>0</v>
      </c>
    </row>
    <row r="181" spans="1:6" ht="15" customHeight="1" x14ac:dyDescent="0.3">
      <c r="A181" s="144">
        <v>3</v>
      </c>
      <c r="B181" s="149" t="s">
        <v>220</v>
      </c>
      <c r="C181" s="316">
        <v>0</v>
      </c>
      <c r="D181" s="316">
        <v>0</v>
      </c>
      <c r="E181" s="316">
        <v>0</v>
      </c>
      <c r="F181" s="44">
        <f t="shared" si="14"/>
        <v>0</v>
      </c>
    </row>
    <row r="182" spans="1:6" ht="15" customHeight="1" x14ac:dyDescent="0.3">
      <c r="A182" s="144">
        <v>4</v>
      </c>
      <c r="B182" s="149" t="s">
        <v>221</v>
      </c>
      <c r="C182" s="316">
        <v>0</v>
      </c>
      <c r="D182" s="316">
        <v>0</v>
      </c>
      <c r="E182" s="316">
        <v>0</v>
      </c>
      <c r="F182" s="44">
        <f t="shared" si="14"/>
        <v>0</v>
      </c>
    </row>
    <row r="183" spans="1:6" ht="15" customHeight="1" x14ac:dyDescent="0.3">
      <c r="A183" s="144">
        <v>5</v>
      </c>
      <c r="B183" s="149" t="s">
        <v>222</v>
      </c>
      <c r="C183" s="316">
        <v>0</v>
      </c>
      <c r="D183" s="316">
        <v>0</v>
      </c>
      <c r="E183" s="316">
        <v>0</v>
      </c>
      <c r="F183" s="44">
        <f t="shared" si="14"/>
        <v>0</v>
      </c>
    </row>
    <row r="184" spans="1:6" ht="15" customHeight="1" x14ac:dyDescent="0.3">
      <c r="A184" s="144">
        <v>6</v>
      </c>
      <c r="B184" s="149" t="s">
        <v>1</v>
      </c>
      <c r="C184" s="316">
        <v>0</v>
      </c>
      <c r="D184" s="316">
        <v>0</v>
      </c>
      <c r="E184" s="316">
        <f>1352918.98+150263063.78</f>
        <v>151615982.75999999</v>
      </c>
      <c r="F184" s="44">
        <f t="shared" si="14"/>
        <v>151615982.75999999</v>
      </c>
    </row>
    <row r="185" spans="1:6" ht="15" customHeight="1" x14ac:dyDescent="0.3">
      <c r="A185" s="144">
        <v>7</v>
      </c>
      <c r="B185" s="149" t="s">
        <v>0</v>
      </c>
      <c r="C185" s="316">
        <v>0</v>
      </c>
      <c r="D185" s="316">
        <v>0</v>
      </c>
      <c r="E185" s="316">
        <v>0</v>
      </c>
      <c r="F185" s="44">
        <f t="shared" si="14"/>
        <v>0</v>
      </c>
    </row>
    <row r="186" spans="1:6" ht="15" customHeight="1" x14ac:dyDescent="0.3">
      <c r="A186" s="144">
        <v>8</v>
      </c>
      <c r="B186" s="149" t="s">
        <v>223</v>
      </c>
      <c r="C186" s="316">
        <v>0</v>
      </c>
      <c r="D186" s="316">
        <v>0</v>
      </c>
      <c r="E186" s="316">
        <v>0</v>
      </c>
      <c r="F186" s="44">
        <f t="shared" si="14"/>
        <v>0</v>
      </c>
    </row>
    <row r="187" spans="1:6" ht="15" customHeight="1" x14ac:dyDescent="0.3">
      <c r="A187" s="185">
        <v>9</v>
      </c>
      <c r="B187" s="186" t="s">
        <v>224</v>
      </c>
      <c r="C187" s="320">
        <v>0</v>
      </c>
      <c r="D187" s="320">
        <v>0</v>
      </c>
      <c r="E187" s="320">
        <v>0</v>
      </c>
      <c r="F187" s="187">
        <f t="shared" si="14"/>
        <v>0</v>
      </c>
    </row>
    <row r="188" spans="1:6" ht="15" customHeight="1" x14ac:dyDescent="0.3">
      <c r="A188" s="463" t="s">
        <v>261</v>
      </c>
      <c r="B188" s="463"/>
      <c r="C188" s="463"/>
      <c r="D188" s="463"/>
      <c r="E188" s="463"/>
      <c r="F188" s="463"/>
    </row>
    <row r="189" spans="1:6" ht="15" customHeight="1" x14ac:dyDescent="0.3">
      <c r="A189" s="94" t="s">
        <v>245</v>
      </c>
      <c r="B189" s="95"/>
      <c r="C189" s="95"/>
      <c r="D189" s="95"/>
      <c r="E189" s="95"/>
      <c r="F189" s="96"/>
    </row>
    <row r="190" spans="1:6" ht="50.1" customHeight="1" x14ac:dyDescent="0.3">
      <c r="A190" s="446" t="s">
        <v>262</v>
      </c>
      <c r="B190" s="447"/>
      <c r="C190" s="447"/>
      <c r="D190" s="447"/>
      <c r="E190" s="447"/>
      <c r="F190" s="448"/>
    </row>
    <row r="191" spans="1:6" ht="15" customHeight="1" x14ac:dyDescent="0.35">
      <c r="A191" s="339"/>
      <c r="B191" s="339"/>
      <c r="C191" s="339"/>
      <c r="D191" s="339"/>
      <c r="E191" s="339"/>
      <c r="F191" s="339"/>
    </row>
    <row r="192" spans="1:6" ht="35.1" customHeight="1" x14ac:dyDescent="0.3">
      <c r="A192" s="109" t="s">
        <v>263</v>
      </c>
      <c r="B192" s="450" t="s">
        <v>161</v>
      </c>
      <c r="C192" s="451"/>
      <c r="D192" s="452" t="s">
        <v>162</v>
      </c>
      <c r="E192" s="453"/>
      <c r="F192" s="454"/>
    </row>
    <row r="193" spans="1:6" ht="35.1" customHeight="1" x14ac:dyDescent="0.3">
      <c r="A193" s="110" t="s">
        <v>163</v>
      </c>
      <c r="B193" s="450" t="s">
        <v>164</v>
      </c>
      <c r="C193" s="451"/>
      <c r="D193" s="455"/>
      <c r="E193" s="456"/>
      <c r="F193" s="457"/>
    </row>
    <row r="194" spans="1:6" ht="35.1" customHeight="1" x14ac:dyDescent="0.3">
      <c r="A194" s="111" t="s">
        <v>165</v>
      </c>
      <c r="B194" s="450" t="s">
        <v>166</v>
      </c>
      <c r="C194" s="451"/>
      <c r="D194" s="458"/>
      <c r="E194" s="459"/>
      <c r="F194" s="460"/>
    </row>
    <row r="195" spans="1:6" x14ac:dyDescent="0.3">
      <c r="A195" s="449" t="s">
        <v>105</v>
      </c>
      <c r="B195" s="449"/>
      <c r="C195" s="449"/>
      <c r="D195" s="449"/>
      <c r="E195" s="449"/>
      <c r="F195" s="449"/>
    </row>
    <row r="196" spans="1:6" x14ac:dyDescent="0.3">
      <c r="A196" s="367"/>
      <c r="B196" s="367"/>
      <c r="C196" s="367"/>
      <c r="D196" s="367"/>
      <c r="E196" s="367"/>
      <c r="F196" s="367"/>
    </row>
    <row r="197" spans="1:6" x14ac:dyDescent="0.3">
      <c r="A197" s="443" t="s">
        <v>264</v>
      </c>
      <c r="B197" s="444"/>
      <c r="C197" s="444"/>
      <c r="D197" s="444"/>
      <c r="E197" s="444"/>
      <c r="F197" s="445"/>
    </row>
    <row r="198" spans="1:6" x14ac:dyDescent="0.3">
      <c r="A198" s="97" t="s">
        <v>265</v>
      </c>
      <c r="F198" s="98"/>
    </row>
    <row r="199" spans="1:6" x14ac:dyDescent="0.3">
      <c r="A199" s="99"/>
      <c r="F199" s="98"/>
    </row>
    <row r="200" spans="1:6" ht="33" customHeight="1" thickBot="1" x14ac:dyDescent="0.35">
      <c r="A200" s="156" t="s">
        <v>266</v>
      </c>
      <c r="B200" s="155">
        <v>0</v>
      </c>
      <c r="F200" s="98"/>
    </row>
    <row r="201" spans="1:6" ht="16.2" thickTop="1" x14ac:dyDescent="0.3">
      <c r="A201" s="99"/>
      <c r="F201" s="98"/>
    </row>
    <row r="202" spans="1:6" x14ac:dyDescent="0.3">
      <c r="A202" s="97" t="s">
        <v>267</v>
      </c>
      <c r="D202" s="34" t="s">
        <v>268</v>
      </c>
      <c r="F202" s="98"/>
    </row>
    <row r="203" spans="1:6" x14ac:dyDescent="0.3">
      <c r="A203" s="99" t="s">
        <v>269</v>
      </c>
      <c r="B203" s="49">
        <f>+B78</f>
        <v>159467740.15000001</v>
      </c>
      <c r="D203" s="431" t="s">
        <v>270</v>
      </c>
      <c r="E203" s="431"/>
      <c r="F203" s="442"/>
    </row>
    <row r="204" spans="1:6" x14ac:dyDescent="0.3">
      <c r="A204" s="99" t="s">
        <v>271</v>
      </c>
      <c r="B204" s="51">
        <f>+F97</f>
        <v>39866934.900000006</v>
      </c>
      <c r="D204" s="431"/>
      <c r="E204" s="431"/>
      <c r="F204" s="442"/>
    </row>
    <row r="205" spans="1:6" ht="16.2" thickBot="1" x14ac:dyDescent="0.35">
      <c r="A205" s="99" t="s">
        <v>272</v>
      </c>
      <c r="B205" s="136">
        <f>+B203-B204</f>
        <v>119600805.25</v>
      </c>
      <c r="D205" s="27" t="s">
        <v>273</v>
      </c>
      <c r="F205" s="138">
        <f>+F97</f>
        <v>39866934.900000006</v>
      </c>
    </row>
    <row r="206" spans="1:6" ht="16.2" thickTop="1" x14ac:dyDescent="0.3">
      <c r="A206" s="99"/>
      <c r="D206" s="27" t="s">
        <v>274</v>
      </c>
      <c r="F206" s="139">
        <f>+F117</f>
        <v>29266416.149999999</v>
      </c>
    </row>
    <row r="207" spans="1:6" ht="16.2" thickBot="1" x14ac:dyDescent="0.35">
      <c r="A207" s="97" t="s">
        <v>275</v>
      </c>
      <c r="D207" s="34" t="s">
        <v>276</v>
      </c>
      <c r="E207" s="34"/>
      <c r="F207" s="140">
        <f>+F206/F205</f>
        <v>0.73410248927865263</v>
      </c>
    </row>
    <row r="208" spans="1:6" ht="16.2" thickTop="1" x14ac:dyDescent="0.3">
      <c r="A208" s="99" t="s">
        <v>277</v>
      </c>
      <c r="B208" s="49">
        <f>+F32</f>
        <v>29266416.149999999</v>
      </c>
      <c r="F208" s="98"/>
    </row>
    <row r="209" spans="1:6" x14ac:dyDescent="0.3">
      <c r="A209" s="99" t="s">
        <v>278</v>
      </c>
      <c r="B209" s="51">
        <f>+F117</f>
        <v>29266416.149999999</v>
      </c>
      <c r="D209" s="431" t="s">
        <v>279</v>
      </c>
      <c r="E209" s="431"/>
      <c r="F209" s="442"/>
    </row>
    <row r="210" spans="1:6" ht="16.2" thickBot="1" x14ac:dyDescent="0.35">
      <c r="A210" s="99" t="s">
        <v>280</v>
      </c>
      <c r="B210" s="137">
        <f>+B208-B209</f>
        <v>0</v>
      </c>
      <c r="D210" s="431"/>
      <c r="E210" s="431"/>
      <c r="F210" s="442"/>
    </row>
    <row r="211" spans="1:6" ht="16.2" thickTop="1" x14ac:dyDescent="0.3">
      <c r="A211" s="99"/>
      <c r="B211"/>
      <c r="D211" s="59" t="s">
        <v>281</v>
      </c>
      <c r="E211" s="141"/>
      <c r="F211" s="138">
        <f>+B78</f>
        <v>159467740.15000001</v>
      </c>
    </row>
    <row r="212" spans="1:6" x14ac:dyDescent="0.3">
      <c r="A212" s="99"/>
      <c r="B212"/>
      <c r="D212" s="59" t="s">
        <v>274</v>
      </c>
      <c r="E212" s="141"/>
      <c r="F212" s="139">
        <f>+F117</f>
        <v>29266416.149999999</v>
      </c>
    </row>
    <row r="213" spans="1:6" ht="16.2" thickBot="1" x14ac:dyDescent="0.35">
      <c r="A213" s="99"/>
      <c r="B213"/>
      <c r="D213" s="141"/>
      <c r="E213" s="141"/>
      <c r="F213" s="140">
        <f>+F212/F211</f>
        <v>0.18352562168668821</v>
      </c>
    </row>
    <row r="214" spans="1:6" ht="16.2" thickTop="1" x14ac:dyDescent="0.3">
      <c r="A214" s="100"/>
      <c r="B214" s="101"/>
      <c r="C214" s="101"/>
      <c r="D214" s="101"/>
      <c r="E214" s="101"/>
      <c r="F214" s="102"/>
    </row>
    <row r="215" spans="1:6" s="291" customFormat="1" x14ac:dyDescent="0.3"/>
    <row r="216" spans="1:6" s="291" customFormat="1" x14ac:dyDescent="0.3"/>
    <row r="217" spans="1:6" s="291" customFormat="1" x14ac:dyDescent="0.3"/>
    <row r="218" spans="1:6" s="291" customFormat="1" x14ac:dyDescent="0.3"/>
    <row r="219" spans="1:6" s="291" customFormat="1" x14ac:dyDescent="0.3"/>
    <row r="220" spans="1:6" s="291" customFormat="1" x14ac:dyDescent="0.3">
      <c r="A220" s="438" t="s">
        <v>282</v>
      </c>
      <c r="B220" s="438"/>
    </row>
    <row r="221" spans="1:6" s="291" customFormat="1" x14ac:dyDescent="0.3">
      <c r="A221" s="438" t="s">
        <v>283</v>
      </c>
      <c r="B221" s="438"/>
    </row>
    <row r="222" spans="1:6" s="291" customFormat="1" x14ac:dyDescent="0.3">
      <c r="A222" s="438" t="s">
        <v>284</v>
      </c>
      <c r="B222" s="438"/>
    </row>
    <row r="223" spans="1:6" s="291" customFormat="1" x14ac:dyDescent="0.3">
      <c r="A223" s="390"/>
      <c r="B223" s="390"/>
    </row>
    <row r="224" spans="1:6" s="291" customFormat="1" x14ac:dyDescent="0.3">
      <c r="A224" s="391" t="s">
        <v>285</v>
      </c>
      <c r="B224" s="391" t="s">
        <v>286</v>
      </c>
    </row>
    <row r="225" spans="1:2" s="291" customFormat="1" x14ac:dyDescent="0.3">
      <c r="A225" s="392" t="s">
        <v>120</v>
      </c>
      <c r="B225" s="393">
        <v>156392000</v>
      </c>
    </row>
    <row r="226" spans="1:2" s="291" customFormat="1" x14ac:dyDescent="0.3">
      <c r="A226" s="392" t="s">
        <v>121</v>
      </c>
      <c r="B226" s="393">
        <v>158102000</v>
      </c>
    </row>
    <row r="227" spans="1:2" s="291" customFormat="1" x14ac:dyDescent="0.3">
      <c r="A227" s="392" t="s">
        <v>196</v>
      </c>
      <c r="B227" s="393">
        <v>197572000</v>
      </c>
    </row>
    <row r="228" spans="1:2" s="291" customFormat="1" x14ac:dyDescent="0.3"/>
    <row r="229" spans="1:2" s="291" customFormat="1" x14ac:dyDescent="0.3"/>
    <row r="230" spans="1:2" s="291" customFormat="1" x14ac:dyDescent="0.3"/>
    <row r="231" spans="1:2" s="291" customFormat="1" x14ac:dyDescent="0.3"/>
    <row r="232" spans="1:2" s="291" customFormat="1" x14ac:dyDescent="0.3"/>
    <row r="233" spans="1:2" s="291" customFormat="1" x14ac:dyDescent="0.3"/>
    <row r="234" spans="1:2" s="291" customFormat="1" x14ac:dyDescent="0.3"/>
    <row r="235" spans="1:2" s="291" customFormat="1" x14ac:dyDescent="0.3"/>
    <row r="236" spans="1:2" s="291" customFormat="1" x14ac:dyDescent="0.3"/>
    <row r="237" spans="1:2" s="291" customFormat="1" x14ac:dyDescent="0.3"/>
    <row r="238" spans="1:2" s="291" customFormat="1" x14ac:dyDescent="0.3"/>
    <row r="239" spans="1:2" s="291" customFormat="1" x14ac:dyDescent="0.3"/>
    <row r="240" spans="1:2" s="291" customFormat="1" x14ac:dyDescent="0.3"/>
    <row r="241" s="291" customFormat="1" x14ac:dyDescent="0.3"/>
    <row r="242" s="291" customFormat="1" x14ac:dyDescent="0.3"/>
    <row r="243" s="291" customFormat="1" x14ac:dyDescent="0.3"/>
    <row r="244" s="291" customFormat="1" x14ac:dyDescent="0.3"/>
    <row r="245" s="291" customFormat="1" x14ac:dyDescent="0.3"/>
    <row r="246" s="291" customFormat="1" x14ac:dyDescent="0.3"/>
    <row r="247" s="291" customFormat="1" x14ac:dyDescent="0.3"/>
    <row r="248" s="291" customFormat="1" x14ac:dyDescent="0.3"/>
    <row r="249" s="291" customFormat="1" x14ac:dyDescent="0.3"/>
    <row r="250" s="291" customFormat="1" x14ac:dyDescent="0.3"/>
    <row r="251" s="291" customFormat="1" x14ac:dyDescent="0.3"/>
    <row r="252" s="291" customFormat="1" x14ac:dyDescent="0.3"/>
    <row r="253" s="291" customFormat="1" x14ac:dyDescent="0.3"/>
    <row r="254" s="291" customFormat="1" x14ac:dyDescent="0.3"/>
    <row r="255" s="291" customFormat="1" x14ac:dyDescent="0.3"/>
    <row r="256" s="291" customFormat="1" x14ac:dyDescent="0.3"/>
    <row r="257" s="291" customFormat="1" x14ac:dyDescent="0.3"/>
    <row r="258" s="291" customFormat="1" x14ac:dyDescent="0.3"/>
    <row r="259" s="291" customFormat="1" x14ac:dyDescent="0.3"/>
    <row r="260" s="291" customFormat="1" x14ac:dyDescent="0.3"/>
    <row r="261" s="291" customFormat="1" x14ac:dyDescent="0.3"/>
    <row r="262" s="291" customFormat="1" x14ac:dyDescent="0.3"/>
    <row r="263" s="291" customFormat="1" x14ac:dyDescent="0.3"/>
    <row r="264" s="291" customFormat="1" x14ac:dyDescent="0.3"/>
    <row r="265" s="291" customFormat="1" x14ac:dyDescent="0.3"/>
    <row r="266" s="291" customFormat="1" x14ac:dyDescent="0.3"/>
    <row r="267" s="291" customFormat="1" x14ac:dyDescent="0.3"/>
    <row r="268" s="291" customFormat="1" x14ac:dyDescent="0.3"/>
    <row r="269" s="291" customFormat="1" x14ac:dyDescent="0.3"/>
    <row r="270" s="291" customFormat="1" x14ac:dyDescent="0.3"/>
    <row r="271" s="291" customFormat="1" x14ac:dyDescent="0.3"/>
    <row r="272" s="291" customFormat="1" x14ac:dyDescent="0.3"/>
    <row r="273" s="291" customFormat="1" x14ac:dyDescent="0.3"/>
    <row r="274" s="291" customFormat="1" x14ac:dyDescent="0.3"/>
    <row r="275" s="291" customFormat="1" x14ac:dyDescent="0.3"/>
    <row r="276" s="291" customFormat="1" x14ac:dyDescent="0.3"/>
    <row r="277" s="291" customFormat="1" x14ac:dyDescent="0.3"/>
    <row r="278" s="291" customFormat="1" x14ac:dyDescent="0.3"/>
    <row r="279" s="291" customFormat="1" x14ac:dyDescent="0.3"/>
    <row r="280" s="291" customFormat="1" x14ac:dyDescent="0.3"/>
    <row r="281" s="291" customFormat="1" x14ac:dyDescent="0.3"/>
    <row r="282" s="291" customFormat="1" x14ac:dyDescent="0.3"/>
    <row r="283" s="291" customFormat="1" x14ac:dyDescent="0.3"/>
    <row r="284" s="291" customFormat="1" x14ac:dyDescent="0.3"/>
    <row r="285" s="291" customFormat="1" x14ac:dyDescent="0.3"/>
    <row r="286" s="291" customFormat="1" x14ac:dyDescent="0.3"/>
    <row r="287" s="291" customFormat="1" x14ac:dyDescent="0.3"/>
    <row r="288" s="291" customFormat="1" x14ac:dyDescent="0.3"/>
    <row r="289" s="291" customFormat="1" x14ac:dyDescent="0.3"/>
    <row r="290" s="291" customFormat="1" x14ac:dyDescent="0.3"/>
    <row r="291" s="291" customFormat="1" x14ac:dyDescent="0.3"/>
    <row r="292" s="291" customFormat="1" x14ac:dyDescent="0.3"/>
    <row r="293" s="291" customFormat="1" x14ac:dyDescent="0.3"/>
    <row r="294" s="291" customFormat="1" x14ac:dyDescent="0.3"/>
    <row r="295" s="291" customFormat="1" x14ac:dyDescent="0.3"/>
    <row r="296" s="291" customFormat="1" x14ac:dyDescent="0.3"/>
    <row r="297" s="291" customFormat="1" x14ac:dyDescent="0.3"/>
    <row r="298" s="291" customFormat="1" x14ac:dyDescent="0.3"/>
    <row r="299" s="291" customFormat="1" x14ac:dyDescent="0.3"/>
    <row r="300" s="291" customFormat="1" x14ac:dyDescent="0.3"/>
    <row r="301" s="291" customFormat="1" x14ac:dyDescent="0.3"/>
    <row r="302" s="291" customFormat="1" x14ac:dyDescent="0.3"/>
    <row r="303" s="291" customFormat="1" x14ac:dyDescent="0.3"/>
    <row r="304" s="291" customFormat="1" x14ac:dyDescent="0.3"/>
    <row r="305" s="291" customFormat="1" x14ac:dyDescent="0.3"/>
    <row r="306" s="291" customFormat="1" x14ac:dyDescent="0.3"/>
    <row r="307" s="291" customFormat="1" x14ac:dyDescent="0.3"/>
    <row r="308" s="291" customFormat="1" x14ac:dyDescent="0.3"/>
    <row r="309" s="291" customFormat="1" x14ac:dyDescent="0.3"/>
    <row r="310" s="291" customFormat="1" x14ac:dyDescent="0.3"/>
    <row r="311" s="291" customFormat="1" x14ac:dyDescent="0.3"/>
    <row r="312" s="291" customFormat="1" x14ac:dyDescent="0.3"/>
    <row r="313" s="291" customFormat="1" x14ac:dyDescent="0.3"/>
    <row r="314" s="291" customFormat="1" x14ac:dyDescent="0.3"/>
    <row r="315" s="291" customFormat="1" x14ac:dyDescent="0.3"/>
    <row r="316" s="291" customFormat="1" x14ac:dyDescent="0.3"/>
    <row r="317" s="291" customFormat="1" x14ac:dyDescent="0.3"/>
    <row r="318" s="291" customFormat="1" x14ac:dyDescent="0.3"/>
    <row r="319" s="291" customFormat="1" x14ac:dyDescent="0.3"/>
    <row r="320" s="291" customFormat="1" x14ac:dyDescent="0.3"/>
    <row r="321" s="291" customFormat="1" x14ac:dyDescent="0.3"/>
    <row r="322" s="291" customFormat="1" x14ac:dyDescent="0.3"/>
    <row r="323" s="291" customFormat="1" x14ac:dyDescent="0.3"/>
    <row r="324" s="291" customFormat="1" x14ac:dyDescent="0.3"/>
    <row r="325" s="291" customFormat="1" x14ac:dyDescent="0.3"/>
    <row r="326" s="291" customFormat="1" x14ac:dyDescent="0.3"/>
    <row r="327" s="291" customFormat="1" x14ac:dyDescent="0.3"/>
    <row r="328" s="291" customFormat="1" x14ac:dyDescent="0.3"/>
    <row r="329" s="291" customFormat="1" x14ac:dyDescent="0.3"/>
    <row r="330" s="291" customFormat="1" x14ac:dyDescent="0.3"/>
    <row r="331" s="291" customFormat="1" x14ac:dyDescent="0.3"/>
    <row r="332" s="291" customFormat="1" x14ac:dyDescent="0.3"/>
    <row r="333" s="291" customFormat="1" x14ac:dyDescent="0.3"/>
    <row r="334" s="291" customFormat="1" x14ac:dyDescent="0.3"/>
    <row r="335" s="291" customFormat="1" x14ac:dyDescent="0.3"/>
    <row r="336" s="291" customFormat="1" x14ac:dyDescent="0.3"/>
    <row r="337" s="291" customFormat="1" x14ac:dyDescent="0.3"/>
    <row r="338" s="291" customFormat="1" x14ac:dyDescent="0.3"/>
    <row r="339" s="291" customFormat="1" x14ac:dyDescent="0.3"/>
    <row r="340" s="291" customFormat="1" x14ac:dyDescent="0.3"/>
    <row r="341" s="291" customFormat="1" x14ac:dyDescent="0.3"/>
    <row r="342" s="291" customFormat="1" x14ac:dyDescent="0.3"/>
    <row r="343" s="291" customFormat="1" x14ac:dyDescent="0.3"/>
    <row r="344" s="291" customFormat="1" x14ac:dyDescent="0.3"/>
    <row r="345" s="291" customFormat="1" x14ac:dyDescent="0.3"/>
    <row r="346" s="291" customFormat="1" x14ac:dyDescent="0.3"/>
    <row r="347" s="291" customFormat="1" x14ac:dyDescent="0.3"/>
    <row r="348" s="291" customFormat="1" x14ac:dyDescent="0.3"/>
    <row r="349" s="291" customFormat="1" x14ac:dyDescent="0.3"/>
    <row r="350" s="291" customFormat="1" x14ac:dyDescent="0.3"/>
    <row r="351" s="291" customFormat="1" x14ac:dyDescent="0.3"/>
    <row r="352" s="291" customFormat="1" x14ac:dyDescent="0.3"/>
    <row r="353" s="291" customFormat="1" x14ac:dyDescent="0.3"/>
    <row r="354" s="291" customFormat="1" x14ac:dyDescent="0.3"/>
    <row r="355" s="291" customFormat="1" x14ac:dyDescent="0.3"/>
    <row r="356" s="291" customFormat="1" x14ac:dyDescent="0.3"/>
    <row r="357" s="291" customFormat="1" x14ac:dyDescent="0.3"/>
    <row r="358" s="291" customFormat="1" x14ac:dyDescent="0.3"/>
    <row r="359" s="291" customFormat="1" x14ac:dyDescent="0.3"/>
    <row r="360" s="291" customFormat="1" x14ac:dyDescent="0.3"/>
    <row r="361" s="291" customFormat="1" x14ac:dyDescent="0.3"/>
    <row r="362" s="291" customFormat="1" x14ac:dyDescent="0.3"/>
    <row r="363" s="291" customFormat="1" x14ac:dyDescent="0.3"/>
    <row r="364" s="291" customFormat="1" x14ac:dyDescent="0.3"/>
    <row r="365" s="291" customFormat="1" x14ac:dyDescent="0.3"/>
    <row r="366" s="291" customFormat="1" x14ac:dyDescent="0.3"/>
    <row r="367" s="291" customFormat="1" x14ac:dyDescent="0.3"/>
    <row r="368" s="291" customFormat="1" x14ac:dyDescent="0.3"/>
    <row r="369" s="291" customFormat="1" x14ac:dyDescent="0.3"/>
    <row r="370" s="291" customFormat="1" x14ac:dyDescent="0.3"/>
    <row r="371" s="291" customFormat="1" x14ac:dyDescent="0.3"/>
    <row r="372" s="291" customFormat="1" x14ac:dyDescent="0.3"/>
    <row r="373" s="291" customFormat="1" x14ac:dyDescent="0.3"/>
    <row r="374" s="291" customFormat="1" x14ac:dyDescent="0.3"/>
    <row r="375" s="291" customFormat="1" x14ac:dyDescent="0.3"/>
    <row r="376" s="291" customFormat="1" x14ac:dyDescent="0.3"/>
    <row r="377" s="291" customFormat="1" x14ac:dyDescent="0.3"/>
    <row r="378" s="291" customFormat="1" x14ac:dyDescent="0.3"/>
    <row r="379" s="291" customFormat="1" x14ac:dyDescent="0.3"/>
    <row r="380" s="291" customFormat="1" x14ac:dyDescent="0.3"/>
    <row r="381" s="291" customFormat="1" x14ac:dyDescent="0.3"/>
    <row r="382" s="291" customFormat="1" x14ac:dyDescent="0.3"/>
    <row r="383" s="291" customFormat="1" x14ac:dyDescent="0.3"/>
    <row r="384" s="291" customFormat="1" x14ac:dyDescent="0.3"/>
    <row r="385" s="291" customFormat="1" x14ac:dyDescent="0.3"/>
    <row r="386" s="291" customFormat="1" x14ac:dyDescent="0.3"/>
    <row r="387" s="291" customFormat="1" x14ac:dyDescent="0.3"/>
    <row r="388" s="291" customFormat="1" x14ac:dyDescent="0.3"/>
    <row r="389" s="291" customFormat="1" x14ac:dyDescent="0.3"/>
    <row r="390" s="291" customFormat="1" x14ac:dyDescent="0.3"/>
    <row r="391" s="291" customFormat="1" x14ac:dyDescent="0.3"/>
    <row r="392" s="291" customFormat="1" x14ac:dyDescent="0.3"/>
    <row r="393" s="291" customFormat="1" x14ac:dyDescent="0.3"/>
    <row r="394" s="291" customFormat="1" x14ac:dyDescent="0.3"/>
    <row r="395" s="291" customFormat="1" x14ac:dyDescent="0.3"/>
    <row r="396" s="291" customFormat="1" x14ac:dyDescent="0.3"/>
    <row r="397" s="291" customFormat="1" x14ac:dyDescent="0.3"/>
    <row r="398" s="291" customFormat="1" x14ac:dyDescent="0.3"/>
    <row r="399" s="291" customFormat="1" x14ac:dyDescent="0.3"/>
    <row r="400" s="291" customFormat="1" x14ac:dyDescent="0.3"/>
    <row r="401" s="291" customFormat="1" x14ac:dyDescent="0.3"/>
    <row r="402" s="291" customFormat="1" x14ac:dyDescent="0.3"/>
    <row r="403" s="291" customFormat="1" x14ac:dyDescent="0.3"/>
    <row r="404" s="291" customFormat="1" x14ac:dyDescent="0.3"/>
    <row r="405" s="291" customFormat="1" x14ac:dyDescent="0.3"/>
    <row r="406" s="291" customFormat="1" x14ac:dyDescent="0.3"/>
    <row r="407" s="291" customFormat="1" x14ac:dyDescent="0.3"/>
    <row r="408" s="291" customFormat="1" x14ac:dyDescent="0.3"/>
    <row r="409" s="291" customFormat="1" x14ac:dyDescent="0.3"/>
    <row r="410" s="291" customFormat="1" x14ac:dyDescent="0.3"/>
    <row r="411" s="291" customFormat="1" x14ac:dyDescent="0.3"/>
    <row r="412" s="291" customFormat="1" x14ac:dyDescent="0.3"/>
    <row r="413" s="291" customFormat="1" x14ac:dyDescent="0.3"/>
    <row r="414" s="291" customFormat="1" x14ac:dyDescent="0.3"/>
    <row r="415" s="291" customFormat="1" x14ac:dyDescent="0.3"/>
    <row r="416" s="291" customFormat="1" x14ac:dyDescent="0.3"/>
    <row r="417" s="291" customFormat="1" x14ac:dyDescent="0.3"/>
    <row r="418" s="291" customFormat="1" x14ac:dyDescent="0.3"/>
    <row r="419" s="291" customFormat="1" x14ac:dyDescent="0.3"/>
    <row r="420" s="291" customFormat="1" x14ac:dyDescent="0.3"/>
    <row r="421" s="291" customFormat="1" x14ac:dyDescent="0.3"/>
    <row r="422" s="291" customFormat="1" x14ac:dyDescent="0.3"/>
    <row r="423" s="291" customFormat="1" x14ac:dyDescent="0.3"/>
    <row r="424" s="291" customFormat="1" x14ac:dyDescent="0.3"/>
  </sheetData>
  <sheetProtection algorithmName="SHA-512" hashValue="cquDIpY66hC/q8RGoriYOLJ0qcRhg8EFrkBJgP6y3roUGfl8zze59/kMdV7R2rT+evcTH+YEAGaoO1SB2naw+w==" saltValue="BLDKNNvaw72y0SFcLxn4iA==" spinCount="100000" sheet="1" objects="1" scenarios="1" formatCells="0" formatColumns="0" formatRows="0" insertColumns="0" insertRows="0" insertHyperlinks="0" deleteColumns="0" deleteRows="0"/>
  <mergeCells count="103">
    <mergeCell ref="A1:F2"/>
    <mergeCell ref="A43:F43"/>
    <mergeCell ref="A31:B31"/>
    <mergeCell ref="A13:F13"/>
    <mergeCell ref="A14:F14"/>
    <mergeCell ref="A27:F27"/>
    <mergeCell ref="A32:B32"/>
    <mergeCell ref="A33:B33"/>
    <mergeCell ref="A34:B34"/>
    <mergeCell ref="A37:B37"/>
    <mergeCell ref="A38:B38"/>
    <mergeCell ref="A39:B39"/>
    <mergeCell ref="A29:F29"/>
    <mergeCell ref="A30:F30"/>
    <mergeCell ref="A3:F3"/>
    <mergeCell ref="A36:B36"/>
    <mergeCell ref="A40:B40"/>
    <mergeCell ref="A45:F45"/>
    <mergeCell ref="A9:F9"/>
    <mergeCell ref="C5:E5"/>
    <mergeCell ref="C6:E6"/>
    <mergeCell ref="C7:E7"/>
    <mergeCell ref="A11:F11"/>
    <mergeCell ref="A26:F26"/>
    <mergeCell ref="A42:F42"/>
    <mergeCell ref="A35:B35"/>
    <mergeCell ref="A25:E25"/>
    <mergeCell ref="A41:E41"/>
    <mergeCell ref="A56:F56"/>
    <mergeCell ref="A57:F57"/>
    <mergeCell ref="A46:F46"/>
    <mergeCell ref="A47:B47"/>
    <mergeCell ref="A48:B48"/>
    <mergeCell ref="A49:B49"/>
    <mergeCell ref="A50:B50"/>
    <mergeCell ref="A51:B51"/>
    <mergeCell ref="A54:F54"/>
    <mergeCell ref="A53:F53"/>
    <mergeCell ref="A52:F52"/>
    <mergeCell ref="B68:C68"/>
    <mergeCell ref="D66:F68"/>
    <mergeCell ref="A58:B58"/>
    <mergeCell ref="A59:B59"/>
    <mergeCell ref="A60:B60"/>
    <mergeCell ref="A64:F64"/>
    <mergeCell ref="B66:C66"/>
    <mergeCell ref="B67:C67"/>
    <mergeCell ref="A63:F63"/>
    <mergeCell ref="A61:B61"/>
    <mergeCell ref="A117:B117"/>
    <mergeCell ref="A129:B129"/>
    <mergeCell ref="A132:F132"/>
    <mergeCell ref="A135:F135"/>
    <mergeCell ref="A134:F134"/>
    <mergeCell ref="A70:F70"/>
    <mergeCell ref="A111:F111"/>
    <mergeCell ref="A112:F112"/>
    <mergeCell ref="A113:F113"/>
    <mergeCell ref="A74:F74"/>
    <mergeCell ref="A75:F75"/>
    <mergeCell ref="A76:F76"/>
    <mergeCell ref="A89:F89"/>
    <mergeCell ref="A91:F91"/>
    <mergeCell ref="A92:F92"/>
    <mergeCell ref="A93:F93"/>
    <mergeCell ref="A109:F109"/>
    <mergeCell ref="A97:B97"/>
    <mergeCell ref="A88:F88"/>
    <mergeCell ref="A108:F108"/>
    <mergeCell ref="A72:F72"/>
    <mergeCell ref="A152:F152"/>
    <mergeCell ref="A137:F137"/>
    <mergeCell ref="A138:F138"/>
    <mergeCell ref="A139:F139"/>
    <mergeCell ref="A148:F148"/>
    <mergeCell ref="A149:F149"/>
    <mergeCell ref="A150:F150"/>
    <mergeCell ref="A151:F151"/>
    <mergeCell ref="A147:E147"/>
    <mergeCell ref="A154:F154"/>
    <mergeCell ref="A190:F190"/>
    <mergeCell ref="A195:F195"/>
    <mergeCell ref="B192:C192"/>
    <mergeCell ref="D192:F194"/>
    <mergeCell ref="B193:C193"/>
    <mergeCell ref="B194:C194"/>
    <mergeCell ref="B160:C160"/>
    <mergeCell ref="B163:C163"/>
    <mergeCell ref="B159:C159"/>
    <mergeCell ref="B173:C173"/>
    <mergeCell ref="B157:D157"/>
    <mergeCell ref="A188:F188"/>
    <mergeCell ref="B156:D156"/>
    <mergeCell ref="A220:B220"/>
    <mergeCell ref="A221:B221"/>
    <mergeCell ref="A222:B222"/>
    <mergeCell ref="B158:D158"/>
    <mergeCell ref="B165:C165"/>
    <mergeCell ref="B168:C168"/>
    <mergeCell ref="B170:C170"/>
    <mergeCell ref="D203:F204"/>
    <mergeCell ref="D209:F210"/>
    <mergeCell ref="A197:F197"/>
  </mergeCells>
  <phoneticPr fontId="9" type="noConversion"/>
  <conditionalFormatting sqref="B210">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74">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92:F194" xr:uid="{FB5B08A2-AC66-44B2-AD4C-16F22EE7D80A}"/>
    <dataValidation allowBlank="1" showInputMessage="1" showErrorMessage="1" promptTitle="Advertencia" prompt="Esta tabla se completa únicamente con los ingresos y egresos del período 2024. Se recomienda leer cuidadosamente las indicaciones señaladas en la parte inferior de la tabla. " sqref="A138:F138" xr:uid="{4A154B9A-0966-4831-AC84-A0429032B75C}"/>
    <dataValidation allowBlank="1" showInputMessage="1" showErrorMessage="1" promptTitle="Advertencia" prompt="Se recomienda leer cuidadosamente las indicaciones dispuestas en la parte inferior de esta tabla. " sqref="A141" xr:uid="{0F873C55-DE63-4CB7-BBE9-F21F7F377184}"/>
    <dataValidation allowBlank="1" showInputMessage="1" showErrorMessage="1" promptTitle="Advertencia" prompt="Debe coincidir con el monto reportado en la Liquidación Prespuestaria 2023, caso contrario se debe justificar en el espacio de observaciones. " sqref="D161:D165 D169" xr:uid="{F37C8231-A659-425B-853B-80F2DAE8B7E7}"/>
    <dataValidation allowBlank="1" showInputMessage="1" showErrorMessage="1" promptTitle="Advertencia" prompt="Se debe indicar el nombre de la partida de acuerdo al Clasificador de los Ingresos del Sector Público." sqref="B94" xr:uid="{F09C3161-6CFA-49C1-8FEB-1417CF1E2FE4}"/>
    <dataValidation allowBlank="1" showInputMessage="1" showErrorMessage="1" promptTitle="Advertencia" prompt="El código debe ser el definido para la partida en particular y debe ser el código establecido en el Clasificador de los Ingresos del Sector Público. " sqref="A94 A114" xr:uid="{E37570B1-4B77-4A42-B116-BCB2835F1677}"/>
    <dataValidation allowBlank="1" showInputMessage="1" showErrorMessage="1" promptTitle="Advertencia" prompt="En este espacio se debe detallar el código correspondiente a la partida detallada y debe ser el código definido en el Clasificador de los Ingresos del Sector Público. " sqref="A98:A100 A118 A178" xr:uid="{23F4902A-2877-4B82-AE1B-A188314E62C6}"/>
    <dataValidation allowBlank="1" showInputMessage="1" showErrorMessage="1" promptTitle="Advertencia" prompt="El nombre de la partida debe ser de acuerdo al Clasificador de los Ingresos del Sector Público. " sqref="B98:B100 B118 B178" xr:uid="{1BBBAC00-D3AB-43DC-A55F-E540B6D06F63}"/>
    <dataValidation allowBlank="1" showInputMessage="1" showErrorMessage="1" promptTitle="Recordatorio" prompt="El superávit libre debe ser reintegrado a más tardar el 31 de marzo,_x000a_de acuerdo al  Decreto Nº 43189-MTSS, artículo 66. " sqref="B162:B164 B166:B169 B171:B173" xr:uid="{8BFBAA9A-BB33-4E41-8478-41B44456BB9F}"/>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2:F112" xr:uid="{80C03DEF-6B29-4E70-BF2F-105E4E97E2B5}"/>
    <dataValidation allowBlank="1" showInputMessage="1" showErrorMessage="1" promptTitle="Advertencia" prompt="NO incluir recursos de vigencias anteriores, para ese fin se completa tabla N°9" sqref="B80" xr:uid="{81036899-7B6D-4858-9108-BA705DCE4980}"/>
    <dataValidation allowBlank="1" showInputMessage="1" showErrorMessage="1" promptTitle="Advertencia" prompt="En enero no debe haber saldo inicial, si la UE cuenta con superávit, debe consignarse en la tabla 9." sqref="B141" xr:uid="{BB53B615-EAF2-4432-8B93-CC7294C55D13}"/>
    <dataValidation allowBlank="1" showInputMessage="1" showErrorMessage="1" promptTitle="Instrucción" prompt="En esta tabla únicamente se detallan los Ingresos ordinarios del ejercicio presupuestario 2024. No incluir recursos de vigencias anteriores (estos se deben detallar en tabla 9)" sqref="A92:F92" xr:uid="{CFD55E8C-9D5F-4F5A-9C82-AFB93CBA94EF}"/>
    <dataValidation allowBlank="1" showInputMessage="1" showErrorMessage="1" promptTitle="Advertencia" prompt="Esta tabla solo la deben completar la unidades ejecutoras que por Ley específica estén facultadas para estimar y re presupuestar superávits." sqref="B157 E157:F157" xr:uid="{6CBCD5B0-5BE1-4D06-AF38-869B0D8356DB}"/>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6:F68" xr:uid="{66E3D2A3-0A12-41E6-A92E-4A8A0A1026B7}"/>
  </dataValidations>
  <hyperlinks>
    <hyperlink ref="B94" r:id="rId1" xr:uid="{499B9670-00BC-42DE-AD34-F311B051BF9D}"/>
    <hyperlink ref="B114" r:id="rId2" display="Nombre de la Partida presupuestaria" xr:uid="{CA966660-67FD-4F24-B2FE-DA3416D730C9}"/>
    <hyperlink ref="A94" r:id="rId3" xr:uid="{91D6A97E-12A6-4B35-A3D7-457C1904EFDF}"/>
    <hyperlink ref="A114" r:id="rId4" xr:uid="{60B9FCEF-5595-4032-8AD2-A9A600AC6A47}"/>
  </hyperlinks>
  <printOptions horizontalCentered="1"/>
  <pageMargins left="0.31496062992125984" right="0.31496062992125984" top="1.1811023622047245" bottom="0.78740157480314965" header="0.78740157480314965" footer="0.39370078740157483"/>
  <pageSetup scale="53"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43" max="5" man="1"/>
    <brk id="68" max="16383" man="1"/>
    <brk id="109" max="5" man="1"/>
    <brk id="154" max="5" man="1"/>
  </rowBreaks>
  <drawing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5CB69-EA16-4CA2-A0A9-CE25612EB397}">
  <sheetPr>
    <tabColor rgb="FF979797"/>
  </sheetPr>
  <dimension ref="A1"/>
  <sheetViews>
    <sheetView workbookViewId="0">
      <selection activeCell="E50" sqref="E50"/>
    </sheetView>
  </sheetViews>
  <sheetFormatPr baseColWidth="10" defaultColWidth="11.44140625" defaultRowHeight="14.4" x14ac:dyDescent="0.3"/>
  <sheetData>
    <row r="1" spans="1:1" x14ac:dyDescent="0.3">
      <c r="A1" t="s">
        <v>287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0CFCE-BD6A-4949-BE34-62FD02421F6C}">
  <sheetPr>
    <tabColor rgb="FF979797"/>
  </sheetPr>
  <dimension ref="A83:J105"/>
  <sheetViews>
    <sheetView topLeftCell="G73" workbookViewId="0">
      <selection activeCell="J86" sqref="J86"/>
    </sheetView>
  </sheetViews>
  <sheetFormatPr baseColWidth="10" defaultColWidth="11.44140625" defaultRowHeight="14.4" x14ac:dyDescent="0.3"/>
  <cols>
    <col min="9" max="9" width="18.33203125" customWidth="1"/>
    <col min="10" max="10" width="21" customWidth="1"/>
  </cols>
  <sheetData>
    <row r="83" spans="8:10" x14ac:dyDescent="0.3">
      <c r="H83" t="s">
        <v>285</v>
      </c>
      <c r="I83" t="s">
        <v>288</v>
      </c>
      <c r="J83" t="s">
        <v>289</v>
      </c>
    </row>
    <row r="84" spans="8:10" x14ac:dyDescent="0.3">
      <c r="H84" t="s">
        <v>290</v>
      </c>
      <c r="I84">
        <v>0</v>
      </c>
      <c r="J84">
        <v>0</v>
      </c>
    </row>
    <row r="85" spans="8:10" x14ac:dyDescent="0.3">
      <c r="H85" t="s">
        <v>291</v>
      </c>
      <c r="I85">
        <v>20</v>
      </c>
      <c r="J85" s="394">
        <v>16035352.970000001</v>
      </c>
    </row>
    <row r="86" spans="8:10" x14ac:dyDescent="0.3">
      <c r="H86" t="s">
        <v>292</v>
      </c>
      <c r="I86">
        <v>46</v>
      </c>
      <c r="J86" s="394">
        <v>15211922.779999999</v>
      </c>
    </row>
    <row r="87" spans="8:10" x14ac:dyDescent="0.3">
      <c r="H87" t="s">
        <v>293</v>
      </c>
      <c r="I87">
        <v>66</v>
      </c>
      <c r="J87" s="394">
        <v>31247275.75</v>
      </c>
    </row>
    <row r="104" spans="1:1" x14ac:dyDescent="0.3">
      <c r="A104" t="s">
        <v>294</v>
      </c>
    </row>
    <row r="105" spans="1:1" x14ac:dyDescent="0.3">
      <c r="A105" t="s">
        <v>295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tabColor rgb="FF979797"/>
  </sheetPr>
  <dimension ref="A1:F223"/>
  <sheetViews>
    <sheetView showGridLines="0" zoomScale="80" zoomScaleNormal="80" zoomScaleSheetLayoutView="100" workbookViewId="0">
      <selection sqref="A1:F2"/>
    </sheetView>
  </sheetViews>
  <sheetFormatPr baseColWidth="10" defaultColWidth="11.44140625" defaultRowHeight="15.6" x14ac:dyDescent="0.3"/>
  <cols>
    <col min="1" max="1" width="41.33203125" style="27" customWidth="1"/>
    <col min="2" max="2" width="28.6640625" style="27" customWidth="1"/>
    <col min="3" max="5" width="28.5546875" style="27" customWidth="1"/>
    <col min="6" max="6" width="20.6640625" style="27" customWidth="1"/>
    <col min="7" max="16384" width="11.44140625" style="27"/>
  </cols>
  <sheetData>
    <row r="1" spans="1:6" ht="18" customHeight="1" x14ac:dyDescent="0.3">
      <c r="A1" s="511" t="s">
        <v>106</v>
      </c>
      <c r="B1" s="511"/>
      <c r="C1" s="511"/>
      <c r="D1" s="511"/>
      <c r="E1" s="511"/>
      <c r="F1" s="511"/>
    </row>
    <row r="2" spans="1:6" ht="18" customHeight="1" x14ac:dyDescent="0.3">
      <c r="A2" s="511"/>
      <c r="B2" s="511"/>
      <c r="C2" s="511"/>
      <c r="D2" s="511"/>
      <c r="E2" s="511"/>
      <c r="F2" s="511"/>
    </row>
    <row r="3" spans="1:6" ht="18" customHeight="1" x14ac:dyDescent="0.3">
      <c r="A3" s="520" t="s">
        <v>296</v>
      </c>
      <c r="B3" s="520"/>
      <c r="C3" s="520"/>
      <c r="D3" s="520"/>
      <c r="E3" s="520"/>
      <c r="F3" s="520"/>
    </row>
    <row r="4" spans="1:6" ht="15" customHeight="1" thickBot="1" x14ac:dyDescent="0.35">
      <c r="A4" s="28"/>
      <c r="B4" s="28"/>
      <c r="C4" s="28"/>
      <c r="D4" s="28"/>
      <c r="E4" s="28"/>
      <c r="F4" s="28"/>
    </row>
    <row r="5" spans="1:6" ht="18" customHeight="1" x14ac:dyDescent="0.3">
      <c r="A5" s="54"/>
      <c r="B5" s="124" t="s">
        <v>108</v>
      </c>
      <c r="C5" s="499" t="str">
        <f>+'1T'!C5</f>
        <v>Programa Nacional de Apoyo a la Micro Empresa y la Movilidad Social (Pronamype)</v>
      </c>
      <c r="D5" s="500"/>
      <c r="E5" s="501"/>
    </row>
    <row r="6" spans="1:6" ht="18" customHeight="1" x14ac:dyDescent="0.3">
      <c r="A6" s="55"/>
      <c r="B6" s="125" t="s">
        <v>110</v>
      </c>
      <c r="C6" s="502" t="str">
        <f>+'1T'!C6</f>
        <v>Ministerio de Trabajo y Seguridad Social</v>
      </c>
      <c r="D6" s="503"/>
      <c r="E6" s="504"/>
      <c r="F6" s="5"/>
    </row>
    <row r="7" spans="1:6" ht="18" customHeight="1" thickBot="1" x14ac:dyDescent="0.35">
      <c r="A7" s="55"/>
      <c r="B7" s="128" t="s">
        <v>112</v>
      </c>
      <c r="C7" s="505" t="str">
        <f>+'1T'!C7</f>
        <v>Dirección de la Economía Social Solidaria (Unidad Pronamype)</v>
      </c>
      <c r="D7" s="506"/>
      <c r="E7" s="507"/>
      <c r="F7" s="5"/>
    </row>
    <row r="8" spans="1:6" ht="15" customHeight="1" x14ac:dyDescent="0.3"/>
    <row r="9" spans="1:6" ht="21.9" customHeight="1" x14ac:dyDescent="0.3">
      <c r="A9" s="477" t="s">
        <v>114</v>
      </c>
      <c r="B9" s="477"/>
      <c r="C9" s="477"/>
      <c r="D9" s="477"/>
      <c r="E9" s="477"/>
      <c r="F9" s="477"/>
    </row>
    <row r="10" spans="1:6" ht="17.399999999999999" x14ac:dyDescent="0.3">
      <c r="A10" s="9"/>
      <c r="B10" s="9"/>
      <c r="C10" s="9"/>
      <c r="D10" s="9"/>
      <c r="E10" s="9"/>
      <c r="F10" s="9"/>
    </row>
    <row r="11" spans="1:6" ht="50.25" customHeight="1" x14ac:dyDescent="0.3">
      <c r="A11" s="431" t="s">
        <v>115</v>
      </c>
      <c r="B11" s="431"/>
      <c r="C11" s="431"/>
      <c r="D11" s="431"/>
      <c r="E11" s="431"/>
      <c r="F11" s="431"/>
    </row>
    <row r="12" spans="1:6" x14ac:dyDescent="0.3">
      <c r="A12" s="141"/>
      <c r="B12" s="141"/>
      <c r="C12" s="141"/>
      <c r="D12" s="141"/>
      <c r="E12" s="141"/>
      <c r="F12" s="141"/>
    </row>
    <row r="13" spans="1:6" ht="16.95" customHeight="1" x14ac:dyDescent="0.3">
      <c r="A13" s="541" t="s">
        <v>116</v>
      </c>
      <c r="B13" s="541"/>
      <c r="C13" s="541"/>
      <c r="D13" s="541"/>
      <c r="E13" s="541"/>
      <c r="F13" s="541"/>
    </row>
    <row r="14" spans="1:6" ht="16.95" customHeight="1" x14ac:dyDescent="0.3">
      <c r="A14" s="541" t="s">
        <v>117</v>
      </c>
      <c r="B14" s="541"/>
      <c r="C14" s="541"/>
      <c r="D14" s="541"/>
      <c r="E14" s="541"/>
      <c r="F14" s="541"/>
    </row>
    <row r="15" spans="1:6" ht="16.95" customHeight="1" x14ac:dyDescent="0.3">
      <c r="A15" s="80" t="s">
        <v>118</v>
      </c>
      <c r="B15" s="81" t="s">
        <v>119</v>
      </c>
      <c r="C15" s="81" t="s">
        <v>297</v>
      </c>
      <c r="D15" s="81" t="s">
        <v>298</v>
      </c>
      <c r="E15" s="81" t="s">
        <v>299</v>
      </c>
      <c r="F15" s="80" t="s">
        <v>300</v>
      </c>
    </row>
    <row r="16" spans="1:6" ht="16.95" customHeight="1" x14ac:dyDescent="0.3">
      <c r="A16" s="228" t="s">
        <v>301</v>
      </c>
      <c r="B16" s="77" t="s">
        <v>125</v>
      </c>
      <c r="C16" s="235">
        <f>+C21+C20</f>
        <v>0</v>
      </c>
      <c r="D16" s="235">
        <f t="shared" ref="D16:F16" si="0">+D21+D20</f>
        <v>67</v>
      </c>
      <c r="E16" s="235">
        <f t="shared" si="0"/>
        <v>3</v>
      </c>
      <c r="F16" s="235">
        <f t="shared" si="0"/>
        <v>70</v>
      </c>
    </row>
    <row r="17" spans="1:6" ht="15" customHeight="1" x14ac:dyDescent="0.3">
      <c r="A17" s="228" t="s">
        <v>126</v>
      </c>
      <c r="B17" s="77" t="s">
        <v>125</v>
      </c>
      <c r="C17" s="235">
        <f>+C23+C24</f>
        <v>27</v>
      </c>
      <c r="D17" s="235">
        <f t="shared" ref="D17:F17" si="1">+D23+D24</f>
        <v>46</v>
      </c>
      <c r="E17" s="235">
        <f t="shared" si="1"/>
        <v>56</v>
      </c>
      <c r="F17" s="235">
        <f t="shared" si="1"/>
        <v>129</v>
      </c>
    </row>
    <row r="18" spans="1:6" ht="15" customHeight="1" x14ac:dyDescent="0.3">
      <c r="A18" s="10"/>
      <c r="B18" s="11"/>
      <c r="C18" s="236"/>
      <c r="D18" s="236"/>
      <c r="E18" s="236"/>
      <c r="F18" s="236"/>
    </row>
    <row r="19" spans="1:6" ht="16.95" customHeight="1" x14ac:dyDescent="0.3">
      <c r="A19" s="230" t="s">
        <v>389</v>
      </c>
      <c r="B19" s="233"/>
      <c r="C19" s="237"/>
      <c r="D19" s="237"/>
      <c r="E19" s="237"/>
      <c r="F19" s="237"/>
    </row>
    <row r="20" spans="1:6" ht="16.95" customHeight="1" x14ac:dyDescent="0.3">
      <c r="A20" s="399" t="s">
        <v>129</v>
      </c>
      <c r="B20" s="234" t="s">
        <v>125</v>
      </c>
      <c r="C20" s="238"/>
      <c r="D20" s="238"/>
      <c r="E20" s="238"/>
      <c r="F20" s="240">
        <f>+SUM(C20:E20)</f>
        <v>0</v>
      </c>
    </row>
    <row r="21" spans="1:6" ht="16.95" customHeight="1" x14ac:dyDescent="0.3">
      <c r="A21" s="229" t="s">
        <v>127</v>
      </c>
      <c r="B21" s="234" t="s">
        <v>125</v>
      </c>
      <c r="C21" s="238">
        <v>0</v>
      </c>
      <c r="D21" s="238">
        <v>67</v>
      </c>
      <c r="E21" s="238">
        <v>3</v>
      </c>
      <c r="F21" s="240">
        <f>+SUM(C21:E21)</f>
        <v>70</v>
      </c>
    </row>
    <row r="22" spans="1:6" ht="16.95" customHeight="1" x14ac:dyDescent="0.3">
      <c r="A22" s="230" t="s">
        <v>128</v>
      </c>
      <c r="B22" s="233"/>
      <c r="C22" s="239"/>
      <c r="D22" s="237"/>
      <c r="E22" s="237"/>
      <c r="F22" s="237"/>
    </row>
    <row r="23" spans="1:6" ht="16.95" customHeight="1" x14ac:dyDescent="0.3">
      <c r="A23" s="229" t="s">
        <v>129</v>
      </c>
      <c r="B23" s="234" t="s">
        <v>125</v>
      </c>
      <c r="C23" s="238">
        <v>27</v>
      </c>
      <c r="D23" s="238">
        <v>46</v>
      </c>
      <c r="E23" s="238">
        <v>56</v>
      </c>
      <c r="F23" s="240">
        <f>+SUM(C23:E23)</f>
        <v>129</v>
      </c>
    </row>
    <row r="24" spans="1:6" ht="16.95" customHeight="1" x14ac:dyDescent="0.3">
      <c r="A24" s="229" t="s">
        <v>127</v>
      </c>
      <c r="B24" s="234" t="s">
        <v>125</v>
      </c>
      <c r="C24" s="238"/>
      <c r="D24" s="238"/>
      <c r="E24" s="238"/>
      <c r="F24" s="240">
        <f>+SUM(C24:E24)</f>
        <v>0</v>
      </c>
    </row>
    <row r="25" spans="1:6" x14ac:dyDescent="0.3">
      <c r="A25" s="556" t="s">
        <v>302</v>
      </c>
      <c r="B25" s="556"/>
      <c r="C25" s="556"/>
      <c r="D25" s="556"/>
      <c r="E25" s="556"/>
      <c r="F25" s="556"/>
    </row>
    <row r="26" spans="1:6" ht="35.1" customHeight="1" x14ac:dyDescent="0.3">
      <c r="A26" s="544" t="s">
        <v>131</v>
      </c>
      <c r="B26" s="545"/>
      <c r="C26" s="545"/>
      <c r="D26" s="545"/>
      <c r="E26" s="545"/>
      <c r="F26" s="546"/>
    </row>
    <row r="27" spans="1:6" ht="147" customHeight="1" x14ac:dyDescent="0.3">
      <c r="A27" s="538" t="s">
        <v>303</v>
      </c>
      <c r="B27" s="539"/>
      <c r="C27" s="539"/>
      <c r="D27" s="539"/>
      <c r="E27" s="539"/>
      <c r="F27" s="540"/>
    </row>
    <row r="28" spans="1:6" ht="16.95" customHeight="1" x14ac:dyDescent="0.3">
      <c r="A28" s="30"/>
      <c r="B28" s="30"/>
      <c r="C28" s="30"/>
      <c r="D28" s="31"/>
      <c r="E28" s="31"/>
      <c r="F28" s="32"/>
    </row>
    <row r="29" spans="1:6" ht="16.95" customHeight="1" x14ac:dyDescent="0.3">
      <c r="A29" s="541" t="s">
        <v>133</v>
      </c>
      <c r="B29" s="541"/>
      <c r="C29" s="541"/>
      <c r="D29" s="541"/>
      <c r="E29" s="541"/>
      <c r="F29" s="541"/>
    </row>
    <row r="30" spans="1:6" ht="16.95" customHeight="1" x14ac:dyDescent="0.3">
      <c r="A30" s="541" t="s">
        <v>134</v>
      </c>
      <c r="B30" s="541"/>
      <c r="C30" s="541"/>
      <c r="D30" s="541"/>
      <c r="E30" s="541"/>
      <c r="F30" s="541"/>
    </row>
    <row r="31" spans="1:6" ht="15" customHeight="1" x14ac:dyDescent="0.3">
      <c r="A31" s="542" t="s">
        <v>118</v>
      </c>
      <c r="B31" s="543"/>
      <c r="C31" s="81" t="s">
        <v>297</v>
      </c>
      <c r="D31" s="81" t="s">
        <v>298</v>
      </c>
      <c r="E31" s="81" t="s">
        <v>299</v>
      </c>
      <c r="F31" s="80" t="s">
        <v>300</v>
      </c>
    </row>
    <row r="32" spans="1:6" ht="16.95" customHeight="1" x14ac:dyDescent="0.3">
      <c r="A32" s="547" t="s">
        <v>124</v>
      </c>
      <c r="B32" s="547"/>
      <c r="C32" s="89">
        <f>+C37+C36</f>
        <v>0</v>
      </c>
      <c r="D32" s="89">
        <f t="shared" ref="D32:F32" si="2">+D37+D36</f>
        <v>37178475.350000001</v>
      </c>
      <c r="E32" s="89">
        <f t="shared" si="2"/>
        <v>7619575.2599999998</v>
      </c>
      <c r="F32" s="89">
        <f t="shared" si="2"/>
        <v>44798050.609999999</v>
      </c>
    </row>
    <row r="33" spans="1:6" ht="15" customHeight="1" x14ac:dyDescent="0.3">
      <c r="A33" s="547" t="s">
        <v>126</v>
      </c>
      <c r="B33" s="547"/>
      <c r="C33" s="89">
        <f>+C39+C40</f>
        <v>119300000</v>
      </c>
      <c r="D33" s="89">
        <f t="shared" ref="D33:F33" si="3">+D39+D40</f>
        <v>200410838.30000001</v>
      </c>
      <c r="E33" s="89">
        <f t="shared" si="3"/>
        <v>216365000</v>
      </c>
      <c r="F33" s="89">
        <f t="shared" si="3"/>
        <v>536075838.30000001</v>
      </c>
    </row>
    <row r="34" spans="1:6" ht="16.95" customHeight="1" x14ac:dyDescent="0.3">
      <c r="A34" s="548"/>
      <c r="B34" s="548"/>
      <c r="C34" s="13"/>
      <c r="D34" s="13"/>
      <c r="E34" s="13"/>
      <c r="F34" s="13"/>
    </row>
    <row r="35" spans="1:6" ht="16.5" customHeight="1" x14ac:dyDescent="0.3">
      <c r="A35" s="549" t="s">
        <v>135</v>
      </c>
      <c r="B35" s="549"/>
      <c r="C35" s="231"/>
      <c r="D35" s="231"/>
      <c r="E35" s="231"/>
      <c r="F35" s="231"/>
    </row>
    <row r="36" spans="1:6" ht="16.95" customHeight="1" x14ac:dyDescent="0.3">
      <c r="A36" s="552" t="s">
        <v>129</v>
      </c>
      <c r="B36" s="552"/>
      <c r="C36" s="13"/>
      <c r="D36" s="13"/>
      <c r="E36" s="13"/>
      <c r="F36" s="172">
        <f>+SUM(C36:E36)</f>
        <v>0</v>
      </c>
    </row>
    <row r="37" spans="1:6" ht="16.95" customHeight="1" x14ac:dyDescent="0.3">
      <c r="A37" s="552" t="s">
        <v>127</v>
      </c>
      <c r="B37" s="552"/>
      <c r="C37" s="13">
        <v>0</v>
      </c>
      <c r="D37" s="13">
        <v>37178475.350000001</v>
      </c>
      <c r="E37" s="13">
        <v>7619575.2599999998</v>
      </c>
      <c r="F37" s="172">
        <f>+SUM(C37:E37)</f>
        <v>44798050.609999999</v>
      </c>
    </row>
    <row r="38" spans="1:6" ht="16.95" customHeight="1" x14ac:dyDescent="0.3">
      <c r="A38" s="549" t="s">
        <v>128</v>
      </c>
      <c r="B38" s="549"/>
      <c r="C38" s="232"/>
      <c r="D38" s="231"/>
      <c r="E38" s="231"/>
      <c r="F38" s="231"/>
    </row>
    <row r="39" spans="1:6" ht="16.95" customHeight="1" x14ac:dyDescent="0.3">
      <c r="A39" s="552" t="s">
        <v>129</v>
      </c>
      <c r="B39" s="552"/>
      <c r="C39" s="13">
        <v>119300000</v>
      </c>
      <c r="D39" s="13">
        <v>136095000</v>
      </c>
      <c r="E39" s="13">
        <v>216365000</v>
      </c>
      <c r="F39" s="172">
        <f>+SUM(C39:E39)</f>
        <v>471760000</v>
      </c>
    </row>
    <row r="40" spans="1:6" ht="16.95" customHeight="1" x14ac:dyDescent="0.3">
      <c r="A40" s="555" t="s">
        <v>304</v>
      </c>
      <c r="B40" s="555"/>
      <c r="C40" s="14">
        <v>0</v>
      </c>
      <c r="D40" s="14">
        <v>64315838.299999997</v>
      </c>
      <c r="E40" s="14">
        <v>0</v>
      </c>
      <c r="F40" s="241">
        <f>+SUM(C40:E40)</f>
        <v>64315838.299999997</v>
      </c>
    </row>
    <row r="41" spans="1:6" ht="15" customHeight="1" x14ac:dyDescent="0.3">
      <c r="A41" s="557" t="s">
        <v>302</v>
      </c>
      <c r="B41" s="557"/>
      <c r="C41" s="557"/>
      <c r="D41" s="557"/>
      <c r="E41" s="557"/>
      <c r="F41" s="557"/>
    </row>
    <row r="42" spans="1:6" ht="35.1" customHeight="1" x14ac:dyDescent="0.3">
      <c r="A42" s="544" t="s">
        <v>131</v>
      </c>
      <c r="B42" s="545"/>
      <c r="C42" s="545"/>
      <c r="D42" s="545"/>
      <c r="E42" s="545"/>
      <c r="F42" s="546"/>
    </row>
    <row r="43" spans="1:6" ht="50.1" customHeight="1" x14ac:dyDescent="0.3">
      <c r="A43" s="538" t="s">
        <v>305</v>
      </c>
      <c r="B43" s="539"/>
      <c r="C43" s="539"/>
      <c r="D43" s="539"/>
      <c r="E43" s="539"/>
      <c r="F43" s="540"/>
    </row>
    <row r="44" spans="1:6" ht="15" customHeight="1" x14ac:dyDescent="0.3"/>
    <row r="45" spans="1:6" ht="16.95" customHeight="1" x14ac:dyDescent="0.3">
      <c r="A45" s="439" t="s">
        <v>136</v>
      </c>
      <c r="B45" s="439"/>
      <c r="C45" s="439"/>
      <c r="D45" s="439"/>
      <c r="E45" s="439"/>
      <c r="F45" s="439"/>
    </row>
    <row r="46" spans="1:6" ht="30" customHeight="1" x14ac:dyDescent="0.3">
      <c r="A46" s="462" t="s">
        <v>137</v>
      </c>
      <c r="B46" s="462"/>
      <c r="C46" s="462"/>
      <c r="D46" s="462"/>
      <c r="E46" s="462"/>
      <c r="F46" s="462"/>
    </row>
    <row r="47" spans="1:6" x14ac:dyDescent="0.3">
      <c r="A47" s="461" t="s">
        <v>138</v>
      </c>
      <c r="B47" s="461"/>
      <c r="C47" s="82" t="s">
        <v>139</v>
      </c>
      <c r="D47" s="83" t="s">
        <v>140</v>
      </c>
      <c r="E47" s="84" t="s">
        <v>141</v>
      </c>
      <c r="F47" s="83" t="s">
        <v>142</v>
      </c>
    </row>
    <row r="48" spans="1:6" ht="30" customHeight="1" x14ac:dyDescent="0.3">
      <c r="A48" s="553" t="s">
        <v>143</v>
      </c>
      <c r="B48" s="554"/>
      <c r="C48" s="15" t="s">
        <v>144</v>
      </c>
      <c r="D48" s="15"/>
      <c r="E48" s="19"/>
      <c r="F48" s="16"/>
    </row>
    <row r="49" spans="1:6" ht="30" customHeight="1" x14ac:dyDescent="0.3">
      <c r="A49" s="553" t="s">
        <v>145</v>
      </c>
      <c r="B49" s="553"/>
      <c r="C49" s="15" t="s">
        <v>144</v>
      </c>
      <c r="D49" s="15"/>
      <c r="E49" s="15"/>
      <c r="F49" s="17"/>
    </row>
    <row r="50" spans="1:6" ht="30" customHeight="1" x14ac:dyDescent="0.3">
      <c r="A50" s="550" t="s">
        <v>146</v>
      </c>
      <c r="B50" s="550"/>
      <c r="C50" s="15" t="s">
        <v>144</v>
      </c>
      <c r="D50" s="15"/>
      <c r="E50" s="15"/>
      <c r="F50" s="17"/>
    </row>
    <row r="51" spans="1:6" ht="30" customHeight="1" x14ac:dyDescent="0.3">
      <c r="A51" s="551" t="s">
        <v>147</v>
      </c>
      <c r="B51" s="551"/>
      <c r="C51" s="15"/>
      <c r="D51" s="15" t="s">
        <v>144</v>
      </c>
      <c r="E51" s="15"/>
      <c r="F51" s="18"/>
    </row>
    <row r="52" spans="1:6" ht="16.95" customHeight="1" x14ac:dyDescent="0.3">
      <c r="A52" s="536" t="s">
        <v>306</v>
      </c>
      <c r="B52" s="536"/>
      <c r="C52" s="536"/>
      <c r="D52" s="536"/>
      <c r="E52" s="536"/>
      <c r="F52" s="71"/>
    </row>
    <row r="53" spans="1:6" ht="35.1" customHeight="1" x14ac:dyDescent="0.3">
      <c r="A53" s="544" t="s">
        <v>149</v>
      </c>
      <c r="B53" s="545"/>
      <c r="C53" s="545"/>
      <c r="D53" s="545"/>
      <c r="E53" s="545"/>
      <c r="F53" s="546"/>
    </row>
    <row r="54" spans="1:6" s="59" customFormat="1" ht="50.1" customHeight="1" x14ac:dyDescent="0.3">
      <c r="A54" s="537" t="s">
        <v>150</v>
      </c>
      <c r="B54" s="537"/>
      <c r="C54" s="537"/>
      <c r="D54" s="537"/>
      <c r="E54" s="537"/>
      <c r="F54" s="537"/>
    </row>
    <row r="55" spans="1:6" s="59" customFormat="1" ht="15" customHeight="1" x14ac:dyDescent="0.3">
      <c r="A55" s="53"/>
      <c r="B55" s="53"/>
      <c r="C55" s="53"/>
      <c r="D55" s="53"/>
      <c r="E55" s="53"/>
      <c r="F55" s="53"/>
    </row>
    <row r="56" spans="1:6" x14ac:dyDescent="0.3">
      <c r="A56" s="439" t="s">
        <v>151</v>
      </c>
      <c r="B56" s="439"/>
      <c r="C56" s="439"/>
      <c r="D56" s="439"/>
      <c r="E56" s="439"/>
      <c r="F56" s="439"/>
    </row>
    <row r="57" spans="1:6" x14ac:dyDescent="0.3">
      <c r="A57" s="439" t="s">
        <v>152</v>
      </c>
      <c r="B57" s="439"/>
      <c r="C57" s="439"/>
      <c r="D57" s="439"/>
      <c r="E57" s="439"/>
      <c r="F57" s="439"/>
    </row>
    <row r="58" spans="1:6" x14ac:dyDescent="0.3">
      <c r="A58" s="542" t="s">
        <v>138</v>
      </c>
      <c r="B58" s="542"/>
      <c r="C58" s="81" t="s">
        <v>139</v>
      </c>
      <c r="D58" s="80" t="s">
        <v>140</v>
      </c>
      <c r="E58" s="85" t="s">
        <v>153</v>
      </c>
      <c r="F58" s="80" t="s">
        <v>142</v>
      </c>
    </row>
    <row r="59" spans="1:6" ht="30" customHeight="1" x14ac:dyDescent="0.3">
      <c r="A59" s="559" t="s">
        <v>154</v>
      </c>
      <c r="B59" s="559"/>
      <c r="C59" s="19"/>
      <c r="D59" s="19"/>
      <c r="E59" s="24" t="s">
        <v>144</v>
      </c>
      <c r="F59" s="35"/>
    </row>
    <row r="60" spans="1:6" ht="30" customHeight="1" x14ac:dyDescent="0.3">
      <c r="A60" s="553" t="s">
        <v>155</v>
      </c>
      <c r="B60" s="553"/>
      <c r="C60" s="25"/>
      <c r="D60" s="25"/>
      <c r="E60" s="26" t="s">
        <v>144</v>
      </c>
      <c r="F60" s="36"/>
    </row>
    <row r="61" spans="1:6" s="59" customFormat="1" ht="30" customHeight="1" x14ac:dyDescent="0.3">
      <c r="A61" s="558" t="s">
        <v>156</v>
      </c>
      <c r="B61" s="558"/>
      <c r="C61" s="225"/>
      <c r="D61" s="225"/>
      <c r="E61" s="226" t="s">
        <v>144</v>
      </c>
      <c r="F61" s="36"/>
    </row>
    <row r="62" spans="1:6" x14ac:dyDescent="0.3">
      <c r="A62" s="121" t="s">
        <v>307</v>
      </c>
      <c r="B62" s="121"/>
      <c r="C62" s="121"/>
      <c r="D62" s="121"/>
      <c r="E62" s="121"/>
      <c r="F62" s="121"/>
    </row>
    <row r="63" spans="1:6" ht="35.1" customHeight="1" x14ac:dyDescent="0.3">
      <c r="A63" s="544" t="s">
        <v>158</v>
      </c>
      <c r="B63" s="545"/>
      <c r="C63" s="545"/>
      <c r="D63" s="545"/>
      <c r="E63" s="545"/>
      <c r="F63" s="546"/>
    </row>
    <row r="64" spans="1:6" ht="50.1" customHeight="1" x14ac:dyDescent="0.3">
      <c r="A64" s="537" t="s">
        <v>308</v>
      </c>
      <c r="B64" s="537"/>
      <c r="C64" s="537"/>
      <c r="D64" s="537"/>
      <c r="E64" s="537"/>
      <c r="F64" s="537"/>
    </row>
    <row r="65" spans="1:6" ht="9.9" customHeight="1" x14ac:dyDescent="0.3">
      <c r="E65" s="37"/>
    </row>
    <row r="66" spans="1:6" ht="30" customHeight="1" x14ac:dyDescent="0.3">
      <c r="A66" s="86" t="s">
        <v>160</v>
      </c>
      <c r="B66" s="502" t="s">
        <v>309</v>
      </c>
      <c r="C66" s="526"/>
      <c r="D66" s="527" t="s">
        <v>162</v>
      </c>
      <c r="E66" s="528"/>
      <c r="F66" s="529"/>
    </row>
    <row r="67" spans="1:6" ht="27.9" customHeight="1" x14ac:dyDescent="0.3">
      <c r="A67" s="86" t="s">
        <v>163</v>
      </c>
      <c r="B67" s="502" t="s">
        <v>310</v>
      </c>
      <c r="C67" s="526"/>
      <c r="D67" s="530"/>
      <c r="E67" s="531"/>
      <c r="F67" s="532"/>
    </row>
    <row r="68" spans="1:6" ht="27.9" customHeight="1" x14ac:dyDescent="0.3">
      <c r="A68" s="86" t="s">
        <v>165</v>
      </c>
      <c r="B68" s="502" t="s">
        <v>311</v>
      </c>
      <c r="C68" s="526"/>
      <c r="D68" s="533"/>
      <c r="E68" s="534"/>
      <c r="F68" s="535"/>
    </row>
    <row r="70" spans="1:6" ht="21.9" customHeight="1" x14ac:dyDescent="0.3">
      <c r="A70" s="477" t="s">
        <v>167</v>
      </c>
      <c r="B70" s="477"/>
      <c r="C70" s="477"/>
      <c r="D70" s="477"/>
      <c r="E70" s="477"/>
      <c r="F70" s="477"/>
    </row>
    <row r="71" spans="1:6" ht="9.9" customHeight="1" x14ac:dyDescent="0.3"/>
    <row r="72" spans="1:6" ht="84.9" customHeight="1" x14ac:dyDescent="0.3">
      <c r="A72" s="431" t="s">
        <v>312</v>
      </c>
      <c r="B72" s="431"/>
      <c r="C72" s="431"/>
      <c r="D72" s="431"/>
      <c r="E72" s="431"/>
      <c r="F72" s="431"/>
    </row>
    <row r="73" spans="1:6" ht="9.9" customHeight="1" x14ac:dyDescent="0.3"/>
    <row r="74" spans="1:6" x14ac:dyDescent="0.3">
      <c r="A74" s="439" t="s">
        <v>169</v>
      </c>
      <c r="B74" s="439"/>
      <c r="C74" s="439"/>
      <c r="D74" s="439"/>
      <c r="E74" s="439"/>
      <c r="F74" s="439"/>
    </row>
    <row r="75" spans="1:6" x14ac:dyDescent="0.3">
      <c r="A75" s="439" t="s">
        <v>313</v>
      </c>
      <c r="B75" s="439"/>
      <c r="C75" s="439"/>
      <c r="D75" s="439"/>
      <c r="E75" s="439"/>
      <c r="F75" s="439"/>
    </row>
    <row r="76" spans="1:6" x14ac:dyDescent="0.3">
      <c r="A76" s="439" t="s">
        <v>171</v>
      </c>
      <c r="B76" s="439"/>
      <c r="C76" s="439"/>
      <c r="D76" s="439"/>
      <c r="E76" s="439"/>
      <c r="F76" s="439"/>
    </row>
    <row r="77" spans="1:6" ht="31.2" x14ac:dyDescent="0.3">
      <c r="A77" s="87" t="s">
        <v>172</v>
      </c>
      <c r="B77" s="87" t="s">
        <v>314</v>
      </c>
      <c r="C77" s="87" t="s">
        <v>174</v>
      </c>
      <c r="D77" s="87" t="s">
        <v>175</v>
      </c>
      <c r="E77" s="87" t="s">
        <v>176</v>
      </c>
      <c r="F77" s="87" t="s">
        <v>177</v>
      </c>
    </row>
    <row r="78" spans="1:6" ht="18" customHeight="1" x14ac:dyDescent="0.3">
      <c r="A78" s="75" t="s">
        <v>178</v>
      </c>
      <c r="B78" s="76">
        <f>+SUM(B80:B86)</f>
        <v>159467740.15000001</v>
      </c>
      <c r="C78" s="271">
        <f>+SUM(C80:C86)</f>
        <v>100</v>
      </c>
      <c r="D78" s="77"/>
      <c r="E78" s="77"/>
      <c r="F78" s="77"/>
    </row>
    <row r="79" spans="1:6" ht="9.9" customHeight="1" x14ac:dyDescent="0.3">
      <c r="A79" s="21"/>
      <c r="B79" s="22"/>
      <c r="C79" s="272"/>
      <c r="D79" s="20"/>
      <c r="E79" s="20"/>
      <c r="F79" s="20"/>
    </row>
    <row r="80" spans="1:6" ht="18" customHeight="1" x14ac:dyDescent="0.3">
      <c r="A80" s="21" t="s">
        <v>179</v>
      </c>
      <c r="B80" s="22">
        <f>+'1T'!B80</f>
        <v>159467740.15000001</v>
      </c>
      <c r="C80" s="272">
        <f>+B80/$B$78*100</f>
        <v>100</v>
      </c>
      <c r="D80" s="163" t="str">
        <f>+'1T'!D80</f>
        <v>MTSS-DMT-OF-618-2023 del 04 de mayo del 2023.</v>
      </c>
      <c r="E80" s="163" t="str">
        <f>+'1T'!E80</f>
        <v>MTSS-DESAF-OF-1290-2023 del 08 de diciembre del 2024.</v>
      </c>
      <c r="F80" s="162" t="str">
        <f>+'1T'!F80</f>
        <v>Acuerdo 2 Comité Especial Fideicomiso 02-99, sesión ordinaria 10-2023 celebrada el 22 de junio del 2023.</v>
      </c>
    </row>
    <row r="81" spans="1:6" ht="15" customHeight="1" x14ac:dyDescent="0.3">
      <c r="A81" s="159" t="s">
        <v>315</v>
      </c>
      <c r="B81" s="22">
        <f>+'1T'!B81</f>
        <v>0</v>
      </c>
      <c r="C81" s="272">
        <f>+B81/$B$78*100</f>
        <v>0</v>
      </c>
      <c r="D81" s="162">
        <f>+'1T'!D81</f>
        <v>0</v>
      </c>
      <c r="E81" s="162">
        <f>+'1T'!E81</f>
        <v>0</v>
      </c>
      <c r="F81" s="162">
        <f>+'1T'!F81</f>
        <v>0</v>
      </c>
    </row>
    <row r="82" spans="1:6" ht="15" customHeight="1" x14ac:dyDescent="0.3">
      <c r="A82" s="159" t="s">
        <v>184</v>
      </c>
      <c r="B82" s="22">
        <v>0</v>
      </c>
      <c r="C82" s="272">
        <f t="shared" ref="C82" si="4">+B82/$B$78*100</f>
        <v>0</v>
      </c>
      <c r="D82" s="162"/>
      <c r="E82" s="162"/>
      <c r="F82" s="162"/>
    </row>
    <row r="83" spans="1:6" ht="15" customHeight="1" x14ac:dyDescent="0.3">
      <c r="A83" s="165" t="s">
        <v>185</v>
      </c>
      <c r="B83" s="166">
        <v>0</v>
      </c>
      <c r="C83" s="265">
        <f>+B83/$B$78*100</f>
        <v>0</v>
      </c>
      <c r="D83" s="167"/>
      <c r="E83" s="167"/>
      <c r="F83" s="167"/>
    </row>
    <row r="84" spans="1:6" ht="15" customHeight="1" x14ac:dyDescent="0.3">
      <c r="A84" s="21" t="s">
        <v>186</v>
      </c>
      <c r="B84" s="22">
        <v>0</v>
      </c>
      <c r="C84" s="272">
        <f t="shared" ref="C84:C86" si="5">+B84/$B$78*100</f>
        <v>0</v>
      </c>
      <c r="D84" s="162"/>
      <c r="E84" s="162"/>
      <c r="F84" s="162"/>
    </row>
    <row r="85" spans="1:6" ht="15" customHeight="1" x14ac:dyDescent="0.3">
      <c r="A85" s="21" t="s">
        <v>187</v>
      </c>
      <c r="B85" s="22">
        <v>0</v>
      </c>
      <c r="C85" s="272">
        <f t="shared" si="5"/>
        <v>0</v>
      </c>
      <c r="D85" s="162"/>
      <c r="E85" s="162"/>
      <c r="F85" s="162"/>
    </row>
    <row r="86" spans="1:6" ht="15" customHeight="1" x14ac:dyDescent="0.3">
      <c r="A86" s="23" t="s">
        <v>188</v>
      </c>
      <c r="B86" s="22">
        <v>0</v>
      </c>
      <c r="C86" s="272">
        <f t="shared" si="5"/>
        <v>0</v>
      </c>
      <c r="D86" s="164"/>
      <c r="E86" s="164"/>
      <c r="F86" s="164"/>
    </row>
    <row r="87" spans="1:6" x14ac:dyDescent="0.3">
      <c r="A87" s="536" t="s">
        <v>307</v>
      </c>
      <c r="B87" s="536"/>
      <c r="C87" s="536"/>
      <c r="D87" s="536"/>
      <c r="E87" s="536"/>
      <c r="F87" s="536"/>
    </row>
    <row r="88" spans="1:6" ht="35.1" customHeight="1" x14ac:dyDescent="0.3">
      <c r="A88" s="482" t="s">
        <v>190</v>
      </c>
      <c r="B88" s="476"/>
      <c r="C88" s="476"/>
      <c r="D88" s="476"/>
      <c r="E88" s="476"/>
      <c r="F88" s="483"/>
    </row>
    <row r="89" spans="1:6" ht="50.1" customHeight="1" x14ac:dyDescent="0.3">
      <c r="A89" s="538" t="s">
        <v>316</v>
      </c>
      <c r="B89" s="539"/>
      <c r="C89" s="539"/>
      <c r="D89" s="539"/>
      <c r="E89" s="539"/>
      <c r="F89" s="540"/>
    </row>
    <row r="90" spans="1:6" ht="9.9" customHeight="1" x14ac:dyDescent="0.3">
      <c r="A90" s="21"/>
      <c r="B90" s="40"/>
      <c r="C90" s="20"/>
    </row>
    <row r="91" spans="1:6" x14ac:dyDescent="0.3">
      <c r="A91" s="439" t="s">
        <v>192</v>
      </c>
      <c r="B91" s="439"/>
      <c r="C91" s="439"/>
      <c r="D91" s="439"/>
      <c r="E91" s="439"/>
      <c r="F91" s="439"/>
    </row>
    <row r="92" spans="1:6" x14ac:dyDescent="0.3">
      <c r="A92" s="439" t="s">
        <v>193</v>
      </c>
      <c r="B92" s="439"/>
      <c r="C92" s="439"/>
      <c r="D92" s="439"/>
      <c r="E92" s="439"/>
      <c r="F92" s="439"/>
    </row>
    <row r="93" spans="1:6" x14ac:dyDescent="0.3">
      <c r="A93" s="439" t="s">
        <v>171</v>
      </c>
      <c r="B93" s="439"/>
      <c r="C93" s="439"/>
      <c r="D93" s="439"/>
      <c r="E93" s="439"/>
      <c r="F93" s="439"/>
    </row>
    <row r="94" spans="1:6" ht="33.75" customHeight="1" x14ac:dyDescent="0.3">
      <c r="A94" s="119" t="s">
        <v>194</v>
      </c>
      <c r="B94" s="119" t="s">
        <v>195</v>
      </c>
      <c r="C94" s="87" t="s">
        <v>297</v>
      </c>
      <c r="D94" s="87" t="s">
        <v>298</v>
      </c>
      <c r="E94" s="87" t="s">
        <v>299</v>
      </c>
      <c r="F94" s="87" t="s">
        <v>300</v>
      </c>
    </row>
    <row r="95" spans="1:6" ht="18" customHeight="1" x14ac:dyDescent="0.3">
      <c r="A95" s="75" t="s">
        <v>178</v>
      </c>
      <c r="B95" s="88"/>
      <c r="C95" s="267">
        <f>+C97</f>
        <v>13288978.300000001</v>
      </c>
      <c r="D95" s="267">
        <f>+D97</f>
        <v>13288978.300000001</v>
      </c>
      <c r="E95" s="267">
        <f>+E97</f>
        <v>13288978.300000001</v>
      </c>
      <c r="F95" s="267">
        <f>+F97</f>
        <v>39866934.900000006</v>
      </c>
    </row>
    <row r="96" spans="1:6" ht="9.9" customHeight="1" x14ac:dyDescent="0.3">
      <c r="A96" s="10"/>
      <c r="B96" s="41"/>
      <c r="C96" s="172"/>
      <c r="D96" s="172"/>
      <c r="E96" s="172"/>
      <c r="F96" s="173"/>
    </row>
    <row r="97" spans="1:6" ht="18" customHeight="1" x14ac:dyDescent="0.3">
      <c r="A97" s="472" t="s">
        <v>197</v>
      </c>
      <c r="B97" s="472"/>
      <c r="C97" s="254">
        <f>C98+C102</f>
        <v>13288978.300000001</v>
      </c>
      <c r="D97" s="254">
        <f t="shared" ref="D97:E97" si="6">D98+D102</f>
        <v>13288978.300000001</v>
      </c>
      <c r="E97" s="254">
        <f t="shared" si="6"/>
        <v>13288978.300000001</v>
      </c>
      <c r="F97" s="268">
        <f>+F98+F102</f>
        <v>39866934.900000006</v>
      </c>
    </row>
    <row r="98" spans="1:6" x14ac:dyDescent="0.3">
      <c r="A98" s="145" t="s">
        <v>198</v>
      </c>
      <c r="B98" s="148" t="s">
        <v>199</v>
      </c>
      <c r="C98" s="172">
        <f>+C99</f>
        <v>13288978.300000001</v>
      </c>
      <c r="D98" s="172">
        <f>+D99</f>
        <v>13288978.300000001</v>
      </c>
      <c r="E98" s="172">
        <f>+E99</f>
        <v>13288978.300000001</v>
      </c>
      <c r="F98" s="269">
        <f>+C98+D98+E98</f>
        <v>39866934.900000006</v>
      </c>
    </row>
    <row r="99" spans="1:6" x14ac:dyDescent="0.3">
      <c r="A99" s="145" t="s">
        <v>200</v>
      </c>
      <c r="B99" s="148" t="s">
        <v>1</v>
      </c>
      <c r="C99" s="13">
        <f>+C100</f>
        <v>13288978.300000001</v>
      </c>
      <c r="D99" s="13">
        <f t="shared" ref="D99:E100" si="7">+D100</f>
        <v>13288978.300000001</v>
      </c>
      <c r="E99" s="13">
        <f t="shared" si="7"/>
        <v>13288978.300000001</v>
      </c>
      <c r="F99" s="44">
        <f>+C99+D99+E99</f>
        <v>39866934.900000006</v>
      </c>
    </row>
    <row r="100" spans="1:6" x14ac:dyDescent="0.3">
      <c r="A100" s="145" t="s">
        <v>201</v>
      </c>
      <c r="B100" s="148" t="s">
        <v>202</v>
      </c>
      <c r="C100" s="13">
        <f>+C101</f>
        <v>13288978.300000001</v>
      </c>
      <c r="D100" s="13">
        <f t="shared" si="7"/>
        <v>13288978.300000001</v>
      </c>
      <c r="E100" s="13">
        <f t="shared" si="7"/>
        <v>13288978.300000001</v>
      </c>
      <c r="F100" s="44">
        <f>+C100+D100+E100</f>
        <v>39866934.900000006</v>
      </c>
    </row>
    <row r="101" spans="1:6" x14ac:dyDescent="0.3">
      <c r="A101" s="376" t="s">
        <v>203</v>
      </c>
      <c r="B101" s="377" t="s">
        <v>317</v>
      </c>
      <c r="C101" s="378">
        <v>13288978.300000001</v>
      </c>
      <c r="D101" s="378">
        <v>13288978.300000001</v>
      </c>
      <c r="E101" s="378">
        <v>13288978.300000001</v>
      </c>
      <c r="F101" s="371">
        <f t="shared" ref="F101:F105" si="8">+C101+D101+E101</f>
        <v>39866934.900000006</v>
      </c>
    </row>
    <row r="102" spans="1:6" x14ac:dyDescent="0.3">
      <c r="A102" s="144" t="s">
        <v>205</v>
      </c>
      <c r="B102" s="149" t="s">
        <v>206</v>
      </c>
      <c r="C102" s="172">
        <f>+C103</f>
        <v>0</v>
      </c>
      <c r="D102" s="172">
        <f t="shared" ref="D102:E104" si="9">+D103</f>
        <v>0</v>
      </c>
      <c r="E102" s="172">
        <f>+E103</f>
        <v>0</v>
      </c>
      <c r="F102" s="269">
        <f t="shared" si="8"/>
        <v>0</v>
      </c>
    </row>
    <row r="103" spans="1:6" x14ac:dyDescent="0.3">
      <c r="A103" s="144" t="s">
        <v>207</v>
      </c>
      <c r="B103" s="149" t="s">
        <v>0</v>
      </c>
      <c r="C103" s="13">
        <f>+C104</f>
        <v>0</v>
      </c>
      <c r="D103" s="13">
        <f t="shared" si="9"/>
        <v>0</v>
      </c>
      <c r="E103" s="13">
        <f t="shared" si="9"/>
        <v>0</v>
      </c>
      <c r="F103" s="44">
        <f t="shared" si="8"/>
        <v>0</v>
      </c>
    </row>
    <row r="104" spans="1:6" x14ac:dyDescent="0.3">
      <c r="A104" s="144" t="s">
        <v>208</v>
      </c>
      <c r="B104" s="149" t="s">
        <v>209</v>
      </c>
      <c r="C104" s="13">
        <f>+C105</f>
        <v>0</v>
      </c>
      <c r="D104" s="13">
        <f t="shared" si="9"/>
        <v>0</v>
      </c>
      <c r="E104" s="13">
        <f t="shared" si="9"/>
        <v>0</v>
      </c>
      <c r="F104" s="44">
        <f t="shared" si="8"/>
        <v>0</v>
      </c>
    </row>
    <row r="105" spans="1:6" x14ac:dyDescent="0.3">
      <c r="A105" s="368" t="s">
        <v>210</v>
      </c>
      <c r="B105" s="369" t="s">
        <v>211</v>
      </c>
      <c r="C105" s="378">
        <v>0</v>
      </c>
      <c r="D105" s="378">
        <v>0</v>
      </c>
      <c r="E105" s="378">
        <v>0</v>
      </c>
      <c r="F105" s="371">
        <f t="shared" si="8"/>
        <v>0</v>
      </c>
    </row>
    <row r="106" spans="1:6" ht="9.9" customHeight="1" x14ac:dyDescent="0.3">
      <c r="A106" s="73"/>
      <c r="B106" s="41"/>
      <c r="C106" s="13"/>
      <c r="D106" s="13"/>
      <c r="E106" s="13"/>
      <c r="F106" s="44"/>
    </row>
    <row r="107" spans="1:6" x14ac:dyDescent="0.3">
      <c r="A107" s="536" t="s">
        <v>307</v>
      </c>
      <c r="B107" s="536"/>
      <c r="C107" s="536"/>
      <c r="D107" s="536"/>
      <c r="E107" s="536"/>
      <c r="F107" s="536"/>
    </row>
    <row r="108" spans="1:6" ht="35.1" customHeight="1" x14ac:dyDescent="0.3">
      <c r="A108" s="476" t="s">
        <v>318</v>
      </c>
      <c r="B108" s="476"/>
      <c r="C108" s="476"/>
      <c r="D108" s="476"/>
      <c r="E108" s="476"/>
      <c r="F108" s="476"/>
    </row>
    <row r="109" spans="1:6" ht="50.1" customHeight="1" x14ac:dyDescent="0.3">
      <c r="A109" s="537" t="s">
        <v>319</v>
      </c>
      <c r="B109" s="537"/>
      <c r="C109" s="537"/>
      <c r="D109" s="537"/>
      <c r="E109" s="537"/>
      <c r="F109" s="537"/>
    </row>
    <row r="110" spans="1:6" ht="9.9" customHeight="1" x14ac:dyDescent="0.3">
      <c r="A110" s="21"/>
      <c r="B110" s="40"/>
      <c r="C110" s="20"/>
    </row>
    <row r="111" spans="1:6" ht="15.9" customHeight="1" x14ac:dyDescent="0.3">
      <c r="A111" s="439" t="s">
        <v>214</v>
      </c>
      <c r="B111" s="439"/>
      <c r="C111" s="439"/>
      <c r="D111" s="439"/>
      <c r="E111" s="439"/>
      <c r="F111" s="439"/>
    </row>
    <row r="112" spans="1:6" ht="32.25" customHeight="1" x14ac:dyDescent="0.3">
      <c r="A112" s="462" t="s">
        <v>215</v>
      </c>
      <c r="B112" s="462"/>
      <c r="C112" s="462"/>
      <c r="D112" s="462"/>
      <c r="E112" s="462"/>
      <c r="F112" s="462"/>
    </row>
    <row r="113" spans="1:6" ht="15.9" customHeight="1" x14ac:dyDescent="0.3">
      <c r="A113" s="439" t="s">
        <v>171</v>
      </c>
      <c r="B113" s="439"/>
      <c r="C113" s="439"/>
      <c r="D113" s="439"/>
      <c r="E113" s="439"/>
      <c r="F113" s="439"/>
    </row>
    <row r="114" spans="1:6" ht="33" customHeight="1" x14ac:dyDescent="0.3">
      <c r="A114" s="119" t="s">
        <v>194</v>
      </c>
      <c r="B114" s="119" t="s">
        <v>216</v>
      </c>
      <c r="C114" s="87" t="s">
        <v>297</v>
      </c>
      <c r="D114" s="87" t="s">
        <v>298</v>
      </c>
      <c r="E114" s="87" t="s">
        <v>299</v>
      </c>
      <c r="F114" s="87" t="s">
        <v>300</v>
      </c>
    </row>
    <row r="115" spans="1:6" ht="18" customHeight="1" x14ac:dyDescent="0.3">
      <c r="A115" s="75" t="s">
        <v>178</v>
      </c>
      <c r="B115" s="88"/>
      <c r="C115" s="267">
        <f>+C117+C129</f>
        <v>0</v>
      </c>
      <c r="D115" s="267">
        <f>+D117+D129</f>
        <v>37178475.350000001</v>
      </c>
      <c r="E115" s="267">
        <f>+E117+E129</f>
        <v>7619575.2599999998</v>
      </c>
      <c r="F115" s="267">
        <f>+F117+F129</f>
        <v>44798050.609999999</v>
      </c>
    </row>
    <row r="116" spans="1:6" ht="9.9" customHeight="1" x14ac:dyDescent="0.3">
      <c r="A116" s="10"/>
      <c r="B116" s="41"/>
      <c r="C116" s="172"/>
      <c r="D116" s="172"/>
      <c r="E116" s="172"/>
      <c r="F116" s="173"/>
    </row>
    <row r="117" spans="1:6" ht="18" customHeight="1" x14ac:dyDescent="0.3">
      <c r="A117" s="472" t="s">
        <v>320</v>
      </c>
      <c r="B117" s="472"/>
      <c r="C117" s="268">
        <f>+SUM(C118:C127)</f>
        <v>0</v>
      </c>
      <c r="D117" s="268">
        <f t="shared" ref="D117:E117" si="10">+SUM(D118:D127)</f>
        <v>37178475.350000001</v>
      </c>
      <c r="E117" s="268">
        <f t="shared" si="10"/>
        <v>7619575.2599999998</v>
      </c>
      <c r="F117" s="268">
        <f>+SUM(F118:F127)</f>
        <v>44798050.609999999</v>
      </c>
    </row>
    <row r="118" spans="1:6" x14ac:dyDescent="0.3">
      <c r="A118" s="144">
        <v>0</v>
      </c>
      <c r="B118" s="149" t="s">
        <v>218</v>
      </c>
      <c r="C118" s="13">
        <v>0</v>
      </c>
      <c r="D118" s="13">
        <v>0</v>
      </c>
      <c r="E118" s="13">
        <v>0</v>
      </c>
      <c r="F118" s="44">
        <f>+C118+D118+E118</f>
        <v>0</v>
      </c>
    </row>
    <row r="119" spans="1:6" x14ac:dyDescent="0.3">
      <c r="A119" s="144">
        <v>1</v>
      </c>
      <c r="B119" s="149" t="s">
        <v>2</v>
      </c>
      <c r="C119" s="13">
        <v>0</v>
      </c>
      <c r="D119" s="48">
        <v>0</v>
      </c>
      <c r="E119" s="48">
        <v>0</v>
      </c>
      <c r="F119" s="44">
        <f t="shared" ref="F119:F126" si="11">+C119+D119+E119</f>
        <v>0</v>
      </c>
    </row>
    <row r="120" spans="1:6" x14ac:dyDescent="0.3">
      <c r="A120" s="144">
        <v>2</v>
      </c>
      <c r="B120" s="149" t="s">
        <v>219</v>
      </c>
      <c r="C120" s="13">
        <v>0</v>
      </c>
      <c r="D120" s="13">
        <v>0</v>
      </c>
      <c r="E120" s="13">
        <v>0</v>
      </c>
      <c r="F120" s="44">
        <f t="shared" si="11"/>
        <v>0</v>
      </c>
    </row>
    <row r="121" spans="1:6" x14ac:dyDescent="0.3">
      <c r="A121" s="144">
        <v>3</v>
      </c>
      <c r="B121" s="149" t="s">
        <v>220</v>
      </c>
      <c r="C121" s="13">
        <v>0</v>
      </c>
      <c r="D121" s="13">
        <v>0</v>
      </c>
      <c r="E121" s="13">
        <v>0</v>
      </c>
      <c r="F121" s="44">
        <f t="shared" si="11"/>
        <v>0</v>
      </c>
    </row>
    <row r="122" spans="1:6" x14ac:dyDescent="0.3">
      <c r="A122" s="144">
        <v>4</v>
      </c>
      <c r="B122" s="149" t="s">
        <v>221</v>
      </c>
      <c r="C122" s="13">
        <v>0</v>
      </c>
      <c r="D122" s="13">
        <v>0</v>
      </c>
      <c r="E122" s="13">
        <v>0</v>
      </c>
      <c r="F122" s="44">
        <f t="shared" si="11"/>
        <v>0</v>
      </c>
    </row>
    <row r="123" spans="1:6" x14ac:dyDescent="0.3">
      <c r="A123" s="144">
        <v>5</v>
      </c>
      <c r="B123" s="149" t="s">
        <v>222</v>
      </c>
      <c r="C123" s="13">
        <v>0</v>
      </c>
      <c r="D123" s="13">
        <v>0</v>
      </c>
      <c r="E123" s="13">
        <v>0</v>
      </c>
      <c r="F123" s="44">
        <f t="shared" si="11"/>
        <v>0</v>
      </c>
    </row>
    <row r="124" spans="1:6" x14ac:dyDescent="0.3">
      <c r="A124" s="144">
        <v>6</v>
      </c>
      <c r="B124" s="149" t="s">
        <v>1</v>
      </c>
      <c r="C124" s="13">
        <f>+C37</f>
        <v>0</v>
      </c>
      <c r="D124" s="13">
        <f t="shared" ref="D124:E124" si="12">+D37</f>
        <v>37178475.350000001</v>
      </c>
      <c r="E124" s="13">
        <f t="shared" si="12"/>
        <v>7619575.2599999998</v>
      </c>
      <c r="F124" s="44">
        <f t="shared" si="11"/>
        <v>44798050.609999999</v>
      </c>
    </row>
    <row r="125" spans="1:6" x14ac:dyDescent="0.3">
      <c r="A125" s="144">
        <v>7</v>
      </c>
      <c r="B125" s="149" t="s">
        <v>0</v>
      </c>
      <c r="C125" s="13">
        <v>0</v>
      </c>
      <c r="D125" s="13">
        <v>0</v>
      </c>
      <c r="E125" s="13">
        <v>0</v>
      </c>
      <c r="F125" s="44">
        <f t="shared" si="11"/>
        <v>0</v>
      </c>
    </row>
    <row r="126" spans="1:6" x14ac:dyDescent="0.3">
      <c r="A126" s="144">
        <v>8</v>
      </c>
      <c r="B126" s="149" t="s">
        <v>223</v>
      </c>
      <c r="C126" s="13">
        <v>0</v>
      </c>
      <c r="D126" s="13">
        <v>0</v>
      </c>
      <c r="E126" s="13">
        <v>0</v>
      </c>
      <c r="F126" s="44">
        <f t="shared" si="11"/>
        <v>0</v>
      </c>
    </row>
    <row r="127" spans="1:6" ht="15" customHeight="1" x14ac:dyDescent="0.3">
      <c r="A127" s="144">
        <v>9</v>
      </c>
      <c r="B127" s="149" t="s">
        <v>224</v>
      </c>
      <c r="C127" s="13">
        <v>0</v>
      </c>
      <c r="D127" s="13">
        <v>0</v>
      </c>
      <c r="E127" s="13">
        <v>0</v>
      </c>
      <c r="F127" s="44">
        <v>0</v>
      </c>
    </row>
    <row r="128" spans="1:6" ht="9.9" customHeight="1" x14ac:dyDescent="0.3">
      <c r="A128" s="144"/>
      <c r="B128" s="146"/>
      <c r="C128" s="13"/>
      <c r="D128" s="13"/>
      <c r="E128" s="13"/>
      <c r="F128" s="44"/>
    </row>
    <row r="129" spans="1:6" ht="18" customHeight="1" x14ac:dyDescent="0.3">
      <c r="A129" s="472" t="s">
        <v>321</v>
      </c>
      <c r="B129" s="472"/>
      <c r="C129" s="268">
        <f t="shared" ref="C129:F130" si="13">+C130</f>
        <v>0</v>
      </c>
      <c r="D129" s="268">
        <f t="shared" si="13"/>
        <v>0</v>
      </c>
      <c r="E129" s="268">
        <f t="shared" si="13"/>
        <v>0</v>
      </c>
      <c r="F129" s="268">
        <f t="shared" si="13"/>
        <v>0</v>
      </c>
    </row>
    <row r="130" spans="1:6" x14ac:dyDescent="0.3">
      <c r="A130" s="144">
        <v>6</v>
      </c>
      <c r="B130" s="149" t="s">
        <v>1</v>
      </c>
      <c r="C130" s="45">
        <f t="shared" si="13"/>
        <v>0</v>
      </c>
      <c r="D130" s="45">
        <f t="shared" si="13"/>
        <v>0</v>
      </c>
      <c r="E130" s="45">
        <f t="shared" si="13"/>
        <v>0</v>
      </c>
      <c r="F130" s="49">
        <f t="shared" si="13"/>
        <v>0</v>
      </c>
    </row>
    <row r="131" spans="1:6" x14ac:dyDescent="0.3">
      <c r="A131" s="372" t="s">
        <v>226</v>
      </c>
      <c r="B131" s="373" t="s">
        <v>227</v>
      </c>
      <c r="C131" s="379">
        <v>0</v>
      </c>
      <c r="D131" s="379">
        <v>0</v>
      </c>
      <c r="E131" s="379">
        <v>0</v>
      </c>
      <c r="F131" s="375">
        <f>+C131+D131+E131</f>
        <v>0</v>
      </c>
    </row>
    <row r="132" spans="1:6" ht="15" customHeight="1" x14ac:dyDescent="0.3">
      <c r="A132" s="474" t="s">
        <v>228</v>
      </c>
      <c r="B132" s="474"/>
      <c r="C132" s="474"/>
      <c r="D132" s="474"/>
      <c r="E132" s="474"/>
      <c r="F132" s="474"/>
    </row>
    <row r="133" spans="1:6" ht="15" customHeight="1" x14ac:dyDescent="0.3">
      <c r="A133" s="536" t="s">
        <v>307</v>
      </c>
      <c r="B133" s="536"/>
      <c r="C133" s="536"/>
      <c r="D133" s="536"/>
      <c r="E133" s="536"/>
      <c r="F133" s="536"/>
    </row>
    <row r="134" spans="1:6" ht="75" customHeight="1" x14ac:dyDescent="0.3">
      <c r="A134" s="476" t="s">
        <v>229</v>
      </c>
      <c r="B134" s="476"/>
      <c r="C134" s="476"/>
      <c r="D134" s="476"/>
      <c r="E134" s="476"/>
      <c r="F134" s="476"/>
    </row>
    <row r="135" spans="1:6" ht="50.1" customHeight="1" x14ac:dyDescent="0.3">
      <c r="A135" s="537" t="s">
        <v>230</v>
      </c>
      <c r="B135" s="537"/>
      <c r="C135" s="537"/>
      <c r="D135" s="537"/>
      <c r="E135" s="537"/>
      <c r="F135" s="537"/>
    </row>
    <row r="136" spans="1:6" ht="18" customHeight="1" x14ac:dyDescent="0.3">
      <c r="A136" s="43"/>
      <c r="B136" s="41"/>
    </row>
    <row r="137" spans="1:6" x14ac:dyDescent="0.3">
      <c r="A137" s="439" t="s">
        <v>231</v>
      </c>
      <c r="B137" s="439"/>
      <c r="C137" s="439"/>
      <c r="D137" s="439"/>
      <c r="E137" s="439"/>
      <c r="F137" s="439"/>
    </row>
    <row r="138" spans="1:6" x14ac:dyDescent="0.3">
      <c r="A138" s="439" t="s">
        <v>232</v>
      </c>
      <c r="B138" s="439"/>
      <c r="C138" s="439"/>
      <c r="D138" s="439"/>
      <c r="E138" s="439"/>
      <c r="F138" s="439"/>
    </row>
    <row r="139" spans="1:6" x14ac:dyDescent="0.3">
      <c r="A139" s="439" t="s">
        <v>171</v>
      </c>
      <c r="B139" s="439"/>
      <c r="C139" s="439"/>
      <c r="D139" s="439"/>
      <c r="E139" s="439"/>
      <c r="F139" s="439"/>
    </row>
    <row r="140" spans="1:6" ht="18" customHeight="1" x14ac:dyDescent="0.3">
      <c r="A140" s="87" t="s">
        <v>233</v>
      </c>
      <c r="B140" s="87" t="s">
        <v>297</v>
      </c>
      <c r="C140" s="87" t="s">
        <v>298</v>
      </c>
      <c r="D140" s="87" t="s">
        <v>299</v>
      </c>
      <c r="E140" s="87" t="s">
        <v>300</v>
      </c>
      <c r="F140" s="194"/>
    </row>
    <row r="141" spans="1:6" ht="18" customHeight="1" x14ac:dyDescent="0.3">
      <c r="A141" s="123" t="s">
        <v>234</v>
      </c>
      <c r="B141" s="40">
        <f>+'1T'!E145</f>
        <v>10600518.750000007</v>
      </c>
      <c r="C141" s="40">
        <f>+B145</f>
        <v>23889497.050000008</v>
      </c>
      <c r="D141" s="40">
        <f>+C145</f>
        <v>0</v>
      </c>
      <c r="E141" s="108">
        <f>+B141</f>
        <v>10600518.750000007</v>
      </c>
      <c r="F141" s="61"/>
    </row>
    <row r="142" spans="1:6" ht="18" customHeight="1" x14ac:dyDescent="0.3">
      <c r="A142" s="123" t="s">
        <v>235</v>
      </c>
      <c r="B142" s="40">
        <f>+C97</f>
        <v>13288978.300000001</v>
      </c>
      <c r="C142" s="40">
        <f>+D97</f>
        <v>13288978.300000001</v>
      </c>
      <c r="D142" s="40">
        <f>+E97</f>
        <v>13288978.300000001</v>
      </c>
      <c r="E142" s="108">
        <f>+SUM(B142:D142)</f>
        <v>39866934.900000006</v>
      </c>
      <c r="F142" s="61"/>
    </row>
    <row r="143" spans="1:6" ht="18" customHeight="1" x14ac:dyDescent="0.3">
      <c r="A143" s="91" t="s">
        <v>236</v>
      </c>
      <c r="B143" s="92">
        <f>+B141+B142</f>
        <v>23889497.050000008</v>
      </c>
      <c r="C143" s="92">
        <f>+C141+C142</f>
        <v>37178475.350000009</v>
      </c>
      <c r="D143" s="92">
        <f>+D141+D142</f>
        <v>13288978.300000001</v>
      </c>
      <c r="E143" s="92">
        <f>+E141+E142</f>
        <v>50467453.650000013</v>
      </c>
      <c r="F143" s="61"/>
    </row>
    <row r="144" spans="1:6" ht="18" customHeight="1" x14ac:dyDescent="0.3">
      <c r="A144" s="123" t="s">
        <v>237</v>
      </c>
      <c r="B144" s="40">
        <f>+C117</f>
        <v>0</v>
      </c>
      <c r="C144" s="40">
        <f>+D117</f>
        <v>37178475.350000001</v>
      </c>
      <c r="D144" s="40">
        <f>+E117</f>
        <v>7619575.2599999998</v>
      </c>
      <c r="E144" s="108">
        <f>+SUM(B144:D144)</f>
        <v>44798050.609999999</v>
      </c>
      <c r="F144" s="61"/>
    </row>
    <row r="145" spans="1:6" ht="18" customHeight="1" x14ac:dyDescent="0.3">
      <c r="A145" s="91" t="s">
        <v>238</v>
      </c>
      <c r="B145" s="118">
        <f>+B143-B144</f>
        <v>23889497.050000008</v>
      </c>
      <c r="C145" s="92">
        <f>+C143-C144</f>
        <v>0</v>
      </c>
      <c r="D145" s="92">
        <f>+D143-D144</f>
        <v>5669403.040000001</v>
      </c>
      <c r="E145" s="92">
        <f>+E143-E144</f>
        <v>5669403.040000014</v>
      </c>
      <c r="F145" s="61"/>
    </row>
    <row r="146" spans="1:6" x14ac:dyDescent="0.3">
      <c r="A146" s="525" t="s">
        <v>307</v>
      </c>
      <c r="B146" s="525"/>
      <c r="C146" s="525"/>
      <c r="D146" s="525"/>
      <c r="E146" s="525"/>
      <c r="F146" s="33"/>
    </row>
    <row r="147" spans="1:6" ht="18" customHeight="1" x14ac:dyDescent="0.3">
      <c r="A147" s="470" t="s">
        <v>239</v>
      </c>
      <c r="B147" s="471"/>
      <c r="C147" s="471"/>
      <c r="D147" s="471"/>
      <c r="E147" s="471"/>
      <c r="F147" s="115"/>
    </row>
    <row r="148" spans="1:6" ht="39.9" customHeight="1" x14ac:dyDescent="0.3">
      <c r="A148" s="467" t="s">
        <v>240</v>
      </c>
      <c r="B148" s="468"/>
      <c r="C148" s="468"/>
      <c r="D148" s="468"/>
      <c r="E148" s="468"/>
      <c r="F148" s="469"/>
    </row>
    <row r="149" spans="1:6" ht="18" customHeight="1" x14ac:dyDescent="0.3">
      <c r="A149" s="467" t="s">
        <v>241</v>
      </c>
      <c r="B149" s="468"/>
      <c r="C149" s="468"/>
      <c r="D149" s="468"/>
      <c r="E149" s="468"/>
      <c r="F149" s="469"/>
    </row>
    <row r="150" spans="1:6" ht="18" customHeight="1" x14ac:dyDescent="0.3">
      <c r="A150" s="467" t="s">
        <v>242</v>
      </c>
      <c r="B150" s="468"/>
      <c r="C150" s="468"/>
      <c r="D150" s="468"/>
      <c r="E150" s="468"/>
      <c r="F150" s="469"/>
    </row>
    <row r="151" spans="1:6" ht="18" customHeight="1" x14ac:dyDescent="0.3">
      <c r="A151" s="467" t="s">
        <v>243</v>
      </c>
      <c r="B151" s="468"/>
      <c r="C151" s="468"/>
      <c r="D151" s="468"/>
      <c r="E151" s="468"/>
      <c r="F151" s="469"/>
    </row>
    <row r="152" spans="1:6" ht="18" customHeight="1" x14ac:dyDescent="0.3">
      <c r="A152" s="464" t="s">
        <v>244</v>
      </c>
      <c r="B152" s="465"/>
      <c r="C152" s="465"/>
      <c r="D152" s="465"/>
      <c r="E152" s="465"/>
      <c r="F152" s="466"/>
    </row>
    <row r="153" spans="1:6" x14ac:dyDescent="0.3">
      <c r="A153" s="94" t="s">
        <v>245</v>
      </c>
      <c r="B153" s="95"/>
      <c r="C153" s="95"/>
      <c r="D153" s="95"/>
      <c r="E153" s="95"/>
      <c r="F153" s="96"/>
    </row>
    <row r="154" spans="1:6" ht="50.1" customHeight="1" x14ac:dyDescent="0.3">
      <c r="A154" s="521" t="s">
        <v>246</v>
      </c>
      <c r="B154" s="522"/>
      <c r="C154" s="522"/>
      <c r="D154" s="522"/>
      <c r="E154" s="522"/>
      <c r="F154" s="523"/>
    </row>
    <row r="155" spans="1:6" x14ac:dyDescent="0.3">
      <c r="A155" s="53"/>
      <c r="B155" s="53"/>
      <c r="C155" s="53"/>
      <c r="D155"/>
      <c r="E155"/>
      <c r="F155" s="52"/>
    </row>
    <row r="156" spans="1:6" x14ac:dyDescent="0.3">
      <c r="A156"/>
      <c r="B156" s="439" t="s">
        <v>247</v>
      </c>
      <c r="C156" s="439"/>
      <c r="D156" s="439"/>
      <c r="E156"/>
      <c r="F156"/>
    </row>
    <row r="157" spans="1:6" ht="33" customHeight="1" x14ac:dyDescent="0.3">
      <c r="A157"/>
      <c r="B157" s="462" t="s">
        <v>248</v>
      </c>
      <c r="C157" s="462"/>
      <c r="D157" s="462"/>
      <c r="E157"/>
      <c r="F157"/>
    </row>
    <row r="158" spans="1:6" x14ac:dyDescent="0.3">
      <c r="A158"/>
      <c r="B158" s="439" t="s">
        <v>171</v>
      </c>
      <c r="C158" s="439"/>
      <c r="D158" s="439"/>
      <c r="E158"/>
      <c r="F158"/>
    </row>
    <row r="159" spans="1:6" ht="18" customHeight="1" x14ac:dyDescent="0.3">
      <c r="A159"/>
      <c r="B159" s="461" t="s">
        <v>233</v>
      </c>
      <c r="C159" s="461"/>
      <c r="D159" s="83" t="s">
        <v>322</v>
      </c>
      <c r="E159"/>
      <c r="F159"/>
    </row>
    <row r="160" spans="1:6" ht="18" customHeight="1" x14ac:dyDescent="0.3">
      <c r="A160"/>
      <c r="B160" s="440" t="s">
        <v>250</v>
      </c>
      <c r="C160" s="440"/>
      <c r="D160" s="83"/>
      <c r="E160"/>
      <c r="F160"/>
    </row>
    <row r="161" spans="1:6" x14ac:dyDescent="0.3">
      <c r="A161"/>
      <c r="B161" s="107" t="s">
        <v>251</v>
      </c>
      <c r="D161" s="40">
        <f>+'1T'!D171</f>
        <v>0</v>
      </c>
      <c r="E161" s="193"/>
      <c r="F161"/>
    </row>
    <row r="162" spans="1:6" x14ac:dyDescent="0.3">
      <c r="A162"/>
      <c r="B162" s="107" t="s">
        <v>252</v>
      </c>
      <c r="D162" s="40">
        <f>+'1T'!D172</f>
        <v>0</v>
      </c>
      <c r="E162" s="193"/>
      <c r="F162"/>
    </row>
    <row r="163" spans="1:6" x14ac:dyDescent="0.3">
      <c r="A163"/>
      <c r="B163" s="441" t="s">
        <v>178</v>
      </c>
      <c r="C163" s="441"/>
      <c r="D163" s="92">
        <f>+D161+D162</f>
        <v>0</v>
      </c>
      <c r="E163" s="193"/>
      <c r="F163"/>
    </row>
    <row r="164" spans="1:6" x14ac:dyDescent="0.3">
      <c r="A164"/>
      <c r="B164" s="107"/>
      <c r="D164" s="40"/>
      <c r="E164"/>
      <c r="F164"/>
    </row>
    <row r="165" spans="1:6" x14ac:dyDescent="0.3">
      <c r="A165"/>
      <c r="B165" s="440" t="s">
        <v>253</v>
      </c>
      <c r="C165" s="440"/>
      <c r="D165" s="83" t="s">
        <v>322</v>
      </c>
      <c r="E165"/>
      <c r="F165"/>
    </row>
    <row r="166" spans="1:6" x14ac:dyDescent="0.3">
      <c r="A166"/>
      <c r="B166" s="107" t="s">
        <v>251</v>
      </c>
      <c r="D166" s="40">
        <v>0</v>
      </c>
      <c r="E166" s="193"/>
      <c r="F166"/>
    </row>
    <row r="167" spans="1:6" x14ac:dyDescent="0.3">
      <c r="A167"/>
      <c r="B167" s="107" t="s">
        <v>254</v>
      </c>
      <c r="D167" s="40">
        <v>0</v>
      </c>
      <c r="E167" s="193"/>
      <c r="F167"/>
    </row>
    <row r="168" spans="1:6" x14ac:dyDescent="0.3">
      <c r="A168"/>
      <c r="B168" s="441" t="s">
        <v>255</v>
      </c>
      <c r="C168" s="441"/>
      <c r="D168" s="92">
        <f>+D166+D167</f>
        <v>0</v>
      </c>
      <c r="E168" s="193"/>
      <c r="F168"/>
    </row>
    <row r="169" spans="1:6" x14ac:dyDescent="0.3">
      <c r="A169"/>
      <c r="B169" s="107"/>
      <c r="D169" s="108"/>
      <c r="E169"/>
      <c r="F169"/>
    </row>
    <row r="170" spans="1:6" ht="18" customHeight="1" x14ac:dyDescent="0.3">
      <c r="A170"/>
      <c r="B170" s="440" t="s">
        <v>256</v>
      </c>
      <c r="C170" s="440"/>
      <c r="D170" s="83" t="s">
        <v>322</v>
      </c>
      <c r="E170"/>
      <c r="F170"/>
    </row>
    <row r="171" spans="1:6" x14ac:dyDescent="0.3">
      <c r="A171"/>
      <c r="B171" s="107" t="s">
        <v>251</v>
      </c>
      <c r="D171" s="40">
        <f>+D161-D166</f>
        <v>0</v>
      </c>
      <c r="E171" s="193"/>
      <c r="F171"/>
    </row>
    <row r="172" spans="1:6" x14ac:dyDescent="0.3">
      <c r="A172"/>
      <c r="B172" s="107" t="s">
        <v>252</v>
      </c>
      <c r="D172" s="40">
        <f>+D162-D167</f>
        <v>0</v>
      </c>
      <c r="E172" s="193"/>
      <c r="F172"/>
    </row>
    <row r="173" spans="1:6" ht="18" customHeight="1" x14ac:dyDescent="0.3">
      <c r="A173"/>
      <c r="B173" s="441" t="s">
        <v>257</v>
      </c>
      <c r="C173" s="441"/>
      <c r="D173" s="153">
        <f>+D171+D172</f>
        <v>0</v>
      </c>
      <c r="E173" s="193"/>
      <c r="F173"/>
    </row>
    <row r="174" spans="1:6" x14ac:dyDescent="0.3">
      <c r="A174"/>
      <c r="B174" s="154" t="s">
        <v>307</v>
      </c>
      <c r="C174" s="120"/>
      <c r="D174" s="151"/>
      <c r="E174"/>
      <c r="F174" s="33">
        <f>+D166-F183</f>
        <v>0</v>
      </c>
    </row>
    <row r="175" spans="1:6" x14ac:dyDescent="0.3">
      <c r="A175"/>
      <c r="B175" s="180"/>
      <c r="C175" s="181"/>
      <c r="D175" s="151"/>
      <c r="E175"/>
      <c r="F175"/>
    </row>
    <row r="176" spans="1:6" x14ac:dyDescent="0.3">
      <c r="A176" s="82" t="s">
        <v>194</v>
      </c>
      <c r="B176" s="82" t="s">
        <v>259</v>
      </c>
      <c r="C176" s="82" t="s">
        <v>297</v>
      </c>
      <c r="D176" s="82" t="s">
        <v>298</v>
      </c>
      <c r="E176" s="82" t="s">
        <v>299</v>
      </c>
      <c r="F176" s="82" t="s">
        <v>300</v>
      </c>
    </row>
    <row r="177" spans="1:6" x14ac:dyDescent="0.3">
      <c r="A177" s="182" t="s">
        <v>260</v>
      </c>
      <c r="B177" s="183"/>
      <c r="C177" s="270">
        <f>+SUM(C178:C187)</f>
        <v>0</v>
      </c>
      <c r="D177" s="270">
        <f>+SUM(D178:D187)</f>
        <v>0</v>
      </c>
      <c r="E177" s="270">
        <f>+SUM(E178:E187)</f>
        <v>0</v>
      </c>
      <c r="F177" s="270">
        <f>+SUM(F178:F187)</f>
        <v>0</v>
      </c>
    </row>
    <row r="178" spans="1:6" x14ac:dyDescent="0.3">
      <c r="A178" s="144">
        <v>0</v>
      </c>
      <c r="B178" s="149" t="s">
        <v>218</v>
      </c>
      <c r="C178" s="13">
        <v>0</v>
      </c>
      <c r="D178" s="13">
        <v>0</v>
      </c>
      <c r="E178" s="13">
        <v>0</v>
      </c>
      <c r="F178" s="44">
        <f>+C178+D178+E178</f>
        <v>0</v>
      </c>
    </row>
    <row r="179" spans="1:6" x14ac:dyDescent="0.3">
      <c r="A179" s="144">
        <v>1</v>
      </c>
      <c r="B179" s="149" t="s">
        <v>2</v>
      </c>
      <c r="C179" s="13">
        <v>0</v>
      </c>
      <c r="D179" s="48">
        <v>0</v>
      </c>
      <c r="E179" s="48">
        <v>0</v>
      </c>
      <c r="F179" s="44">
        <f t="shared" ref="F179:F187" si="14">+C179+D179+E179</f>
        <v>0</v>
      </c>
    </row>
    <row r="180" spans="1:6" x14ac:dyDescent="0.3">
      <c r="A180" s="144">
        <v>2</v>
      </c>
      <c r="B180" s="149" t="s">
        <v>219</v>
      </c>
      <c r="C180" s="13">
        <v>0</v>
      </c>
      <c r="D180" s="13">
        <v>0</v>
      </c>
      <c r="E180" s="13">
        <v>0</v>
      </c>
      <c r="F180" s="44">
        <f t="shared" si="14"/>
        <v>0</v>
      </c>
    </row>
    <row r="181" spans="1:6" x14ac:dyDescent="0.3">
      <c r="A181" s="144">
        <v>3</v>
      </c>
      <c r="B181" s="149" t="s">
        <v>220</v>
      </c>
      <c r="C181" s="13">
        <v>0</v>
      </c>
      <c r="D181" s="13">
        <v>0</v>
      </c>
      <c r="E181" s="13">
        <v>0</v>
      </c>
      <c r="F181" s="44">
        <f t="shared" si="14"/>
        <v>0</v>
      </c>
    </row>
    <row r="182" spans="1:6" x14ac:dyDescent="0.3">
      <c r="A182" s="144">
        <v>4</v>
      </c>
      <c r="B182" s="149" t="s">
        <v>221</v>
      </c>
      <c r="C182" s="13">
        <v>0</v>
      </c>
      <c r="D182" s="13">
        <v>0</v>
      </c>
      <c r="E182" s="13">
        <v>0</v>
      </c>
      <c r="F182" s="44">
        <f t="shared" si="14"/>
        <v>0</v>
      </c>
    </row>
    <row r="183" spans="1:6" x14ac:dyDescent="0.3">
      <c r="A183" s="144">
        <v>5</v>
      </c>
      <c r="B183" s="149" t="s">
        <v>222</v>
      </c>
      <c r="C183" s="13">
        <v>0</v>
      </c>
      <c r="D183" s="13">
        <v>0</v>
      </c>
      <c r="E183" s="13">
        <v>0</v>
      </c>
      <c r="F183" s="44">
        <f t="shared" si="14"/>
        <v>0</v>
      </c>
    </row>
    <row r="184" spans="1:6" x14ac:dyDescent="0.3">
      <c r="A184" s="144">
        <v>6</v>
      </c>
      <c r="B184" s="149" t="s">
        <v>1</v>
      </c>
      <c r="C184" s="13">
        <v>0</v>
      </c>
      <c r="D184" s="13">
        <v>0</v>
      </c>
      <c r="E184" s="13">
        <v>0</v>
      </c>
      <c r="F184" s="44">
        <f t="shared" si="14"/>
        <v>0</v>
      </c>
    </row>
    <row r="185" spans="1:6" x14ac:dyDescent="0.3">
      <c r="A185" s="144">
        <v>7</v>
      </c>
      <c r="B185" s="149" t="s">
        <v>0</v>
      </c>
      <c r="C185" s="13">
        <v>0</v>
      </c>
      <c r="D185" s="13">
        <v>0</v>
      </c>
      <c r="E185" s="13">
        <v>0</v>
      </c>
      <c r="F185" s="44">
        <f t="shared" si="14"/>
        <v>0</v>
      </c>
    </row>
    <row r="186" spans="1:6" x14ac:dyDescent="0.3">
      <c r="A186" s="144">
        <v>8</v>
      </c>
      <c r="B186" s="149" t="s">
        <v>223</v>
      </c>
      <c r="C186" s="13">
        <v>0</v>
      </c>
      <c r="D186" s="13">
        <v>0</v>
      </c>
      <c r="E186" s="13">
        <v>0</v>
      </c>
      <c r="F186" s="44">
        <f t="shared" si="14"/>
        <v>0</v>
      </c>
    </row>
    <row r="187" spans="1:6" x14ac:dyDescent="0.3">
      <c r="A187" s="185">
        <v>9</v>
      </c>
      <c r="B187" s="186" t="s">
        <v>224</v>
      </c>
      <c r="C187" s="14">
        <v>0</v>
      </c>
      <c r="D187" s="14">
        <v>0</v>
      </c>
      <c r="E187" s="14">
        <v>0</v>
      </c>
      <c r="F187" s="187">
        <f t="shared" si="14"/>
        <v>0</v>
      </c>
    </row>
    <row r="188" spans="1:6" x14ac:dyDescent="0.3">
      <c r="A188" s="524" t="s">
        <v>307</v>
      </c>
      <c r="B188" s="524"/>
      <c r="C188" s="524"/>
      <c r="D188" s="524"/>
      <c r="E188" s="524"/>
      <c r="F188" s="524"/>
    </row>
    <row r="189" spans="1:6" x14ac:dyDescent="0.3">
      <c r="A189" s="94" t="s">
        <v>245</v>
      </c>
      <c r="B189" s="95"/>
      <c r="C189" s="95"/>
      <c r="D189" s="95"/>
      <c r="E189" s="95"/>
      <c r="F189" s="96"/>
    </row>
    <row r="190" spans="1:6" ht="50.1" customHeight="1" x14ac:dyDescent="0.3">
      <c r="A190" s="521" t="s">
        <v>323</v>
      </c>
      <c r="B190" s="522"/>
      <c r="C190" s="522"/>
      <c r="D190" s="522"/>
      <c r="E190" s="522"/>
      <c r="F190" s="523"/>
    </row>
    <row r="191" spans="1:6" x14ac:dyDescent="0.3">
      <c r="A191" s="112"/>
      <c r="B191" s="113"/>
      <c r="C191" s="113"/>
      <c r="D191" s="112"/>
      <c r="E191" s="112"/>
      <c r="F191" s="114"/>
    </row>
    <row r="192" spans="1:6" ht="35.1" customHeight="1" x14ac:dyDescent="0.3">
      <c r="A192" s="109" t="s">
        <v>263</v>
      </c>
      <c r="B192" s="502" t="s">
        <v>324</v>
      </c>
      <c r="C192" s="526"/>
      <c r="D192" s="527" t="s">
        <v>162</v>
      </c>
      <c r="E192" s="528"/>
      <c r="F192" s="529"/>
    </row>
    <row r="193" spans="1:6" ht="35.1" customHeight="1" x14ac:dyDescent="0.3">
      <c r="A193" s="110" t="s">
        <v>163</v>
      </c>
      <c r="B193" s="502" t="s">
        <v>310</v>
      </c>
      <c r="C193" s="526"/>
      <c r="D193" s="530"/>
      <c r="E193" s="531"/>
      <c r="F193" s="532"/>
    </row>
    <row r="194" spans="1:6" ht="35.1" customHeight="1" x14ac:dyDescent="0.3">
      <c r="A194" s="111" t="s">
        <v>165</v>
      </c>
      <c r="B194" s="502" t="s">
        <v>311</v>
      </c>
      <c r="C194" s="526"/>
      <c r="D194" s="533"/>
      <c r="E194" s="534"/>
      <c r="F194" s="535"/>
    </row>
    <row r="195" spans="1:6" x14ac:dyDescent="0.3">
      <c r="A195" s="449" t="s">
        <v>105</v>
      </c>
      <c r="B195" s="449"/>
      <c r="C195" s="449"/>
      <c r="D195" s="449"/>
      <c r="E195" s="449"/>
      <c r="F195" s="449"/>
    </row>
    <row r="197" spans="1:6" x14ac:dyDescent="0.3">
      <c r="A197" s="443" t="s">
        <v>264</v>
      </c>
      <c r="B197" s="444"/>
      <c r="C197" s="444"/>
      <c r="D197" s="444"/>
      <c r="E197" s="444"/>
      <c r="F197" s="445"/>
    </row>
    <row r="198" spans="1:6" x14ac:dyDescent="0.3">
      <c r="A198" s="97" t="s">
        <v>265</v>
      </c>
      <c r="F198" s="98"/>
    </row>
    <row r="199" spans="1:6" x14ac:dyDescent="0.3">
      <c r="A199" s="99"/>
      <c r="F199" s="98"/>
    </row>
    <row r="200" spans="1:6" ht="16.2" thickBot="1" x14ac:dyDescent="0.35">
      <c r="A200" s="156" t="s">
        <v>266</v>
      </c>
      <c r="B200" s="155">
        <v>0</v>
      </c>
      <c r="F200" s="98"/>
    </row>
    <row r="201" spans="1:6" ht="16.2" thickTop="1" x14ac:dyDescent="0.3">
      <c r="A201" s="99"/>
      <c r="F201" s="98"/>
    </row>
    <row r="202" spans="1:6" x14ac:dyDescent="0.3">
      <c r="A202" s="97" t="s">
        <v>267</v>
      </c>
      <c r="D202" s="34" t="s">
        <v>268</v>
      </c>
      <c r="F202" s="98"/>
    </row>
    <row r="203" spans="1:6" x14ac:dyDescent="0.3">
      <c r="A203" s="99" t="s">
        <v>269</v>
      </c>
      <c r="B203" s="49">
        <f>+B78</f>
        <v>159467740.15000001</v>
      </c>
      <c r="D203" s="431" t="s">
        <v>270</v>
      </c>
      <c r="E203" s="431"/>
      <c r="F203" s="442"/>
    </row>
    <row r="204" spans="1:6" x14ac:dyDescent="0.3">
      <c r="A204" s="99" t="s">
        <v>271</v>
      </c>
      <c r="B204" s="51">
        <f>+F97</f>
        <v>39866934.900000006</v>
      </c>
      <c r="D204" s="431"/>
      <c r="E204" s="431"/>
      <c r="F204" s="442"/>
    </row>
    <row r="205" spans="1:6" ht="16.2" thickBot="1" x14ac:dyDescent="0.35">
      <c r="A205" s="99" t="s">
        <v>272</v>
      </c>
      <c r="B205" s="136">
        <f>+B203-B204</f>
        <v>119600805.25</v>
      </c>
      <c r="D205" s="27" t="s">
        <v>273</v>
      </c>
      <c r="F205" s="138">
        <f>+F97</f>
        <v>39866934.900000006</v>
      </c>
    </row>
    <row r="206" spans="1:6" ht="16.2" thickTop="1" x14ac:dyDescent="0.3">
      <c r="A206" s="99"/>
      <c r="D206" s="27" t="s">
        <v>274</v>
      </c>
      <c r="F206" s="139">
        <f>+F117</f>
        <v>44798050.609999999</v>
      </c>
    </row>
    <row r="207" spans="1:6" ht="16.2" thickBot="1" x14ac:dyDescent="0.35">
      <c r="A207" s="97" t="s">
        <v>275</v>
      </c>
      <c r="D207" s="34" t="s">
        <v>276</v>
      </c>
      <c r="E207" s="34"/>
      <c r="F207" s="140">
        <f>+F206/F205</f>
        <v>1.1236893611803598</v>
      </c>
    </row>
    <row r="208" spans="1:6" ht="16.2" thickTop="1" x14ac:dyDescent="0.3">
      <c r="A208" s="99" t="s">
        <v>277</v>
      </c>
      <c r="B208" s="49">
        <f>+F32</f>
        <v>44798050.609999999</v>
      </c>
      <c r="F208" s="98"/>
    </row>
    <row r="209" spans="1:6" x14ac:dyDescent="0.3">
      <c r="A209" s="99" t="s">
        <v>278</v>
      </c>
      <c r="B209" s="51">
        <f>+F117</f>
        <v>44798050.609999999</v>
      </c>
      <c r="D209" s="431" t="s">
        <v>279</v>
      </c>
      <c r="E209" s="431"/>
      <c r="F209" s="442"/>
    </row>
    <row r="210" spans="1:6" ht="16.2" thickBot="1" x14ac:dyDescent="0.35">
      <c r="A210" s="99" t="s">
        <v>280</v>
      </c>
      <c r="B210" s="137">
        <f>+B208-B209</f>
        <v>0</v>
      </c>
      <c r="D210" s="431"/>
      <c r="E210" s="431"/>
      <c r="F210" s="442"/>
    </row>
    <row r="211" spans="1:6" ht="16.2" thickTop="1" x14ac:dyDescent="0.3">
      <c r="A211" s="99"/>
      <c r="B211"/>
      <c r="D211" s="59" t="s">
        <v>281</v>
      </c>
      <c r="E211" s="141"/>
      <c r="F211" s="138">
        <f>+B78</f>
        <v>159467740.15000001</v>
      </c>
    </row>
    <row r="212" spans="1:6" x14ac:dyDescent="0.3">
      <c r="A212" s="99"/>
      <c r="B212"/>
      <c r="D212" s="59" t="s">
        <v>274</v>
      </c>
      <c r="E212" s="141"/>
      <c r="F212" s="139">
        <f>+F117</f>
        <v>44798050.609999999</v>
      </c>
    </row>
    <row r="213" spans="1:6" ht="16.2" thickBot="1" x14ac:dyDescent="0.35">
      <c r="A213" s="99"/>
      <c r="B213"/>
      <c r="D213" s="141"/>
      <c r="E213" s="141"/>
      <c r="F213" s="140">
        <f>+F212/F211</f>
        <v>0.28092233932619631</v>
      </c>
    </row>
    <row r="214" spans="1:6" ht="16.2" thickTop="1" x14ac:dyDescent="0.3">
      <c r="A214" s="100"/>
      <c r="B214" s="101"/>
      <c r="C214" s="101"/>
      <c r="D214" s="101"/>
      <c r="E214" s="101"/>
      <c r="F214" s="102"/>
    </row>
    <row r="216" spans="1:6" x14ac:dyDescent="0.3">
      <c r="A216" s="438" t="s">
        <v>282</v>
      </c>
      <c r="B216" s="438"/>
    </row>
    <row r="217" spans="1:6" x14ac:dyDescent="0.3">
      <c r="A217" s="438" t="s">
        <v>283</v>
      </c>
      <c r="B217" s="438"/>
    </row>
    <row r="218" spans="1:6" x14ac:dyDescent="0.3">
      <c r="A218" s="438" t="s">
        <v>325</v>
      </c>
      <c r="B218" s="438"/>
    </row>
    <row r="219" spans="1:6" x14ac:dyDescent="0.3">
      <c r="A219" s="390"/>
      <c r="B219" s="390"/>
    </row>
    <row r="220" spans="1:6" x14ac:dyDescent="0.3">
      <c r="A220" s="391" t="s">
        <v>285</v>
      </c>
      <c r="B220" s="391" t="s">
        <v>286</v>
      </c>
    </row>
    <row r="221" spans="1:6" x14ac:dyDescent="0.3">
      <c r="A221" s="392" t="s">
        <v>297</v>
      </c>
      <c r="B221" s="393">
        <v>179030000</v>
      </c>
    </row>
    <row r="222" spans="1:6" x14ac:dyDescent="0.3">
      <c r="A222" s="392" t="s">
        <v>298</v>
      </c>
      <c r="B222" s="393">
        <v>217726000</v>
      </c>
    </row>
    <row r="223" spans="1:6" x14ac:dyDescent="0.3">
      <c r="A223" s="392" t="s">
        <v>299</v>
      </c>
      <c r="B223" s="393">
        <v>124859000</v>
      </c>
    </row>
  </sheetData>
  <mergeCells count="107">
    <mergeCell ref="A36:B36"/>
    <mergeCell ref="A25:F25"/>
    <mergeCell ref="A41:F41"/>
    <mergeCell ref="A52:E52"/>
    <mergeCell ref="A61:B61"/>
    <mergeCell ref="A63:F63"/>
    <mergeCell ref="A88:F88"/>
    <mergeCell ref="A64:F64"/>
    <mergeCell ref="B66:C66"/>
    <mergeCell ref="D66:F68"/>
    <mergeCell ref="B67:C67"/>
    <mergeCell ref="B68:C68"/>
    <mergeCell ref="A70:F70"/>
    <mergeCell ref="A74:F74"/>
    <mergeCell ref="A75:F75"/>
    <mergeCell ref="A76:F76"/>
    <mergeCell ref="A87:F87"/>
    <mergeCell ref="A72:F72"/>
    <mergeCell ref="A35:B35"/>
    <mergeCell ref="A37:B37"/>
    <mergeCell ref="A58:B58"/>
    <mergeCell ref="A59:B59"/>
    <mergeCell ref="A60:B60"/>
    <mergeCell ref="A49:B49"/>
    <mergeCell ref="A38:B38"/>
    <mergeCell ref="A56:F56"/>
    <mergeCell ref="A50:B50"/>
    <mergeCell ref="A51:B51"/>
    <mergeCell ref="A54:F54"/>
    <mergeCell ref="A53:F53"/>
    <mergeCell ref="A57:F57"/>
    <mergeCell ref="A39:B39"/>
    <mergeCell ref="A43:F43"/>
    <mergeCell ref="A45:F45"/>
    <mergeCell ref="A47:B47"/>
    <mergeCell ref="A48:B48"/>
    <mergeCell ref="A40:B40"/>
    <mergeCell ref="A89:F89"/>
    <mergeCell ref="A91:F91"/>
    <mergeCell ref="A92:F92"/>
    <mergeCell ref="A93:F93"/>
    <mergeCell ref="A97:B97"/>
    <mergeCell ref="A1:F2"/>
    <mergeCell ref="A3:F3"/>
    <mergeCell ref="A9:F9"/>
    <mergeCell ref="A13:F13"/>
    <mergeCell ref="A14:F14"/>
    <mergeCell ref="C5:E5"/>
    <mergeCell ref="C6:E6"/>
    <mergeCell ref="C7:E7"/>
    <mergeCell ref="A11:F11"/>
    <mergeCell ref="A27:F27"/>
    <mergeCell ref="A29:F29"/>
    <mergeCell ref="A30:F30"/>
    <mergeCell ref="A31:B31"/>
    <mergeCell ref="A26:F26"/>
    <mergeCell ref="A42:F42"/>
    <mergeCell ref="A46:F46"/>
    <mergeCell ref="A32:B32"/>
    <mergeCell ref="A33:B33"/>
    <mergeCell ref="A34:B34"/>
    <mergeCell ref="A117:B117"/>
    <mergeCell ref="A129:B129"/>
    <mergeCell ref="A132:F132"/>
    <mergeCell ref="A133:F133"/>
    <mergeCell ref="A135:F135"/>
    <mergeCell ref="A134:F134"/>
    <mergeCell ref="A107:F107"/>
    <mergeCell ref="A109:F109"/>
    <mergeCell ref="A111:F111"/>
    <mergeCell ref="A112:F112"/>
    <mergeCell ref="A113:F113"/>
    <mergeCell ref="A108:F108"/>
    <mergeCell ref="A137:F137"/>
    <mergeCell ref="A138:F138"/>
    <mergeCell ref="A139:F139"/>
    <mergeCell ref="A146:E146"/>
    <mergeCell ref="B192:C192"/>
    <mergeCell ref="D192:F194"/>
    <mergeCell ref="B193:C193"/>
    <mergeCell ref="B194:C194"/>
    <mergeCell ref="A147:E147"/>
    <mergeCell ref="A148:F148"/>
    <mergeCell ref="A149:F149"/>
    <mergeCell ref="A150:F150"/>
    <mergeCell ref="A151:F151"/>
    <mergeCell ref="A152:F152"/>
    <mergeCell ref="A154:F154"/>
    <mergeCell ref="B163:C163"/>
    <mergeCell ref="A216:B216"/>
    <mergeCell ref="A217:B217"/>
    <mergeCell ref="A218:B218"/>
    <mergeCell ref="D209:F210"/>
    <mergeCell ref="A190:F190"/>
    <mergeCell ref="A197:F197"/>
    <mergeCell ref="A195:F195"/>
    <mergeCell ref="B156:D156"/>
    <mergeCell ref="B157:D157"/>
    <mergeCell ref="B158:D158"/>
    <mergeCell ref="B159:C159"/>
    <mergeCell ref="B160:C160"/>
    <mergeCell ref="A188:F188"/>
    <mergeCell ref="B165:C165"/>
    <mergeCell ref="B168:C168"/>
    <mergeCell ref="B170:C170"/>
    <mergeCell ref="B173:C173"/>
    <mergeCell ref="D203:F204"/>
  </mergeCells>
  <conditionalFormatting sqref="B210">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74">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41" xr:uid="{CF969F71-995F-4B11-AE41-F4E1C82E221E}"/>
    <dataValidation allowBlank="1" showInputMessage="1" showErrorMessage="1" promptTitle="Advertencia" prompt="El código debe ser el definido para la partida en particular y debe ser el código establecido en el Clasificador de los Ingresos del Sector Público. " sqref="A114 A94" xr:uid="{0AF7F841-525C-48B5-B9A2-0839AF02D0A4}"/>
    <dataValidation allowBlank="1" showInputMessage="1" showErrorMessage="1" promptTitle="Advertencia" prompt="El nombre de la partida debe ser de acuerdo al Clasificador de los Ingresos del Sector Público. " sqref="B98:B100 B118 B178" xr:uid="{AD06A62D-DB61-4FEB-9337-0381E4D155D5}"/>
    <dataValidation allowBlank="1" showInputMessage="1" showErrorMessage="1" promptTitle="Advertencia" prompt="En este espacio se debe detallar el código correspondiente a la partida detallada y debe ser el código definido en el Clasificador de los Ingresos del Sector Público. " sqref="A98:A100 A118 A178" xr:uid="{7BDE5B6C-EED5-4EC1-BCCD-DEB52593E0BA}"/>
    <dataValidation allowBlank="1" showInputMessage="1" showErrorMessage="1" promptTitle="Advertencia" prompt="Esta tabla se completa únicamente con los ingresos y egresos del período 2024. Se recomienda leer cuidadosamente las indicaciones señaladas en la parte inferior de la tabla. " sqref="A138:F138" xr:uid="{318E36F3-1E00-4BAD-AD1D-32854F9F76D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92:F194" xr:uid="{4B2B9B10-5E86-4D09-9B7B-03B0377E1BE0}"/>
    <dataValidation allowBlank="1" showInputMessage="1" showErrorMessage="1" promptTitle="Advertencia" prompt="Se debe indicar el nombre de la partida de acuerdo al Clasificador de los Ingresos del Sector Público." sqref="B94" xr:uid="{A5EAD1F4-D883-4CE0-9B0C-4701F75195E5}"/>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2:F112" xr:uid="{962B864B-62F6-416E-A9E9-9EDD84ED99FE}"/>
    <dataValidation allowBlank="1" showInputMessage="1" showErrorMessage="1" promptTitle="Advertencia" prompt="Esta tabla solo la deben completar la unidades ejecutoras que por Ley específica estén facultadas para estimar y re presupuestar superávits." sqref="B157" xr:uid="{DB879470-23D3-4ED4-BAA3-BCB9A1B6242E}"/>
    <dataValidation allowBlank="1" showInputMessage="1" showErrorMessage="1" promptTitle="Recordatorio" prompt="El superávit libre debe ser reintegrado a más tardar el 31 de marzo,_x000a_de acuerdo al  Decreto Nº 43189-MTSS, artículo 66. " sqref="B162:B164 B166:B169 B171:B173" xr:uid="{40DA16B0-338C-4496-9C7E-350FA4B8B406}"/>
    <dataValidation allowBlank="1" showInputMessage="1" showErrorMessage="1" promptTitle="Advertencia" prompt="Debe coincidir con el monto reportado en la Liquidación Prespuestaria 2023, caso contrario se debe justificar en el espacio de observaciones. " sqref="D169 D161:D162 D164:D165" xr:uid="{E2A7AF08-5B55-4A17-9F98-DE01F102542A}"/>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6:F68" xr:uid="{00313F5D-55AE-4D2A-A8C1-0660FB700B86}"/>
  </dataValidations>
  <hyperlinks>
    <hyperlink ref="A114" r:id="rId1" xr:uid="{421F831B-0FB1-415F-9B4C-D2A0BE438CE1}"/>
    <hyperlink ref="B94" r:id="rId2" xr:uid="{F425F828-411C-472D-9AE3-454E8E772C50}"/>
    <hyperlink ref="A94" r:id="rId3" xr:uid="{64829EB5-664C-4FD4-B4C9-70BCC3AF9275}"/>
    <hyperlink ref="B114" r:id="rId4" display="Nombre de la Partida presupuestaria" xr:uid="{CEB97C6D-48EB-4CAD-BE9B-BB6D3FD995FE}"/>
  </hyperlinks>
  <printOptions horizontalCentered="1"/>
  <pageMargins left="0.31496062992125984" right="0.31496062992125984" top="1.1811023622047245" bottom="0.78740157480314965" header="0.78740157480314965" footer="0.39370078740157483"/>
  <pageSetup scale="56"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44" max="5" man="1"/>
    <brk id="69" max="5" man="1"/>
    <brk id="109" max="5" man="1"/>
    <brk id="154" max="5" man="1"/>
  </rowBreaks>
  <drawing r:id="rId6"/>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17611-AC72-4B93-AFB1-F1240ABD2ECC}">
  <sheetPr>
    <tabColor rgb="FF979797"/>
  </sheetPr>
  <dimension ref="A2:A115"/>
  <sheetViews>
    <sheetView topLeftCell="A16" workbookViewId="0">
      <selection activeCell="M19" sqref="M19"/>
    </sheetView>
  </sheetViews>
  <sheetFormatPr baseColWidth="10" defaultColWidth="11.44140625" defaultRowHeight="14.4" x14ac:dyDescent="0.3"/>
  <sheetData>
    <row r="2" spans="1:1" x14ac:dyDescent="0.3">
      <c r="A2" t="s">
        <v>326</v>
      </c>
    </row>
    <row r="3" spans="1:1" x14ac:dyDescent="0.3">
      <c r="A3" t="s">
        <v>327</v>
      </c>
    </row>
    <row r="60" spans="1:1" x14ac:dyDescent="0.3">
      <c r="A60" t="s">
        <v>328</v>
      </c>
    </row>
    <row r="61" spans="1:1" x14ac:dyDescent="0.3">
      <c r="A61" t="s">
        <v>329</v>
      </c>
    </row>
    <row r="114" spans="1:1" x14ac:dyDescent="0.3">
      <c r="A114" t="s">
        <v>330</v>
      </c>
    </row>
    <row r="115" spans="1:1" x14ac:dyDescent="0.3">
      <c r="A115" t="s">
        <v>331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tabColor rgb="FF182951"/>
  </sheetPr>
  <dimension ref="A1:E120"/>
  <sheetViews>
    <sheetView showGridLines="0" zoomScale="80" zoomScaleNormal="80" zoomScaleSheetLayoutView="100" workbookViewId="0">
      <selection sqref="A1:E2"/>
    </sheetView>
  </sheetViews>
  <sheetFormatPr baseColWidth="10" defaultColWidth="11.44140625" defaultRowHeight="15.6" x14ac:dyDescent="0.3"/>
  <cols>
    <col min="1" max="1" width="41.33203125" style="195" customWidth="1"/>
    <col min="2" max="2" width="58" style="195" bestFit="1" customWidth="1"/>
    <col min="3" max="5" width="28.5546875" style="195" customWidth="1"/>
    <col min="6" max="16384" width="11.44140625" style="195"/>
  </cols>
  <sheetData>
    <row r="1" spans="1:5" ht="18" customHeight="1" x14ac:dyDescent="0.3">
      <c r="A1" s="581" t="s">
        <v>106</v>
      </c>
      <c r="B1" s="581"/>
      <c r="C1" s="581"/>
      <c r="D1" s="581"/>
      <c r="E1" s="581"/>
    </row>
    <row r="2" spans="1:5" ht="18" customHeight="1" x14ac:dyDescent="0.3">
      <c r="A2" s="581"/>
      <c r="B2" s="581"/>
      <c r="C2" s="581"/>
      <c r="D2" s="581"/>
      <c r="E2" s="581"/>
    </row>
    <row r="3" spans="1:5" ht="18" customHeight="1" x14ac:dyDescent="0.3">
      <c r="A3" s="581" t="s">
        <v>332</v>
      </c>
      <c r="B3" s="581"/>
      <c r="C3" s="581"/>
      <c r="D3" s="581"/>
      <c r="E3" s="581"/>
    </row>
    <row r="4" spans="1:5" ht="15" customHeight="1" thickBot="1" x14ac:dyDescent="0.35"/>
    <row r="5" spans="1:5" ht="18" customHeight="1" x14ac:dyDescent="0.3">
      <c r="B5" s="124" t="s">
        <v>108</v>
      </c>
      <c r="C5" s="572" t="str">
        <f>+'1T'!C5</f>
        <v>Programa Nacional de Apoyo a la Micro Empresa y la Movilidad Social (Pronamype)</v>
      </c>
      <c r="D5" s="573"/>
      <c r="E5" s="574"/>
    </row>
    <row r="6" spans="1:5" ht="18" customHeight="1" x14ac:dyDescent="0.3">
      <c r="B6" s="125" t="s">
        <v>110</v>
      </c>
      <c r="C6" s="575" t="str">
        <f>+'1T'!C6</f>
        <v>Ministerio de Trabajo y Seguridad Social</v>
      </c>
      <c r="D6" s="576"/>
      <c r="E6" s="577"/>
    </row>
    <row r="7" spans="1:5" ht="18" customHeight="1" thickBot="1" x14ac:dyDescent="0.35">
      <c r="B7" s="128" t="s">
        <v>112</v>
      </c>
      <c r="C7" s="578" t="str">
        <f>+'1T'!C7</f>
        <v>Dirección de la Economía Social Solidaria (Unidad Pronamype)</v>
      </c>
      <c r="D7" s="579"/>
      <c r="E7" s="580"/>
    </row>
    <row r="8" spans="1:5" ht="15" customHeight="1" x14ac:dyDescent="0.3">
      <c r="A8" s="197"/>
      <c r="B8" s="196"/>
      <c r="C8" s="196"/>
      <c r="D8" s="196"/>
      <c r="E8" s="196"/>
    </row>
    <row r="9" spans="1:5" ht="21.9" customHeight="1" x14ac:dyDescent="0.3">
      <c r="A9" s="477" t="s">
        <v>333</v>
      </c>
      <c r="B9" s="477"/>
      <c r="C9" s="477"/>
      <c r="D9" s="477"/>
      <c r="E9" s="477"/>
    </row>
    <row r="10" spans="1:5" s="198" customFormat="1" ht="15" customHeight="1" x14ac:dyDescent="0.3"/>
    <row r="11" spans="1:5" x14ac:dyDescent="0.3">
      <c r="A11" s="541" t="s">
        <v>116</v>
      </c>
      <c r="B11" s="541"/>
      <c r="C11" s="541"/>
      <c r="D11" s="541"/>
      <c r="E11" s="541"/>
    </row>
    <row r="12" spans="1:5" ht="15" customHeight="1" x14ac:dyDescent="0.3">
      <c r="A12" s="541" t="s">
        <v>117</v>
      </c>
      <c r="B12" s="541"/>
      <c r="C12" s="541"/>
      <c r="D12" s="541"/>
      <c r="E12" s="541"/>
    </row>
    <row r="13" spans="1:5" x14ac:dyDescent="0.3">
      <c r="A13" s="83" t="s">
        <v>118</v>
      </c>
      <c r="B13" s="82" t="s">
        <v>119</v>
      </c>
      <c r="C13" s="83" t="s">
        <v>249</v>
      </c>
      <c r="D13" s="82" t="s">
        <v>322</v>
      </c>
      <c r="E13" s="82" t="s">
        <v>334</v>
      </c>
    </row>
    <row r="14" spans="1:5" ht="18" customHeight="1" x14ac:dyDescent="0.3">
      <c r="A14" s="228" t="s">
        <v>124</v>
      </c>
      <c r="B14" s="77" t="s">
        <v>125</v>
      </c>
      <c r="C14" s="235">
        <f>+C19+C18</f>
        <v>56</v>
      </c>
      <c r="D14" s="235">
        <f t="shared" ref="D14:E14" si="0">+D19+D18</f>
        <v>70</v>
      </c>
      <c r="E14" s="235">
        <f t="shared" si="0"/>
        <v>126</v>
      </c>
    </row>
    <row r="15" spans="1:5" ht="15" customHeight="1" x14ac:dyDescent="0.3">
      <c r="A15" s="228" t="s">
        <v>126</v>
      </c>
      <c r="B15" s="77" t="s">
        <v>125</v>
      </c>
      <c r="C15" s="235">
        <f>+C21+C22</f>
        <v>47</v>
      </c>
      <c r="D15" s="235">
        <f t="shared" ref="D15:E15" si="1">+D21+D22</f>
        <v>129</v>
      </c>
      <c r="E15" s="235">
        <f t="shared" si="1"/>
        <v>176</v>
      </c>
    </row>
    <row r="16" spans="1:5" ht="18" customHeight="1" x14ac:dyDescent="0.3">
      <c r="A16" s="10"/>
      <c r="B16" s="11"/>
      <c r="C16" s="243"/>
      <c r="D16" s="243"/>
      <c r="E16" s="243"/>
    </row>
    <row r="17" spans="1:5" ht="18" customHeight="1" x14ac:dyDescent="0.3">
      <c r="A17" s="230" t="s">
        <v>390</v>
      </c>
      <c r="B17" s="233"/>
      <c r="C17" s="244"/>
      <c r="D17" s="244"/>
      <c r="E17" s="244"/>
    </row>
    <row r="18" spans="1:5" ht="18" customHeight="1" x14ac:dyDescent="0.3">
      <c r="A18" s="229" t="s">
        <v>129</v>
      </c>
      <c r="B18" s="234" t="s">
        <v>125</v>
      </c>
      <c r="C18" s="243"/>
      <c r="D18" s="243"/>
      <c r="E18" s="236">
        <f>+SUM(C18:D18)</f>
        <v>0</v>
      </c>
    </row>
    <row r="19" spans="1:5" ht="18" customHeight="1" x14ac:dyDescent="0.3">
      <c r="A19" s="229" t="s">
        <v>127</v>
      </c>
      <c r="B19" s="234" t="s">
        <v>125</v>
      </c>
      <c r="C19" s="243">
        <f>+'1T'!F21</f>
        <v>56</v>
      </c>
      <c r="D19" s="243">
        <f>+'2T'!F21</f>
        <v>70</v>
      </c>
      <c r="E19" s="236">
        <f>+SUM(C19:D19)</f>
        <v>126</v>
      </c>
    </row>
    <row r="20" spans="1:5" ht="18" customHeight="1" x14ac:dyDescent="0.3">
      <c r="A20" s="230" t="s">
        <v>128</v>
      </c>
      <c r="B20" s="233"/>
      <c r="C20" s="244"/>
      <c r="D20" s="244"/>
      <c r="E20" s="244"/>
    </row>
    <row r="21" spans="1:5" ht="18" customHeight="1" x14ac:dyDescent="0.3">
      <c r="A21" s="229" t="s">
        <v>129</v>
      </c>
      <c r="B21" s="234" t="s">
        <v>125</v>
      </c>
      <c r="C21" s="243">
        <f>+'1T'!F23</f>
        <v>47</v>
      </c>
      <c r="D21" s="243">
        <f>+'2T'!F23</f>
        <v>129</v>
      </c>
      <c r="E21" s="236">
        <f>+SUM(C21:D21)</f>
        <v>176</v>
      </c>
    </row>
    <row r="22" spans="1:5" ht="18" customHeight="1" x14ac:dyDescent="0.3">
      <c r="A22" s="229" t="s">
        <v>127</v>
      </c>
      <c r="B22" s="234" t="s">
        <v>125</v>
      </c>
      <c r="C22" s="243"/>
      <c r="D22" s="243"/>
      <c r="E22" s="236">
        <f>+SUM(C22:D22)</f>
        <v>0</v>
      </c>
    </row>
    <row r="23" spans="1:5" ht="15" customHeight="1" x14ac:dyDescent="0.3">
      <c r="A23" s="224" t="s">
        <v>261</v>
      </c>
      <c r="B23" s="224"/>
      <c r="C23" s="71"/>
      <c r="D23" s="71"/>
      <c r="E23" s="71"/>
    </row>
    <row r="24" spans="1:5" ht="151.5" customHeight="1" x14ac:dyDescent="0.3">
      <c r="A24" s="561" t="s">
        <v>336</v>
      </c>
      <c r="B24" s="561"/>
      <c r="C24" s="561"/>
      <c r="D24" s="561"/>
      <c r="E24" s="561"/>
    </row>
    <row r="25" spans="1:5" ht="15" customHeight="1" x14ac:dyDescent="0.3">
      <c r="A25" s="199"/>
      <c r="B25" s="199"/>
      <c r="C25" s="199"/>
      <c r="D25" s="200"/>
      <c r="E25" s="200"/>
    </row>
    <row r="26" spans="1:5" x14ac:dyDescent="0.3">
      <c r="A26" s="541" t="s">
        <v>133</v>
      </c>
      <c r="B26" s="541"/>
      <c r="C26" s="541"/>
      <c r="D26" s="541"/>
      <c r="E26" s="58"/>
    </row>
    <row r="27" spans="1:5" ht="15" customHeight="1" x14ac:dyDescent="0.3">
      <c r="A27" s="541" t="s">
        <v>134</v>
      </c>
      <c r="B27" s="541"/>
      <c r="C27" s="541"/>
      <c r="D27" s="541"/>
      <c r="E27" s="58"/>
    </row>
    <row r="28" spans="1:5" ht="15" customHeight="1" x14ac:dyDescent="0.3">
      <c r="A28" s="199"/>
      <c r="B28" s="199"/>
      <c r="C28" s="200"/>
      <c r="D28" s="200"/>
      <c r="E28" s="200"/>
    </row>
    <row r="29" spans="1:5" ht="16.95" customHeight="1" x14ac:dyDescent="0.3">
      <c r="A29" s="116" t="s">
        <v>337</v>
      </c>
      <c r="B29" s="227" t="s">
        <v>249</v>
      </c>
      <c r="C29" s="82" t="s">
        <v>322</v>
      </c>
      <c r="D29" s="83" t="s">
        <v>338</v>
      </c>
      <c r="E29" s="29"/>
    </row>
    <row r="30" spans="1:5" ht="16.95" customHeight="1" x14ac:dyDescent="0.3">
      <c r="A30" s="228" t="s">
        <v>124</v>
      </c>
      <c r="B30" s="89">
        <f>+B35+B34</f>
        <v>29266416.149999999</v>
      </c>
      <c r="C30" s="89">
        <f t="shared" ref="C30:D30" si="2">+C35+C34</f>
        <v>44798050.609999999</v>
      </c>
      <c r="D30" s="89">
        <f t="shared" si="2"/>
        <v>74064466.75999999</v>
      </c>
      <c r="E30" s="198"/>
    </row>
    <row r="31" spans="1:5" ht="15" customHeight="1" x14ac:dyDescent="0.3">
      <c r="A31" s="228" t="s">
        <v>126</v>
      </c>
      <c r="B31" s="89">
        <f>+B37+B38</f>
        <v>207200000</v>
      </c>
      <c r="C31" s="89">
        <f t="shared" ref="C31:D31" si="3">+C37+C38</f>
        <v>536075838.30000001</v>
      </c>
      <c r="D31" s="89">
        <f t="shared" si="3"/>
        <v>743275838.29999995</v>
      </c>
      <c r="E31" s="29"/>
    </row>
    <row r="32" spans="1:5" ht="18" customHeight="1" x14ac:dyDescent="0.3">
      <c r="A32" s="10"/>
      <c r="B32" s="70"/>
      <c r="C32" s="201"/>
      <c r="D32" s="70"/>
      <c r="E32" s="29"/>
    </row>
    <row r="33" spans="1:5" ht="18" customHeight="1" x14ac:dyDescent="0.3">
      <c r="A33" s="230" t="s">
        <v>135</v>
      </c>
      <c r="B33" s="242"/>
      <c r="C33" s="245"/>
      <c r="D33" s="242"/>
      <c r="E33" s="29"/>
    </row>
    <row r="34" spans="1:5" ht="18" customHeight="1" x14ac:dyDescent="0.3">
      <c r="A34" s="229" t="s">
        <v>129</v>
      </c>
      <c r="B34" s="70">
        <f>+'1T'!F36</f>
        <v>0</v>
      </c>
      <c r="C34" s="201">
        <f>+'2T'!F36</f>
        <v>0</v>
      </c>
      <c r="D34" s="12">
        <f>+SUM(B34:C34)</f>
        <v>0</v>
      </c>
      <c r="E34" s="29"/>
    </row>
    <row r="35" spans="1:5" ht="18" customHeight="1" x14ac:dyDescent="0.3">
      <c r="A35" s="229" t="s">
        <v>127</v>
      </c>
      <c r="B35" s="70">
        <f>+'1T'!F37</f>
        <v>29266416.149999999</v>
      </c>
      <c r="C35" s="201">
        <f>+'2T'!F37</f>
        <v>44798050.609999999</v>
      </c>
      <c r="D35" s="12">
        <f>+SUM(B35:C35)</f>
        <v>74064466.75999999</v>
      </c>
      <c r="E35" s="29"/>
    </row>
    <row r="36" spans="1:5" ht="18" customHeight="1" x14ac:dyDescent="0.3">
      <c r="A36" s="230" t="s">
        <v>128</v>
      </c>
      <c r="B36" s="242"/>
      <c r="C36" s="245"/>
      <c r="D36" s="242"/>
      <c r="E36" s="203"/>
    </row>
    <row r="37" spans="1:5" ht="18" customHeight="1" x14ac:dyDescent="0.3">
      <c r="A37" s="229" t="s">
        <v>129</v>
      </c>
      <c r="B37" s="70">
        <f>+'1T'!F39</f>
        <v>207200000</v>
      </c>
      <c r="C37" s="201">
        <f>+'2T'!F39</f>
        <v>471760000</v>
      </c>
      <c r="D37" s="12">
        <f>+SUM(B37:C37)</f>
        <v>678960000</v>
      </c>
      <c r="E37" s="203"/>
    </row>
    <row r="38" spans="1:5" ht="18" customHeight="1" x14ac:dyDescent="0.3">
      <c r="A38" s="229" t="s">
        <v>127</v>
      </c>
      <c r="B38" s="70">
        <f>+'1T'!F41</f>
        <v>0</v>
      </c>
      <c r="C38" s="201">
        <f>+'2T'!F40</f>
        <v>64315838.299999997</v>
      </c>
      <c r="D38" s="12">
        <f>+SUM(B38:C38)</f>
        <v>64315838.299999997</v>
      </c>
      <c r="E38" s="203"/>
    </row>
    <row r="39" spans="1:5" ht="15" customHeight="1" x14ac:dyDescent="0.3">
      <c r="A39" s="224" t="s">
        <v>307</v>
      </c>
      <c r="B39" s="224"/>
      <c r="C39" s="71"/>
      <c r="D39" s="121"/>
      <c r="E39" s="203"/>
    </row>
    <row r="40" spans="1:5" ht="60" customHeight="1" x14ac:dyDescent="0.3">
      <c r="A40" s="562" t="s">
        <v>339</v>
      </c>
      <c r="B40" s="563"/>
      <c r="C40" s="563"/>
      <c r="D40" s="564"/>
      <c r="E40" s="203"/>
    </row>
    <row r="41" spans="1:5" ht="15" customHeight="1" x14ac:dyDescent="0.3">
      <c r="A41" s="204"/>
      <c r="B41" s="204"/>
      <c r="C41" s="204"/>
      <c r="D41" s="204"/>
      <c r="E41" s="205"/>
    </row>
    <row r="42" spans="1:5" ht="15" customHeight="1" x14ac:dyDescent="0.3"/>
    <row r="43" spans="1:5" ht="21.9" customHeight="1" x14ac:dyDescent="0.3">
      <c r="A43" s="477" t="s">
        <v>340</v>
      </c>
      <c r="B43" s="477"/>
      <c r="C43" s="477"/>
      <c r="D43" s="477"/>
      <c r="E43" s="477"/>
    </row>
    <row r="44" spans="1:5" ht="15" customHeight="1" x14ac:dyDescent="0.3"/>
    <row r="45" spans="1:5" x14ac:dyDescent="0.3">
      <c r="A45" s="560" t="s">
        <v>192</v>
      </c>
      <c r="B45" s="560"/>
      <c r="C45" s="560"/>
      <c r="D45" s="560"/>
      <c r="E45" s="560"/>
    </row>
    <row r="46" spans="1:5" ht="31.5" customHeight="1" x14ac:dyDescent="0.3">
      <c r="A46" s="565" t="s">
        <v>341</v>
      </c>
      <c r="B46" s="565"/>
      <c r="C46" s="565"/>
      <c r="D46" s="565"/>
      <c r="E46" s="565"/>
    </row>
    <row r="47" spans="1:5" x14ac:dyDescent="0.3">
      <c r="A47" s="560" t="s">
        <v>171</v>
      </c>
      <c r="B47" s="560"/>
      <c r="C47" s="560"/>
      <c r="D47" s="560"/>
      <c r="E47" s="560"/>
    </row>
    <row r="48" spans="1:5" ht="18" customHeight="1" x14ac:dyDescent="0.3">
      <c r="A48" s="87" t="s">
        <v>194</v>
      </c>
      <c r="B48" s="87" t="s">
        <v>342</v>
      </c>
      <c r="C48" s="87" t="s">
        <v>249</v>
      </c>
      <c r="D48" s="87" t="s">
        <v>322</v>
      </c>
      <c r="E48" s="87" t="s">
        <v>338</v>
      </c>
    </row>
    <row r="49" spans="1:5" x14ac:dyDescent="0.3">
      <c r="A49" s="189" t="s">
        <v>178</v>
      </c>
      <c r="B49" s="206"/>
      <c r="C49" s="76">
        <f>+C51</f>
        <v>39866934.900000006</v>
      </c>
      <c r="D49" s="76">
        <f>+D51</f>
        <v>39866934.900000006</v>
      </c>
      <c r="E49" s="76">
        <f>+E51</f>
        <v>79733869.800000012</v>
      </c>
    </row>
    <row r="50" spans="1:5" ht="15" customHeight="1" x14ac:dyDescent="0.3">
      <c r="A50" s="10"/>
      <c r="B50" s="123"/>
      <c r="C50" s="12"/>
      <c r="D50" s="12"/>
      <c r="E50" s="12"/>
    </row>
    <row r="51" spans="1:5" x14ac:dyDescent="0.3">
      <c r="A51" s="472" t="s">
        <v>343</v>
      </c>
      <c r="B51" s="472"/>
      <c r="C51" s="90">
        <f>+C52+C56</f>
        <v>39866934.900000006</v>
      </c>
      <c r="D51" s="90">
        <f>+D52+D56</f>
        <v>39866934.900000006</v>
      </c>
      <c r="E51" s="90">
        <f>+C51+D51</f>
        <v>79733869.800000012</v>
      </c>
    </row>
    <row r="52" spans="1:5" ht="16.5" customHeight="1" x14ac:dyDescent="0.3">
      <c r="A52" s="207" t="s">
        <v>198</v>
      </c>
      <c r="B52" s="208" t="s">
        <v>199</v>
      </c>
      <c r="C52" s="12">
        <f t="shared" ref="C52:D54" si="4">+C53</f>
        <v>39866934.900000006</v>
      </c>
      <c r="D52" s="12">
        <f t="shared" si="4"/>
        <v>39866934.900000006</v>
      </c>
      <c r="E52" s="12">
        <f>+C52+D52</f>
        <v>79733869.800000012</v>
      </c>
    </row>
    <row r="53" spans="1:5" ht="16.5" customHeight="1" x14ac:dyDescent="0.3">
      <c r="A53" s="207" t="s">
        <v>200</v>
      </c>
      <c r="B53" s="208" t="s">
        <v>1</v>
      </c>
      <c r="C53" s="70">
        <f t="shared" si="4"/>
        <v>39866934.900000006</v>
      </c>
      <c r="D53" s="70">
        <f t="shared" si="4"/>
        <v>39866934.900000006</v>
      </c>
      <c r="E53" s="70">
        <f t="shared" ref="E53:E59" si="5">+C53+D53</f>
        <v>79733869.800000012</v>
      </c>
    </row>
    <row r="54" spans="1:5" ht="16.5" customHeight="1" x14ac:dyDescent="0.3">
      <c r="A54" s="207" t="s">
        <v>201</v>
      </c>
      <c r="B54" s="208" t="s">
        <v>202</v>
      </c>
      <c r="C54" s="70">
        <f t="shared" si="4"/>
        <v>39866934.900000006</v>
      </c>
      <c r="D54" s="70">
        <f t="shared" si="4"/>
        <v>39866934.900000006</v>
      </c>
      <c r="E54" s="70">
        <f t="shared" si="5"/>
        <v>79733869.800000012</v>
      </c>
    </row>
    <row r="55" spans="1:5" ht="16.5" customHeight="1" x14ac:dyDescent="0.3">
      <c r="A55" s="207" t="s">
        <v>203</v>
      </c>
      <c r="B55" s="208" t="s">
        <v>344</v>
      </c>
      <c r="C55" s="70">
        <f>+'1T'!F101</f>
        <v>39866934.900000006</v>
      </c>
      <c r="D55" s="70">
        <f>+'2T'!F101</f>
        <v>39866934.900000006</v>
      </c>
      <c r="E55" s="70">
        <f t="shared" si="5"/>
        <v>79733869.800000012</v>
      </c>
    </row>
    <row r="56" spans="1:5" ht="16.5" customHeight="1" x14ac:dyDescent="0.3">
      <c r="A56" s="207" t="s">
        <v>205</v>
      </c>
      <c r="B56" s="208" t="s">
        <v>206</v>
      </c>
      <c r="C56" s="12">
        <f>+C57</f>
        <v>0</v>
      </c>
      <c r="D56" s="12">
        <f t="shared" ref="D56:D58" si="6">+D57</f>
        <v>0</v>
      </c>
      <c r="E56" s="12">
        <f>+C56+D56</f>
        <v>0</v>
      </c>
    </row>
    <row r="57" spans="1:5" ht="16.5" customHeight="1" x14ac:dyDescent="0.3">
      <c r="A57" s="207" t="s">
        <v>207</v>
      </c>
      <c r="B57" s="208" t="s">
        <v>0</v>
      </c>
      <c r="C57" s="70">
        <f>+C58</f>
        <v>0</v>
      </c>
      <c r="D57" s="70">
        <f t="shared" si="6"/>
        <v>0</v>
      </c>
      <c r="E57" s="70">
        <f t="shared" si="5"/>
        <v>0</v>
      </c>
    </row>
    <row r="58" spans="1:5" ht="16.5" customHeight="1" x14ac:dyDescent="0.3">
      <c r="A58" s="207" t="s">
        <v>208</v>
      </c>
      <c r="B58" s="208" t="s">
        <v>209</v>
      </c>
      <c r="C58" s="70">
        <f>+C59</f>
        <v>0</v>
      </c>
      <c r="D58" s="70">
        <f t="shared" si="6"/>
        <v>0</v>
      </c>
      <c r="E58" s="70">
        <f t="shared" si="5"/>
        <v>0</v>
      </c>
    </row>
    <row r="59" spans="1:5" ht="16.5" customHeight="1" x14ac:dyDescent="0.3">
      <c r="A59" s="207" t="s">
        <v>210</v>
      </c>
      <c r="B59" s="208" t="s">
        <v>211</v>
      </c>
      <c r="C59" s="70">
        <f>+'1T'!F105</f>
        <v>0</v>
      </c>
      <c r="D59" s="70">
        <f>+'2T'!F105</f>
        <v>0</v>
      </c>
      <c r="E59" s="70">
        <f t="shared" si="5"/>
        <v>0</v>
      </c>
    </row>
    <row r="60" spans="1:5" ht="9.9" customHeight="1" x14ac:dyDescent="0.3">
      <c r="A60" s="73"/>
      <c r="B60" s="123"/>
      <c r="C60" s="70"/>
      <c r="D60" s="70"/>
      <c r="E60" s="70"/>
    </row>
    <row r="61" spans="1:5" x14ac:dyDescent="0.3">
      <c r="A61" s="525" t="s">
        <v>345</v>
      </c>
      <c r="B61" s="525"/>
      <c r="C61" s="525"/>
      <c r="D61" s="525"/>
      <c r="E61" s="525"/>
    </row>
    <row r="62" spans="1:5" ht="50.1" customHeight="1" x14ac:dyDescent="0.3">
      <c r="A62" s="569" t="s">
        <v>346</v>
      </c>
      <c r="B62" s="570"/>
      <c r="C62" s="570"/>
      <c r="D62" s="570"/>
      <c r="E62" s="571"/>
    </row>
    <row r="63" spans="1:5" x14ac:dyDescent="0.3">
      <c r="A63" s="21"/>
      <c r="B63" s="147"/>
      <c r="C63" s="20"/>
    </row>
    <row r="64" spans="1:5" x14ac:dyDescent="0.3">
      <c r="A64" s="21"/>
      <c r="B64" s="147"/>
      <c r="C64" s="20"/>
    </row>
    <row r="65" spans="1:5" x14ac:dyDescent="0.3">
      <c r="A65" s="560" t="s">
        <v>214</v>
      </c>
      <c r="B65" s="560"/>
      <c r="C65" s="560"/>
      <c r="D65" s="560"/>
      <c r="E65" s="560"/>
    </row>
    <row r="66" spans="1:5" ht="32.25" customHeight="1" x14ac:dyDescent="0.3">
      <c r="A66" s="565" t="s">
        <v>347</v>
      </c>
      <c r="B66" s="565"/>
      <c r="C66" s="565"/>
      <c r="D66" s="565"/>
      <c r="E66" s="565"/>
    </row>
    <row r="67" spans="1:5" x14ac:dyDescent="0.3">
      <c r="A67" s="560" t="s">
        <v>171</v>
      </c>
      <c r="B67" s="560"/>
      <c r="C67" s="560"/>
      <c r="D67" s="560"/>
      <c r="E67" s="560"/>
    </row>
    <row r="68" spans="1:5" ht="18" customHeight="1" x14ac:dyDescent="0.3">
      <c r="A68" s="87" t="s">
        <v>194</v>
      </c>
      <c r="B68" s="87" t="s">
        <v>342</v>
      </c>
      <c r="C68" s="87" t="s">
        <v>249</v>
      </c>
      <c r="D68" s="87" t="s">
        <v>322</v>
      </c>
      <c r="E68" s="87" t="s">
        <v>338</v>
      </c>
    </row>
    <row r="69" spans="1:5" x14ac:dyDescent="0.3">
      <c r="A69" s="189" t="s">
        <v>178</v>
      </c>
      <c r="B69" s="206"/>
      <c r="C69" s="76">
        <f>+C71+C83</f>
        <v>29266416.149999999</v>
      </c>
      <c r="D69" s="76">
        <f>+D71+D83</f>
        <v>44798050.609999999</v>
      </c>
      <c r="E69" s="76">
        <f>+E71+E83</f>
        <v>74064466.75999999</v>
      </c>
    </row>
    <row r="70" spans="1:5" ht="15" customHeight="1" x14ac:dyDescent="0.3">
      <c r="A70" s="10"/>
      <c r="B70" s="123"/>
      <c r="C70" s="12"/>
      <c r="D70" s="12"/>
      <c r="E70" s="42"/>
    </row>
    <row r="71" spans="1:5" x14ac:dyDescent="0.3">
      <c r="A71" s="472" t="s">
        <v>320</v>
      </c>
      <c r="B71" s="472"/>
      <c r="C71" s="90">
        <f>+SUM(C72:C81)</f>
        <v>29266416.149999999</v>
      </c>
      <c r="D71" s="90">
        <f t="shared" ref="D71:E71" si="7">+SUM(D72:D81)</f>
        <v>44798050.609999999</v>
      </c>
      <c r="E71" s="90">
        <f t="shared" si="7"/>
        <v>74064466.75999999</v>
      </c>
    </row>
    <row r="72" spans="1:5" x14ac:dyDescent="0.3">
      <c r="A72" s="209">
        <v>0</v>
      </c>
      <c r="B72" s="208" t="s">
        <v>218</v>
      </c>
      <c r="C72" s="70">
        <f>+'1T'!F118</f>
        <v>0</v>
      </c>
      <c r="D72" s="70">
        <f>+'2T'!F118</f>
        <v>0</v>
      </c>
      <c r="E72" s="202">
        <f>+C72+D72</f>
        <v>0</v>
      </c>
    </row>
    <row r="73" spans="1:5" x14ac:dyDescent="0.3">
      <c r="A73" s="209">
        <v>1</v>
      </c>
      <c r="B73" s="208" t="s">
        <v>2</v>
      </c>
      <c r="C73" s="70">
        <f>+'1T'!F119</f>
        <v>0</v>
      </c>
      <c r="D73" s="70">
        <f>+'2T'!F119</f>
        <v>0</v>
      </c>
      <c r="E73" s="202">
        <f t="shared" ref="E73:E81" si="8">+C73+D73</f>
        <v>0</v>
      </c>
    </row>
    <row r="74" spans="1:5" x14ac:dyDescent="0.3">
      <c r="A74" s="209">
        <v>2</v>
      </c>
      <c r="B74" s="208" t="s">
        <v>219</v>
      </c>
      <c r="C74" s="70">
        <f>+'1T'!F120</f>
        <v>0</v>
      </c>
      <c r="D74" s="70">
        <f>+'2T'!F120</f>
        <v>0</v>
      </c>
      <c r="E74" s="202">
        <f t="shared" si="8"/>
        <v>0</v>
      </c>
    </row>
    <row r="75" spans="1:5" x14ac:dyDescent="0.3">
      <c r="A75" s="209">
        <v>3</v>
      </c>
      <c r="B75" s="208" t="s">
        <v>220</v>
      </c>
      <c r="C75" s="70">
        <f>+'1T'!F121</f>
        <v>0</v>
      </c>
      <c r="D75" s="70">
        <f>+'2T'!F121</f>
        <v>0</v>
      </c>
      <c r="E75" s="202">
        <f t="shared" si="8"/>
        <v>0</v>
      </c>
    </row>
    <row r="76" spans="1:5" x14ac:dyDescent="0.3">
      <c r="A76" s="209">
        <v>4</v>
      </c>
      <c r="B76" s="208" t="s">
        <v>221</v>
      </c>
      <c r="C76" s="70">
        <f>+'1T'!F122</f>
        <v>0</v>
      </c>
      <c r="D76" s="70">
        <f>+'2T'!F122</f>
        <v>0</v>
      </c>
      <c r="E76" s="202">
        <f t="shared" si="8"/>
        <v>0</v>
      </c>
    </row>
    <row r="77" spans="1:5" x14ac:dyDescent="0.3">
      <c r="A77" s="209">
        <v>5</v>
      </c>
      <c r="B77" s="208" t="s">
        <v>222</v>
      </c>
      <c r="C77" s="70">
        <f>+'1T'!F123</f>
        <v>0</v>
      </c>
      <c r="D77" s="70">
        <f>+'2T'!F123</f>
        <v>0</v>
      </c>
      <c r="E77" s="202">
        <f t="shared" si="8"/>
        <v>0</v>
      </c>
    </row>
    <row r="78" spans="1:5" x14ac:dyDescent="0.3">
      <c r="A78" s="209">
        <v>6</v>
      </c>
      <c r="B78" s="208" t="s">
        <v>1</v>
      </c>
      <c r="C78" s="70">
        <f>+'1T'!F124</f>
        <v>29266416.149999999</v>
      </c>
      <c r="D78" s="70">
        <f>+'2T'!F124</f>
        <v>44798050.609999999</v>
      </c>
      <c r="E78" s="202">
        <f>+C78+D78</f>
        <v>74064466.75999999</v>
      </c>
    </row>
    <row r="79" spans="1:5" x14ac:dyDescent="0.3">
      <c r="A79" s="209">
        <v>7</v>
      </c>
      <c r="B79" s="208" t="s">
        <v>0</v>
      </c>
      <c r="C79" s="70">
        <f>+'1T'!F125</f>
        <v>0</v>
      </c>
      <c r="D79" s="70">
        <f>+'2T'!F125</f>
        <v>0</v>
      </c>
      <c r="E79" s="202">
        <f t="shared" si="8"/>
        <v>0</v>
      </c>
    </row>
    <row r="80" spans="1:5" x14ac:dyDescent="0.3">
      <c r="A80" s="209">
        <v>8</v>
      </c>
      <c r="B80" s="208" t="s">
        <v>223</v>
      </c>
      <c r="C80" s="70">
        <f>+'1T'!F126</f>
        <v>0</v>
      </c>
      <c r="D80" s="70">
        <f>+'2T'!F126</f>
        <v>0</v>
      </c>
      <c r="E80" s="202">
        <f t="shared" si="8"/>
        <v>0</v>
      </c>
    </row>
    <row r="81" spans="1:5" ht="15" customHeight="1" x14ac:dyDescent="0.3">
      <c r="A81" s="209">
        <v>9</v>
      </c>
      <c r="B81" s="208" t="s">
        <v>224</v>
      </c>
      <c r="C81" s="70">
        <f>+'1T'!F127</f>
        <v>0</v>
      </c>
      <c r="D81" s="70">
        <f>+'2T'!F127</f>
        <v>0</v>
      </c>
      <c r="E81" s="202">
        <f t="shared" si="8"/>
        <v>0</v>
      </c>
    </row>
    <row r="82" spans="1:5" ht="9.9" customHeight="1" x14ac:dyDescent="0.3">
      <c r="A82" s="209"/>
      <c r="B82" s="208"/>
      <c r="C82" s="70"/>
      <c r="D82" s="70"/>
      <c r="E82" s="202"/>
    </row>
    <row r="83" spans="1:5" ht="17.25" customHeight="1" x14ac:dyDescent="0.3">
      <c r="A83" s="472" t="s">
        <v>321</v>
      </c>
      <c r="B83" s="472"/>
      <c r="C83" s="90">
        <f t="shared" ref="C83:E84" si="9">+C84</f>
        <v>0</v>
      </c>
      <c r="D83" s="90">
        <f t="shared" si="9"/>
        <v>0</v>
      </c>
      <c r="E83" s="90">
        <f t="shared" si="9"/>
        <v>0</v>
      </c>
    </row>
    <row r="84" spans="1:5" x14ac:dyDescent="0.3">
      <c r="A84" s="209">
        <v>6</v>
      </c>
      <c r="B84" s="208" t="s">
        <v>1</v>
      </c>
      <c r="C84" s="210">
        <f t="shared" si="9"/>
        <v>0</v>
      </c>
      <c r="D84" s="210">
        <f t="shared" si="9"/>
        <v>0</v>
      </c>
      <c r="E84" s="210">
        <f t="shared" si="9"/>
        <v>0</v>
      </c>
    </row>
    <row r="85" spans="1:5" x14ac:dyDescent="0.3">
      <c r="A85" s="380" t="s">
        <v>226</v>
      </c>
      <c r="B85" s="381" t="s">
        <v>227</v>
      </c>
      <c r="C85" s="382">
        <f>+'1T'!F131</f>
        <v>0</v>
      </c>
      <c r="D85" s="382">
        <f>+'2T'!F131</f>
        <v>0</v>
      </c>
      <c r="E85" s="382">
        <f>+C85+D85</f>
        <v>0</v>
      </c>
    </row>
    <row r="86" spans="1:5" ht="16.5" customHeight="1" x14ac:dyDescent="0.3">
      <c r="A86" s="566" t="s">
        <v>228</v>
      </c>
      <c r="B86" s="566"/>
      <c r="C86" s="566"/>
      <c r="D86" s="566"/>
      <c r="E86" s="566"/>
    </row>
    <row r="87" spans="1:5" x14ac:dyDescent="0.3">
      <c r="A87" s="567" t="s">
        <v>345</v>
      </c>
      <c r="B87" s="567"/>
      <c r="C87" s="567"/>
      <c r="D87" s="567"/>
      <c r="E87" s="567"/>
    </row>
    <row r="88" spans="1:5" x14ac:dyDescent="0.3">
      <c r="A88" s="73"/>
      <c r="B88" s="123"/>
    </row>
    <row r="89" spans="1:5" x14ac:dyDescent="0.3">
      <c r="A89" s="560" t="s">
        <v>231</v>
      </c>
      <c r="B89" s="560"/>
      <c r="C89" s="560"/>
      <c r="D89" s="560"/>
      <c r="E89" s="560"/>
    </row>
    <row r="90" spans="1:5" x14ac:dyDescent="0.3">
      <c r="A90" s="560" t="s">
        <v>232</v>
      </c>
      <c r="B90" s="560"/>
      <c r="C90" s="560"/>
      <c r="D90" s="560"/>
      <c r="E90" s="560"/>
    </row>
    <row r="91" spans="1:5" x14ac:dyDescent="0.3">
      <c r="A91" s="560" t="s">
        <v>171</v>
      </c>
      <c r="B91" s="560"/>
      <c r="C91" s="560"/>
      <c r="D91" s="560"/>
      <c r="E91" s="560"/>
    </row>
    <row r="92" spans="1:5" ht="18" customHeight="1" x14ac:dyDescent="0.3">
      <c r="A92" s="87" t="s">
        <v>233</v>
      </c>
      <c r="B92" s="87" t="s">
        <v>249</v>
      </c>
      <c r="C92" s="87" t="s">
        <v>322</v>
      </c>
      <c r="D92" s="87" t="s">
        <v>338</v>
      </c>
      <c r="E92" s="211"/>
    </row>
    <row r="93" spans="1:5" x14ac:dyDescent="0.3">
      <c r="A93" s="107" t="s">
        <v>234</v>
      </c>
      <c r="B93" s="212">
        <v>0</v>
      </c>
      <c r="C93" s="212">
        <f>+B97</f>
        <v>10600518.750000007</v>
      </c>
      <c r="D93" s="212">
        <v>0</v>
      </c>
      <c r="E93" s="211"/>
    </row>
    <row r="94" spans="1:5" x14ac:dyDescent="0.3">
      <c r="A94" s="107" t="s">
        <v>235</v>
      </c>
      <c r="B94" s="212">
        <f>+'1T'!E142</f>
        <v>39866934.900000006</v>
      </c>
      <c r="C94" s="212">
        <f>+'2T'!E142</f>
        <v>39866934.900000006</v>
      </c>
      <c r="D94" s="212">
        <f>+B94+C94</f>
        <v>79733869.800000012</v>
      </c>
      <c r="E94" s="211"/>
    </row>
    <row r="95" spans="1:5" x14ac:dyDescent="0.3">
      <c r="A95" s="107" t="s">
        <v>236</v>
      </c>
      <c r="B95" s="212">
        <f>+B93+B94</f>
        <v>39866934.900000006</v>
      </c>
      <c r="C95" s="212">
        <f>+C93+C94</f>
        <v>50467453.650000013</v>
      </c>
      <c r="D95" s="212">
        <f>+D93+D94</f>
        <v>79733869.800000012</v>
      </c>
      <c r="E95" s="211"/>
    </row>
    <row r="96" spans="1:5" x14ac:dyDescent="0.3">
      <c r="A96" s="107" t="s">
        <v>237</v>
      </c>
      <c r="B96" s="212">
        <f>+'1T'!E144</f>
        <v>29266416.149999999</v>
      </c>
      <c r="C96" s="212">
        <f>+'2T'!E144</f>
        <v>44798050.609999999</v>
      </c>
      <c r="D96" s="212">
        <f>+B96+C96</f>
        <v>74064466.75999999</v>
      </c>
      <c r="E96" s="211"/>
    </row>
    <row r="97" spans="1:5" x14ac:dyDescent="0.3">
      <c r="A97" s="107" t="s">
        <v>238</v>
      </c>
      <c r="B97" s="212">
        <f>+B95-B96</f>
        <v>10600518.750000007</v>
      </c>
      <c r="C97" s="212">
        <f>+C95-C96</f>
        <v>5669403.040000014</v>
      </c>
      <c r="D97" s="212">
        <f>+D95-D96</f>
        <v>5669403.0400000215</v>
      </c>
      <c r="E97" s="211"/>
    </row>
    <row r="98" spans="1:5" ht="18" customHeight="1" x14ac:dyDescent="0.3">
      <c r="A98" s="525" t="s">
        <v>345</v>
      </c>
      <c r="B98" s="525"/>
      <c r="C98" s="525"/>
      <c r="D98" s="525"/>
      <c r="E98" s="198"/>
    </row>
    <row r="99" spans="1:5" x14ac:dyDescent="0.3">
      <c r="A99" s="204"/>
      <c r="B99" s="204"/>
      <c r="C99" s="204"/>
      <c r="D99" s="204"/>
      <c r="E99" s="198"/>
    </row>
    <row r="100" spans="1:5" x14ac:dyDescent="0.3">
      <c r="A100" s="560" t="s">
        <v>247</v>
      </c>
      <c r="B100" s="560"/>
      <c r="C100" s="560"/>
      <c r="D100" s="560"/>
    </row>
    <row r="101" spans="1:5" ht="17.25" customHeight="1" x14ac:dyDescent="0.3">
      <c r="A101" s="565" t="s">
        <v>248</v>
      </c>
      <c r="B101" s="565"/>
      <c r="C101" s="565"/>
      <c r="D101" s="565"/>
    </row>
    <row r="102" spans="1:5" x14ac:dyDescent="0.3">
      <c r="A102" s="560" t="s">
        <v>171</v>
      </c>
      <c r="B102" s="560"/>
      <c r="C102" s="560"/>
      <c r="D102" s="560"/>
    </row>
    <row r="103" spans="1:5" x14ac:dyDescent="0.3">
      <c r="A103" s="157" t="s">
        <v>233</v>
      </c>
      <c r="B103" s="157"/>
      <c r="C103" s="157" t="s">
        <v>249</v>
      </c>
      <c r="D103" s="157" t="s">
        <v>322</v>
      </c>
    </row>
    <row r="104" spans="1:5" x14ac:dyDescent="0.3">
      <c r="A104" s="150" t="s">
        <v>250</v>
      </c>
      <c r="B104" s="150"/>
      <c r="C104" s="83"/>
      <c r="D104" s="83"/>
    </row>
    <row r="105" spans="1:5" x14ac:dyDescent="0.3">
      <c r="A105" s="107" t="s">
        <v>251</v>
      </c>
      <c r="C105" s="147">
        <f>+'1T'!D161</f>
        <v>151615982.75999999</v>
      </c>
      <c r="D105" s="147">
        <f>+'2T'!D161</f>
        <v>0</v>
      </c>
    </row>
    <row r="106" spans="1:5" x14ac:dyDescent="0.3">
      <c r="A106" s="107" t="s">
        <v>252</v>
      </c>
      <c r="C106" s="147">
        <f>+'1T'!D162</f>
        <v>0</v>
      </c>
      <c r="D106" s="147">
        <f>+'2T'!D162</f>
        <v>0</v>
      </c>
    </row>
    <row r="107" spans="1:5" x14ac:dyDescent="0.3">
      <c r="A107" s="152" t="s">
        <v>178</v>
      </c>
      <c r="B107" s="152"/>
      <c r="C107" s="213">
        <f>+C105+C106</f>
        <v>151615982.75999999</v>
      </c>
      <c r="D107" s="213">
        <f>+D105+D106</f>
        <v>0</v>
      </c>
    </row>
    <row r="108" spans="1:5" x14ac:dyDescent="0.3">
      <c r="A108" s="107"/>
      <c r="C108" s="147"/>
      <c r="D108" s="147"/>
    </row>
    <row r="109" spans="1:5" x14ac:dyDescent="0.3">
      <c r="A109" s="150" t="s">
        <v>253</v>
      </c>
      <c r="B109" s="150"/>
      <c r="C109" s="83" t="s">
        <v>249</v>
      </c>
      <c r="D109" s="83" t="s">
        <v>322</v>
      </c>
    </row>
    <row r="110" spans="1:5" x14ac:dyDescent="0.3">
      <c r="A110" s="107" t="s">
        <v>251</v>
      </c>
      <c r="C110" s="147">
        <f>+'1T'!D166</f>
        <v>151615982.75999999</v>
      </c>
      <c r="D110" s="147">
        <f>+'2T'!D166</f>
        <v>0</v>
      </c>
    </row>
    <row r="111" spans="1:5" x14ac:dyDescent="0.3">
      <c r="A111" s="107" t="s">
        <v>254</v>
      </c>
      <c r="C111" s="147">
        <f>+'1T'!D167</f>
        <v>0</v>
      </c>
      <c r="D111" s="147">
        <f>+'2T'!D167</f>
        <v>0</v>
      </c>
    </row>
    <row r="112" spans="1:5" x14ac:dyDescent="0.3">
      <c r="A112" s="152" t="s">
        <v>255</v>
      </c>
      <c r="B112" s="152"/>
      <c r="C112" s="213">
        <f>+C110+C111</f>
        <v>151615982.75999999</v>
      </c>
      <c r="D112" s="213">
        <f>+D110+D111</f>
        <v>0</v>
      </c>
    </row>
    <row r="113" spans="1:5" x14ac:dyDescent="0.3">
      <c r="A113" s="107"/>
      <c r="C113" s="212"/>
      <c r="D113" s="212"/>
    </row>
    <row r="114" spans="1:5" x14ac:dyDescent="0.3">
      <c r="A114" s="150" t="s">
        <v>256</v>
      </c>
      <c r="B114" s="150"/>
      <c r="C114" s="83" t="s">
        <v>249</v>
      </c>
      <c r="D114" s="83" t="s">
        <v>322</v>
      </c>
    </row>
    <row r="115" spans="1:5" x14ac:dyDescent="0.3">
      <c r="A115" s="107" t="s">
        <v>251</v>
      </c>
      <c r="C115" s="147">
        <f>+'1T'!D171</f>
        <v>0</v>
      </c>
      <c r="D115" s="147">
        <f>+'2T'!D171</f>
        <v>0</v>
      </c>
    </row>
    <row r="116" spans="1:5" x14ac:dyDescent="0.3">
      <c r="A116" s="107" t="s">
        <v>252</v>
      </c>
      <c r="C116" s="147">
        <f>+'1T'!D172</f>
        <v>0</v>
      </c>
      <c r="D116" s="147">
        <f>+'2T'!D172</f>
        <v>0</v>
      </c>
    </row>
    <row r="117" spans="1:5" x14ac:dyDescent="0.3">
      <c r="A117" s="152" t="s">
        <v>257</v>
      </c>
      <c r="B117" s="152"/>
      <c r="C117" s="214">
        <f>+C115+C116</f>
        <v>0</v>
      </c>
      <c r="D117" s="214">
        <f>+D115+D116</f>
        <v>0</v>
      </c>
    </row>
    <row r="118" spans="1:5" x14ac:dyDescent="0.3">
      <c r="A118" s="154" t="s">
        <v>261</v>
      </c>
      <c r="B118" s="120"/>
      <c r="C118" s="151"/>
      <c r="D118" s="203"/>
    </row>
    <row r="120" spans="1:5" x14ac:dyDescent="0.3">
      <c r="A120" s="568" t="s">
        <v>105</v>
      </c>
      <c r="B120" s="568"/>
      <c r="C120" s="568"/>
      <c r="D120" s="568"/>
      <c r="E120" s="568"/>
    </row>
  </sheetData>
  <mergeCells count="34">
    <mergeCell ref="C5:E5"/>
    <mergeCell ref="C6:E6"/>
    <mergeCell ref="C7:E7"/>
    <mergeCell ref="A1:E2"/>
    <mergeCell ref="A3:E3"/>
    <mergeCell ref="A11:E11"/>
    <mergeCell ref="A12:E12"/>
    <mergeCell ref="A83:B83"/>
    <mergeCell ref="A9:E9"/>
    <mergeCell ref="A71:B71"/>
    <mergeCell ref="A43:E43"/>
    <mergeCell ref="A61:E61"/>
    <mergeCell ref="A62:E62"/>
    <mergeCell ref="A46:E46"/>
    <mergeCell ref="A45:E45"/>
    <mergeCell ref="A47:E47"/>
    <mergeCell ref="A51:B51"/>
    <mergeCell ref="A120:E120"/>
    <mergeCell ref="A100:D100"/>
    <mergeCell ref="A101:D101"/>
    <mergeCell ref="A102:D102"/>
    <mergeCell ref="A98:D98"/>
    <mergeCell ref="A89:E89"/>
    <mergeCell ref="A90:E90"/>
    <mergeCell ref="A91:E91"/>
    <mergeCell ref="A24:E24"/>
    <mergeCell ref="A40:D40"/>
    <mergeCell ref="A66:E66"/>
    <mergeCell ref="A65:E65"/>
    <mergeCell ref="A67:E67"/>
    <mergeCell ref="A26:D26"/>
    <mergeCell ref="A27:D27"/>
    <mergeCell ref="A86:E86"/>
    <mergeCell ref="A87:E87"/>
  </mergeCells>
  <dataValidations disablePrompts="1" count="7">
    <dataValidation allowBlank="1" showInputMessage="1" showErrorMessage="1" promptTitle="Advertencia" prompt="Se recomienda leer cuidadosamente las indicaciones dispuestas en la parte inferior de esta tabla. " sqref="A93" xr:uid="{09859F08-778B-4598-BDDA-80A4DD53EF8F}"/>
    <dataValidation allowBlank="1" showInputMessage="1" showErrorMessage="1" promptTitle="Advertencia" prompt="En este espacio se debe detallar el código correspondiente a la partida detallada y debe ser el código definido en el Clasificador de los Ingresos del Sector Público. " sqref="A72" xr:uid="{AD947173-A325-42CF-AFE7-A15AB1F6B3ED}"/>
    <dataValidation allowBlank="1" showInputMessage="1" showErrorMessage="1" promptTitle="Advertencia" prompt="El nombre de la partida debe ser de acuerdo al Clasificador de los Ingresos del Sector Público. " sqref="B72" xr:uid="{242FFEEF-1CDC-4E3D-813D-736B68F91C2A}"/>
    <dataValidation allowBlank="1" showInputMessage="1" showErrorMessage="1" promptTitle="Advertencia" prompt="Debe coincidir con el monto reportado en la Liquidación Prespuestaria 2023, caso contrario se debe justificar en el espacio de observaciones. " sqref="D113 C109 D108:D109" xr:uid="{76AEF9A3-5299-4D15-84FF-E473FCDCF70F}"/>
    <dataValidation allowBlank="1" showInputMessage="1" showErrorMessage="1" promptTitle="Recordatorio" prompt="El superávit libre debe ser reintegrado a más tardar el 31 de marzo,_x000a_de acuerdo al  Decreto Nº 43189-MTSS, artículo 66. " sqref="A106:A108 A110:A113 A115:A117" xr:uid="{706B3E1F-99AF-4633-A310-21BAF88EBA62}"/>
    <dataValidation allowBlank="1" showInputMessage="1" showErrorMessage="1" promptTitle="Advertencia" prompt="Esta tabla solo la deben completar la unidades ejecutoras que por Ley específica estén facultadas para estimar y re presupuestar superávits." sqref="A101" xr:uid="{87A2D66C-729D-4003-B172-A56D04E32B51}"/>
    <dataValidation allowBlank="1" showInputMessage="1" showErrorMessage="1" promptTitle="Advertencia" prompt="Esta tabla solo la deben completar la unidades ejecutoras que por Ley específica estén facultadas para estimar superávits." sqref="D109" xr:uid="{F85F3EAE-D81C-4892-8F61-2994CABAE396}"/>
  </dataValidations>
  <printOptions horizontalCentered="1"/>
  <pageMargins left="0.31496062992125984" right="0.31496062992125984" top="1.1811023622047245" bottom="0.78740157480314965" header="0.78740157480314965" footer="0.39370078740157483"/>
  <pageSetup scale="48"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41" max="4" man="1"/>
  </rowBreaks>
  <ignoredErrors>
    <ignoredError sqref="C55:D55" formula="1"/>
  </ignoredErrors>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tabColor rgb="FF979797"/>
  </sheetPr>
  <dimension ref="A1:F222"/>
  <sheetViews>
    <sheetView showGridLines="0" zoomScale="80" zoomScaleNormal="80" zoomScaleSheetLayoutView="100" workbookViewId="0">
      <selection sqref="A1:F2"/>
    </sheetView>
  </sheetViews>
  <sheetFormatPr baseColWidth="10" defaultColWidth="11.44140625" defaultRowHeight="15.6" x14ac:dyDescent="0.3"/>
  <cols>
    <col min="1" max="1" width="41.33203125" style="27" customWidth="1"/>
    <col min="2" max="2" width="27.88671875" style="27" customWidth="1"/>
    <col min="3" max="5" width="28.5546875" style="27" customWidth="1"/>
    <col min="6" max="6" width="20.6640625" style="27" customWidth="1"/>
    <col min="7" max="16384" width="11.44140625" style="2"/>
  </cols>
  <sheetData>
    <row r="1" spans="1:6" s="1" customFormat="1" ht="21.9" customHeight="1" x14ac:dyDescent="0.25">
      <c r="A1" s="511" t="s">
        <v>106</v>
      </c>
      <c r="B1" s="511"/>
      <c r="C1" s="511"/>
      <c r="D1" s="511"/>
      <c r="E1" s="511"/>
      <c r="F1" s="511"/>
    </row>
    <row r="2" spans="1:6" s="1" customFormat="1" ht="21.9" customHeight="1" x14ac:dyDescent="0.25">
      <c r="A2" s="511"/>
      <c r="B2" s="511"/>
      <c r="C2" s="511"/>
      <c r="D2" s="511"/>
      <c r="E2" s="511"/>
      <c r="F2" s="511"/>
    </row>
    <row r="3" spans="1:6" s="1" customFormat="1" ht="17.399999999999999" x14ac:dyDescent="0.25">
      <c r="A3" s="520" t="s">
        <v>348</v>
      </c>
      <c r="B3" s="520"/>
      <c r="C3" s="520"/>
      <c r="D3" s="520"/>
      <c r="E3" s="520"/>
      <c r="F3" s="520"/>
    </row>
    <row r="4" spans="1:6" ht="15" customHeight="1" thickBot="1" x14ac:dyDescent="0.35">
      <c r="A4" s="28"/>
      <c r="B4" s="28"/>
      <c r="C4" s="28"/>
      <c r="D4" s="28"/>
      <c r="E4" s="28"/>
      <c r="F4" s="28"/>
    </row>
    <row r="5" spans="1:6" ht="18" customHeight="1" x14ac:dyDescent="0.3">
      <c r="A5" s="54"/>
      <c r="B5" s="124" t="s">
        <v>108</v>
      </c>
      <c r="C5" s="499" t="str">
        <f>+'1T'!C5</f>
        <v>Programa Nacional de Apoyo a la Micro Empresa y la Movilidad Social (Pronamype)</v>
      </c>
      <c r="D5" s="500"/>
      <c r="E5" s="501"/>
    </row>
    <row r="6" spans="1:6" ht="18" customHeight="1" x14ac:dyDescent="0.3">
      <c r="A6" s="55"/>
      <c r="B6" s="125" t="s">
        <v>110</v>
      </c>
      <c r="C6" s="502" t="str">
        <f>+'1T'!C6</f>
        <v>Ministerio de Trabajo y Seguridad Social</v>
      </c>
      <c r="D6" s="503"/>
      <c r="E6" s="504"/>
      <c r="F6" s="5"/>
    </row>
    <row r="7" spans="1:6" ht="18" customHeight="1" thickBot="1" x14ac:dyDescent="0.35">
      <c r="A7" s="55"/>
      <c r="B7" s="128" t="s">
        <v>112</v>
      </c>
      <c r="C7" s="505" t="str">
        <f>+'1T'!C7</f>
        <v>Dirección de la Economía Social Solidaria (Unidad Pronamype)</v>
      </c>
      <c r="D7" s="506"/>
      <c r="E7" s="507"/>
      <c r="F7" s="5"/>
    </row>
    <row r="8" spans="1:6" ht="15" customHeight="1" x14ac:dyDescent="0.3">
      <c r="A8" s="6"/>
      <c r="B8" s="29"/>
      <c r="C8" s="29"/>
      <c r="D8" s="29"/>
      <c r="E8" s="29"/>
      <c r="F8" s="29"/>
    </row>
    <row r="9" spans="1:6" ht="21.9" customHeight="1" x14ac:dyDescent="0.3">
      <c r="A9" s="477" t="s">
        <v>114</v>
      </c>
      <c r="B9" s="477"/>
      <c r="C9" s="477"/>
      <c r="D9" s="477"/>
      <c r="E9" s="477"/>
      <c r="F9" s="477"/>
    </row>
    <row r="10" spans="1:6" ht="17.399999999999999" x14ac:dyDescent="0.3">
      <c r="A10" s="9"/>
      <c r="B10" s="9"/>
      <c r="C10" s="9"/>
      <c r="D10" s="9"/>
      <c r="E10" s="9"/>
      <c r="F10" s="9"/>
    </row>
    <row r="11" spans="1:6" s="27" customFormat="1" ht="50.25" customHeight="1" x14ac:dyDescent="0.3">
      <c r="A11" s="431" t="s">
        <v>115</v>
      </c>
      <c r="B11" s="431"/>
      <c r="C11" s="431"/>
      <c r="D11" s="431"/>
      <c r="E11" s="431"/>
      <c r="F11" s="431"/>
    </row>
    <row r="12" spans="1:6" ht="17.399999999999999" x14ac:dyDescent="0.3">
      <c r="A12" s="9"/>
      <c r="B12" s="9"/>
      <c r="C12" s="9"/>
      <c r="D12" s="9"/>
      <c r="E12" s="9"/>
      <c r="F12" s="9"/>
    </row>
    <row r="13" spans="1:6" ht="16.95" customHeight="1" x14ac:dyDescent="0.3">
      <c r="A13" s="541" t="s">
        <v>116</v>
      </c>
      <c r="B13" s="541"/>
      <c r="C13" s="541"/>
      <c r="D13" s="541"/>
      <c r="E13" s="541"/>
      <c r="F13" s="541"/>
    </row>
    <row r="14" spans="1:6" ht="16.95" customHeight="1" x14ac:dyDescent="0.3">
      <c r="A14" s="541" t="s">
        <v>117</v>
      </c>
      <c r="B14" s="541"/>
      <c r="C14" s="541"/>
      <c r="D14" s="541"/>
      <c r="E14" s="541"/>
      <c r="F14" s="541"/>
    </row>
    <row r="15" spans="1:6" ht="16.95" customHeight="1" x14ac:dyDescent="0.3">
      <c r="A15" s="80" t="s">
        <v>118</v>
      </c>
      <c r="B15" s="81" t="s">
        <v>119</v>
      </c>
      <c r="C15" s="81" t="s">
        <v>349</v>
      </c>
      <c r="D15" s="81" t="s">
        <v>350</v>
      </c>
      <c r="E15" s="81" t="s">
        <v>351</v>
      </c>
      <c r="F15" s="80" t="s">
        <v>352</v>
      </c>
    </row>
    <row r="16" spans="1:6" s="27" customFormat="1" ht="16.95" customHeight="1" x14ac:dyDescent="0.3">
      <c r="A16" s="228" t="s">
        <v>124</v>
      </c>
      <c r="B16" s="77" t="s">
        <v>125</v>
      </c>
      <c r="C16" s="235">
        <f>+C21+C20</f>
        <v>27</v>
      </c>
      <c r="D16" s="235">
        <f t="shared" ref="D16:F16" si="0">+D21+D20</f>
        <v>2</v>
      </c>
      <c r="E16" s="235">
        <f t="shared" si="0"/>
        <v>22</v>
      </c>
      <c r="F16" s="235">
        <f t="shared" si="0"/>
        <v>51</v>
      </c>
    </row>
    <row r="17" spans="1:6" s="27" customFormat="1" ht="15" customHeight="1" x14ac:dyDescent="0.3">
      <c r="A17" s="228" t="s">
        <v>126</v>
      </c>
      <c r="B17" s="77" t="s">
        <v>125</v>
      </c>
      <c r="C17" s="235">
        <f>+C23+C24</f>
        <v>27</v>
      </c>
      <c r="D17" s="235">
        <f t="shared" ref="D17:F17" si="1">+D23+D24</f>
        <v>45</v>
      </c>
      <c r="E17" s="235">
        <f t="shared" si="1"/>
        <v>34</v>
      </c>
      <c r="F17" s="235">
        <f t="shared" si="1"/>
        <v>106</v>
      </c>
    </row>
    <row r="18" spans="1:6" s="27" customFormat="1" ht="15" customHeight="1" x14ac:dyDescent="0.3">
      <c r="A18" s="10"/>
      <c r="B18" s="11"/>
      <c r="C18" s="236"/>
      <c r="D18" s="236"/>
      <c r="E18" s="236"/>
      <c r="F18" s="236"/>
    </row>
    <row r="19" spans="1:6" s="27" customFormat="1" ht="16.95" customHeight="1" x14ac:dyDescent="0.3">
      <c r="A19" s="230" t="s">
        <v>391</v>
      </c>
      <c r="B19" s="233"/>
      <c r="C19" s="237"/>
      <c r="D19" s="237"/>
      <c r="E19" s="237"/>
      <c r="F19" s="237"/>
    </row>
    <row r="20" spans="1:6" s="27" customFormat="1" ht="16.95" customHeight="1" x14ac:dyDescent="0.3">
      <c r="A20" s="229" t="s">
        <v>129</v>
      </c>
      <c r="B20" s="234" t="s">
        <v>125</v>
      </c>
      <c r="C20" s="238"/>
      <c r="D20" s="238"/>
      <c r="E20" s="238"/>
      <c r="F20" s="240">
        <f>+SUM(C20:E20)</f>
        <v>0</v>
      </c>
    </row>
    <row r="21" spans="1:6" s="27" customFormat="1" ht="16.95" customHeight="1" x14ac:dyDescent="0.3">
      <c r="A21" s="229" t="s">
        <v>127</v>
      </c>
      <c r="B21" s="234" t="s">
        <v>125</v>
      </c>
      <c r="C21" s="238">
        <v>27</v>
      </c>
      <c r="D21" s="238">
        <v>2</v>
      </c>
      <c r="E21" s="238">
        <v>22</v>
      </c>
      <c r="F21" s="240">
        <f>+SUM(C21:E21)</f>
        <v>51</v>
      </c>
    </row>
    <row r="22" spans="1:6" s="27" customFormat="1" ht="16.95" customHeight="1" x14ac:dyDescent="0.3">
      <c r="A22" s="230" t="s">
        <v>128</v>
      </c>
      <c r="B22" s="233"/>
      <c r="C22" s="239"/>
      <c r="D22" s="237"/>
      <c r="E22" s="237"/>
      <c r="F22" s="237"/>
    </row>
    <row r="23" spans="1:6" s="27" customFormat="1" ht="16.95" customHeight="1" x14ac:dyDescent="0.3">
      <c r="A23" s="229" t="s">
        <v>129</v>
      </c>
      <c r="B23" s="234" t="s">
        <v>125</v>
      </c>
      <c r="C23" s="238">
        <v>27</v>
      </c>
      <c r="D23" s="238">
        <v>45</v>
      </c>
      <c r="E23" s="238">
        <v>34</v>
      </c>
      <c r="F23" s="240">
        <f>+SUM(C23:E23)</f>
        <v>106</v>
      </c>
    </row>
    <row r="24" spans="1:6" s="27" customFormat="1" ht="16.95" customHeight="1" x14ac:dyDescent="0.3">
      <c r="A24" s="229" t="s">
        <v>127</v>
      </c>
      <c r="B24" s="234" t="s">
        <v>125</v>
      </c>
      <c r="C24" s="238"/>
      <c r="D24" s="238"/>
      <c r="E24" s="238"/>
      <c r="F24" s="240">
        <f>+SUM(C24:E24)</f>
        <v>0</v>
      </c>
    </row>
    <row r="25" spans="1:6" s="27" customFormat="1" x14ac:dyDescent="0.3">
      <c r="A25" s="536" t="s">
        <v>353</v>
      </c>
      <c r="B25" s="536"/>
      <c r="C25" s="536"/>
      <c r="D25" s="536"/>
      <c r="E25" s="536"/>
      <c r="F25" s="536"/>
    </row>
    <row r="26" spans="1:6" s="27" customFormat="1" ht="35.1" customHeight="1" x14ac:dyDescent="0.3">
      <c r="A26" s="544" t="s">
        <v>131</v>
      </c>
      <c r="B26" s="545"/>
      <c r="C26" s="545"/>
      <c r="D26" s="545"/>
      <c r="E26" s="545"/>
      <c r="F26" s="546"/>
    </row>
    <row r="27" spans="1:6" ht="75.900000000000006" customHeight="1" x14ac:dyDescent="0.3">
      <c r="A27" s="538" t="s">
        <v>354</v>
      </c>
      <c r="B27" s="539"/>
      <c r="C27" s="539"/>
      <c r="D27" s="539"/>
      <c r="E27" s="539"/>
      <c r="F27" s="540"/>
    </row>
    <row r="28" spans="1:6" x14ac:dyDescent="0.3">
      <c r="A28" s="30"/>
      <c r="B28" s="30"/>
      <c r="C28" s="30"/>
      <c r="D28" s="31"/>
      <c r="E28" s="31"/>
      <c r="F28" s="32"/>
    </row>
    <row r="29" spans="1:6" ht="16.95" customHeight="1" x14ac:dyDescent="0.3">
      <c r="A29" s="541" t="s">
        <v>133</v>
      </c>
      <c r="B29" s="541"/>
      <c r="C29" s="541"/>
      <c r="D29" s="541"/>
      <c r="E29" s="541"/>
      <c r="F29" s="541"/>
    </row>
    <row r="30" spans="1:6" ht="16.95" customHeight="1" x14ac:dyDescent="0.3">
      <c r="A30" s="541" t="s">
        <v>134</v>
      </c>
      <c r="B30" s="541"/>
      <c r="C30" s="541"/>
      <c r="D30" s="541"/>
      <c r="E30" s="541"/>
      <c r="F30" s="541"/>
    </row>
    <row r="31" spans="1:6" ht="15" customHeight="1" x14ac:dyDescent="0.3">
      <c r="A31" s="542" t="s">
        <v>118</v>
      </c>
      <c r="B31" s="543"/>
      <c r="C31" s="81" t="s">
        <v>349</v>
      </c>
      <c r="D31" s="81" t="s">
        <v>350</v>
      </c>
      <c r="E31" s="81" t="s">
        <v>351</v>
      </c>
      <c r="F31" s="80" t="s">
        <v>352</v>
      </c>
    </row>
    <row r="32" spans="1:6" s="27" customFormat="1" ht="16.95" customHeight="1" x14ac:dyDescent="0.3">
      <c r="A32" s="547" t="s">
        <v>124</v>
      </c>
      <c r="B32" s="547"/>
      <c r="C32" s="89">
        <f>+C37+C36</f>
        <v>18958381.340000004</v>
      </c>
      <c r="D32" s="89">
        <f t="shared" ref="D32:F32" si="2">+D37+D36</f>
        <v>3508841.77</v>
      </c>
      <c r="E32" s="89">
        <f t="shared" si="2"/>
        <v>36971713.140000001</v>
      </c>
      <c r="F32" s="89">
        <f t="shared" si="2"/>
        <v>59438936.25</v>
      </c>
    </row>
    <row r="33" spans="1:6" s="27" customFormat="1" ht="15" customHeight="1" x14ac:dyDescent="0.3">
      <c r="A33" s="547" t="s">
        <v>126</v>
      </c>
      <c r="B33" s="547"/>
      <c r="C33" s="89">
        <f>+C39+C40</f>
        <v>134288503.98000002</v>
      </c>
      <c r="D33" s="89">
        <f t="shared" ref="D33:F33" si="3">+D39+D40</f>
        <v>186187000</v>
      </c>
      <c r="E33" s="89">
        <f t="shared" si="3"/>
        <v>126600000</v>
      </c>
      <c r="F33" s="89">
        <f t="shared" si="3"/>
        <v>447075503.98000002</v>
      </c>
    </row>
    <row r="34" spans="1:6" s="27" customFormat="1" ht="16.95" customHeight="1" x14ac:dyDescent="0.3">
      <c r="A34" s="548"/>
      <c r="B34" s="548"/>
      <c r="C34" s="13"/>
      <c r="D34" s="13"/>
      <c r="E34" s="13"/>
      <c r="F34" s="13"/>
    </row>
    <row r="35" spans="1:6" s="27" customFormat="1" ht="16.95" customHeight="1" x14ac:dyDescent="0.3">
      <c r="A35" s="549" t="s">
        <v>135</v>
      </c>
      <c r="B35" s="549"/>
      <c r="C35" s="231"/>
      <c r="D35" s="231"/>
      <c r="E35" s="231"/>
      <c r="F35" s="231"/>
    </row>
    <row r="36" spans="1:6" s="27" customFormat="1" ht="16.95" customHeight="1" x14ac:dyDescent="0.3">
      <c r="A36" s="399" t="s">
        <v>129</v>
      </c>
      <c r="B36" s="398"/>
      <c r="C36" s="13"/>
      <c r="D36" s="13"/>
      <c r="E36" s="13"/>
      <c r="F36" s="172">
        <f>+SUM(C36:E36)</f>
        <v>0</v>
      </c>
    </row>
    <row r="37" spans="1:6" s="27" customFormat="1" ht="16.95" customHeight="1" x14ac:dyDescent="0.3">
      <c r="A37" s="552" t="s">
        <v>127</v>
      </c>
      <c r="B37" s="552"/>
      <c r="C37" s="13">
        <v>18958381.340000004</v>
      </c>
      <c r="D37" s="13">
        <v>3508841.77</v>
      </c>
      <c r="E37" s="13">
        <v>36971713.140000001</v>
      </c>
      <c r="F37" s="172">
        <f>+SUM(C37:E37)</f>
        <v>59438936.25</v>
      </c>
    </row>
    <row r="38" spans="1:6" s="27" customFormat="1" ht="16.95" customHeight="1" x14ac:dyDescent="0.3">
      <c r="A38" s="549" t="s">
        <v>128</v>
      </c>
      <c r="B38" s="549"/>
      <c r="C38" s="232"/>
      <c r="D38" s="231"/>
      <c r="E38" s="231"/>
      <c r="F38" s="231"/>
    </row>
    <row r="39" spans="1:6" s="27" customFormat="1" ht="16.95" customHeight="1" x14ac:dyDescent="0.3">
      <c r="A39" s="552" t="s">
        <v>129</v>
      </c>
      <c r="B39" s="552"/>
      <c r="C39" s="13">
        <v>107460000</v>
      </c>
      <c r="D39" s="13">
        <v>186187000</v>
      </c>
      <c r="E39" s="13">
        <v>126600000</v>
      </c>
      <c r="F39" s="172">
        <f>+SUM(C39:E39)</f>
        <v>420247000</v>
      </c>
    </row>
    <row r="40" spans="1:6" s="27" customFormat="1" ht="16.95" customHeight="1" x14ac:dyDescent="0.3">
      <c r="A40" s="552" t="s">
        <v>355</v>
      </c>
      <c r="B40" s="552"/>
      <c r="C40" s="13">
        <v>26828503.980000004</v>
      </c>
      <c r="D40" s="13">
        <v>0</v>
      </c>
      <c r="E40" s="13">
        <v>0</v>
      </c>
      <c r="F40" s="172">
        <f>+SUM(C40:E40)</f>
        <v>26828503.980000004</v>
      </c>
    </row>
    <row r="41" spans="1:6" s="27" customFormat="1" ht="15" customHeight="1" x14ac:dyDescent="0.3">
      <c r="A41" s="536" t="s">
        <v>353</v>
      </c>
      <c r="B41" s="536"/>
      <c r="C41" s="536"/>
      <c r="D41" s="536"/>
      <c r="E41" s="536"/>
      <c r="F41" s="536"/>
    </row>
    <row r="42" spans="1:6" s="27" customFormat="1" ht="35.1" customHeight="1" x14ac:dyDescent="0.3">
      <c r="A42" s="544" t="s">
        <v>131</v>
      </c>
      <c r="B42" s="545"/>
      <c r="C42" s="545"/>
      <c r="D42" s="545"/>
      <c r="E42" s="545"/>
      <c r="F42" s="546"/>
    </row>
    <row r="43" spans="1:6" ht="50.1" customHeight="1" x14ac:dyDescent="0.3">
      <c r="A43" s="538" t="s">
        <v>305</v>
      </c>
      <c r="B43" s="539"/>
      <c r="C43" s="539"/>
      <c r="D43" s="539"/>
      <c r="E43" s="539"/>
      <c r="F43" s="540"/>
    </row>
    <row r="44" spans="1:6" ht="9.9" customHeight="1" x14ac:dyDescent="0.3"/>
    <row r="45" spans="1:6" ht="16.95" customHeight="1" x14ac:dyDescent="0.3">
      <c r="A45" s="439" t="s">
        <v>136</v>
      </c>
      <c r="B45" s="439"/>
      <c r="C45" s="439"/>
      <c r="D45" s="439"/>
      <c r="E45" s="439"/>
      <c r="F45" s="439"/>
    </row>
    <row r="46" spans="1:6" ht="35.25" customHeight="1" x14ac:dyDescent="0.3">
      <c r="A46" s="462" t="s">
        <v>137</v>
      </c>
      <c r="B46" s="462"/>
      <c r="C46" s="462"/>
      <c r="D46" s="462"/>
      <c r="E46" s="462"/>
      <c r="F46" s="462"/>
    </row>
    <row r="47" spans="1:6" x14ac:dyDescent="0.3">
      <c r="A47" s="461" t="s">
        <v>138</v>
      </c>
      <c r="B47" s="461"/>
      <c r="C47" s="82" t="s">
        <v>139</v>
      </c>
      <c r="D47" s="83" t="s">
        <v>140</v>
      </c>
      <c r="E47" s="84" t="s">
        <v>141</v>
      </c>
      <c r="F47" s="83" t="s">
        <v>142</v>
      </c>
    </row>
    <row r="48" spans="1:6" ht="27.9" customHeight="1" x14ac:dyDescent="0.3">
      <c r="A48" s="553" t="s">
        <v>143</v>
      </c>
      <c r="B48" s="554"/>
      <c r="C48" s="15" t="s">
        <v>144</v>
      </c>
      <c r="D48" s="15"/>
      <c r="E48" s="19"/>
      <c r="F48" s="16"/>
    </row>
    <row r="49" spans="1:6" ht="27.9" customHeight="1" x14ac:dyDescent="0.3">
      <c r="A49" s="553" t="s">
        <v>145</v>
      </c>
      <c r="B49" s="553"/>
      <c r="C49" s="15" t="s">
        <v>144</v>
      </c>
      <c r="D49" s="15"/>
      <c r="E49" s="15"/>
      <c r="F49" s="17"/>
    </row>
    <row r="50" spans="1:6" ht="27.9" customHeight="1" x14ac:dyDescent="0.3">
      <c r="A50" s="550" t="s">
        <v>146</v>
      </c>
      <c r="B50" s="550"/>
      <c r="C50" s="15" t="s">
        <v>144</v>
      </c>
      <c r="D50" s="15"/>
      <c r="E50" s="15"/>
      <c r="F50" s="17"/>
    </row>
    <row r="51" spans="1:6" ht="27.9" customHeight="1" x14ac:dyDescent="0.3">
      <c r="A51" s="551" t="s">
        <v>147</v>
      </c>
      <c r="B51" s="551"/>
      <c r="C51" s="15"/>
      <c r="D51" s="15" t="s">
        <v>144</v>
      </c>
      <c r="E51" s="15"/>
      <c r="F51" s="18"/>
    </row>
    <row r="52" spans="1:6" s="27" customFormat="1" ht="16.95" customHeight="1" x14ac:dyDescent="0.3">
      <c r="A52" s="536" t="s">
        <v>306</v>
      </c>
      <c r="B52" s="536"/>
      <c r="C52" s="536"/>
      <c r="D52" s="536"/>
      <c r="E52" s="536"/>
      <c r="F52" s="71"/>
    </row>
    <row r="53" spans="1:6" s="27" customFormat="1" ht="35.1" customHeight="1" x14ac:dyDescent="0.3">
      <c r="A53" s="544" t="s">
        <v>149</v>
      </c>
      <c r="B53" s="545"/>
      <c r="C53" s="545"/>
      <c r="D53" s="545"/>
      <c r="E53" s="545"/>
      <c r="F53" s="546"/>
    </row>
    <row r="54" spans="1:6" s="3" customFormat="1" ht="50.1" customHeight="1" x14ac:dyDescent="0.3">
      <c r="A54" s="537" t="s">
        <v>356</v>
      </c>
      <c r="B54" s="537"/>
      <c r="C54" s="537"/>
      <c r="D54" s="537"/>
      <c r="E54" s="537"/>
      <c r="F54" s="537"/>
    </row>
    <row r="55" spans="1:6" s="3" customFormat="1" ht="15" customHeight="1" x14ac:dyDescent="0.3">
      <c r="A55" s="53"/>
      <c r="B55" s="53"/>
      <c r="C55" s="53"/>
      <c r="D55" s="53"/>
      <c r="E55" s="53"/>
      <c r="F55" s="53"/>
    </row>
    <row r="56" spans="1:6" x14ac:dyDescent="0.3">
      <c r="A56" s="439" t="s">
        <v>151</v>
      </c>
      <c r="B56" s="439"/>
      <c r="C56" s="439"/>
      <c r="D56" s="439"/>
      <c r="E56" s="439"/>
      <c r="F56" s="439"/>
    </row>
    <row r="57" spans="1:6" x14ac:dyDescent="0.3">
      <c r="A57" s="439" t="s">
        <v>152</v>
      </c>
      <c r="B57" s="439"/>
      <c r="C57" s="439"/>
      <c r="D57" s="439"/>
      <c r="E57" s="439"/>
      <c r="F57" s="439"/>
    </row>
    <row r="58" spans="1:6" ht="15" x14ac:dyDescent="0.3">
      <c r="A58" s="542" t="s">
        <v>138</v>
      </c>
      <c r="B58" s="542"/>
      <c r="C58" s="81" t="s">
        <v>139</v>
      </c>
      <c r="D58" s="80" t="s">
        <v>140</v>
      </c>
      <c r="E58" s="85" t="s">
        <v>153</v>
      </c>
      <c r="F58" s="80" t="s">
        <v>142</v>
      </c>
    </row>
    <row r="59" spans="1:6" ht="27.9" customHeight="1" x14ac:dyDescent="0.3">
      <c r="A59" s="559" t="s">
        <v>154</v>
      </c>
      <c r="B59" s="559"/>
      <c r="C59" s="19"/>
      <c r="D59" s="19"/>
      <c r="E59" s="24" t="s">
        <v>144</v>
      </c>
      <c r="F59" s="35"/>
    </row>
    <row r="60" spans="1:6" ht="27.9" customHeight="1" x14ac:dyDescent="0.3">
      <c r="A60" s="553" t="s">
        <v>155</v>
      </c>
      <c r="B60" s="553"/>
      <c r="C60" s="25"/>
      <c r="D60" s="25"/>
      <c r="E60" s="26" t="s">
        <v>144</v>
      </c>
      <c r="F60" s="36"/>
    </row>
    <row r="61" spans="1:6" s="59" customFormat="1" ht="30" customHeight="1" x14ac:dyDescent="0.3">
      <c r="A61" s="558" t="s">
        <v>156</v>
      </c>
      <c r="B61" s="558"/>
      <c r="C61" s="225"/>
      <c r="D61" s="225"/>
      <c r="E61" s="226" t="s">
        <v>144</v>
      </c>
      <c r="F61" s="36"/>
    </row>
    <row r="62" spans="1:6" s="27" customFormat="1" x14ac:dyDescent="0.3">
      <c r="A62" s="121" t="s">
        <v>307</v>
      </c>
      <c r="B62" s="224" t="s">
        <v>335</v>
      </c>
      <c r="C62" s="121"/>
      <c r="D62" s="121"/>
      <c r="E62" s="121"/>
      <c r="F62" s="121"/>
    </row>
    <row r="63" spans="1:6" s="27" customFormat="1" ht="35.1" customHeight="1" x14ac:dyDescent="0.3">
      <c r="A63" s="544" t="s">
        <v>158</v>
      </c>
      <c r="B63" s="545"/>
      <c r="C63" s="545"/>
      <c r="D63" s="545"/>
      <c r="E63" s="545"/>
      <c r="F63" s="546"/>
    </row>
    <row r="64" spans="1:6" ht="50.1" customHeight="1" x14ac:dyDescent="0.3">
      <c r="A64" s="537" t="s">
        <v>357</v>
      </c>
      <c r="B64" s="537"/>
      <c r="C64" s="537"/>
      <c r="D64" s="537"/>
      <c r="E64" s="537"/>
      <c r="F64" s="537"/>
    </row>
    <row r="65" spans="1:6" ht="9.9" customHeight="1" x14ac:dyDescent="0.3">
      <c r="E65" s="37"/>
    </row>
    <row r="66" spans="1:6" ht="30" customHeight="1" x14ac:dyDescent="0.3">
      <c r="A66" s="117" t="s">
        <v>160</v>
      </c>
      <c r="B66" s="502" t="s">
        <v>309</v>
      </c>
      <c r="C66" s="526"/>
      <c r="D66" s="527" t="s">
        <v>162</v>
      </c>
      <c r="E66" s="528"/>
      <c r="F66" s="529"/>
    </row>
    <row r="67" spans="1:6" ht="27.9" customHeight="1" x14ac:dyDescent="0.3">
      <c r="A67" s="78" t="s">
        <v>163</v>
      </c>
      <c r="B67" s="502" t="s">
        <v>310</v>
      </c>
      <c r="C67" s="526"/>
      <c r="D67" s="530"/>
      <c r="E67" s="531"/>
      <c r="F67" s="532"/>
    </row>
    <row r="68" spans="1:6" ht="27.9" customHeight="1" x14ac:dyDescent="0.3">
      <c r="A68" s="79" t="s">
        <v>165</v>
      </c>
      <c r="B68" s="502" t="s">
        <v>311</v>
      </c>
      <c r="C68" s="526"/>
      <c r="D68" s="533"/>
      <c r="E68" s="534"/>
      <c r="F68" s="535"/>
    </row>
    <row r="70" spans="1:6" ht="21.9" customHeight="1" x14ac:dyDescent="0.3">
      <c r="A70" s="477" t="s">
        <v>167</v>
      </c>
      <c r="B70" s="477"/>
      <c r="C70" s="477"/>
      <c r="D70" s="477"/>
      <c r="E70" s="477"/>
      <c r="F70" s="477"/>
    </row>
    <row r="71" spans="1:6" ht="9.9" customHeight="1" x14ac:dyDescent="0.3"/>
    <row r="72" spans="1:6" ht="84.9" customHeight="1" x14ac:dyDescent="0.3">
      <c r="A72" s="431" t="s">
        <v>312</v>
      </c>
      <c r="B72" s="431"/>
      <c r="C72" s="431"/>
      <c r="D72" s="431"/>
      <c r="E72" s="431"/>
      <c r="F72" s="431"/>
    </row>
    <row r="73" spans="1:6" ht="9.9" customHeight="1" x14ac:dyDescent="0.3"/>
    <row r="74" spans="1:6" ht="16.5" customHeight="1" x14ac:dyDescent="0.3">
      <c r="A74" s="439" t="s">
        <v>169</v>
      </c>
      <c r="B74" s="439"/>
      <c r="C74" s="439"/>
      <c r="D74" s="439"/>
      <c r="E74" s="439"/>
      <c r="F74" s="439"/>
    </row>
    <row r="75" spans="1:6" x14ac:dyDescent="0.3">
      <c r="A75" s="439" t="s">
        <v>313</v>
      </c>
      <c r="B75" s="439"/>
      <c r="C75" s="439"/>
      <c r="D75" s="439"/>
      <c r="E75" s="439"/>
      <c r="F75" s="439"/>
    </row>
    <row r="76" spans="1:6" x14ac:dyDescent="0.3">
      <c r="A76" s="439" t="s">
        <v>171</v>
      </c>
      <c r="B76" s="439"/>
      <c r="C76" s="439"/>
      <c r="D76" s="439"/>
      <c r="E76" s="439"/>
      <c r="F76" s="439"/>
    </row>
    <row r="77" spans="1:6" ht="30" x14ac:dyDescent="0.3">
      <c r="A77" s="74" t="s">
        <v>172</v>
      </c>
      <c r="B77" s="74" t="s">
        <v>314</v>
      </c>
      <c r="C77" s="74" t="s">
        <v>174</v>
      </c>
      <c r="D77" s="74" t="s">
        <v>175</v>
      </c>
      <c r="E77" s="74" t="s">
        <v>176</v>
      </c>
      <c r="F77" s="74" t="s">
        <v>358</v>
      </c>
    </row>
    <row r="78" spans="1:6" ht="18" customHeight="1" x14ac:dyDescent="0.3">
      <c r="A78" s="75" t="s">
        <v>178</v>
      </c>
      <c r="B78" s="76">
        <f>+SUM(B80:B86)</f>
        <v>209467740.15000001</v>
      </c>
      <c r="C78" s="271">
        <f>+SUM(C80:C86)</f>
        <v>100</v>
      </c>
      <c r="D78" s="77"/>
      <c r="E78" s="77"/>
      <c r="F78" s="77"/>
    </row>
    <row r="79" spans="1:6" ht="9.9" customHeight="1" x14ac:dyDescent="0.3">
      <c r="A79" s="21"/>
      <c r="B79" s="22"/>
      <c r="C79" s="272"/>
      <c r="D79" s="20"/>
      <c r="E79" s="20"/>
      <c r="F79" s="20"/>
    </row>
    <row r="80" spans="1:6" ht="60" x14ac:dyDescent="0.3">
      <c r="A80" s="21" t="s">
        <v>179</v>
      </c>
      <c r="B80" s="22">
        <f>+'1T'!B80</f>
        <v>159467740.15000001</v>
      </c>
      <c r="C80" s="272">
        <f>+B80/$B$78*100</f>
        <v>76.129975926510227</v>
      </c>
      <c r="D80" s="395" t="str">
        <f>+'1T'!D80</f>
        <v>MTSS-DMT-OF-618-2023 del 04 de mayo del 2023.</v>
      </c>
      <c r="E80" s="395" t="str">
        <f>+'1T'!E80</f>
        <v>MTSS-DESAF-OF-1290-2023 del 08 de diciembre del 2024.</v>
      </c>
      <c r="F80" s="395" t="s">
        <v>359</v>
      </c>
    </row>
    <row r="81" spans="1:6" ht="15" x14ac:dyDescent="0.3">
      <c r="A81" s="159" t="s">
        <v>315</v>
      </c>
      <c r="B81" s="160">
        <f>+'1T'!B81</f>
        <v>0</v>
      </c>
      <c r="C81" s="273">
        <f>+B81/$B$78*100</f>
        <v>0</v>
      </c>
      <c r="D81" s="395">
        <f>+'1T'!D81</f>
        <v>0</v>
      </c>
      <c r="E81" s="395">
        <f>+'1T'!E81</f>
        <v>0</v>
      </c>
      <c r="F81" s="395">
        <f>+'1T'!F81</f>
        <v>0</v>
      </c>
    </row>
    <row r="82" spans="1:6" ht="15" x14ac:dyDescent="0.3">
      <c r="A82" s="159" t="s">
        <v>184</v>
      </c>
      <c r="B82" s="160">
        <v>0</v>
      </c>
      <c r="C82" s="273">
        <f t="shared" ref="C82:C86" si="4">+B82/$B$78*100</f>
        <v>0</v>
      </c>
      <c r="D82" s="395"/>
      <c r="E82" s="395"/>
      <c r="F82" s="395"/>
    </row>
    <row r="83" spans="1:6" ht="15" x14ac:dyDescent="0.3">
      <c r="A83" s="165" t="s">
        <v>185</v>
      </c>
      <c r="B83" s="166">
        <v>0</v>
      </c>
      <c r="C83" s="265">
        <f t="shared" si="4"/>
        <v>0</v>
      </c>
      <c r="D83" s="396"/>
      <c r="E83" s="396"/>
      <c r="F83" s="396"/>
    </row>
    <row r="84" spans="1:6" ht="75" x14ac:dyDescent="0.3">
      <c r="A84" s="159" t="s">
        <v>186</v>
      </c>
      <c r="B84" s="160">
        <v>50000000</v>
      </c>
      <c r="C84" s="273">
        <f t="shared" si="4"/>
        <v>23.87002407348977</v>
      </c>
      <c r="D84" s="395" t="s">
        <v>360</v>
      </c>
      <c r="E84" s="395" t="s">
        <v>361</v>
      </c>
      <c r="F84" s="395" t="s">
        <v>362</v>
      </c>
    </row>
    <row r="85" spans="1:6" ht="18" customHeight="1" x14ac:dyDescent="0.3">
      <c r="A85" s="159" t="s">
        <v>187</v>
      </c>
      <c r="B85" s="160">
        <v>0</v>
      </c>
      <c r="C85" s="273">
        <f t="shared" si="4"/>
        <v>0</v>
      </c>
      <c r="D85" s="162"/>
      <c r="E85" s="162"/>
      <c r="F85" s="162"/>
    </row>
    <row r="86" spans="1:6" ht="18" customHeight="1" x14ac:dyDescent="0.3">
      <c r="A86" s="161" t="s">
        <v>188</v>
      </c>
      <c r="B86" s="160">
        <v>0</v>
      </c>
      <c r="C86" s="273">
        <f t="shared" si="4"/>
        <v>0</v>
      </c>
      <c r="D86" s="164"/>
      <c r="E86" s="164"/>
      <c r="F86" s="164"/>
    </row>
    <row r="87" spans="1:6" ht="15" customHeight="1" x14ac:dyDescent="0.3">
      <c r="A87" s="536" t="s">
        <v>307</v>
      </c>
      <c r="B87" s="536"/>
      <c r="C87" s="536"/>
      <c r="D87" s="536"/>
      <c r="E87" s="536"/>
      <c r="F87" s="536"/>
    </row>
    <row r="88" spans="1:6" ht="35.1" customHeight="1" x14ac:dyDescent="0.3">
      <c r="A88" s="482" t="s">
        <v>190</v>
      </c>
      <c r="B88" s="476"/>
      <c r="C88" s="476"/>
      <c r="D88" s="476"/>
      <c r="E88" s="476"/>
      <c r="F88" s="483"/>
    </row>
    <row r="89" spans="1:6" ht="50.1" customHeight="1" x14ac:dyDescent="0.3">
      <c r="A89" s="538" t="s">
        <v>316</v>
      </c>
      <c r="B89" s="539"/>
      <c r="C89" s="539"/>
      <c r="D89" s="539"/>
      <c r="E89" s="539"/>
      <c r="F89" s="540"/>
    </row>
    <row r="90" spans="1:6" ht="9.9" customHeight="1" x14ac:dyDescent="0.3">
      <c r="A90" s="21"/>
      <c r="B90" s="40"/>
      <c r="C90" s="20"/>
    </row>
    <row r="91" spans="1:6" x14ac:dyDescent="0.3">
      <c r="A91" s="439" t="s">
        <v>192</v>
      </c>
      <c r="B91" s="439"/>
      <c r="C91" s="439"/>
      <c r="D91" s="439"/>
      <c r="E91" s="439"/>
      <c r="F91" s="439"/>
    </row>
    <row r="92" spans="1:6" x14ac:dyDescent="0.3">
      <c r="A92" s="439" t="s">
        <v>193</v>
      </c>
      <c r="B92" s="439"/>
      <c r="C92" s="439"/>
      <c r="D92" s="439"/>
      <c r="E92" s="439"/>
      <c r="F92" s="439"/>
    </row>
    <row r="93" spans="1:6" x14ac:dyDescent="0.3">
      <c r="A93" s="439" t="s">
        <v>171</v>
      </c>
      <c r="B93" s="439"/>
      <c r="C93" s="439"/>
      <c r="D93" s="439"/>
      <c r="E93" s="439"/>
      <c r="F93" s="439"/>
    </row>
    <row r="94" spans="1:6" ht="36.75" customHeight="1" x14ac:dyDescent="0.3">
      <c r="A94" s="119" t="s">
        <v>194</v>
      </c>
      <c r="B94" s="119" t="s">
        <v>195</v>
      </c>
      <c r="C94" s="87" t="s">
        <v>349</v>
      </c>
      <c r="D94" s="87" t="s">
        <v>350</v>
      </c>
      <c r="E94" s="87" t="s">
        <v>351</v>
      </c>
      <c r="F94" s="87" t="s">
        <v>352</v>
      </c>
    </row>
    <row r="95" spans="1:6" x14ac:dyDescent="0.3">
      <c r="A95" s="75" t="s">
        <v>178</v>
      </c>
      <c r="B95" s="88"/>
      <c r="C95" s="267">
        <f>+C97</f>
        <v>13288978.300000001</v>
      </c>
      <c r="D95" s="267">
        <f>+D97</f>
        <v>13288978.300000001</v>
      </c>
      <c r="E95" s="267">
        <f>+E97</f>
        <v>63299999.669999994</v>
      </c>
      <c r="F95" s="267">
        <f>+F97</f>
        <v>89877956.269999996</v>
      </c>
    </row>
    <row r="96" spans="1:6" ht="9.9" customHeight="1" x14ac:dyDescent="0.3">
      <c r="A96" s="10"/>
      <c r="B96" s="41"/>
      <c r="C96" s="172"/>
      <c r="D96" s="172"/>
      <c r="E96" s="172"/>
      <c r="F96" s="173"/>
    </row>
    <row r="97" spans="1:6" x14ac:dyDescent="0.3">
      <c r="A97" s="472" t="s">
        <v>197</v>
      </c>
      <c r="B97" s="472"/>
      <c r="C97" s="268">
        <f>+C98+C102</f>
        <v>13288978.300000001</v>
      </c>
      <c r="D97" s="268">
        <f t="shared" ref="D97:E97" si="5">+D98+D102</f>
        <v>13288978.300000001</v>
      </c>
      <c r="E97" s="268">
        <f t="shared" si="5"/>
        <v>63299999.669999994</v>
      </c>
      <c r="F97" s="274">
        <f>+F98+F102</f>
        <v>89877956.269999996</v>
      </c>
    </row>
    <row r="98" spans="1:6" ht="17.100000000000001" customHeight="1" x14ac:dyDescent="0.3">
      <c r="A98" s="145" t="s">
        <v>198</v>
      </c>
      <c r="B98" s="158" t="s">
        <v>199</v>
      </c>
      <c r="C98" s="172">
        <f t="shared" ref="C98:E100" si="6">+C99</f>
        <v>13288978.300000001</v>
      </c>
      <c r="D98" s="172">
        <f t="shared" si="6"/>
        <v>13288978.300000001</v>
      </c>
      <c r="E98" s="172">
        <f t="shared" si="6"/>
        <v>63299999.669999994</v>
      </c>
      <c r="F98" s="275">
        <f>+C98+D98+E98</f>
        <v>89877956.269999996</v>
      </c>
    </row>
    <row r="99" spans="1:6" ht="17.100000000000001" customHeight="1" x14ac:dyDescent="0.3">
      <c r="A99" s="145" t="s">
        <v>200</v>
      </c>
      <c r="B99" s="158" t="s">
        <v>1</v>
      </c>
      <c r="C99" s="13">
        <f t="shared" si="6"/>
        <v>13288978.300000001</v>
      </c>
      <c r="D99" s="13">
        <f t="shared" si="6"/>
        <v>13288978.300000001</v>
      </c>
      <c r="E99" s="13">
        <f t="shared" si="6"/>
        <v>63299999.669999994</v>
      </c>
      <c r="F99" s="276">
        <f>+C99+D99+E99</f>
        <v>89877956.269999996</v>
      </c>
    </row>
    <row r="100" spans="1:6" ht="17.100000000000001" customHeight="1" x14ac:dyDescent="0.3">
      <c r="A100" s="145" t="s">
        <v>201</v>
      </c>
      <c r="B100" s="158" t="s">
        <v>202</v>
      </c>
      <c r="C100" s="45">
        <f t="shared" si="6"/>
        <v>13288978.300000001</v>
      </c>
      <c r="D100" s="45">
        <f t="shared" si="6"/>
        <v>13288978.300000001</v>
      </c>
      <c r="E100" s="45">
        <f t="shared" si="6"/>
        <v>63299999.669999994</v>
      </c>
      <c r="F100" s="93">
        <f>+C100+D100+E100</f>
        <v>89877956.269999996</v>
      </c>
    </row>
    <row r="101" spans="1:6" ht="17.100000000000001" customHeight="1" x14ac:dyDescent="0.3">
      <c r="A101" s="376" t="s">
        <v>203</v>
      </c>
      <c r="B101" s="383" t="s">
        <v>344</v>
      </c>
      <c r="C101" s="384">
        <v>13288978.300000001</v>
      </c>
      <c r="D101" s="384">
        <v>13288978.300000001</v>
      </c>
      <c r="E101" s="384">
        <v>63299999.669999994</v>
      </c>
      <c r="F101" s="385">
        <f t="shared" ref="F101:F105" si="7">+C101+D101+E101</f>
        <v>89877956.269999996</v>
      </c>
    </row>
    <row r="102" spans="1:6" ht="17.100000000000001" customHeight="1" x14ac:dyDescent="0.3">
      <c r="A102" s="144" t="s">
        <v>205</v>
      </c>
      <c r="B102" s="149" t="s">
        <v>206</v>
      </c>
      <c r="C102" s="277">
        <f>+C103</f>
        <v>0</v>
      </c>
      <c r="D102" s="277">
        <f t="shared" ref="D102:E104" si="8">+D103</f>
        <v>0</v>
      </c>
      <c r="E102" s="277">
        <f>+E103</f>
        <v>0</v>
      </c>
      <c r="F102" s="278">
        <f t="shared" si="7"/>
        <v>0</v>
      </c>
    </row>
    <row r="103" spans="1:6" ht="17.100000000000001" customHeight="1" x14ac:dyDescent="0.3">
      <c r="A103" s="144" t="s">
        <v>207</v>
      </c>
      <c r="B103" s="149" t="s">
        <v>0</v>
      </c>
      <c r="C103" s="45">
        <f>+C104</f>
        <v>0</v>
      </c>
      <c r="D103" s="45">
        <f t="shared" si="8"/>
        <v>0</v>
      </c>
      <c r="E103" s="45">
        <f t="shared" si="8"/>
        <v>0</v>
      </c>
      <c r="F103" s="93">
        <f t="shared" si="7"/>
        <v>0</v>
      </c>
    </row>
    <row r="104" spans="1:6" ht="17.100000000000001" customHeight="1" x14ac:dyDescent="0.3">
      <c r="A104" s="144" t="s">
        <v>208</v>
      </c>
      <c r="B104" s="149" t="s">
        <v>209</v>
      </c>
      <c r="C104" s="45">
        <f>+C105</f>
        <v>0</v>
      </c>
      <c r="D104" s="45">
        <f t="shared" si="8"/>
        <v>0</v>
      </c>
      <c r="E104" s="45">
        <f t="shared" si="8"/>
        <v>0</v>
      </c>
      <c r="F104" s="93">
        <f t="shared" si="7"/>
        <v>0</v>
      </c>
    </row>
    <row r="105" spans="1:6" ht="17.100000000000001" customHeight="1" x14ac:dyDescent="0.3">
      <c r="A105" s="368" t="s">
        <v>210</v>
      </c>
      <c r="B105" s="369" t="s">
        <v>211</v>
      </c>
      <c r="C105" s="384">
        <v>0</v>
      </c>
      <c r="D105" s="384">
        <v>0</v>
      </c>
      <c r="E105" s="384">
        <v>0</v>
      </c>
      <c r="F105" s="385">
        <f t="shared" si="7"/>
        <v>0</v>
      </c>
    </row>
    <row r="106" spans="1:6" ht="9.9" customHeight="1" x14ac:dyDescent="0.3">
      <c r="A106" s="105"/>
      <c r="B106" s="39"/>
      <c r="C106" s="45"/>
      <c r="D106" s="45"/>
      <c r="E106" s="45"/>
      <c r="F106" s="46"/>
    </row>
    <row r="107" spans="1:6" ht="13.8" x14ac:dyDescent="0.3">
      <c r="A107" s="536" t="s">
        <v>307</v>
      </c>
      <c r="B107" s="536"/>
      <c r="C107" s="536"/>
      <c r="D107" s="536"/>
      <c r="E107" s="536"/>
      <c r="F107" s="536"/>
    </row>
    <row r="108" spans="1:6" ht="35.1" customHeight="1" x14ac:dyDescent="0.3">
      <c r="A108" s="476" t="s">
        <v>318</v>
      </c>
      <c r="B108" s="476"/>
      <c r="C108" s="476"/>
      <c r="D108" s="476"/>
      <c r="E108" s="476"/>
      <c r="F108" s="476"/>
    </row>
    <row r="109" spans="1:6" ht="69.900000000000006" customHeight="1" x14ac:dyDescent="0.3">
      <c r="A109" s="537" t="s">
        <v>363</v>
      </c>
      <c r="B109" s="537"/>
      <c r="C109" s="537"/>
      <c r="D109" s="537"/>
      <c r="E109" s="537"/>
      <c r="F109" s="537"/>
    </row>
    <row r="110" spans="1:6" x14ac:dyDescent="0.3">
      <c r="A110" s="21"/>
      <c r="B110" s="40"/>
      <c r="C110" s="20"/>
    </row>
    <row r="111" spans="1:6" x14ac:dyDescent="0.3">
      <c r="A111" s="439" t="s">
        <v>214</v>
      </c>
      <c r="B111" s="439"/>
      <c r="C111" s="439"/>
      <c r="D111" s="439"/>
      <c r="E111" s="439"/>
      <c r="F111" s="439"/>
    </row>
    <row r="112" spans="1:6" x14ac:dyDescent="0.3">
      <c r="A112" s="462" t="s">
        <v>215</v>
      </c>
      <c r="B112" s="462"/>
      <c r="C112" s="462"/>
      <c r="D112" s="462"/>
      <c r="E112" s="462"/>
      <c r="F112" s="462"/>
    </row>
    <row r="113" spans="1:6" x14ac:dyDescent="0.3">
      <c r="A113" s="439" t="s">
        <v>171</v>
      </c>
      <c r="B113" s="439"/>
      <c r="C113" s="439"/>
      <c r="D113" s="439"/>
      <c r="E113" s="439"/>
      <c r="F113" s="439"/>
    </row>
    <row r="114" spans="1:6" ht="33" customHeight="1" x14ac:dyDescent="0.3">
      <c r="A114" s="119" t="s">
        <v>194</v>
      </c>
      <c r="B114" s="119" t="s">
        <v>216</v>
      </c>
      <c r="C114" s="87" t="s">
        <v>349</v>
      </c>
      <c r="D114" s="87" t="s">
        <v>350</v>
      </c>
      <c r="E114" s="87" t="s">
        <v>351</v>
      </c>
      <c r="F114" s="87" t="s">
        <v>352</v>
      </c>
    </row>
    <row r="115" spans="1:6" ht="15" customHeight="1" x14ac:dyDescent="0.3">
      <c r="A115" s="75" t="s">
        <v>178</v>
      </c>
      <c r="B115" s="88"/>
      <c r="C115" s="267">
        <f>+C117</f>
        <v>18958381.34</v>
      </c>
      <c r="D115" s="267">
        <f t="shared" ref="D115:E115" si="9">+D117</f>
        <v>3508841.7699999958</v>
      </c>
      <c r="E115" s="267">
        <f t="shared" si="9"/>
        <v>36971713.140000001</v>
      </c>
      <c r="F115" s="267">
        <f>+F117</f>
        <v>59438936.25</v>
      </c>
    </row>
    <row r="116" spans="1:6" ht="9.9" customHeight="1" x14ac:dyDescent="0.3">
      <c r="A116" s="10"/>
      <c r="B116" s="41"/>
      <c r="C116" s="172"/>
      <c r="D116" s="172"/>
      <c r="E116" s="172"/>
      <c r="F116" s="173"/>
    </row>
    <row r="117" spans="1:6" x14ac:dyDescent="0.3">
      <c r="A117" s="472" t="s">
        <v>320</v>
      </c>
      <c r="B117" s="472"/>
      <c r="C117" s="268">
        <f>+SUM(C118:C127)</f>
        <v>18958381.34</v>
      </c>
      <c r="D117" s="268">
        <f>+SUM(D118:D127)</f>
        <v>3508841.7699999958</v>
      </c>
      <c r="E117" s="268">
        <f>+SUM(E118:E127)</f>
        <v>36971713.140000001</v>
      </c>
      <c r="F117" s="268">
        <f>+SUM(F118:F127)</f>
        <v>59438936.25</v>
      </c>
    </row>
    <row r="118" spans="1:6" ht="17.100000000000001" customHeight="1" x14ac:dyDescent="0.3">
      <c r="A118" s="144">
        <v>0</v>
      </c>
      <c r="B118" s="149" t="s">
        <v>218</v>
      </c>
      <c r="C118" s="13">
        <v>0</v>
      </c>
      <c r="D118" s="13">
        <v>0</v>
      </c>
      <c r="E118" s="13">
        <v>0</v>
      </c>
      <c r="F118" s="44">
        <f>+C118+D118+E118</f>
        <v>0</v>
      </c>
    </row>
    <row r="119" spans="1:6" ht="17.100000000000001" customHeight="1" x14ac:dyDescent="0.3">
      <c r="A119" s="144">
        <v>1</v>
      </c>
      <c r="B119" s="149" t="s">
        <v>2</v>
      </c>
      <c r="C119" s="13">
        <v>0</v>
      </c>
      <c r="D119" s="48">
        <v>0</v>
      </c>
      <c r="E119" s="48">
        <v>0</v>
      </c>
      <c r="F119" s="44">
        <f t="shared" ref="F119:F127" si="10">+C119+D119+E119</f>
        <v>0</v>
      </c>
    </row>
    <row r="120" spans="1:6" ht="17.100000000000001" customHeight="1" x14ac:dyDescent="0.3">
      <c r="A120" s="144">
        <v>2</v>
      </c>
      <c r="B120" s="149" t="s">
        <v>219</v>
      </c>
      <c r="C120" s="13">
        <v>0</v>
      </c>
      <c r="D120" s="13">
        <v>0</v>
      </c>
      <c r="E120" s="13">
        <v>0</v>
      </c>
      <c r="F120" s="44">
        <f t="shared" si="10"/>
        <v>0</v>
      </c>
    </row>
    <row r="121" spans="1:6" ht="17.100000000000001" customHeight="1" x14ac:dyDescent="0.3">
      <c r="A121" s="144">
        <v>3</v>
      </c>
      <c r="B121" s="149" t="s">
        <v>220</v>
      </c>
      <c r="C121" s="13">
        <v>0</v>
      </c>
      <c r="D121" s="13">
        <v>0</v>
      </c>
      <c r="E121" s="13">
        <v>0</v>
      </c>
      <c r="F121" s="44">
        <f t="shared" si="10"/>
        <v>0</v>
      </c>
    </row>
    <row r="122" spans="1:6" ht="17.100000000000001" customHeight="1" x14ac:dyDescent="0.3">
      <c r="A122" s="144">
        <v>4</v>
      </c>
      <c r="B122" s="149" t="s">
        <v>221</v>
      </c>
      <c r="C122" s="13">
        <v>0</v>
      </c>
      <c r="D122" s="13">
        <v>0</v>
      </c>
      <c r="E122" s="13">
        <v>0</v>
      </c>
      <c r="F122" s="44">
        <f t="shared" si="10"/>
        <v>0</v>
      </c>
    </row>
    <row r="123" spans="1:6" ht="17.100000000000001" customHeight="1" x14ac:dyDescent="0.3">
      <c r="A123" s="144">
        <v>5</v>
      </c>
      <c r="B123" s="149" t="s">
        <v>222</v>
      </c>
      <c r="C123" s="45">
        <v>0</v>
      </c>
      <c r="D123" s="45">
        <v>0</v>
      </c>
      <c r="E123" s="45">
        <v>0</v>
      </c>
      <c r="F123" s="44">
        <f t="shared" si="10"/>
        <v>0</v>
      </c>
    </row>
    <row r="124" spans="1:6" ht="17.100000000000001" customHeight="1" x14ac:dyDescent="0.3">
      <c r="A124" s="144">
        <v>6</v>
      </c>
      <c r="B124" s="149" t="s">
        <v>1</v>
      </c>
      <c r="C124" s="45">
        <v>18958381.34</v>
      </c>
      <c r="D124" s="45">
        <v>3508841.7699999958</v>
      </c>
      <c r="E124" s="45">
        <v>36971713.140000001</v>
      </c>
      <c r="F124" s="44">
        <f t="shared" si="10"/>
        <v>59438936.25</v>
      </c>
    </row>
    <row r="125" spans="1:6" ht="17.100000000000001" customHeight="1" x14ac:dyDescent="0.3">
      <c r="A125" s="144">
        <v>7</v>
      </c>
      <c r="B125" s="149" t="s">
        <v>0</v>
      </c>
      <c r="C125" s="45">
        <v>0</v>
      </c>
      <c r="D125" s="45">
        <v>0</v>
      </c>
      <c r="E125" s="45">
        <v>0</v>
      </c>
      <c r="F125" s="44">
        <f t="shared" si="10"/>
        <v>0</v>
      </c>
    </row>
    <row r="126" spans="1:6" ht="17.100000000000001" customHeight="1" x14ac:dyDescent="0.3">
      <c r="A126" s="144">
        <v>8</v>
      </c>
      <c r="B126" s="149" t="s">
        <v>223</v>
      </c>
      <c r="C126" s="45">
        <v>0</v>
      </c>
      <c r="D126" s="45">
        <v>0</v>
      </c>
      <c r="E126" s="45">
        <v>0</v>
      </c>
      <c r="F126" s="44">
        <f t="shared" si="10"/>
        <v>0</v>
      </c>
    </row>
    <row r="127" spans="1:6" ht="17.100000000000001" customHeight="1" x14ac:dyDescent="0.3">
      <c r="A127" s="144">
        <v>9</v>
      </c>
      <c r="B127" s="149" t="s">
        <v>224</v>
      </c>
      <c r="C127" s="45">
        <v>0</v>
      </c>
      <c r="D127" s="45">
        <v>0</v>
      </c>
      <c r="E127" s="45">
        <v>0</v>
      </c>
      <c r="F127" s="44">
        <f t="shared" si="10"/>
        <v>0</v>
      </c>
    </row>
    <row r="128" spans="1:6" ht="18" customHeight="1" x14ac:dyDescent="0.3">
      <c r="C128" s="49"/>
      <c r="D128" s="49"/>
      <c r="E128" s="49"/>
      <c r="F128" s="49"/>
    </row>
    <row r="129" spans="1:6" x14ac:dyDescent="0.3">
      <c r="A129" s="472" t="s">
        <v>321</v>
      </c>
      <c r="B129" s="472"/>
      <c r="C129" s="268">
        <f>+C130</f>
        <v>0</v>
      </c>
      <c r="D129" s="268">
        <f>+D130</f>
        <v>0</v>
      </c>
      <c r="E129" s="268">
        <f>+E130</f>
        <v>0</v>
      </c>
      <c r="F129" s="268">
        <f>+F130</f>
        <v>0</v>
      </c>
    </row>
    <row r="130" spans="1:6" ht="17.100000000000001" customHeight="1" x14ac:dyDescent="0.3">
      <c r="A130" s="144">
        <v>6</v>
      </c>
      <c r="B130" s="149" t="s">
        <v>1</v>
      </c>
      <c r="C130" s="45">
        <f>+C131</f>
        <v>0</v>
      </c>
      <c r="D130" s="45">
        <f>+D131</f>
        <v>0</v>
      </c>
      <c r="E130" s="45">
        <f>+E131</f>
        <v>0</v>
      </c>
      <c r="F130" s="49">
        <f>+C130+D130+E130</f>
        <v>0</v>
      </c>
    </row>
    <row r="131" spans="1:6" ht="17.100000000000001" customHeight="1" x14ac:dyDescent="0.3">
      <c r="A131" s="372" t="s">
        <v>226</v>
      </c>
      <c r="B131" s="373" t="s">
        <v>227</v>
      </c>
      <c r="C131" s="379">
        <v>0</v>
      </c>
      <c r="D131" s="379">
        <v>0</v>
      </c>
      <c r="E131" s="379">
        <v>0</v>
      </c>
      <c r="F131" s="375">
        <f>+C131+D131+E131</f>
        <v>0</v>
      </c>
    </row>
    <row r="132" spans="1:6" ht="15" customHeight="1" x14ac:dyDescent="0.3">
      <c r="A132" s="474" t="s">
        <v>228</v>
      </c>
      <c r="B132" s="474"/>
      <c r="C132" s="474"/>
      <c r="D132" s="474"/>
      <c r="E132" s="474"/>
      <c r="F132" s="474"/>
    </row>
    <row r="133" spans="1:6" ht="15" customHeight="1" x14ac:dyDescent="0.3">
      <c r="A133" s="536" t="s">
        <v>307</v>
      </c>
      <c r="B133" s="536"/>
      <c r="C133" s="536"/>
      <c r="D133" s="536"/>
      <c r="E133" s="536"/>
      <c r="F133" s="536"/>
    </row>
    <row r="134" spans="1:6" ht="75" customHeight="1" x14ac:dyDescent="0.3">
      <c r="A134" s="476" t="s">
        <v>229</v>
      </c>
      <c r="B134" s="476"/>
      <c r="C134" s="476"/>
      <c r="D134" s="476"/>
      <c r="E134" s="476"/>
      <c r="F134" s="476"/>
    </row>
    <row r="135" spans="1:6" ht="50.1" customHeight="1" x14ac:dyDescent="0.3">
      <c r="A135" s="537" t="s">
        <v>230</v>
      </c>
      <c r="B135" s="537"/>
      <c r="C135" s="537"/>
      <c r="D135" s="537"/>
      <c r="E135" s="537"/>
      <c r="F135" s="537"/>
    </row>
    <row r="136" spans="1:6" ht="15" customHeight="1" x14ac:dyDescent="0.3">
      <c r="A136" s="43"/>
      <c r="B136" s="41"/>
    </row>
    <row r="137" spans="1:6" x14ac:dyDescent="0.3">
      <c r="A137" s="439" t="s">
        <v>231</v>
      </c>
      <c r="B137" s="439"/>
      <c r="C137" s="439"/>
      <c r="D137" s="439"/>
      <c r="E137" s="439"/>
      <c r="F137" s="439"/>
    </row>
    <row r="138" spans="1:6" x14ac:dyDescent="0.3">
      <c r="A138" s="439" t="s">
        <v>232</v>
      </c>
      <c r="B138" s="439"/>
      <c r="C138" s="439"/>
      <c r="D138" s="439"/>
      <c r="E138" s="439"/>
      <c r="F138" s="439"/>
    </row>
    <row r="139" spans="1:6" x14ac:dyDescent="0.3">
      <c r="A139" s="439" t="s">
        <v>171</v>
      </c>
      <c r="B139" s="439"/>
      <c r="C139" s="439"/>
      <c r="D139" s="439"/>
      <c r="E139" s="439"/>
      <c r="F139" s="439"/>
    </row>
    <row r="140" spans="1:6" x14ac:dyDescent="0.3">
      <c r="A140" s="87" t="s">
        <v>233</v>
      </c>
      <c r="B140" s="87" t="s">
        <v>349</v>
      </c>
      <c r="C140" s="87" t="s">
        <v>350</v>
      </c>
      <c r="D140" s="87" t="s">
        <v>351</v>
      </c>
      <c r="E140" s="87" t="s">
        <v>352</v>
      </c>
      <c r="F140" s="194"/>
    </row>
    <row r="141" spans="1:6" ht="18" customHeight="1" x14ac:dyDescent="0.3">
      <c r="A141" s="123" t="s">
        <v>234</v>
      </c>
      <c r="B141" s="147">
        <f>+'2T'!E145</f>
        <v>5669403.040000014</v>
      </c>
      <c r="C141" s="40">
        <f>+B145</f>
        <v>0</v>
      </c>
      <c r="D141" s="40">
        <f>+C145</f>
        <v>9780136.5300000049</v>
      </c>
      <c r="E141" s="108">
        <f>+B141</f>
        <v>5669403.040000014</v>
      </c>
      <c r="F141" s="47"/>
    </row>
    <row r="142" spans="1:6" ht="18" customHeight="1" x14ac:dyDescent="0.3">
      <c r="A142" s="123" t="s">
        <v>235</v>
      </c>
      <c r="B142" s="40">
        <f>+C97</f>
        <v>13288978.300000001</v>
      </c>
      <c r="C142" s="40">
        <f t="shared" ref="C142:D142" si="11">+D97</f>
        <v>13288978.300000001</v>
      </c>
      <c r="D142" s="40">
        <f t="shared" si="11"/>
        <v>63299999.669999994</v>
      </c>
      <c r="E142" s="108">
        <f>+SUM(B142:D142)</f>
        <v>89877956.269999996</v>
      </c>
      <c r="F142" s="47"/>
    </row>
    <row r="143" spans="1:6" ht="18" customHeight="1" x14ac:dyDescent="0.3">
      <c r="A143" s="91" t="s">
        <v>236</v>
      </c>
      <c r="B143" s="92">
        <f>+B141+B142</f>
        <v>18958381.340000015</v>
      </c>
      <c r="C143" s="92">
        <f>+C141+C142</f>
        <v>13288978.300000001</v>
      </c>
      <c r="D143" s="92">
        <f>+D141+D142</f>
        <v>73080136.200000003</v>
      </c>
      <c r="E143" s="92">
        <f>+E142+E141</f>
        <v>95547359.310000002</v>
      </c>
      <c r="F143" s="47"/>
    </row>
    <row r="144" spans="1:6" ht="18" customHeight="1" x14ac:dyDescent="0.3">
      <c r="A144" s="123" t="s">
        <v>237</v>
      </c>
      <c r="B144" s="40">
        <f>+C124</f>
        <v>18958381.34</v>
      </c>
      <c r="C144" s="40">
        <f t="shared" ref="C144:D144" si="12">+D124</f>
        <v>3508841.7699999958</v>
      </c>
      <c r="D144" s="40">
        <f t="shared" si="12"/>
        <v>36971713.140000001</v>
      </c>
      <c r="E144" s="108">
        <f>+SUM(B144:D144)</f>
        <v>59438936.25</v>
      </c>
      <c r="F144" s="47"/>
    </row>
    <row r="145" spans="1:6" ht="18" customHeight="1" x14ac:dyDescent="0.3">
      <c r="A145" s="91" t="s">
        <v>238</v>
      </c>
      <c r="B145" s="118">
        <f>+B143-B144</f>
        <v>0</v>
      </c>
      <c r="C145" s="92">
        <f t="shared" ref="C145:D145" si="13">+C143-C144</f>
        <v>9780136.5300000049</v>
      </c>
      <c r="D145" s="92">
        <f t="shared" si="13"/>
        <v>36108423.060000002</v>
      </c>
      <c r="E145" s="92">
        <f>+E143-E144</f>
        <v>36108423.060000002</v>
      </c>
      <c r="F145" s="47"/>
    </row>
    <row r="146" spans="1:6" ht="18" customHeight="1" x14ac:dyDescent="0.3">
      <c r="A146" s="525" t="s">
        <v>307</v>
      </c>
      <c r="B146" s="525"/>
      <c r="C146" s="525"/>
      <c r="D146" s="525"/>
      <c r="E146" s="525"/>
      <c r="F146" s="33"/>
    </row>
    <row r="147" spans="1:6" ht="18" customHeight="1" x14ac:dyDescent="0.3">
      <c r="A147" s="470" t="s">
        <v>239</v>
      </c>
      <c r="B147" s="471"/>
      <c r="C147" s="471"/>
      <c r="D147" s="471"/>
      <c r="E147" s="471"/>
      <c r="F147" s="115"/>
    </row>
    <row r="148" spans="1:6" ht="53.1" customHeight="1" x14ac:dyDescent="0.3">
      <c r="A148" s="467" t="s">
        <v>240</v>
      </c>
      <c r="B148" s="468"/>
      <c r="C148" s="468"/>
      <c r="D148" s="468"/>
      <c r="E148" s="468"/>
      <c r="F148" s="469"/>
    </row>
    <row r="149" spans="1:6" ht="18" customHeight="1" x14ac:dyDescent="0.3">
      <c r="A149" s="467" t="s">
        <v>241</v>
      </c>
      <c r="B149" s="468"/>
      <c r="C149" s="468"/>
      <c r="D149" s="468"/>
      <c r="E149" s="468"/>
      <c r="F149" s="469"/>
    </row>
    <row r="150" spans="1:6" ht="18" customHeight="1" x14ac:dyDescent="0.3">
      <c r="A150" s="467" t="s">
        <v>242</v>
      </c>
      <c r="B150" s="468"/>
      <c r="C150" s="468"/>
      <c r="D150" s="468"/>
      <c r="E150" s="468"/>
      <c r="F150" s="469"/>
    </row>
    <row r="151" spans="1:6" ht="18" customHeight="1" x14ac:dyDescent="0.3">
      <c r="A151" s="467" t="s">
        <v>243</v>
      </c>
      <c r="B151" s="468"/>
      <c r="C151" s="468"/>
      <c r="D151" s="468"/>
      <c r="E151" s="468"/>
      <c r="F151" s="469"/>
    </row>
    <row r="152" spans="1:6" ht="18" customHeight="1" x14ac:dyDescent="0.3">
      <c r="A152" s="464" t="s">
        <v>244</v>
      </c>
      <c r="B152" s="465"/>
      <c r="C152" s="465"/>
      <c r="D152" s="465"/>
      <c r="E152" s="465"/>
      <c r="F152" s="466"/>
    </row>
    <row r="153" spans="1:6" ht="18" customHeight="1" x14ac:dyDescent="0.3">
      <c r="A153" s="94" t="s">
        <v>245</v>
      </c>
      <c r="B153" s="95"/>
      <c r="C153" s="95"/>
      <c r="D153" s="95"/>
      <c r="E153" s="95"/>
      <c r="F153" s="96"/>
    </row>
    <row r="154" spans="1:6" ht="45" customHeight="1" x14ac:dyDescent="0.3">
      <c r="A154" s="521" t="s">
        <v>246</v>
      </c>
      <c r="B154" s="522"/>
      <c r="C154" s="522"/>
      <c r="D154" s="522"/>
      <c r="E154" s="522"/>
      <c r="F154" s="523"/>
    </row>
    <row r="155" spans="1:6" ht="18" customHeight="1" x14ac:dyDescent="0.3">
      <c r="A155" s="53"/>
      <c r="B155"/>
      <c r="C155"/>
      <c r="D155"/>
      <c r="E155"/>
      <c r="F155" s="52"/>
    </row>
    <row r="156" spans="1:6" ht="18" customHeight="1" x14ac:dyDescent="0.3">
      <c r="A156"/>
      <c r="B156" s="439" t="s">
        <v>247</v>
      </c>
      <c r="C156" s="439"/>
      <c r="D156" s="439"/>
      <c r="E156"/>
      <c r="F156" s="34"/>
    </row>
    <row r="157" spans="1:6" ht="33" customHeight="1" x14ac:dyDescent="0.3">
      <c r="A157"/>
      <c r="B157" s="462" t="s">
        <v>248</v>
      </c>
      <c r="C157" s="462"/>
      <c r="D157" s="462"/>
      <c r="E157"/>
      <c r="F157" s="34"/>
    </row>
    <row r="158" spans="1:6" ht="18" customHeight="1" x14ac:dyDescent="0.3">
      <c r="A158"/>
      <c r="B158" s="439" t="s">
        <v>171</v>
      </c>
      <c r="C158" s="439"/>
      <c r="D158" s="439"/>
      <c r="E158"/>
      <c r="F158" s="34"/>
    </row>
    <row r="159" spans="1:6" ht="18" customHeight="1" x14ac:dyDescent="0.3">
      <c r="A159"/>
      <c r="B159" s="461" t="s">
        <v>233</v>
      </c>
      <c r="C159" s="461"/>
      <c r="D159" s="83" t="s">
        <v>364</v>
      </c>
      <c r="E159"/>
      <c r="F159" s="104"/>
    </row>
    <row r="160" spans="1:6" ht="18" customHeight="1" x14ac:dyDescent="0.3">
      <c r="A160"/>
      <c r="B160" s="440" t="s">
        <v>250</v>
      </c>
      <c r="C160" s="440"/>
      <c r="D160" s="83"/>
      <c r="E160"/>
      <c r="F160" s="61"/>
    </row>
    <row r="161" spans="1:6" ht="18" customHeight="1" x14ac:dyDescent="0.3">
      <c r="A161"/>
      <c r="B161" s="107" t="s">
        <v>251</v>
      </c>
      <c r="D161" s="40">
        <f>+'2T'!D171</f>
        <v>0</v>
      </c>
      <c r="E161" s="215"/>
      <c r="F161" s="61"/>
    </row>
    <row r="162" spans="1:6" ht="18" customHeight="1" x14ac:dyDescent="0.3">
      <c r="A162"/>
      <c r="B162" s="107" t="s">
        <v>252</v>
      </c>
      <c r="D162" s="40">
        <f>+'2T'!D172</f>
        <v>0</v>
      </c>
      <c r="E162" s="215"/>
      <c r="F162" s="61"/>
    </row>
    <row r="163" spans="1:6" ht="18" customHeight="1" x14ac:dyDescent="0.3">
      <c r="A163"/>
      <c r="B163" s="441" t="s">
        <v>178</v>
      </c>
      <c r="C163" s="441"/>
      <c r="D163" s="92">
        <f>+D161+D162</f>
        <v>0</v>
      </c>
      <c r="E163"/>
      <c r="F163" s="61"/>
    </row>
    <row r="164" spans="1:6" ht="18" customHeight="1" x14ac:dyDescent="0.3">
      <c r="A164"/>
      <c r="B164" s="107"/>
      <c r="D164" s="40"/>
      <c r="E164"/>
      <c r="F164" s="61"/>
    </row>
    <row r="165" spans="1:6" ht="18" customHeight="1" x14ac:dyDescent="0.3">
      <c r="A165"/>
      <c r="B165" s="440" t="s">
        <v>253</v>
      </c>
      <c r="C165" s="440"/>
      <c r="D165" s="83" t="s">
        <v>364</v>
      </c>
      <c r="E165"/>
      <c r="F165" s="61"/>
    </row>
    <row r="166" spans="1:6" ht="18" customHeight="1" x14ac:dyDescent="0.3">
      <c r="A166"/>
      <c r="B166" s="107" t="s">
        <v>251</v>
      </c>
      <c r="D166" s="40">
        <v>0</v>
      </c>
      <c r="E166"/>
      <c r="F166" s="61"/>
    </row>
    <row r="167" spans="1:6" ht="18" customHeight="1" x14ac:dyDescent="0.3">
      <c r="A167"/>
      <c r="B167" s="107" t="s">
        <v>254</v>
      </c>
      <c r="D167" s="40">
        <v>0</v>
      </c>
      <c r="E167"/>
      <c r="F167" s="61"/>
    </row>
    <row r="168" spans="1:6" ht="18" customHeight="1" x14ac:dyDescent="0.3">
      <c r="A168"/>
      <c r="B168" s="441" t="s">
        <v>255</v>
      </c>
      <c r="C168" s="441"/>
      <c r="D168" s="92">
        <f>+D166+D167</f>
        <v>0</v>
      </c>
      <c r="E168"/>
      <c r="F168" s="61"/>
    </row>
    <row r="169" spans="1:6" ht="18" customHeight="1" x14ac:dyDescent="0.3">
      <c r="A169"/>
      <c r="B169" s="107"/>
      <c r="D169" s="108"/>
      <c r="E169"/>
      <c r="F169" s="61"/>
    </row>
    <row r="170" spans="1:6" ht="18" customHeight="1" x14ac:dyDescent="0.3">
      <c r="A170"/>
      <c r="B170" s="440" t="s">
        <v>256</v>
      </c>
      <c r="C170" s="440"/>
      <c r="D170" s="83" t="s">
        <v>364</v>
      </c>
      <c r="E170"/>
      <c r="F170" s="61"/>
    </row>
    <row r="171" spans="1:6" ht="18" customHeight="1" x14ac:dyDescent="0.3">
      <c r="A171"/>
      <c r="B171" s="107" t="s">
        <v>251</v>
      </c>
      <c r="D171" s="40">
        <f>+D161-D166</f>
        <v>0</v>
      </c>
      <c r="E171" s="193"/>
      <c r="F171" s="61"/>
    </row>
    <row r="172" spans="1:6" ht="18" customHeight="1" x14ac:dyDescent="0.3">
      <c r="A172"/>
      <c r="B172" s="107" t="s">
        <v>252</v>
      </c>
      <c r="D172" s="40">
        <f>+D162-D167</f>
        <v>0</v>
      </c>
      <c r="E172" s="193"/>
      <c r="F172" s="61"/>
    </row>
    <row r="173" spans="1:6" ht="18" customHeight="1" x14ac:dyDescent="0.3">
      <c r="A173"/>
      <c r="B173" s="441" t="s">
        <v>257</v>
      </c>
      <c r="C173" s="441"/>
      <c r="D173" s="153">
        <f>+D171+D172</f>
        <v>0</v>
      </c>
      <c r="E173" s="193"/>
      <c r="F173" s="61"/>
    </row>
    <row r="174" spans="1:6" ht="18" customHeight="1" x14ac:dyDescent="0.3">
      <c r="A174"/>
      <c r="B174" s="154" t="s">
        <v>307</v>
      </c>
      <c r="C174" s="120"/>
      <c r="D174" s="151"/>
      <c r="E174"/>
      <c r="F174" s="33">
        <f>+D166-F177</f>
        <v>0</v>
      </c>
    </row>
    <row r="175" spans="1:6" ht="18" customHeight="1" x14ac:dyDescent="0.3">
      <c r="A175"/>
      <c r="B175" s="180"/>
      <c r="C175" s="181"/>
      <c r="D175" s="151"/>
      <c r="E175"/>
      <c r="F175" s="61"/>
    </row>
    <row r="176" spans="1:6" ht="18" customHeight="1" x14ac:dyDescent="0.3">
      <c r="A176" s="82" t="s">
        <v>194</v>
      </c>
      <c r="B176" s="82" t="s">
        <v>259</v>
      </c>
      <c r="C176" s="82" t="s">
        <v>349</v>
      </c>
      <c r="D176" s="82" t="s">
        <v>365</v>
      </c>
      <c r="E176" s="82" t="s">
        <v>366</v>
      </c>
      <c r="F176" s="82" t="s">
        <v>352</v>
      </c>
    </row>
    <row r="177" spans="1:6" ht="18" customHeight="1" x14ac:dyDescent="0.3">
      <c r="A177" s="182" t="s">
        <v>260</v>
      </c>
      <c r="B177" s="183"/>
      <c r="C177" s="270">
        <f>+SUM(C178:C187)</f>
        <v>0</v>
      </c>
      <c r="D177" s="270">
        <f>+SUM(D178:D187)</f>
        <v>0</v>
      </c>
      <c r="E177" s="270">
        <f>+SUM(E178:E187)</f>
        <v>0</v>
      </c>
      <c r="F177" s="270">
        <f>+SUM(F178:F187)</f>
        <v>0</v>
      </c>
    </row>
    <row r="178" spans="1:6" ht="18" customHeight="1" x14ac:dyDescent="0.3">
      <c r="A178" s="144">
        <v>0</v>
      </c>
      <c r="B178" s="149" t="s">
        <v>218</v>
      </c>
      <c r="C178" s="13">
        <v>0</v>
      </c>
      <c r="D178" s="13">
        <v>0</v>
      </c>
      <c r="E178" s="13">
        <v>0</v>
      </c>
      <c r="F178" s="44">
        <f>+C178+D178+E178</f>
        <v>0</v>
      </c>
    </row>
    <row r="179" spans="1:6" ht="18" customHeight="1" x14ac:dyDescent="0.3">
      <c r="A179" s="144">
        <v>1</v>
      </c>
      <c r="B179" s="149" t="s">
        <v>2</v>
      </c>
      <c r="C179" s="13">
        <v>0</v>
      </c>
      <c r="D179" s="48">
        <v>0</v>
      </c>
      <c r="E179" s="48">
        <v>0</v>
      </c>
      <c r="F179" s="44">
        <f t="shared" ref="F179:F187" si="14">+C179+D179+E179</f>
        <v>0</v>
      </c>
    </row>
    <row r="180" spans="1:6" ht="18" customHeight="1" x14ac:dyDescent="0.3">
      <c r="A180" s="144">
        <v>2</v>
      </c>
      <c r="B180" s="149" t="s">
        <v>219</v>
      </c>
      <c r="C180" s="13">
        <v>0</v>
      </c>
      <c r="D180" s="13">
        <v>0</v>
      </c>
      <c r="E180" s="13">
        <v>0</v>
      </c>
      <c r="F180" s="44">
        <f t="shared" si="14"/>
        <v>0</v>
      </c>
    </row>
    <row r="181" spans="1:6" ht="18" customHeight="1" x14ac:dyDescent="0.3">
      <c r="A181" s="144">
        <v>3</v>
      </c>
      <c r="B181" s="149" t="s">
        <v>220</v>
      </c>
      <c r="C181" s="13">
        <v>0</v>
      </c>
      <c r="D181" s="13">
        <v>0</v>
      </c>
      <c r="E181" s="13">
        <v>0</v>
      </c>
      <c r="F181" s="44">
        <f t="shared" si="14"/>
        <v>0</v>
      </c>
    </row>
    <row r="182" spans="1:6" ht="18" customHeight="1" x14ac:dyDescent="0.3">
      <c r="A182" s="144">
        <v>4</v>
      </c>
      <c r="B182" s="149" t="s">
        <v>221</v>
      </c>
      <c r="C182" s="13">
        <v>0</v>
      </c>
      <c r="D182" s="13">
        <v>0</v>
      </c>
      <c r="E182" s="13">
        <v>0</v>
      </c>
      <c r="F182" s="44">
        <f t="shared" si="14"/>
        <v>0</v>
      </c>
    </row>
    <row r="183" spans="1:6" ht="18" customHeight="1" x14ac:dyDescent="0.3">
      <c r="A183" s="144">
        <v>5</v>
      </c>
      <c r="B183" s="149" t="s">
        <v>222</v>
      </c>
      <c r="C183" s="13">
        <v>0</v>
      </c>
      <c r="D183" s="13">
        <v>0</v>
      </c>
      <c r="E183" s="13">
        <v>0</v>
      </c>
      <c r="F183" s="44">
        <f t="shared" si="14"/>
        <v>0</v>
      </c>
    </row>
    <row r="184" spans="1:6" ht="18" customHeight="1" x14ac:dyDescent="0.3">
      <c r="A184" s="144">
        <v>6</v>
      </c>
      <c r="B184" s="149" t="s">
        <v>1</v>
      </c>
      <c r="C184" s="13">
        <v>0</v>
      </c>
      <c r="D184" s="13">
        <v>0</v>
      </c>
      <c r="E184" s="13">
        <v>0</v>
      </c>
      <c r="F184" s="44">
        <f t="shared" si="14"/>
        <v>0</v>
      </c>
    </row>
    <row r="185" spans="1:6" ht="18" customHeight="1" x14ac:dyDescent="0.3">
      <c r="A185" s="144">
        <v>7</v>
      </c>
      <c r="B185" s="149" t="s">
        <v>0</v>
      </c>
      <c r="C185" s="13">
        <v>0</v>
      </c>
      <c r="D185" s="13">
        <v>0</v>
      </c>
      <c r="E185" s="13">
        <v>0</v>
      </c>
      <c r="F185" s="44">
        <f t="shared" si="14"/>
        <v>0</v>
      </c>
    </row>
    <row r="186" spans="1:6" ht="18" customHeight="1" x14ac:dyDescent="0.3">
      <c r="A186" s="144">
        <v>8</v>
      </c>
      <c r="B186" s="149" t="s">
        <v>223</v>
      </c>
      <c r="C186" s="13">
        <v>0</v>
      </c>
      <c r="D186" s="13">
        <v>0</v>
      </c>
      <c r="E186" s="13">
        <v>0</v>
      </c>
      <c r="F186" s="44">
        <f t="shared" si="14"/>
        <v>0</v>
      </c>
    </row>
    <row r="187" spans="1:6" ht="18" customHeight="1" x14ac:dyDescent="0.3">
      <c r="A187" s="185">
        <v>9</v>
      </c>
      <c r="B187" s="186" t="s">
        <v>224</v>
      </c>
      <c r="C187" s="14">
        <v>0</v>
      </c>
      <c r="D187" s="14">
        <v>0</v>
      </c>
      <c r="E187" s="14">
        <v>0</v>
      </c>
      <c r="F187" s="187">
        <f t="shared" si="14"/>
        <v>0</v>
      </c>
    </row>
    <row r="188" spans="1:6" ht="18" customHeight="1" x14ac:dyDescent="0.3">
      <c r="A188" s="524" t="s">
        <v>307</v>
      </c>
      <c r="B188" s="524"/>
      <c r="C188" s="524"/>
      <c r="D188" s="524"/>
      <c r="E188" s="524"/>
      <c r="F188" s="524"/>
    </row>
    <row r="189" spans="1:6" ht="18" customHeight="1" x14ac:dyDescent="0.3">
      <c r="A189" s="94" t="s">
        <v>245</v>
      </c>
      <c r="B189" s="95"/>
      <c r="C189" s="95"/>
      <c r="D189" s="95"/>
      <c r="E189" s="95"/>
      <c r="F189" s="96"/>
    </row>
    <row r="190" spans="1:6" ht="45" customHeight="1" x14ac:dyDescent="0.3">
      <c r="A190" s="521" t="s">
        <v>246</v>
      </c>
      <c r="B190" s="522"/>
      <c r="C190" s="522"/>
      <c r="D190" s="522"/>
      <c r="E190" s="522"/>
      <c r="F190" s="523"/>
    </row>
    <row r="191" spans="1:6" ht="30" customHeight="1" x14ac:dyDescent="0.3">
      <c r="A191"/>
      <c r="B191"/>
      <c r="C191"/>
      <c r="D191"/>
      <c r="E191"/>
      <c r="F191"/>
    </row>
    <row r="192" spans="1:6" ht="35.1" customHeight="1" x14ac:dyDescent="0.3">
      <c r="A192" s="117" t="s">
        <v>263</v>
      </c>
      <c r="B192" s="502" t="s">
        <v>324</v>
      </c>
      <c r="C192" s="526"/>
      <c r="D192" s="527" t="s">
        <v>162</v>
      </c>
      <c r="E192" s="528"/>
      <c r="F192" s="529"/>
    </row>
    <row r="193" spans="1:6" ht="35.1" customHeight="1" x14ac:dyDescent="0.3">
      <c r="A193" s="78" t="s">
        <v>163</v>
      </c>
      <c r="B193" s="502" t="s">
        <v>310</v>
      </c>
      <c r="C193" s="526"/>
      <c r="D193" s="530"/>
      <c r="E193" s="531"/>
      <c r="F193" s="532"/>
    </row>
    <row r="194" spans="1:6" ht="35.1" customHeight="1" x14ac:dyDescent="0.3">
      <c r="A194" s="79" t="s">
        <v>165</v>
      </c>
      <c r="B194" s="502" t="s">
        <v>311</v>
      </c>
      <c r="C194" s="526"/>
      <c r="D194" s="533"/>
      <c r="E194" s="534"/>
      <c r="F194" s="535"/>
    </row>
    <row r="195" spans="1:6" ht="13.8" x14ac:dyDescent="0.3">
      <c r="A195" s="429" t="s">
        <v>105</v>
      </c>
      <c r="B195" s="429"/>
      <c r="C195" s="429"/>
      <c r="D195" s="429"/>
      <c r="E195" s="429"/>
      <c r="F195" s="429"/>
    </row>
    <row r="197" spans="1:6" x14ac:dyDescent="0.3">
      <c r="A197" s="443" t="s">
        <v>264</v>
      </c>
      <c r="B197" s="444"/>
      <c r="C197" s="444"/>
      <c r="D197" s="444"/>
      <c r="E197" s="444"/>
      <c r="F197" s="445"/>
    </row>
    <row r="198" spans="1:6" x14ac:dyDescent="0.3">
      <c r="A198" s="97" t="s">
        <v>265</v>
      </c>
      <c r="F198" s="98"/>
    </row>
    <row r="199" spans="1:6" x14ac:dyDescent="0.3">
      <c r="A199" s="99"/>
      <c r="F199" s="98"/>
    </row>
    <row r="200" spans="1:6" x14ac:dyDescent="0.3">
      <c r="A200" s="97" t="s">
        <v>267</v>
      </c>
      <c r="D200" s="34" t="s">
        <v>268</v>
      </c>
      <c r="F200" s="98"/>
    </row>
    <row r="201" spans="1:6" x14ac:dyDescent="0.3">
      <c r="A201" s="99" t="s">
        <v>269</v>
      </c>
      <c r="B201" s="49">
        <f>+B78</f>
        <v>209467740.15000001</v>
      </c>
      <c r="D201" s="431" t="s">
        <v>270</v>
      </c>
      <c r="E201" s="431"/>
      <c r="F201" s="442"/>
    </row>
    <row r="202" spans="1:6" x14ac:dyDescent="0.3">
      <c r="A202" s="99" t="s">
        <v>271</v>
      </c>
      <c r="B202" s="51">
        <f>+F97</f>
        <v>89877956.269999996</v>
      </c>
      <c r="D202" s="431"/>
      <c r="E202" s="431"/>
      <c r="F202" s="442"/>
    </row>
    <row r="203" spans="1:6" ht="16.2" thickBot="1" x14ac:dyDescent="0.35">
      <c r="A203" s="99" t="s">
        <v>272</v>
      </c>
      <c r="B203" s="136">
        <f>+B201-B202</f>
        <v>119589783.88000001</v>
      </c>
      <c r="D203" s="27" t="s">
        <v>273</v>
      </c>
      <c r="F203" s="138">
        <f>+F97</f>
        <v>89877956.269999996</v>
      </c>
    </row>
    <row r="204" spans="1:6" ht="16.2" thickTop="1" x14ac:dyDescent="0.3">
      <c r="A204" s="99"/>
      <c r="D204" s="27" t="s">
        <v>274</v>
      </c>
      <c r="F204" s="139">
        <f>+F117</f>
        <v>59438936.25</v>
      </c>
    </row>
    <row r="205" spans="1:6" ht="16.2" thickBot="1" x14ac:dyDescent="0.35">
      <c r="A205" s="97" t="s">
        <v>275</v>
      </c>
      <c r="D205" s="34" t="s">
        <v>276</v>
      </c>
      <c r="E205" s="34"/>
      <c r="F205" s="140">
        <f>+F204/F203</f>
        <v>0.66132941509529941</v>
      </c>
    </row>
    <row r="206" spans="1:6" ht="16.2" thickTop="1" x14ac:dyDescent="0.3">
      <c r="A206" s="99" t="s">
        <v>277</v>
      </c>
      <c r="B206" s="49">
        <f>+F32</f>
        <v>59438936.25</v>
      </c>
      <c r="F206" s="98"/>
    </row>
    <row r="207" spans="1:6" x14ac:dyDescent="0.3">
      <c r="A207" s="99" t="s">
        <v>278</v>
      </c>
      <c r="B207" s="51">
        <f>+F117</f>
        <v>59438936.25</v>
      </c>
      <c r="D207" s="431" t="s">
        <v>279</v>
      </c>
      <c r="E207" s="431"/>
      <c r="F207" s="442"/>
    </row>
    <row r="208" spans="1:6" ht="16.2" thickBot="1" x14ac:dyDescent="0.35">
      <c r="A208" s="99" t="s">
        <v>280</v>
      </c>
      <c r="B208" s="137">
        <f>+B206-B207</f>
        <v>0</v>
      </c>
      <c r="D208" s="431"/>
      <c r="E208" s="431"/>
      <c r="F208" s="442"/>
    </row>
    <row r="209" spans="1:6" ht="16.2" thickTop="1" x14ac:dyDescent="0.3">
      <c r="A209" s="99"/>
      <c r="B209"/>
      <c r="D209" s="59" t="s">
        <v>281</v>
      </c>
      <c r="E209" s="141"/>
      <c r="F209" s="138">
        <f>+B78</f>
        <v>209467740.15000001</v>
      </c>
    </row>
    <row r="210" spans="1:6" x14ac:dyDescent="0.3">
      <c r="A210" s="99"/>
      <c r="B210"/>
      <c r="D210" s="59" t="s">
        <v>274</v>
      </c>
      <c r="E210" s="141"/>
      <c r="F210" s="139">
        <f>+F117</f>
        <v>59438936.25</v>
      </c>
    </row>
    <row r="211" spans="1:6" ht="16.2" thickBot="1" x14ac:dyDescent="0.35">
      <c r="A211" s="99"/>
      <c r="B211"/>
      <c r="D211" s="141"/>
      <c r="E211" s="141"/>
      <c r="F211" s="140">
        <f>+F210/F209</f>
        <v>0.28376176783802476</v>
      </c>
    </row>
    <row r="212" spans="1:6" ht="16.2" thickTop="1" x14ac:dyDescent="0.3">
      <c r="A212" s="100"/>
      <c r="B212" s="101"/>
      <c r="C212" s="101"/>
      <c r="D212" s="101"/>
      <c r="E212" s="101"/>
      <c r="F212" s="102"/>
    </row>
    <row r="215" spans="1:6" x14ac:dyDescent="0.3">
      <c r="A215" s="438" t="s">
        <v>282</v>
      </c>
      <c r="B215" s="438"/>
    </row>
    <row r="216" spans="1:6" x14ac:dyDescent="0.3">
      <c r="A216" s="438" t="s">
        <v>283</v>
      </c>
      <c r="B216" s="438"/>
    </row>
    <row r="217" spans="1:6" x14ac:dyDescent="0.3">
      <c r="A217" s="438" t="s">
        <v>367</v>
      </c>
      <c r="B217" s="438"/>
    </row>
    <row r="218" spans="1:6" x14ac:dyDescent="0.3">
      <c r="A218" s="390"/>
      <c r="B218" s="390"/>
    </row>
    <row r="219" spans="1:6" x14ac:dyDescent="0.3">
      <c r="A219" s="391" t="s">
        <v>285</v>
      </c>
      <c r="B219" s="391" t="s">
        <v>286</v>
      </c>
    </row>
    <row r="220" spans="1:6" x14ac:dyDescent="0.3">
      <c r="A220" s="392" t="s">
        <v>349</v>
      </c>
      <c r="B220" s="393">
        <v>193482000</v>
      </c>
    </row>
    <row r="221" spans="1:6" x14ac:dyDescent="0.3">
      <c r="A221" s="392" t="s">
        <v>365</v>
      </c>
      <c r="B221" s="393">
        <v>158588000</v>
      </c>
    </row>
    <row r="222" spans="1:6" x14ac:dyDescent="0.3">
      <c r="A222" s="392" t="s">
        <v>366</v>
      </c>
      <c r="B222" s="397">
        <v>107461000</v>
      </c>
    </row>
  </sheetData>
  <mergeCells count="106">
    <mergeCell ref="A26:F26"/>
    <mergeCell ref="A37:B37"/>
    <mergeCell ref="A42:F42"/>
    <mergeCell ref="A53:F53"/>
    <mergeCell ref="A61:B61"/>
    <mergeCell ref="A63:F63"/>
    <mergeCell ref="A50:B50"/>
    <mergeCell ref="A46:F46"/>
    <mergeCell ref="A43:F43"/>
    <mergeCell ref="A45:F45"/>
    <mergeCell ref="A47:B47"/>
    <mergeCell ref="A48:B48"/>
    <mergeCell ref="A49:B49"/>
    <mergeCell ref="A51:B51"/>
    <mergeCell ref="A54:F54"/>
    <mergeCell ref="A56:F56"/>
    <mergeCell ref="A57:F57"/>
    <mergeCell ref="A58:B58"/>
    <mergeCell ref="A59:B59"/>
    <mergeCell ref="A60:B60"/>
    <mergeCell ref="A40:B40"/>
    <mergeCell ref="A64:F64"/>
    <mergeCell ref="B66:C66"/>
    <mergeCell ref="D66:F68"/>
    <mergeCell ref="B67:C67"/>
    <mergeCell ref="B68:C68"/>
    <mergeCell ref="A1:F2"/>
    <mergeCell ref="A3:F3"/>
    <mergeCell ref="A9:F9"/>
    <mergeCell ref="A35:B35"/>
    <mergeCell ref="A38:B38"/>
    <mergeCell ref="C5:E5"/>
    <mergeCell ref="C6:E6"/>
    <mergeCell ref="C7:E7"/>
    <mergeCell ref="A11:F11"/>
    <mergeCell ref="A39:B39"/>
    <mergeCell ref="A13:F13"/>
    <mergeCell ref="A14:F14"/>
    <mergeCell ref="A27:F27"/>
    <mergeCell ref="A29:F29"/>
    <mergeCell ref="A30:F30"/>
    <mergeCell ref="A31:B31"/>
    <mergeCell ref="A32:B32"/>
    <mergeCell ref="A33:B33"/>
    <mergeCell ref="A34:B34"/>
    <mergeCell ref="A70:F70"/>
    <mergeCell ref="A91:F91"/>
    <mergeCell ref="A92:F92"/>
    <mergeCell ref="A93:F93"/>
    <mergeCell ref="A97:B97"/>
    <mergeCell ref="A74:F74"/>
    <mergeCell ref="A75:F75"/>
    <mergeCell ref="A76:F76"/>
    <mergeCell ref="A87:F87"/>
    <mergeCell ref="A89:F89"/>
    <mergeCell ref="A88:F88"/>
    <mergeCell ref="A72:F72"/>
    <mergeCell ref="A139:F139"/>
    <mergeCell ref="A146:E146"/>
    <mergeCell ref="A134:F134"/>
    <mergeCell ref="A117:B117"/>
    <mergeCell ref="A129:B129"/>
    <mergeCell ref="A132:F132"/>
    <mergeCell ref="A133:F133"/>
    <mergeCell ref="A135:F135"/>
    <mergeCell ref="A137:F137"/>
    <mergeCell ref="A138:F138"/>
    <mergeCell ref="D207:F208"/>
    <mergeCell ref="A195:F195"/>
    <mergeCell ref="A197:F197"/>
    <mergeCell ref="A147:E147"/>
    <mergeCell ref="B192:C192"/>
    <mergeCell ref="D192:F194"/>
    <mergeCell ref="B193:C193"/>
    <mergeCell ref="B194:C194"/>
    <mergeCell ref="A148:F148"/>
    <mergeCell ref="A149:F149"/>
    <mergeCell ref="A150:F150"/>
    <mergeCell ref="A151:F151"/>
    <mergeCell ref="A152:F152"/>
    <mergeCell ref="A154:F154"/>
    <mergeCell ref="B156:D156"/>
    <mergeCell ref="A25:F25"/>
    <mergeCell ref="A41:F41"/>
    <mergeCell ref="A215:B215"/>
    <mergeCell ref="A216:B216"/>
    <mergeCell ref="A217:B217"/>
    <mergeCell ref="A52:E52"/>
    <mergeCell ref="A107:F107"/>
    <mergeCell ref="A109:F109"/>
    <mergeCell ref="A111:F111"/>
    <mergeCell ref="A112:F112"/>
    <mergeCell ref="A113:F113"/>
    <mergeCell ref="A108:F108"/>
    <mergeCell ref="B157:D157"/>
    <mergeCell ref="B158:D158"/>
    <mergeCell ref="B159:C159"/>
    <mergeCell ref="B160:C160"/>
    <mergeCell ref="B163:C163"/>
    <mergeCell ref="A190:F190"/>
    <mergeCell ref="B165:C165"/>
    <mergeCell ref="B168:C168"/>
    <mergeCell ref="B170:C170"/>
    <mergeCell ref="B173:C173"/>
    <mergeCell ref="A188:F188"/>
    <mergeCell ref="D201:F202"/>
  </mergeCells>
  <conditionalFormatting sqref="B208">
    <cfRule type="cellIs" dxfId="11" priority="4" operator="equal">
      <formula>0</formula>
    </cfRule>
    <cfRule type="cellIs" dxfId="10" priority="5" operator="lessThan">
      <formula>0</formula>
    </cfRule>
    <cfRule type="cellIs" dxfId="9" priority="6" operator="greaterThan">
      <formula>0</formula>
    </cfRule>
  </conditionalFormatting>
  <conditionalFormatting sqref="F174">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41" xr:uid="{01CCBB73-FF2F-459D-9DFF-1CBB54F0F37B}"/>
    <dataValidation allowBlank="1" showInputMessage="1" showErrorMessage="1" promptTitle="Advertencia" prompt="Esta tabla solo la deben completar la unidades ejecutoras que por Ley específica estén facultadas para estimar superávits." sqref="F157" xr:uid="{1F9EC796-AA01-43E3-9EAA-598CFEFED945}"/>
    <dataValidation allowBlank="1" showInputMessage="1" showErrorMessage="1" promptTitle="Advertencia" prompt="El nombre de la partida debe ser de acuerdo al Clasificador de los Ingresos del Sector Público. " sqref="B98:B100 B118 B178" xr:uid="{C7DBA423-409B-400C-A60D-D813483DAAA4}"/>
    <dataValidation allowBlank="1" showInputMessage="1" showErrorMessage="1" promptTitle="Advertencia" prompt="En este espacio se debe detallar el código correspondiente a la partida detallada y debe ser el código definido en el Clasificador de los Ingresos del Sector Público. " sqref="A98:A100 A118 A178" xr:uid="{0E190341-4FE2-414F-B7DD-1CBDA094D952}"/>
    <dataValidation allowBlank="1" showInputMessage="1" showErrorMessage="1" promptTitle="Advertencia" prompt="El código debe ser el definido para la partida en particular y debe ser el código establecido en el Clasificador de los Ingresos del Sector Público. " sqref="A94 A114" xr:uid="{1AC7DD02-CCC5-4564-A840-491ADBB5F14D}"/>
    <dataValidation allowBlank="1" showInputMessage="1" showErrorMessage="1" promptTitle="Advertencia" prompt="Se debe indicar el nombre de la partida de acuerdo al Clasificador de los Ingresos del Sector Público." sqref="B94" xr:uid="{3B3A954B-FAB8-4EBE-BE1C-CBCF79BDE45C}"/>
    <dataValidation allowBlank="1" showInputMessage="1" showErrorMessage="1" promptTitle="Advertencia" prompt="Esta tabla se completa únicamente con los ingresos y egresos del período 2024. Se recomienda leer cuidadosamente las indicaciones señaladas en la parte inferior de la tabla. " sqref="A138:F138" xr:uid="{8C6076E1-1061-44AE-BAA4-891D6607B996}"/>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2:F112" xr:uid="{67E5F422-DF03-423C-BE60-1E3B1DD665F2}"/>
    <dataValidation allowBlank="1" showInputMessage="1" showErrorMessage="1" promptTitle="Advertencia" prompt="Debe coincidir con el monto reportado en la Liquidación Prespuestaria 2023, caso contrario se debe justificar en el espacio de observaciones. " sqref="D169 D161:D162 D164:D165" xr:uid="{F57FF142-55C7-414E-BCA8-BD8D3881DF92}"/>
    <dataValidation allowBlank="1" showInputMessage="1" showErrorMessage="1" promptTitle="Recordatorio" prompt="El superávit libre debe ser reintegrado a más tardar el 31 de marzo,_x000a_de acuerdo al  Decreto Nº 43189-MTSS, artículo 66. " sqref="B162:B164 B166:B169 B171:B173" xr:uid="{252659E5-6065-4F60-986E-33EBCFCC3BE2}"/>
    <dataValidation allowBlank="1" showInputMessage="1" showErrorMessage="1" promptTitle="Advertencia" prompt="Esta tabla solo la deben completar la unidades ejecutoras que por Ley específica estén facultadas para estimar y re presupuestar superávits." sqref="B157" xr:uid="{D68D0A7D-61CF-49DF-9E4E-EC74BC942AD9}"/>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6:F68" xr:uid="{2363D137-08ED-4EDA-A92A-566080085FAA}"/>
  </dataValidations>
  <hyperlinks>
    <hyperlink ref="A94" r:id="rId1" xr:uid="{100874E7-5AE0-43FD-8CAB-E8E6D98F09D0}"/>
    <hyperlink ref="A114" r:id="rId2" xr:uid="{8451ADDC-C0B3-4AC4-8CDB-0DF69D61BF35}"/>
    <hyperlink ref="B94" r:id="rId3" xr:uid="{BAFF97C4-3021-46E5-B77E-DBA8861ED6C0}"/>
    <hyperlink ref="B114" r:id="rId4" display="Nombre de la Partida presupuestaria" xr:uid="{E94F74C8-D75B-4B81-82E8-59FB5B2EA242}"/>
  </hyperlinks>
  <printOptions horizontalCentered="1"/>
  <pageMargins left="0.31496062992125984" right="0.31496062992125984" top="1.1811023622047245" bottom="0.78740157480314965" header="0.78740157480314965" footer="0.39370078740157483"/>
  <pageSetup scale="57"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44" max="5" man="1"/>
    <brk id="68" max="16383" man="1"/>
    <brk id="110" max="5" man="1"/>
    <brk id="154" max="5" man="1"/>
  </row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77D53E-41DB-40B5-AC48-AE9FBE30DF9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EDFD0C-C76C-4B97-A82D-A90D862E5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Calendario</vt:lpstr>
      <vt:lpstr>Instrucciones</vt:lpstr>
      <vt:lpstr>1T</vt:lpstr>
      <vt:lpstr>Hoja1</vt:lpstr>
      <vt:lpstr>ENE-FEB-MAR-2024</vt:lpstr>
      <vt:lpstr>2T</vt:lpstr>
      <vt:lpstr>abril-mayo-junio</vt:lpstr>
      <vt:lpstr>I Semestre</vt:lpstr>
      <vt:lpstr>3T</vt:lpstr>
      <vt:lpstr>Hoja2</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Manager/>
  <Company>Lenovo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Salas;Tatiana Vargas</dc:creator>
  <cp:keywords/>
  <dc:description/>
  <cp:lastModifiedBy>Stephanie Tatiana Salas Soto</cp:lastModifiedBy>
  <cp:revision/>
  <cp:lastPrinted>2024-10-16T00:25:01Z</cp:lastPrinted>
  <dcterms:created xsi:type="dcterms:W3CDTF">2011-10-26T20:29:12Z</dcterms:created>
  <dcterms:modified xsi:type="dcterms:W3CDTF">2026-01-03T13:13:28Z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y fmtid="{D5CDD505-2E9C-101B-9397-08002B2CF9AE}" pid="3" name="MSIP_Label_da3f8bcf-8828-47b6-8a2c-5e2a7008821f_Enabled">
    <vt:lpwstr>true</vt:lpwstr>
  </property>
  <property fmtid="{D5CDD505-2E9C-101B-9397-08002B2CF9AE}" pid="4" name="MSIP_Label_da3f8bcf-8828-47b6-8a2c-5e2a7008821f_SetDate">
    <vt:lpwstr>2024-04-16T19:32:55Z</vt:lpwstr>
  </property>
  <property fmtid="{D5CDD505-2E9C-101B-9397-08002B2CF9AE}" pid="5" name="MSIP_Label_da3f8bcf-8828-47b6-8a2c-5e2a7008821f_Method">
    <vt:lpwstr>Standard</vt:lpwstr>
  </property>
  <property fmtid="{D5CDD505-2E9C-101B-9397-08002B2CF9AE}" pid="6" name="MSIP_Label_da3f8bcf-8828-47b6-8a2c-5e2a7008821f_Name">
    <vt:lpwstr>da3f8bcf-8828-47b6-8a2c-5e2a7008821f</vt:lpwstr>
  </property>
  <property fmtid="{D5CDD505-2E9C-101B-9397-08002B2CF9AE}" pid="7" name="MSIP_Label_da3f8bcf-8828-47b6-8a2c-5e2a7008821f_SiteId">
    <vt:lpwstr>6e852f85-8b27-4c6b-8ee2-181db2a7f482</vt:lpwstr>
  </property>
  <property fmtid="{D5CDD505-2E9C-101B-9397-08002B2CF9AE}" pid="8" name="MSIP_Label_da3f8bcf-8828-47b6-8a2c-5e2a7008821f_ActionId">
    <vt:lpwstr>16d9f1fd-0ecd-4040-baad-fc82e17d5775</vt:lpwstr>
  </property>
  <property fmtid="{D5CDD505-2E9C-101B-9397-08002B2CF9AE}" pid="9" name="MSIP_Label_da3f8bcf-8828-47b6-8a2c-5e2a7008821f_ContentBits">
    <vt:lpwstr>0</vt:lpwstr>
  </property>
</Properties>
</file>