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defaultThemeVersion="124226"/>
  <mc:AlternateContent xmlns:mc="http://schemas.openxmlformats.org/markup-compatibility/2006">
    <mc:Choice Requires="x15">
      <x15ac:absPath xmlns:x15ac="http://schemas.microsoft.com/office/spreadsheetml/2010/11/ac" url="C:\Users\207180055\Desktop\ACTUALIZACIÓN PW 2025\2024\Reportes de Ejecución\"/>
    </mc:Choice>
  </mc:AlternateContent>
  <xr:revisionPtr revIDLastSave="0" documentId="13_ncr:1_{7762C405-A7F7-431F-A985-3EDF41C5F068}" xr6:coauthVersionLast="47" xr6:coauthVersionMax="47" xr10:uidLastSave="{00000000-0000-0000-0000-000000000000}"/>
  <bookViews>
    <workbookView xWindow="-108" yWindow="-108" windowWidth="23256" windowHeight="13896" tabRatio="835" xr2:uid="{00000000-000D-0000-FFFF-FFFF00000000}"/>
  </bookViews>
  <sheets>
    <sheet name="Calendario" sheetId="33" r:id="rId1"/>
    <sheet name="Instrucciones" sheetId="34" r:id="rId2"/>
    <sheet name="1T" sheetId="1" r:id="rId3"/>
    <sheet name="2T" sheetId="17" r:id="rId4"/>
    <sheet name="I Semestre" sheetId="22" r:id="rId5"/>
    <sheet name="3T" sheetId="19" r:id="rId6"/>
    <sheet name="III T Acum" sheetId="32" r:id="rId7"/>
    <sheet name="4T" sheetId="20" r:id="rId8"/>
    <sheet name="Anual" sheetId="24" r:id="rId9"/>
  </sheets>
  <externalReferences>
    <externalReference r:id="rId10"/>
    <externalReference r:id="rId11"/>
  </externalReferences>
  <definedNames>
    <definedName name="ANPHNN" localSheetId="0">#REF!</definedName>
    <definedName name="ANPHNN" localSheetId="1">#REF!</definedName>
    <definedName name="ANPHNN">#REF!</definedName>
    <definedName name="_xlnm.Print_Area" localSheetId="2">'1T'!$A$1:$F$222</definedName>
    <definedName name="_xlnm.Print_Area" localSheetId="3">'2T'!$A$1:$F$222</definedName>
    <definedName name="_xlnm.Print_Area" localSheetId="5">'3T'!$A$1:$F$220</definedName>
    <definedName name="_xlnm.Print_Area" localSheetId="7">'4T'!$A$1:$F$220</definedName>
    <definedName name="_xlnm.Print_Area" localSheetId="8">Anual!$A$1:$G$121</definedName>
    <definedName name="_xlnm.Print_Area" localSheetId="0">Calendario!$A$1:$F$13</definedName>
    <definedName name="_xlnm.Print_Area" localSheetId="4">'I Semestre'!$A$1:$E$127</definedName>
    <definedName name="_xlnm.Print_Area" localSheetId="6">'III T Acum'!$A$1:$F$60</definedName>
    <definedName name="_xlnm.Print_Area" localSheetId="1">Instrucciones!$A$1:$D$95</definedName>
    <definedName name="AYA" localSheetId="0">#REF!</definedName>
    <definedName name="AYA" localSheetId="1">#REF!</definedName>
    <definedName name="AYA">#REF!</definedName>
    <definedName name="BANHVI" localSheetId="0">#REF!</definedName>
    <definedName name="BANHVI" localSheetId="1">#REF!</definedName>
    <definedName name="BANHVI">#REF!</definedName>
    <definedName name="CCSS" localSheetId="0">#REF!</definedName>
    <definedName name="CCSS" localSheetId="1">#REF!</definedName>
    <definedName name="CCSS">#REF!</definedName>
    <definedName name="CDN">#REF!</definedName>
    <definedName name="ICODER">#REF!</definedName>
    <definedName name="IMAS" localSheetId="0">#REF!</definedName>
    <definedName name="IMAS" localSheetId="6">[1]!Tabla7[Columna1]</definedName>
    <definedName name="IMAS" localSheetId="1">#REF!</definedName>
    <definedName name="IMAS">#REF!</definedName>
    <definedName name="Institución_737" localSheetId="0">#REF!</definedName>
    <definedName name="Institución_737" localSheetId="1">#REF!</definedName>
    <definedName name="Institución_737">#REF!</definedName>
    <definedName name="Institución_GC" localSheetId="0">[2]PRESUPUESTO_2024!#REF!</definedName>
    <definedName name="Institución_GC" localSheetId="1">[2]PRESUPUESTO_2024!#REF!</definedName>
    <definedName name="Institución_GC">#REF!</definedName>
    <definedName name="PANI" localSheetId="0">#REF!</definedName>
    <definedName name="PANI" localSheetId="1">#REF!</definedName>
    <definedName name="PANI">#REF!</definedName>
    <definedName name="Programa_737" localSheetId="0">[2]PRESUPUESTO_2024!#REF!</definedName>
    <definedName name="Programa_737" localSheetId="1">[2]PRESUPUESTO_2024!#REF!</definedName>
    <definedName name="Programa_737">#REF!</definedName>
    <definedName name="Programa_GC" localSheetId="0">[2]PRESUPUESTO_2024!#REF!</definedName>
    <definedName name="Programa_GC" localSheetId="1">[2]PRESUPUESTO_2024!#REF!</definedName>
    <definedName name="Programa_G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32" i="20" l="1"/>
  <c r="B88" i="20"/>
  <c r="D132" i="19"/>
  <c r="E132" i="19"/>
  <c r="C132" i="19"/>
  <c r="B88" i="19" l="1"/>
  <c r="D132" i="1"/>
  <c r="E132" i="1"/>
  <c r="C132" i="1"/>
  <c r="D132" i="17"/>
  <c r="E132" i="17"/>
  <c r="C132" i="17"/>
  <c r="C125" i="20"/>
  <c r="C125" i="19"/>
  <c r="C125" i="17"/>
  <c r="C125" i="1"/>
  <c r="B40" i="24"/>
  <c r="E44" i="24"/>
  <c r="F30" i="24"/>
  <c r="F48" i="20"/>
  <c r="E45" i="24" s="1"/>
  <c r="F47" i="20"/>
  <c r="F46" i="20"/>
  <c r="E43" i="24" s="1"/>
  <c r="F45" i="20"/>
  <c r="E42" i="24" s="1"/>
  <c r="F44" i="20"/>
  <c r="E41" i="24" s="1"/>
  <c r="F43" i="20"/>
  <c r="E40" i="24" s="1"/>
  <c r="F42" i="20"/>
  <c r="E40" i="20"/>
  <c r="E132" i="20" s="1"/>
  <c r="D40" i="20"/>
  <c r="D132" i="20" s="1"/>
  <c r="C40" i="20"/>
  <c r="F32" i="20"/>
  <c r="F31" i="20"/>
  <c r="F29" i="24" s="1"/>
  <c r="F30" i="20"/>
  <c r="F28" i="24" s="1"/>
  <c r="F29" i="20"/>
  <c r="F27" i="24" s="1"/>
  <c r="F28" i="20"/>
  <c r="F26" i="24" s="1"/>
  <c r="F27" i="20"/>
  <c r="F25" i="24" s="1"/>
  <c r="F26" i="20"/>
  <c r="F24" i="24" s="1"/>
  <c r="F25" i="20"/>
  <c r="F23" i="24" s="1"/>
  <c r="F24" i="20"/>
  <c r="F22" i="24" s="1"/>
  <c r="F23" i="20"/>
  <c r="F21" i="24" s="1"/>
  <c r="F22" i="20"/>
  <c r="F21" i="20"/>
  <c r="F19" i="24" s="1"/>
  <c r="F20" i="20"/>
  <c r="F18" i="24" s="1"/>
  <c r="F19" i="20"/>
  <c r="F17" i="24" s="1"/>
  <c r="E17" i="20"/>
  <c r="D17" i="20"/>
  <c r="C17" i="20"/>
  <c r="E16" i="20"/>
  <c r="D16" i="20"/>
  <c r="C16" i="20"/>
  <c r="C43" i="32"/>
  <c r="B39" i="32"/>
  <c r="C17" i="32"/>
  <c r="F48" i="19"/>
  <c r="D45" i="24" s="1"/>
  <c r="F47" i="19"/>
  <c r="D44" i="24" s="1"/>
  <c r="F46" i="19"/>
  <c r="D43" i="24" s="1"/>
  <c r="F45" i="19"/>
  <c r="D42" i="32" s="1"/>
  <c r="F44" i="19"/>
  <c r="D41" i="32" s="1"/>
  <c r="F43" i="19"/>
  <c r="D40" i="32" s="1"/>
  <c r="F42" i="19"/>
  <c r="D39" i="24" s="1"/>
  <c r="E40" i="19"/>
  <c r="D40" i="19"/>
  <c r="C40" i="19"/>
  <c r="F32" i="19"/>
  <c r="E30" i="24" s="1"/>
  <c r="F31" i="19"/>
  <c r="E29" i="32" s="1"/>
  <c r="F30" i="19"/>
  <c r="E28" i="24" s="1"/>
  <c r="F29" i="19"/>
  <c r="E27" i="24" s="1"/>
  <c r="F28" i="19"/>
  <c r="E26" i="32" s="1"/>
  <c r="F27" i="19"/>
  <c r="E25" i="24" s="1"/>
  <c r="F26" i="19"/>
  <c r="E24" i="24" s="1"/>
  <c r="F25" i="19"/>
  <c r="E23" i="32" s="1"/>
  <c r="F24" i="19"/>
  <c r="E22" i="24" s="1"/>
  <c r="F23" i="19"/>
  <c r="E21" i="24" s="1"/>
  <c r="F22" i="19"/>
  <c r="E20" i="24" s="1"/>
  <c r="F21" i="19"/>
  <c r="E19" i="32" s="1"/>
  <c r="F20" i="19"/>
  <c r="E18" i="24" s="1"/>
  <c r="F19" i="19"/>
  <c r="E17" i="19"/>
  <c r="D17" i="19"/>
  <c r="C17" i="19"/>
  <c r="E16" i="19"/>
  <c r="D16" i="19"/>
  <c r="C16" i="19"/>
  <c r="B41" i="22"/>
  <c r="D23" i="22"/>
  <c r="C17" i="22"/>
  <c r="F48" i="17"/>
  <c r="C45" i="24" s="1"/>
  <c r="F47" i="17"/>
  <c r="C45" i="22" s="1"/>
  <c r="F46" i="17"/>
  <c r="C43" i="24" s="1"/>
  <c r="F45" i="17"/>
  <c r="C42" i="32" s="1"/>
  <c r="F44" i="17"/>
  <c r="C41" i="32" s="1"/>
  <c r="F43" i="17"/>
  <c r="C40" i="24" s="1"/>
  <c r="F42" i="17"/>
  <c r="C39" i="32" s="1"/>
  <c r="E40" i="17"/>
  <c r="D40" i="17"/>
  <c r="C40" i="17"/>
  <c r="F32" i="17"/>
  <c r="D30" i="22" s="1"/>
  <c r="F31" i="17"/>
  <c r="D29" i="24" s="1"/>
  <c r="F30" i="17"/>
  <c r="D28" i="24" s="1"/>
  <c r="F29" i="17"/>
  <c r="D27" i="32" s="1"/>
  <c r="F28" i="17"/>
  <c r="D26" i="22" s="1"/>
  <c r="F27" i="17"/>
  <c r="D25" i="32" s="1"/>
  <c r="F26" i="17"/>
  <c r="D24" i="32" s="1"/>
  <c r="F25" i="17"/>
  <c r="D23" i="24" s="1"/>
  <c r="F24" i="17"/>
  <c r="D22" i="22" s="1"/>
  <c r="F23" i="17"/>
  <c r="D21" i="22" s="1"/>
  <c r="F22" i="17"/>
  <c r="D20" i="32" s="1"/>
  <c r="F21" i="17"/>
  <c r="D19" i="24" s="1"/>
  <c r="F20" i="17"/>
  <c r="D18" i="24" s="1"/>
  <c r="F19" i="17"/>
  <c r="D17" i="32" s="1"/>
  <c r="E17" i="17"/>
  <c r="D17" i="17"/>
  <c r="C17" i="17"/>
  <c r="E16" i="17"/>
  <c r="D16" i="17"/>
  <c r="C16" i="17"/>
  <c r="F43" i="1"/>
  <c r="B40" i="32" s="1"/>
  <c r="F44" i="1"/>
  <c r="B42" i="22" s="1"/>
  <c r="F45" i="1"/>
  <c r="B42" i="32" s="1"/>
  <c r="F46" i="1"/>
  <c r="B44" i="22" s="1"/>
  <c r="F47" i="1"/>
  <c r="B44" i="24" s="1"/>
  <c r="F48" i="1"/>
  <c r="B46" i="22" s="1"/>
  <c r="F42" i="1"/>
  <c r="B39" i="24" s="1"/>
  <c r="F20" i="1"/>
  <c r="C18" i="32" s="1"/>
  <c r="F21" i="1"/>
  <c r="C19" i="24" s="1"/>
  <c r="F22" i="1"/>
  <c r="C20" i="32" s="1"/>
  <c r="F23" i="1"/>
  <c r="C21" i="22" s="1"/>
  <c r="F24" i="1"/>
  <c r="C22" i="22" s="1"/>
  <c r="F25" i="1"/>
  <c r="C23" i="24" s="1"/>
  <c r="F26" i="1"/>
  <c r="C24" i="22" s="1"/>
  <c r="F27" i="1"/>
  <c r="C25" i="24" s="1"/>
  <c r="F28" i="1"/>
  <c r="C26" i="32" s="1"/>
  <c r="F29" i="1"/>
  <c r="C27" i="24" s="1"/>
  <c r="F30" i="1"/>
  <c r="C28" i="32" s="1"/>
  <c r="F31" i="1"/>
  <c r="C29" i="22" s="1"/>
  <c r="F32" i="1"/>
  <c r="C30" i="24" s="1"/>
  <c r="F19" i="1"/>
  <c r="C17" i="24" s="1"/>
  <c r="D17" i="1"/>
  <c r="E17" i="1"/>
  <c r="C17" i="1"/>
  <c r="D16" i="1"/>
  <c r="E16" i="1"/>
  <c r="C16" i="1"/>
  <c r="F40" i="20" l="1"/>
  <c r="F17" i="20"/>
  <c r="D45" i="32"/>
  <c r="E22" i="32"/>
  <c r="E28" i="32"/>
  <c r="E26" i="24"/>
  <c r="E15" i="24" s="1"/>
  <c r="F17" i="19"/>
  <c r="C42" i="24"/>
  <c r="C41" i="22"/>
  <c r="D29" i="22"/>
  <c r="D30" i="24"/>
  <c r="G30" i="24" s="1"/>
  <c r="D20" i="24"/>
  <c r="D20" i="22"/>
  <c r="D26" i="24"/>
  <c r="B45" i="32"/>
  <c r="B45" i="22"/>
  <c r="B44" i="32"/>
  <c r="B40" i="22"/>
  <c r="C25" i="22"/>
  <c r="C25" i="32"/>
  <c r="C26" i="24"/>
  <c r="C23" i="22"/>
  <c r="C24" i="32"/>
  <c r="C24" i="24"/>
  <c r="C18" i="24"/>
  <c r="G18" i="24" s="1"/>
  <c r="F20" i="24"/>
  <c r="F15" i="24" s="1"/>
  <c r="F16" i="20"/>
  <c r="E39" i="24"/>
  <c r="F39" i="24" s="1"/>
  <c r="E27" i="32"/>
  <c r="E21" i="32"/>
  <c r="E23" i="24"/>
  <c r="G23" i="24" s="1"/>
  <c r="D42" i="24"/>
  <c r="E20" i="32"/>
  <c r="F20" i="32" s="1"/>
  <c r="D44" i="32"/>
  <c r="E29" i="24"/>
  <c r="E19" i="24"/>
  <c r="E25" i="32"/>
  <c r="F25" i="32" s="1"/>
  <c r="F16" i="19"/>
  <c r="E18" i="32"/>
  <c r="D43" i="32"/>
  <c r="E43" i="32" s="1"/>
  <c r="E17" i="24"/>
  <c r="D41" i="24"/>
  <c r="E17" i="32"/>
  <c r="F17" i="32" s="1"/>
  <c r="E24" i="32"/>
  <c r="F24" i="32" s="1"/>
  <c r="F40" i="19"/>
  <c r="E30" i="32"/>
  <c r="D40" i="24"/>
  <c r="F40" i="24" s="1"/>
  <c r="D39" i="32"/>
  <c r="E39" i="32" s="1"/>
  <c r="F40" i="17"/>
  <c r="D19" i="22"/>
  <c r="C44" i="22"/>
  <c r="D44" i="22" s="1"/>
  <c r="D30" i="32"/>
  <c r="D26" i="32"/>
  <c r="F26" i="32" s="1"/>
  <c r="D23" i="32"/>
  <c r="D19" i="32"/>
  <c r="D27" i="24"/>
  <c r="C39" i="24"/>
  <c r="C44" i="24"/>
  <c r="F44" i="24" s="1"/>
  <c r="D25" i="24"/>
  <c r="D17" i="22"/>
  <c r="E17" i="22" s="1"/>
  <c r="D24" i="22"/>
  <c r="E24" i="22" s="1"/>
  <c r="D18" i="22"/>
  <c r="C43" i="22"/>
  <c r="C45" i="32"/>
  <c r="D22" i="24"/>
  <c r="D25" i="22"/>
  <c r="E25" i="22" s="1"/>
  <c r="C42" i="22"/>
  <c r="D42" i="22" s="1"/>
  <c r="D29" i="32"/>
  <c r="D22" i="32"/>
  <c r="D18" i="32"/>
  <c r="D17" i="24"/>
  <c r="D24" i="24"/>
  <c r="G24" i="24" s="1"/>
  <c r="C41" i="24"/>
  <c r="D28" i="22"/>
  <c r="C40" i="22"/>
  <c r="D40" i="22" s="1"/>
  <c r="D41" i="22"/>
  <c r="D28" i="32"/>
  <c r="D21" i="32"/>
  <c r="C44" i="32"/>
  <c r="D21" i="24"/>
  <c r="G21" i="24" s="1"/>
  <c r="E22" i="22"/>
  <c r="D27" i="22"/>
  <c r="C46" i="22"/>
  <c r="D46" i="22" s="1"/>
  <c r="C40" i="32"/>
  <c r="E40" i="32" s="1"/>
  <c r="E42" i="32"/>
  <c r="C28" i="22"/>
  <c r="E28" i="22" s="1"/>
  <c r="C30" i="32"/>
  <c r="C22" i="32"/>
  <c r="C19" i="32"/>
  <c r="C28" i="24"/>
  <c r="G28" i="24" s="1"/>
  <c r="C22" i="24"/>
  <c r="C27" i="22"/>
  <c r="G27" i="24"/>
  <c r="C21" i="32"/>
  <c r="C30" i="22"/>
  <c r="E30" i="22" s="1"/>
  <c r="C26" i="22"/>
  <c r="E26" i="22" s="1"/>
  <c r="C18" i="22"/>
  <c r="B43" i="32"/>
  <c r="B45" i="24"/>
  <c r="F45" i="24" s="1"/>
  <c r="B43" i="24"/>
  <c r="F43" i="24" s="1"/>
  <c r="B41" i="24"/>
  <c r="C20" i="22"/>
  <c r="B42" i="24"/>
  <c r="C27" i="32"/>
  <c r="F27" i="32" s="1"/>
  <c r="C20" i="24"/>
  <c r="C19" i="22"/>
  <c r="B41" i="32"/>
  <c r="E41" i="32" s="1"/>
  <c r="G25" i="24"/>
  <c r="B43" i="22"/>
  <c r="D43" i="22" s="1"/>
  <c r="C29" i="32"/>
  <c r="C23" i="32"/>
  <c r="C29" i="24"/>
  <c r="C21" i="24"/>
  <c r="D45" i="22"/>
  <c r="F14" i="24"/>
  <c r="G19" i="24"/>
  <c r="E21" i="22"/>
  <c r="E23" i="22"/>
  <c r="E29" i="22"/>
  <c r="F17" i="17"/>
  <c r="F16" i="17"/>
  <c r="F16" i="1"/>
  <c r="F17" i="1"/>
  <c r="E37" i="24" l="1"/>
  <c r="G20" i="24"/>
  <c r="F28" i="32"/>
  <c r="F42" i="24"/>
  <c r="D37" i="24"/>
  <c r="G26" i="24"/>
  <c r="E14" i="32"/>
  <c r="C37" i="24"/>
  <c r="D15" i="32"/>
  <c r="F29" i="32"/>
  <c r="D15" i="22"/>
  <c r="G22" i="24"/>
  <c r="E20" i="22"/>
  <c r="F21" i="32"/>
  <c r="D15" i="24"/>
  <c r="E19" i="22"/>
  <c r="E14" i="22" s="1"/>
  <c r="D14" i="32"/>
  <c r="E45" i="32"/>
  <c r="D38" i="22"/>
  <c r="F30" i="32"/>
  <c r="C14" i="24"/>
  <c r="C15" i="32"/>
  <c r="C14" i="22"/>
  <c r="F18" i="32"/>
  <c r="E15" i="32"/>
  <c r="F22" i="32"/>
  <c r="C37" i="32"/>
  <c r="E14" i="24"/>
  <c r="E44" i="32"/>
  <c r="D37" i="32"/>
  <c r="G29" i="24"/>
  <c r="F19" i="32"/>
  <c r="D14" i="24"/>
  <c r="D14" i="22"/>
  <c r="F41" i="24"/>
  <c r="G17" i="24"/>
  <c r="F23" i="32"/>
  <c r="E27" i="22"/>
  <c r="C38" i="22"/>
  <c r="C14" i="32"/>
  <c r="B37" i="24"/>
  <c r="C15" i="24"/>
  <c r="B37" i="32"/>
  <c r="E18" i="22"/>
  <c r="C15" i="22"/>
  <c r="B38" i="22"/>
  <c r="F113" i="20"/>
  <c r="E112" i="20"/>
  <c r="D112" i="20"/>
  <c r="D111" i="20" s="1"/>
  <c r="D110" i="20" s="1"/>
  <c r="C112" i="20"/>
  <c r="C111" i="20" s="1"/>
  <c r="C110" i="20" s="1"/>
  <c r="F113" i="19"/>
  <c r="E112" i="19"/>
  <c r="E111" i="19" s="1"/>
  <c r="E110" i="19" s="1"/>
  <c r="D112" i="19"/>
  <c r="D111" i="19" s="1"/>
  <c r="D110" i="19" s="1"/>
  <c r="C112" i="19"/>
  <c r="C111" i="19" s="1"/>
  <c r="C112" i="17"/>
  <c r="C111" i="17" s="1"/>
  <c r="C110" i="17" s="1"/>
  <c r="F113" i="17"/>
  <c r="D67" i="22" s="1"/>
  <c r="D66" i="22" s="1"/>
  <c r="D65" i="22" s="1"/>
  <c r="D64" i="22" s="1"/>
  <c r="E112" i="17"/>
  <c r="E111" i="17" s="1"/>
  <c r="E110" i="17" s="1"/>
  <c r="D112" i="17"/>
  <c r="F113" i="1"/>
  <c r="C67" i="22" s="1"/>
  <c r="E112" i="1"/>
  <c r="E111" i="1" s="1"/>
  <c r="E110" i="1" s="1"/>
  <c r="D112" i="1"/>
  <c r="D111" i="1" s="1"/>
  <c r="D110" i="1" s="1"/>
  <c r="C112" i="1"/>
  <c r="C111" i="1" s="1"/>
  <c r="F109" i="1"/>
  <c r="D108" i="1"/>
  <c r="D107" i="1" s="1"/>
  <c r="D106" i="1" s="1"/>
  <c r="E108" i="1"/>
  <c r="E107" i="1" s="1"/>
  <c r="E106" i="1" s="1"/>
  <c r="C108" i="1"/>
  <c r="C107" i="1" s="1"/>
  <c r="F37" i="24" l="1"/>
  <c r="G15" i="24"/>
  <c r="E15" i="22"/>
  <c r="F14" i="32"/>
  <c r="E37" i="32"/>
  <c r="F15" i="32"/>
  <c r="G14" i="24"/>
  <c r="E105" i="1"/>
  <c r="E103" i="1" s="1"/>
  <c r="F112" i="20"/>
  <c r="E67" i="22"/>
  <c r="E111" i="20"/>
  <c r="E110" i="20" s="1"/>
  <c r="F110" i="20" s="1"/>
  <c r="F111" i="19"/>
  <c r="C110" i="19"/>
  <c r="F110" i="19" s="1"/>
  <c r="F112" i="19"/>
  <c r="C66" i="22"/>
  <c r="C65" i="22" s="1"/>
  <c r="C64" i="22" s="1"/>
  <c r="E64" i="22" s="1"/>
  <c r="D105" i="1"/>
  <c r="D103" i="1" s="1"/>
  <c r="F108" i="1"/>
  <c r="F112" i="17"/>
  <c r="D111" i="17"/>
  <c r="D110" i="17" s="1"/>
  <c r="F110" i="17" s="1"/>
  <c r="C106" i="1"/>
  <c r="F107" i="1"/>
  <c r="F111" i="1"/>
  <c r="C110" i="1"/>
  <c r="F110" i="1" s="1"/>
  <c r="F112" i="1"/>
  <c r="F195" i="20"/>
  <c r="F194" i="20"/>
  <c r="F193" i="20"/>
  <c r="F192" i="20"/>
  <c r="F191" i="20"/>
  <c r="F190" i="20"/>
  <c r="F189" i="20"/>
  <c r="F188" i="20"/>
  <c r="F187" i="20"/>
  <c r="F186" i="20"/>
  <c r="E185" i="20"/>
  <c r="D185" i="20"/>
  <c r="C185" i="20"/>
  <c r="F195" i="19"/>
  <c r="F194" i="19"/>
  <c r="F193" i="19"/>
  <c r="F192" i="19"/>
  <c r="F191" i="19"/>
  <c r="F190" i="19"/>
  <c r="F189" i="19"/>
  <c r="F188" i="19"/>
  <c r="F187" i="19"/>
  <c r="F186" i="19"/>
  <c r="E185" i="19"/>
  <c r="D185" i="19"/>
  <c r="C185" i="19"/>
  <c r="F195" i="17"/>
  <c r="F194" i="17"/>
  <c r="F193" i="17"/>
  <c r="F192" i="17"/>
  <c r="F191" i="17"/>
  <c r="F182" i="17" s="1"/>
  <c r="F190" i="17"/>
  <c r="F189" i="17"/>
  <c r="F188" i="17"/>
  <c r="F187" i="17"/>
  <c r="F186" i="17"/>
  <c r="E185" i="17"/>
  <c r="D185" i="17"/>
  <c r="C185" i="17"/>
  <c r="F192" i="1"/>
  <c r="E185" i="1"/>
  <c r="D185" i="1"/>
  <c r="C185" i="1"/>
  <c r="F195" i="1"/>
  <c r="F194" i="1"/>
  <c r="F193" i="1"/>
  <c r="F191" i="1"/>
  <c r="F190" i="1"/>
  <c r="F189" i="1"/>
  <c r="F188" i="1"/>
  <c r="F187" i="1"/>
  <c r="F186" i="1"/>
  <c r="E66" i="22" l="1"/>
  <c r="E65" i="22"/>
  <c r="F111" i="20"/>
  <c r="F111" i="17"/>
  <c r="C105" i="1"/>
  <c r="C103" i="1" s="1"/>
  <c r="F106" i="1"/>
  <c r="F105" i="1" s="1"/>
  <c r="F185" i="20"/>
  <c r="F182" i="20" s="1"/>
  <c r="F185" i="19"/>
  <c r="F182" i="19" s="1"/>
  <c r="F185" i="17"/>
  <c r="F185" i="1"/>
  <c r="F182" i="1" s="1"/>
  <c r="F103" i="1" l="1"/>
  <c r="B55" i="32"/>
  <c r="B56" i="32" s="1"/>
  <c r="C7" i="32"/>
  <c r="C6" i="32"/>
  <c r="C5" i="32"/>
  <c r="F113" i="24" l="1"/>
  <c r="F112" i="24"/>
  <c r="E113" i="24"/>
  <c r="E112" i="24"/>
  <c r="D113" i="24"/>
  <c r="D112" i="24"/>
  <c r="C113" i="24"/>
  <c r="C112" i="24"/>
  <c r="C108" i="24"/>
  <c r="C107" i="24"/>
  <c r="D83" i="24"/>
  <c r="D176" i="20"/>
  <c r="E138" i="20"/>
  <c r="E137" i="20" s="1"/>
  <c r="D138" i="20"/>
  <c r="D137" i="20" s="1"/>
  <c r="C138" i="20"/>
  <c r="C137" i="20" s="1"/>
  <c r="F127" i="20"/>
  <c r="F75" i="24" s="1"/>
  <c r="F128" i="20"/>
  <c r="F76" i="24" s="1"/>
  <c r="F129" i="20"/>
  <c r="F77" i="24" s="1"/>
  <c r="F130" i="20"/>
  <c r="F78" i="24" s="1"/>
  <c r="F131" i="20"/>
  <c r="F79" i="24" s="1"/>
  <c r="F132" i="20"/>
  <c r="F80" i="24" s="1"/>
  <c r="F73" i="24" s="1"/>
  <c r="F133" i="20"/>
  <c r="F81" i="24" s="1"/>
  <c r="F134" i="20"/>
  <c r="F82" i="24" s="1"/>
  <c r="F135" i="20"/>
  <c r="F83" i="24" s="1"/>
  <c r="D125" i="20"/>
  <c r="E125" i="20"/>
  <c r="D108" i="20"/>
  <c r="D107" i="20" s="1"/>
  <c r="D106" i="20" s="1"/>
  <c r="E108" i="20"/>
  <c r="E107" i="20" s="1"/>
  <c r="E106" i="20" s="1"/>
  <c r="C108" i="20"/>
  <c r="C107" i="20" s="1"/>
  <c r="C106" i="20" s="1"/>
  <c r="B86" i="1"/>
  <c r="E89" i="19"/>
  <c r="D89" i="19"/>
  <c r="F89" i="17"/>
  <c r="F88" i="17"/>
  <c r="F89" i="19"/>
  <c r="F88" i="19"/>
  <c r="F88" i="20"/>
  <c r="F89" i="20"/>
  <c r="E89" i="20"/>
  <c r="D89" i="20"/>
  <c r="B89" i="20"/>
  <c r="B89" i="19"/>
  <c r="E89" i="17"/>
  <c r="D89" i="17"/>
  <c r="B89" i="17"/>
  <c r="E88" i="20"/>
  <c r="D88" i="20"/>
  <c r="D176" i="19"/>
  <c r="C152" i="19"/>
  <c r="D152" i="19"/>
  <c r="B152" i="19"/>
  <c r="C138" i="19"/>
  <c r="C137" i="19" s="1"/>
  <c r="D108" i="17"/>
  <c r="D107" i="17" s="1"/>
  <c r="D106" i="17" s="1"/>
  <c r="D105" i="17" s="1"/>
  <c r="E108" i="17"/>
  <c r="E107" i="17" s="1"/>
  <c r="E106" i="17" s="1"/>
  <c r="E105" i="17" s="1"/>
  <c r="C108" i="17"/>
  <c r="E108" i="19"/>
  <c r="E107" i="19" s="1"/>
  <c r="E106" i="19" s="1"/>
  <c r="E105" i="19" s="1"/>
  <c r="D108" i="19"/>
  <c r="D107" i="19" s="1"/>
  <c r="D106" i="19" s="1"/>
  <c r="D105" i="19" s="1"/>
  <c r="C108" i="19"/>
  <c r="C107" i="19" s="1"/>
  <c r="C106" i="19" s="1"/>
  <c r="C105" i="19" s="1"/>
  <c r="E152" i="19" l="1"/>
  <c r="B211" i="1"/>
  <c r="C89" i="1"/>
  <c r="C105" i="20"/>
  <c r="C103" i="20" s="1"/>
  <c r="D105" i="20"/>
  <c r="D103" i="20" s="1"/>
  <c r="E105" i="20"/>
  <c r="E103" i="20" s="1"/>
  <c r="C107" i="17"/>
  <c r="F108" i="17"/>
  <c r="F114" i="24"/>
  <c r="E114" i="24"/>
  <c r="D114" i="24"/>
  <c r="C109" i="24"/>
  <c r="C114" i="24"/>
  <c r="C123" i="19"/>
  <c r="E138" i="19"/>
  <c r="E137" i="19" s="1"/>
  <c r="D138" i="19"/>
  <c r="D137" i="19" s="1"/>
  <c r="F127" i="19"/>
  <c r="E75" i="24" s="1"/>
  <c r="F128" i="19"/>
  <c r="E76" i="24" s="1"/>
  <c r="F129" i="19"/>
  <c r="E77" i="24" s="1"/>
  <c r="F130" i="19"/>
  <c r="E78" i="24" s="1"/>
  <c r="F131" i="19"/>
  <c r="E79" i="24" s="1"/>
  <c r="F132" i="19"/>
  <c r="E80" i="24" s="1"/>
  <c r="E73" i="24" s="1"/>
  <c r="F133" i="19"/>
  <c r="E81" i="24" s="1"/>
  <c r="F134" i="19"/>
  <c r="E82" i="24" s="1"/>
  <c r="F135" i="19"/>
  <c r="E83" i="24" s="1"/>
  <c r="E125" i="19"/>
  <c r="E123" i="19" s="1"/>
  <c r="D125" i="19"/>
  <c r="D123" i="19" s="1"/>
  <c r="E88" i="19"/>
  <c r="D88" i="19"/>
  <c r="D119" i="22"/>
  <c r="D118" i="22"/>
  <c r="C119" i="22"/>
  <c r="C118" i="22"/>
  <c r="C114" i="22"/>
  <c r="C113" i="22"/>
  <c r="D176" i="17"/>
  <c r="C106" i="17" l="1"/>
  <c r="F107" i="17"/>
  <c r="C115" i="22"/>
  <c r="C120" i="22"/>
  <c r="C103" i="19"/>
  <c r="B150" i="19"/>
  <c r="E103" i="19"/>
  <c r="D150" i="19"/>
  <c r="D103" i="19"/>
  <c r="C150" i="19"/>
  <c r="D120" i="22"/>
  <c r="C105" i="17" l="1"/>
  <c r="C103" i="17" s="1"/>
  <c r="F106" i="17"/>
  <c r="F105" i="17" s="1"/>
  <c r="D180" i="1"/>
  <c r="C118" i="24" s="1"/>
  <c r="D179" i="1"/>
  <c r="C117" i="24" s="1"/>
  <c r="D176" i="1"/>
  <c r="D171" i="1"/>
  <c r="D89" i="22"/>
  <c r="E138" i="1"/>
  <c r="E137" i="1" s="1"/>
  <c r="D138" i="1"/>
  <c r="D137" i="1" s="1"/>
  <c r="C138" i="1"/>
  <c r="C137" i="1" s="1"/>
  <c r="E138" i="17"/>
  <c r="E137" i="17" s="1"/>
  <c r="E125" i="1"/>
  <c r="B152" i="1"/>
  <c r="D125" i="1"/>
  <c r="D125" i="17"/>
  <c r="C152" i="17" s="1"/>
  <c r="E125" i="17"/>
  <c r="D152" i="17" s="1"/>
  <c r="B152" i="17"/>
  <c r="C138" i="17"/>
  <c r="C137" i="17" s="1"/>
  <c r="F139" i="17"/>
  <c r="D138" i="17"/>
  <c r="D137" i="17" s="1"/>
  <c r="F139" i="1"/>
  <c r="F133" i="17"/>
  <c r="F132" i="17"/>
  <c r="F131" i="17"/>
  <c r="F130" i="17"/>
  <c r="D85" i="22" l="1"/>
  <c r="D79" i="24"/>
  <c r="D84" i="22"/>
  <c r="D78" i="24"/>
  <c r="D86" i="22"/>
  <c r="D79" i="22" s="1"/>
  <c r="D80" i="24"/>
  <c r="D73" i="24" s="1"/>
  <c r="D87" i="22"/>
  <c r="D81" i="24"/>
  <c r="F138" i="17"/>
  <c r="F137" i="17" s="1"/>
  <c r="D87" i="24"/>
  <c r="D86" i="24" s="1"/>
  <c r="D85" i="24" s="1"/>
  <c r="C119" i="24"/>
  <c r="F138" i="1"/>
  <c r="C87" i="24"/>
  <c r="C86" i="24" s="1"/>
  <c r="C85" i="24" s="1"/>
  <c r="C123" i="22"/>
  <c r="D169" i="17"/>
  <c r="D107" i="24" s="1"/>
  <c r="C124" i="22"/>
  <c r="D170" i="17"/>
  <c r="D108" i="24" s="1"/>
  <c r="E152" i="17"/>
  <c r="D93" i="22"/>
  <c r="D92" i="22" s="1"/>
  <c r="D91" i="22" s="1"/>
  <c r="D181" i="1"/>
  <c r="C93" i="22"/>
  <c r="B150" i="1"/>
  <c r="B151" i="1" s="1"/>
  <c r="B153" i="1" s="1"/>
  <c r="C149" i="1" s="1"/>
  <c r="C104" i="22" l="1"/>
  <c r="D109" i="24"/>
  <c r="C125" i="22"/>
  <c r="D171" i="17"/>
  <c r="D114" i="22"/>
  <c r="D180" i="17"/>
  <c r="D179" i="17"/>
  <c r="D113" i="22"/>
  <c r="E93" i="22"/>
  <c r="E92" i="22" s="1"/>
  <c r="E91" i="22" s="1"/>
  <c r="C92" i="22"/>
  <c r="C91" i="22" s="1"/>
  <c r="E88" i="17"/>
  <c r="D88" i="17"/>
  <c r="B88" i="17"/>
  <c r="C63" i="22"/>
  <c r="C62" i="22" s="1"/>
  <c r="C61" i="22" s="1"/>
  <c r="C60" i="22" s="1"/>
  <c r="C59" i="22" s="1"/>
  <c r="F134" i="1"/>
  <c r="F133" i="1"/>
  <c r="F132" i="1"/>
  <c r="F131" i="1"/>
  <c r="F130" i="1"/>
  <c r="D115" i="22" l="1"/>
  <c r="C84" i="22"/>
  <c r="E84" i="22" s="1"/>
  <c r="C78" i="24"/>
  <c r="C87" i="22"/>
  <c r="E87" i="22" s="1"/>
  <c r="C81" i="24"/>
  <c r="C85" i="22"/>
  <c r="E85" i="22" s="1"/>
  <c r="C79" i="24"/>
  <c r="C86" i="22"/>
  <c r="C80" i="24"/>
  <c r="C73" i="24" s="1"/>
  <c r="D169" i="20"/>
  <c r="F107" i="24" s="1"/>
  <c r="D117" i="24"/>
  <c r="D170" i="20"/>
  <c r="D118" i="24"/>
  <c r="C88" i="22"/>
  <c r="C82" i="24"/>
  <c r="D181" i="17"/>
  <c r="D170" i="19"/>
  <c r="D124" i="22"/>
  <c r="D169" i="19"/>
  <c r="E107" i="24" s="1"/>
  <c r="D123" i="22"/>
  <c r="C150" i="1"/>
  <c r="E86" i="22" l="1"/>
  <c r="E79" i="22" s="1"/>
  <c r="C79" i="22"/>
  <c r="D125" i="22"/>
  <c r="D171" i="20"/>
  <c r="D179" i="20"/>
  <c r="F117" i="24" s="1"/>
  <c r="D119" i="24"/>
  <c r="D180" i="20"/>
  <c r="F118" i="24" s="1"/>
  <c r="F108" i="24"/>
  <c r="F109" i="24" s="1"/>
  <c r="D180" i="19"/>
  <c r="E118" i="24" s="1"/>
  <c r="E108" i="24"/>
  <c r="E109" i="24" s="1"/>
  <c r="D179" i="19"/>
  <c r="D171" i="19"/>
  <c r="F219" i="1"/>
  <c r="C7" i="24"/>
  <c r="C6" i="24"/>
  <c r="C5" i="24"/>
  <c r="C7" i="20"/>
  <c r="C6" i="20"/>
  <c r="C5" i="20"/>
  <c r="C7" i="19"/>
  <c r="C6" i="19"/>
  <c r="C5" i="19"/>
  <c r="C7" i="22"/>
  <c r="C6" i="22"/>
  <c r="C5" i="22"/>
  <c r="C7" i="17"/>
  <c r="C6" i="17"/>
  <c r="C5" i="17"/>
  <c r="F119" i="24" l="1"/>
  <c r="D181" i="19"/>
  <c r="E117" i="24"/>
  <c r="E119" i="24" s="1"/>
  <c r="D181" i="20"/>
  <c r="F106" i="19"/>
  <c r="F105" i="19" s="1"/>
  <c r="F103" i="19" l="1"/>
  <c r="E62" i="24" s="1"/>
  <c r="E61" i="24" s="1"/>
  <c r="E60" i="24" s="1"/>
  <c r="E59" i="24" s="1"/>
  <c r="E58" i="24" s="1"/>
  <c r="E56" i="24" s="1"/>
  <c r="D55" i="32"/>
  <c r="E150" i="19"/>
  <c r="B86" i="20" l="1"/>
  <c r="B86" i="19"/>
  <c r="C88" i="19" s="1"/>
  <c r="B86" i="17"/>
  <c r="C94" i="1"/>
  <c r="F217" i="20" l="1"/>
  <c r="B209" i="20"/>
  <c r="B209" i="19"/>
  <c r="F217" i="19"/>
  <c r="B211" i="17"/>
  <c r="F219" i="17"/>
  <c r="C89" i="20"/>
  <c r="C93" i="20"/>
  <c r="C93" i="19"/>
  <c r="C89" i="19"/>
  <c r="C89" i="17"/>
  <c r="C92" i="17"/>
  <c r="C93" i="17"/>
  <c r="C93" i="1"/>
  <c r="C92" i="1"/>
  <c r="C88" i="1"/>
  <c r="C94" i="20"/>
  <c r="C92" i="20"/>
  <c r="C94" i="19"/>
  <c r="C92" i="19"/>
  <c r="C94" i="17"/>
  <c r="C91" i="1"/>
  <c r="C90" i="1"/>
  <c r="C86" i="1" l="1"/>
  <c r="F138" i="20" l="1"/>
  <c r="F137" i="20" s="1"/>
  <c r="F126" i="20"/>
  <c r="F108" i="19"/>
  <c r="F107" i="19"/>
  <c r="F125" i="20" l="1"/>
  <c r="F74" i="24"/>
  <c r="F211" i="19"/>
  <c r="B210" i="19"/>
  <c r="B211" i="19" s="1"/>
  <c r="D96" i="24"/>
  <c r="C55" i="32"/>
  <c r="E55" i="32" s="1"/>
  <c r="F139" i="20" l="1"/>
  <c r="F87" i="24" s="1"/>
  <c r="F86" i="24" s="1"/>
  <c r="F85" i="24" s="1"/>
  <c r="F109" i="20"/>
  <c r="F108" i="20"/>
  <c r="F107" i="20"/>
  <c r="F106" i="20"/>
  <c r="F105" i="20" s="1"/>
  <c r="D150" i="20"/>
  <c r="C150" i="20"/>
  <c r="B150" i="20"/>
  <c r="C91" i="20"/>
  <c r="F139" i="19"/>
  <c r="F138" i="19"/>
  <c r="F137" i="19" s="1"/>
  <c r="F126" i="19"/>
  <c r="F109" i="19"/>
  <c r="C90" i="19"/>
  <c r="E123" i="17"/>
  <c r="D123" i="17"/>
  <c r="C123" i="17"/>
  <c r="F134" i="17"/>
  <c r="F129" i="17"/>
  <c r="F128" i="17"/>
  <c r="F127" i="17"/>
  <c r="F126" i="17"/>
  <c r="D74" i="24" s="1"/>
  <c r="F109" i="17"/>
  <c r="B150" i="17"/>
  <c r="C91" i="17"/>
  <c r="F127" i="1"/>
  <c r="C75" i="24" s="1"/>
  <c r="F128" i="1"/>
  <c r="C76" i="24" s="1"/>
  <c r="F129" i="1"/>
  <c r="C77" i="24" s="1"/>
  <c r="F135" i="1"/>
  <c r="F126" i="1"/>
  <c r="C74" i="24" s="1"/>
  <c r="D123" i="1"/>
  <c r="E123" i="1"/>
  <c r="C123" i="1"/>
  <c r="C152" i="1"/>
  <c r="D152" i="1"/>
  <c r="D63" i="22" l="1"/>
  <c r="D62" i="22" s="1"/>
  <c r="F125" i="19"/>
  <c r="D57" i="32" s="1"/>
  <c r="E57" i="32" s="1"/>
  <c r="E74" i="24"/>
  <c r="D88" i="22"/>
  <c r="E88" i="22" s="1"/>
  <c r="D82" i="24"/>
  <c r="D83" i="22"/>
  <c r="D77" i="24"/>
  <c r="D81" i="22"/>
  <c r="D75" i="24"/>
  <c r="D82" i="22"/>
  <c r="D76" i="24"/>
  <c r="C89" i="22"/>
  <c r="E89" i="22" s="1"/>
  <c r="C83" i="24"/>
  <c r="D152" i="20"/>
  <c r="E123" i="20"/>
  <c r="B152" i="20"/>
  <c r="C123" i="20"/>
  <c r="E150" i="20"/>
  <c r="C152" i="20"/>
  <c r="D123" i="20"/>
  <c r="F103" i="20"/>
  <c r="F62" i="24" s="1"/>
  <c r="F61" i="24" s="1"/>
  <c r="F60" i="24" s="1"/>
  <c r="F59" i="24" s="1"/>
  <c r="F58" i="24" s="1"/>
  <c r="F56" i="24" s="1"/>
  <c r="F125" i="17"/>
  <c r="C57" i="32" s="1"/>
  <c r="E152" i="1"/>
  <c r="B212" i="1"/>
  <c r="B213" i="1" s="1"/>
  <c r="F125" i="1"/>
  <c r="C150" i="17"/>
  <c r="D103" i="17"/>
  <c r="D150" i="17"/>
  <c r="E103" i="17"/>
  <c r="F137" i="1"/>
  <c r="D150" i="1"/>
  <c r="C80" i="22"/>
  <c r="C82" i="22"/>
  <c r="C81" i="22"/>
  <c r="E87" i="24"/>
  <c r="D80" i="22"/>
  <c r="F71" i="24"/>
  <c r="F123" i="20"/>
  <c r="C90" i="20"/>
  <c r="B214" i="20"/>
  <c r="C83" i="22"/>
  <c r="C88" i="20"/>
  <c r="B214" i="19"/>
  <c r="C91" i="19"/>
  <c r="B216" i="17"/>
  <c r="C88" i="17"/>
  <c r="C90" i="17"/>
  <c r="E152" i="20" l="1"/>
  <c r="B104" i="22"/>
  <c r="D104" i="22" s="1"/>
  <c r="D61" i="22"/>
  <c r="E62" i="22"/>
  <c r="E63" i="22"/>
  <c r="F123" i="19"/>
  <c r="B217" i="1"/>
  <c r="B57" i="32"/>
  <c r="B58" i="32" s="1"/>
  <c r="C54" i="32" s="1"/>
  <c r="E150" i="17"/>
  <c r="E86" i="24"/>
  <c r="E85" i="24" s="1"/>
  <c r="G87" i="24"/>
  <c r="G86" i="24" s="1"/>
  <c r="G85" i="24" s="1"/>
  <c r="C62" i="24"/>
  <c r="C61" i="24" s="1"/>
  <c r="C60" i="24" s="1"/>
  <c r="C59" i="24" s="1"/>
  <c r="C58" i="24" s="1"/>
  <c r="C56" i="24" s="1"/>
  <c r="C86" i="20"/>
  <c r="F211" i="20"/>
  <c r="B210" i="20"/>
  <c r="B211" i="20" s="1"/>
  <c r="E96" i="24"/>
  <c r="F218" i="20"/>
  <c r="F219" i="20" s="1"/>
  <c r="B215" i="20"/>
  <c r="B216" i="20" s="1"/>
  <c r="F212" i="20"/>
  <c r="E98" i="24"/>
  <c r="F218" i="19"/>
  <c r="F219" i="19" s="1"/>
  <c r="B215" i="19"/>
  <c r="B216" i="19" s="1"/>
  <c r="F212" i="19"/>
  <c r="F213" i="19" s="1"/>
  <c r="D98" i="24"/>
  <c r="C151" i="1"/>
  <c r="C153" i="1" s="1"/>
  <c r="E150" i="1"/>
  <c r="F123" i="17"/>
  <c r="F103" i="17"/>
  <c r="D62" i="24" s="1"/>
  <c r="D61" i="24" s="1"/>
  <c r="D60" i="24" s="1"/>
  <c r="D59" i="24" s="1"/>
  <c r="D58" i="24" s="1"/>
  <c r="D56" i="24" s="1"/>
  <c r="F213" i="17"/>
  <c r="B212" i="17"/>
  <c r="B213" i="17" s="1"/>
  <c r="C96" i="24"/>
  <c r="B217" i="17"/>
  <c r="B218" i="17" s="1"/>
  <c r="F214" i="17"/>
  <c r="F220" i="17"/>
  <c r="F221" i="17" s="1"/>
  <c r="C98" i="24"/>
  <c r="F220" i="1"/>
  <c r="F221" i="1" s="1"/>
  <c r="F123" i="1"/>
  <c r="F213" i="1"/>
  <c r="C86" i="17"/>
  <c r="C86" i="19"/>
  <c r="B98" i="24"/>
  <c r="F214" i="1"/>
  <c r="B96" i="24"/>
  <c r="E81" i="22"/>
  <c r="E80" i="22"/>
  <c r="E83" i="22"/>
  <c r="C71" i="24"/>
  <c r="E82" i="22"/>
  <c r="G83" i="24"/>
  <c r="G78" i="24"/>
  <c r="G80" i="24"/>
  <c r="G73" i="24" s="1"/>
  <c r="G76" i="24"/>
  <c r="G75" i="24"/>
  <c r="G82" i="24"/>
  <c r="G81" i="24"/>
  <c r="G77" i="24"/>
  <c r="E71" i="24"/>
  <c r="G79" i="24"/>
  <c r="D77" i="22"/>
  <c r="G74" i="24"/>
  <c r="D71" i="24"/>
  <c r="E151" i="1" l="1"/>
  <c r="C102" i="22"/>
  <c r="D60" i="22"/>
  <c r="E61" i="22"/>
  <c r="C56" i="32"/>
  <c r="C58" i="32" s="1"/>
  <c r="D54" i="32" s="1"/>
  <c r="D56" i="32" s="1"/>
  <c r="G62" i="24"/>
  <c r="C57" i="22"/>
  <c r="G61" i="24"/>
  <c r="G59" i="24"/>
  <c r="G58" i="24" s="1"/>
  <c r="G56" i="24" s="1"/>
  <c r="G60" i="24"/>
  <c r="F98" i="24"/>
  <c r="F213" i="20"/>
  <c r="E153" i="1"/>
  <c r="B102" i="22"/>
  <c r="C77" i="22"/>
  <c r="F215" i="17"/>
  <c r="F215" i="1"/>
  <c r="D149" i="1"/>
  <c r="B95" i="24" s="1"/>
  <c r="F96" i="24"/>
  <c r="G71" i="24"/>
  <c r="E40" i="1"/>
  <c r="D40" i="1"/>
  <c r="C40" i="1"/>
  <c r="D58" i="32" l="1"/>
  <c r="E56" i="32"/>
  <c r="E58" i="32" s="1"/>
  <c r="D59" i="22"/>
  <c r="E60" i="22"/>
  <c r="D102" i="22"/>
  <c r="D103" i="22" s="1"/>
  <c r="D105" i="22" s="1"/>
  <c r="B103" i="22"/>
  <c r="B105" i="22" s="1"/>
  <c r="C101" i="22" s="1"/>
  <c r="C103" i="22" s="1"/>
  <c r="C105" i="22" s="1"/>
  <c r="E77" i="22"/>
  <c r="D151" i="1"/>
  <c r="D153" i="1" s="1"/>
  <c r="F95" i="24"/>
  <c r="F97" i="24" s="1"/>
  <c r="F99" i="24" s="1"/>
  <c r="B97" i="24"/>
  <c r="B99" i="24" s="1"/>
  <c r="F40" i="1"/>
  <c r="B216" i="1" s="1"/>
  <c r="B218" i="1" s="1"/>
  <c r="D57" i="22" l="1"/>
  <c r="E59" i="22"/>
  <c r="E57" i="22" s="1"/>
  <c r="B149" i="17"/>
  <c r="E149" i="17" s="1"/>
  <c r="B151" i="17" l="1"/>
  <c r="B153" i="17" s="1"/>
  <c r="C149" i="17" s="1"/>
  <c r="E151" i="17"/>
  <c r="E153" i="17" l="1"/>
  <c r="B149" i="19" s="1"/>
  <c r="C151" i="17"/>
  <c r="C153" i="17" s="1"/>
  <c r="D149" i="17" s="1"/>
  <c r="B151" i="19" l="1"/>
  <c r="B153" i="19" s="1"/>
  <c r="C149" i="19" s="1"/>
  <c r="E149" i="19"/>
  <c r="E151" i="19" s="1"/>
  <c r="C95" i="24"/>
  <c r="C97" i="24" s="1"/>
  <c r="C99" i="24" s="1"/>
  <c r="D151" i="17"/>
  <c r="D153" i="17" s="1"/>
  <c r="C151" i="19" l="1"/>
  <c r="C153" i="19" s="1"/>
  <c r="D149" i="19" s="1"/>
  <c r="E153" i="19"/>
  <c r="D95" i="24"/>
  <c r="D97" i="24" s="1"/>
  <c r="D99" i="24" s="1"/>
  <c r="D151" i="19" l="1"/>
  <c r="D153" i="19" s="1"/>
  <c r="B149" i="20" s="1"/>
  <c r="B151" i="20" l="1"/>
  <c r="B153" i="20" s="1"/>
  <c r="C149" i="20" s="1"/>
  <c r="C151" i="20" s="1"/>
  <c r="C153" i="20" s="1"/>
  <c r="D149" i="20" s="1"/>
  <c r="D151" i="20" s="1"/>
  <c r="D153" i="20" s="1"/>
  <c r="E149" i="20"/>
  <c r="E151" i="20" l="1"/>
  <c r="E153" i="20" s="1"/>
  <c r="E95" i="24"/>
  <c r="E97" i="24" s="1"/>
  <c r="E99"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89" authorId="0" shapeId="0" xr:uid="{615F8BD8-1606-4F36-B4A6-20D53B689CB0}">
      <text>
        <r>
          <rPr>
            <b/>
            <sz val="9"/>
            <color indexed="81"/>
            <rFont val="Tahoma"/>
            <family val="2"/>
          </rPr>
          <t>Esta fila solo se completa si aplica.</t>
        </r>
      </text>
    </comment>
    <comment ref="A100" authorId="0" shapeId="0" xr:uid="{B2DEAD28-80EB-4906-9132-D3050A3365E0}">
      <text>
        <r>
          <rPr>
            <b/>
            <sz val="9"/>
            <color indexed="81"/>
            <rFont val="Tahoma"/>
            <family val="2"/>
          </rPr>
          <t>No incluir ingresos de vigencias anteriores, esos se detallan en la tabla 9.</t>
        </r>
      </text>
    </comment>
    <comment ref="B164" authorId="0" shapeId="0" xr:uid="{A259CB62-8DD2-40AE-9396-F7EE85DC8065}">
      <text>
        <r>
          <rPr>
            <b/>
            <sz val="9"/>
            <color indexed="81"/>
            <rFont val="Tahoma"/>
            <family val="2"/>
          </rPr>
          <t>Esta tabla solo la deben completar la unidades ejecutoras que por Ley específica estén facultadas para estimar superávits.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89" authorId="0" shapeId="0" xr:uid="{B4B6FA98-7967-4D05-B305-A27C6389BFAC}">
      <text>
        <r>
          <rPr>
            <b/>
            <sz val="9"/>
            <color indexed="81"/>
            <rFont val="Tahoma"/>
            <family val="2"/>
          </rPr>
          <t>Esta fila solo se completa si aplica.</t>
        </r>
      </text>
    </comment>
    <comment ref="B164" authorId="0" shapeId="0" xr:uid="{EDB9E445-C103-40B0-B0D8-A1653579DAD8}">
      <text>
        <r>
          <rPr>
            <b/>
            <sz val="9"/>
            <color indexed="81"/>
            <rFont val="Tahoma"/>
            <family val="2"/>
          </rPr>
          <t>Esta tabla solo la deben completar la unidades ejecutoras que por Ley específica estén facultadas para estimar superávits.</t>
        </r>
      </text>
    </comment>
    <comment ref="A202" authorId="0" shapeId="0" xr:uid="{CF00495C-F79F-4099-AD53-89539081723D}">
      <text>
        <r>
          <rPr>
            <sz val="9"/>
            <color indexed="81"/>
            <rFont val="Tahoma"/>
            <family val="2"/>
          </rPr>
          <t xml:space="preserve">Lo relacionado a la ejecución presupuestaria debe ser completado por el encargado de Presupuesto/Financiero o su homólogo.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08" authorId="0" shapeId="0" xr:uid="{92E49811-D2FD-442A-8F70-634936E78900}">
      <text>
        <r>
          <rPr>
            <b/>
            <sz val="9"/>
            <color indexed="81"/>
            <rFont val="Tahoma"/>
            <family val="2"/>
          </rPr>
          <t>Esta tabla solo la deben completar la unidades ejecutoras que por Ley específica estén facultadas para estimar superávits.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89" authorId="0" shapeId="0" xr:uid="{CDAEE737-1DE4-45E0-AE73-2D967C45B379}">
      <text>
        <r>
          <rPr>
            <b/>
            <sz val="9"/>
            <color indexed="81"/>
            <rFont val="Tahoma"/>
            <family val="2"/>
          </rPr>
          <t>Esta fila solo se completa si aplica.</t>
        </r>
      </text>
    </comment>
    <comment ref="B164" authorId="0" shapeId="0" xr:uid="{7787248C-CF5F-47ED-9A45-1D6AA5D90BAC}">
      <text>
        <r>
          <rPr>
            <b/>
            <sz val="9"/>
            <color indexed="81"/>
            <rFont val="Tahoma"/>
            <family val="2"/>
          </rPr>
          <t>Esta tabla solo la deben completar la unidades ejecutoras que por Ley específica estén facultadas para estimar superávits.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18" authorId="0" shapeId="0" xr:uid="{94166AA9-3891-4D1D-9878-521D39446755}">
      <text>
        <r>
          <rPr>
            <b/>
            <sz val="9"/>
            <color indexed="81"/>
            <rFont val="Tahoma"/>
            <family val="2"/>
          </rPr>
          <t>Esta tabla solo la deben completar la unidades ejecutoras que por Ley específica estén facultadas para estimar superávits.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B164" authorId="0" shapeId="0" xr:uid="{91B20917-47FE-4DB0-910C-C4926E5052A7}">
      <text>
        <r>
          <rPr>
            <b/>
            <sz val="9"/>
            <color indexed="81"/>
            <rFont val="Tahoma"/>
            <family val="2"/>
          </rPr>
          <t>Esta tabla solo la deben completar la unidades ejecutoras que por Ley específica estén facultadas para estimar superávits.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02" authorId="0" shapeId="0" xr:uid="{51A24BC7-76A5-4F18-9AF5-EA87C784AEEA}">
      <text>
        <r>
          <rPr>
            <b/>
            <sz val="9"/>
            <color indexed="81"/>
            <rFont val="Tahoma"/>
            <family val="2"/>
          </rPr>
          <t>Esta tabla solo la deben completar la unidades ejecutoras que por Ley específica estén facultadas para estimar superávits.</t>
        </r>
      </text>
    </comment>
  </commentList>
</comments>
</file>

<file path=xl/sharedStrings.xml><?xml version="1.0" encoding="utf-8"?>
<sst xmlns="http://schemas.openxmlformats.org/spreadsheetml/2006/main" count="1577" uniqueCount="345">
  <si>
    <t>Enero</t>
  </si>
  <si>
    <t xml:space="preserve">Marzo </t>
  </si>
  <si>
    <t>Febrero</t>
  </si>
  <si>
    <t>Marzo</t>
  </si>
  <si>
    <t>I Trimestre</t>
  </si>
  <si>
    <t>Abril</t>
  </si>
  <si>
    <t>Mayo</t>
  </si>
  <si>
    <t>Junio</t>
  </si>
  <si>
    <t>II Trimestre</t>
  </si>
  <si>
    <t>I Semestre</t>
  </si>
  <si>
    <t>III Trimestre</t>
  </si>
  <si>
    <t>Julio</t>
  </si>
  <si>
    <t>IV Trimestre</t>
  </si>
  <si>
    <t>Anual</t>
  </si>
  <si>
    <t>Octubre</t>
  </si>
  <si>
    <t>Noviembre</t>
  </si>
  <si>
    <t>Total</t>
  </si>
  <si>
    <t xml:space="preserve">Beneficio / Producto </t>
  </si>
  <si>
    <t xml:space="preserve">Unidad de medida </t>
  </si>
  <si>
    <t>Beneficiarios efectivos por producto financiados por el Fodesaf</t>
  </si>
  <si>
    <t>Gasto efectivo por producto financiado por Fodesaf</t>
  </si>
  <si>
    <t>Beneficio/producto</t>
  </si>
  <si>
    <t xml:space="preserve">Programa: </t>
  </si>
  <si>
    <t xml:space="preserve">Detalle </t>
  </si>
  <si>
    <t xml:space="preserve">Frecuencia </t>
  </si>
  <si>
    <t>Control y Seguimiento de la incorporación de los activos en el Sibinet</t>
  </si>
  <si>
    <t xml:space="preserve">La estructura de la matriz, es la siguiente: </t>
  </si>
  <si>
    <t>¿Reportan al Sinirube las personas que están beneficiando?</t>
  </si>
  <si>
    <t>¿Se utiliza como medio de consulta para la asignación de beneficios?</t>
  </si>
  <si>
    <t>¿Se utiliza para el levantamiento de la información de las personas beneficiarias?</t>
  </si>
  <si>
    <t>¿El programa tiene algún impedimento legal para la aplicación de la Directriz?</t>
  </si>
  <si>
    <t>¿Se encuentran incorporados los activos al Sibinet?</t>
  </si>
  <si>
    <t>¿Se mantiene un registro auxiliar actualizado de los activos comprados con recursos del Fodesaf?</t>
  </si>
  <si>
    <t>Institución a cargo:</t>
  </si>
  <si>
    <t xml:space="preserve">Unidad ejecutora: </t>
  </si>
  <si>
    <t>Ejecución programática</t>
  </si>
  <si>
    <t>Tabla 1</t>
  </si>
  <si>
    <t>Tabla 2</t>
  </si>
  <si>
    <t>Tabla 3</t>
  </si>
  <si>
    <t xml:space="preserve">Control y seguimiento del uso y aplicación del Sistema Nacional de Información y Registro Único de Beneficiarios del Estado (Sinirube) </t>
  </si>
  <si>
    <t>Sí</t>
  </si>
  <si>
    <t>No</t>
  </si>
  <si>
    <r>
      <t xml:space="preserve">Fuente: </t>
    </r>
    <r>
      <rPr>
        <sz val="9"/>
        <rFont val="Palatino Linotype"/>
        <family val="1"/>
      </rPr>
      <t>Citar la unidad o departamento de la institución que está generando la información.</t>
    </r>
  </si>
  <si>
    <r>
      <t xml:space="preserve">NA </t>
    </r>
    <r>
      <rPr>
        <b/>
        <sz val="8"/>
        <color theme="0"/>
        <rFont val="Palatino Linotype"/>
        <family val="1"/>
      </rPr>
      <t>(justificar abajo)</t>
    </r>
  </si>
  <si>
    <t>Tabla 4</t>
  </si>
  <si>
    <t>Nombre del funcionario que reporta la ejecución programática</t>
  </si>
  <si>
    <t>Puesto</t>
  </si>
  <si>
    <t>Nombre de la unidad/departamento</t>
  </si>
  <si>
    <t>Firma</t>
  </si>
  <si>
    <t>Ejecución presupuestaria</t>
  </si>
  <si>
    <t>Tabla 5</t>
  </si>
  <si>
    <t>(En colones)</t>
  </si>
  <si>
    <t>Reporte de gastos efectivos financiados por Fodesaf por partida presupuestaria del clasificador por objeto del gasto del sector público</t>
  </si>
  <si>
    <t>Código</t>
  </si>
  <si>
    <t>Partida presupuestaria</t>
  </si>
  <si>
    <r>
      <t xml:space="preserve">Observaciones: 
</t>
    </r>
    <r>
      <rPr>
        <sz val="11"/>
        <color theme="1"/>
        <rFont val="Palatino Linotype"/>
        <family val="1"/>
      </rPr>
      <t>En este espacio se establecen las observaciones y/o justificaciones relacionadas con la incorporación de los activos en el Sibinet</t>
    </r>
  </si>
  <si>
    <t>Gastos financiados con recursos del periodo</t>
  </si>
  <si>
    <t>1/ Adjuntar el comprobante del reintegro e indicar en este espacio la fecha y el número de comprobante del o los reintegros.</t>
  </si>
  <si>
    <t>Detalle del presupuesto modificado del programa</t>
  </si>
  <si>
    <t>Documento presupuestario</t>
  </si>
  <si>
    <t>Presupuesto ordinario</t>
  </si>
  <si>
    <t>Monto</t>
  </si>
  <si>
    <t>Oficio asignación Fodesaf</t>
  </si>
  <si>
    <t>Oficio aprobación Fodesaf</t>
  </si>
  <si>
    <t>Oficio aprobación CGR</t>
  </si>
  <si>
    <t>%</t>
  </si>
  <si>
    <t>Tabla 6</t>
  </si>
  <si>
    <t>Ingresos efectivos provenientes de recursos Fodesaf por partida presupuestaria del clasificador de los ingresos del sector público</t>
  </si>
  <si>
    <t>Ingresos del periodo</t>
  </si>
  <si>
    <t>Tabla 7</t>
  </si>
  <si>
    <t xml:space="preserve">Tipo de movimiento </t>
  </si>
  <si>
    <t>Tabla 8</t>
  </si>
  <si>
    <t xml:space="preserve">Resumen del periodo de los recursos provenientes de Fodesaf </t>
  </si>
  <si>
    <t>1) Saldo en caja inicial (*)</t>
  </si>
  <si>
    <t>2) Ingresos efectivos recibidos del periodo</t>
  </si>
  <si>
    <t>Nombre del funcionario que reporta la ejecución presupuestaria</t>
  </si>
  <si>
    <t>NA (justificar abajo)</t>
  </si>
  <si>
    <r>
      <t xml:space="preserve">Observaciones: 
</t>
    </r>
    <r>
      <rPr>
        <sz val="11"/>
        <color theme="1"/>
        <rFont val="Palatino Linotype"/>
        <family val="1"/>
      </rPr>
      <t>En este espacio se establecen las observaciones y/o justificaciones relacionadas con el uso del Sinirube.</t>
    </r>
  </si>
  <si>
    <t xml:space="preserve">Agosto </t>
  </si>
  <si>
    <t>Septiembre</t>
  </si>
  <si>
    <t>Diciembre</t>
  </si>
  <si>
    <t>Reporte de ejecución programática y presupuestaria de programas sociales financiados con recursos del Fondo de Desarrollo Social y Asignaciones Familiares (Fodesaf)</t>
  </si>
  <si>
    <t>I trimestre</t>
  </si>
  <si>
    <t>II trimestre</t>
  </si>
  <si>
    <t>III trimestre</t>
  </si>
  <si>
    <t>VI trimestre</t>
  </si>
  <si>
    <t>IV trimestre</t>
  </si>
  <si>
    <t xml:space="preserve">     </t>
  </si>
  <si>
    <t>Cada hoja mantiene el mismo formato. La información que se debe desarrollar es la siguiente:</t>
  </si>
  <si>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</si>
  <si>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t>Presentación</t>
  </si>
  <si>
    <t>Instrucciones</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</si>
  <si>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</si>
  <si>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Notas importantes:</t>
  </si>
  <si>
    <t>Dirección General Desaf:</t>
  </si>
  <si>
    <t>direccion.desaf@mtss.go.cr</t>
  </si>
  <si>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</si>
  <si>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t>I semestre</t>
  </si>
  <si>
    <t>Reporte ejecución programática (I semestre)</t>
  </si>
  <si>
    <t>Reporte ejecución presupuestaria (I semestre)</t>
  </si>
  <si>
    <t>3) Recursos disponibles ( 1+2 )</t>
  </si>
  <si>
    <t>5) Saldo en caja final ( 3-4 )</t>
  </si>
  <si>
    <t>stephanie.salas@mtss.go.cr</t>
  </si>
  <si>
    <t>Analista del SI, Unidad Control y Seguimiento, Desaf:</t>
  </si>
  <si>
    <r>
      <t xml:space="preserve">Observaciones: 
</t>
    </r>
    <r>
      <rPr>
        <sz val="11"/>
        <color theme="1"/>
        <rFont val="Palatino Linotype"/>
        <family val="1"/>
      </rPr>
      <t>En este espacio se ofrece para brindar observaciones y/o justificaciones relacionadas con los ingresos efectivos del periodo.</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</si>
  <si>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recursos con respecto a lo programado.</t>
    </r>
  </si>
  <si>
    <r>
      <t xml:space="preserve">Observaciones: 
</t>
    </r>
    <r>
      <rPr>
        <sz val="11"/>
        <color theme="1"/>
        <rFont val="Palatino Linotype"/>
        <family val="1"/>
      </rPr>
      <t>En este espacio se establecen las observaciones y/o justificaciones relacionadas con el uso del Sinirube .</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</si>
  <si>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reursos con respecto a lo programado.</t>
    </r>
  </si>
  <si>
    <t>Reporte ejecución programática (Anual)</t>
  </si>
  <si>
    <t>Reporte ejecución presupuestaria (Anual)</t>
  </si>
  <si>
    <r>
      <t xml:space="preserve">Observaciones: 
</t>
    </r>
    <r>
      <rPr>
        <sz val="11"/>
        <color theme="1"/>
        <rFont val="Palatino Linotype"/>
        <family val="1"/>
      </rPr>
      <t>En este espacio se ofrece para brindar observaciones y/o justificaciones relacionadas con los ingresos efectivos anuales.</t>
    </r>
  </si>
  <si>
    <r>
      <t xml:space="preserve">Observaciones: 
</t>
    </r>
    <r>
      <rPr>
        <sz val="11"/>
        <color theme="1"/>
        <rFont val="Palatino Linotype"/>
        <family val="1"/>
      </rPr>
      <t xml:space="preserve">En este espacio se establecen las observaciones y/o justificaciones del comportamiento de cada uno de los productos para el período y los detalles que amplíen la información, con el objetivo que los informes de ejecución reflejen la realidad del programa. </t>
    </r>
  </si>
  <si>
    <r>
      <t xml:space="preserve">Observaciones: 
</t>
    </r>
    <r>
      <rPr>
        <sz val="11"/>
        <color theme="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</si>
  <si>
    <r>
      <t xml:space="preserve">Observaciones: 
</t>
    </r>
    <r>
      <rPr>
        <sz val="11"/>
        <color theme="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r>
      <rPr>
        <b/>
        <sz val="11"/>
        <color theme="1"/>
        <rFont val="Palatino Linotype"/>
        <family val="1"/>
      </rPr>
      <t xml:space="preserve"> </t>
    </r>
  </si>
  <si>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</si>
  <si>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La Fila "Fuente" es para detallar el origen de la información.</t>
  </si>
  <si>
    <t xml:space="preserve">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</si>
  <si>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Se debe completar la información que se consulta según la situación del programa respecto al tema. </t>
  </si>
  <si>
    <t xml:space="preserve">La Fila "Observaciones" es para que se establezcan las observaciones y/o justificaciones relacionadas con el uso del Sinirube. </t>
  </si>
  <si>
    <t>La fila "Observaciones" es para brindar observaciones y/o justificaciones relacionadas con el presupuesto modificado.</t>
  </si>
  <si>
    <t>La fila "Observaciones" es para brindar observaciones y/o justificaciones relacionadas con los ingresos efectivos del periodo.</t>
  </si>
  <si>
    <t>La fila "Observaciones" es para establecer las observaciones y/o justificaciones relacionadas con la tabla 8.</t>
  </si>
  <si>
    <t xml:space="preserve"> ----------------------------------- ULTIMA LINEA ------------------------------------</t>
  </si>
  <si>
    <t>Reporte de ejecución programática y presupuestaria de programas sociales financiados con recursos del 
Fondo de Desarrollo Social y Asignaciones Familiares (Fodesaf)</t>
  </si>
  <si>
    <t>Reporte de gastos efectivos financiados por Fodesaf por partida presupuestaria 
del Clasificador por Objeto del Gasto del Sector Público</t>
  </si>
  <si>
    <t>2) Se refiere únicamente a los ingresos recibidos durante el 2024 de forma mensual, este dato debe coincidir con los datos de tabla 6.</t>
  </si>
  <si>
    <t>Observaciones:</t>
  </si>
  <si>
    <t>En este espacio se establecen las observaciones y/o justificaciones relacionadas a la tabla anterior.</t>
  </si>
  <si>
    <t>4) Se refiere a los egresos efectivos pagados con ingresos del período, este dato debe coincidir con los datos de tabla 7.</t>
  </si>
  <si>
    <t>Tabla 9</t>
  </si>
  <si>
    <t xml:space="preserve">Resumen de los recursos de vigencias anteriores (superávit) provenientes de la fuente Fodesaf </t>
  </si>
  <si>
    <t>Superávit específico</t>
  </si>
  <si>
    <t>Superávit libre</t>
  </si>
  <si>
    <t>Comprobaciones</t>
  </si>
  <si>
    <t>Presupuesto modificado</t>
  </si>
  <si>
    <t>Saldo Presupuestario (I trim)</t>
  </si>
  <si>
    <t>Tabla 2 y Tabla 7</t>
  </si>
  <si>
    <t>Gastos del período (I trim) x producto</t>
  </si>
  <si>
    <t>Gastos del período (I trim) presupuesto</t>
  </si>
  <si>
    <t>Diferencia</t>
  </si>
  <si>
    <t>Tabla 5 y Tabla 6</t>
  </si>
  <si>
    <t>Ingresos efectivos del período</t>
  </si>
  <si>
    <t>Presupuesto extraordinario 1-2024</t>
  </si>
  <si>
    <t>Presupuesto extraordinario 2-2024</t>
  </si>
  <si>
    <t xml:space="preserve"> Modificación 1-2024</t>
  </si>
  <si>
    <t xml:space="preserve"> Modificación 2-2024</t>
  </si>
  <si>
    <t xml:space="preserve"> Modificación 3-2024</t>
  </si>
  <si>
    <t>I Trimestre 2024</t>
  </si>
  <si>
    <t>Ingresos efectivos provenientes de recursos Fodesaf por partida presupuestaria del Clasificador de los Ingresos del Sector Público</t>
  </si>
  <si>
    <t>Para uso exclusivo de analistas del Departamento de Presupuesto y la Unidad de Control y Seguimiento, Desaf</t>
  </si>
  <si>
    <t>Nombre Partida presupuestaria</t>
  </si>
  <si>
    <r>
      <t xml:space="preserve">1) (*) Se refiere al saldo en caja resultado del período anterior y sólo aplica para unidades ejecutoras con giros directos por parte de Desaf (Programa 737) que cuenten con facturas devengadas pero aún no pagadas (de acuerdo Certificación ante la CGR y los respectivos lineamientos presupuestarios). </t>
    </r>
    <r>
      <rPr>
        <b/>
        <sz val="11"/>
        <color theme="1"/>
        <rFont val="Palatino Linotype"/>
        <family val="1"/>
      </rPr>
      <t>En este espacio NO se debe anotar lo relacionado a superávits del período, para ese fin se utiliza tabla 9 (y es solo para las UE facultadas por Ley).</t>
    </r>
  </si>
  <si>
    <t>4) Gastos efectivos pagados</t>
  </si>
  <si>
    <t>Oficio aprobación CGR / Junta</t>
  </si>
  <si>
    <t>5) Se refiere al saldo en caja final, resultado de restar las filas 3) (Recursos disponibles) menos 4) (Egresos efectivos pagados).</t>
  </si>
  <si>
    <t>3) Se refiere a la sumatoria de las filas 1) (saldo incial en caja) y 2) (ingresos efectivos del período).</t>
  </si>
  <si>
    <t>II Trimestre 2024</t>
  </si>
  <si>
    <t>I Semestre 2024</t>
  </si>
  <si>
    <t>III Trimestre 2024</t>
  </si>
  <si>
    <t>IV Trimestre 2024</t>
  </si>
  <si>
    <t>Anual 2024</t>
  </si>
  <si>
    <t>Ingresos del periodo 2024</t>
  </si>
  <si>
    <t>Gastos financiados con recursos del periodo 2024</t>
  </si>
  <si>
    <t xml:space="preserve">Fuente: </t>
  </si>
  <si>
    <t>Citar la unidad o departamento de la institución que está generando la información.</t>
  </si>
  <si>
    <t>Esta tabla solo la deben completar la unidades ejecutoras que por Ley específica estén facultadas para estimar y re presupuestar superávits.</t>
  </si>
  <si>
    <t>La fila "Observaciones" es para establecer las observaciones y/o justificaciones relacionadas con la tabla 9.</t>
  </si>
  <si>
    <t>TRANSFERENCIAS CORRIENTES</t>
  </si>
  <si>
    <t>TRANSFERENCIAS DE CAPITAL</t>
  </si>
  <si>
    <t>SERVICIOS</t>
  </si>
  <si>
    <t>Porcentaje de Ejecución con respecto a los ingresos reales:</t>
  </si>
  <si>
    <t>Ingreso real (I trim)</t>
  </si>
  <si>
    <t>Egreso real (I trim)</t>
  </si>
  <si>
    <t>% de ejecución:</t>
  </si>
  <si>
    <t>Ejecución del período 2024</t>
  </si>
  <si>
    <t>Porcentaje de Ejecución con respecto al presupuesto ordinario aprobado:</t>
  </si>
  <si>
    <t>Presupuesto 2024</t>
  </si>
  <si>
    <t>presupuesto.desaf@mtss.go.cr</t>
  </si>
  <si>
    <t>Detalle</t>
  </si>
  <si>
    <t>Fecha</t>
  </si>
  <si>
    <t>Observaciones</t>
  </si>
  <si>
    <t>REMUNERACIONES</t>
  </si>
  <si>
    <t>MATERIALES Y SUMINISTROS</t>
  </si>
  <si>
    <t>INTERESES Y COMISIONES</t>
  </si>
  <si>
    <t>ACTIVOS FINANCIEROS</t>
  </si>
  <si>
    <t>BIENES DURADEROS</t>
  </si>
  <si>
    <t>AMORTIZACION</t>
  </si>
  <si>
    <t>CUENTAS ESPECIALES</t>
  </si>
  <si>
    <t>Nombre de la cuenta presupuestaria</t>
  </si>
  <si>
    <t xml:space="preserve">Detalle tabla 8: 
</t>
  </si>
  <si>
    <t>Monto (presupuesto modificado)</t>
  </si>
  <si>
    <t>INGRESOS CORRIENTES</t>
  </si>
  <si>
    <t>TRANSFERENCIAS CORRIENTES DEL SECTOR PUBLICO</t>
  </si>
  <si>
    <t>Transferencias Corrientes de Órganos Desconcentrado</t>
  </si>
  <si>
    <t>1.4.1.0.00.00.0.0.000</t>
  </si>
  <si>
    <t>1.4.0.0.00.00.0.0.000</t>
  </si>
  <si>
    <t>1.0.0.0.00.00.0.0.000</t>
  </si>
  <si>
    <t>1.4.1.2.00.00.0.0.000</t>
  </si>
  <si>
    <r>
      <t xml:space="preserve">Observaciones: </t>
    </r>
    <r>
      <rPr>
        <sz val="11"/>
        <color theme="1"/>
        <rFont val="Palatino Linotype"/>
        <family val="1"/>
      </rPr>
      <t xml:space="preserve">
En este espacio se ofrece para brindar observaciones y/o justificaciones realcionadas con el presupuesto modificado.</t>
    </r>
  </si>
  <si>
    <t>Transferencias corrientes a Órganos Desconcentrados</t>
  </si>
  <si>
    <t>6.01.02</t>
  </si>
  <si>
    <r>
      <t xml:space="preserve">Reintegros a Fodesaf de recursos del período 2024 </t>
    </r>
    <r>
      <rPr>
        <b/>
        <vertAlign val="superscript"/>
        <sz val="10"/>
        <rFont val="Palatino Linotype"/>
        <family val="1"/>
      </rPr>
      <t>1/</t>
    </r>
  </si>
  <si>
    <t>Saldo inicial en caja por concepto de superávit</t>
  </si>
  <si>
    <t>Gastos pagados con recursos del superávit</t>
  </si>
  <si>
    <t>Superávit libre (reintegro)</t>
  </si>
  <si>
    <t>Total gastos</t>
  </si>
  <si>
    <t>Saldos por concepto de superávit</t>
  </si>
  <si>
    <t>Saldo total</t>
  </si>
  <si>
    <t>Fuente: Citar la unidad o departamento de la institución que está generando la información.</t>
  </si>
  <si>
    <t>Presupuesto ord. aprobado 2024</t>
  </si>
  <si>
    <t>Transferencias Corrientes de Órganos Desconcentrados (Fodesaf)</t>
  </si>
  <si>
    <r>
      <t xml:space="preserve">Indicaciones: </t>
    </r>
    <r>
      <rPr>
        <sz val="11"/>
        <rFont val="Palatino Linotype"/>
        <family val="1"/>
      </rPr>
      <t>El ingreso trimestral (liberación de cuota) debe prorratearse por mes.</t>
    </r>
    <r>
      <rPr>
        <b/>
        <sz val="11"/>
        <rFont val="Palatino Linotype"/>
        <family val="1"/>
      </rPr>
      <t xml:space="preserve"> 
</t>
    </r>
    <r>
      <rPr>
        <sz val="11"/>
        <rFont val="Palatino Linotype"/>
        <family val="1"/>
      </rPr>
      <t>El ingreso se debe detallar en la fila 86, donde se señala la partida Transferencias Corrientes de Órganos Desconcentrados.</t>
    </r>
  </si>
  <si>
    <t>Transf. Corrientes de Órganos Desconcentrados (Fodesaf)</t>
  </si>
  <si>
    <r>
      <t xml:space="preserve">Indicaciones: </t>
    </r>
    <r>
      <rPr>
        <sz val="11"/>
        <rFont val="Palatino Linotype"/>
        <family val="1"/>
      </rPr>
      <t>El gasto se detalla por cuenta (según el Clasificador por Objeto del Gasto) y solo se completan aquellas cuentas en las que se registraron gastos conforme a lo aprobado en el Plan Presupuesto 2024.</t>
    </r>
    <r>
      <rPr>
        <b/>
        <sz val="11"/>
        <rFont val="Palatino Linotype"/>
        <family val="1"/>
      </rPr>
      <t xml:space="preserve">
</t>
    </r>
    <r>
      <rPr>
        <sz val="11"/>
        <rFont val="Palatino Linotype"/>
        <family val="1"/>
      </rPr>
      <t xml:space="preserve">En el caso de que se proceda con </t>
    </r>
    <r>
      <rPr>
        <b/>
        <sz val="11"/>
        <rFont val="Palatino Linotype"/>
        <family val="1"/>
      </rPr>
      <t>reintegros al Fodesaf de recursos propios del 2024</t>
    </r>
    <r>
      <rPr>
        <sz val="11"/>
        <rFont val="Palatino Linotype"/>
        <family val="1"/>
      </rPr>
      <t>, estos deberán detallarse en la fila correspondiente a reintegros en la cuenta 6.01.02 (Transferencias corrientes a Órganos Desconcentrados) y se deberá adjuntar el respectivo comprobante a este informe.</t>
    </r>
  </si>
  <si>
    <r>
      <t>1) (*) Se refiere al saldo en caja resultado del mes anterior, en enero, no debe detallarse saldo en caja, si se requiere detallar el saldo presupuestario/superávit se debe hacer en la tabla 9.</t>
    </r>
    <r>
      <rPr>
        <sz val="11"/>
        <color rgb="FFFF0000"/>
        <rFont val="Palatino Linotype"/>
        <family val="1"/>
      </rPr>
      <t xml:space="preserve"> </t>
    </r>
    <r>
      <rPr>
        <b/>
        <sz val="11"/>
        <color rgb="FF002060"/>
        <rFont val="Palatino Linotype"/>
        <family val="1"/>
      </rPr>
      <t>En este espacio NO se detalla lo relacionado a superávits, para ese fin se utiliza tabla 9 (UE facultadas por Ley).</t>
    </r>
  </si>
  <si>
    <r>
      <t xml:space="preserve">Indicaciones: </t>
    </r>
    <r>
      <rPr>
        <sz val="11"/>
        <rFont val="Palatino Linotype"/>
        <family val="1"/>
      </rPr>
      <t xml:space="preserve">La fila señalada como "Presupuesto ordinario </t>
    </r>
    <r>
      <rPr>
        <b/>
        <u/>
        <sz val="11"/>
        <rFont val="Palatino Linotype"/>
        <family val="1"/>
      </rPr>
      <t>(recursos adicionales)</t>
    </r>
    <r>
      <rPr>
        <sz val="11"/>
        <rFont val="Palatino Linotype"/>
        <family val="1"/>
      </rPr>
      <t>"sólo se completa cuando hubo una asignación de recursos adicionales de Fodesaf debidamente comunicada por oficio, antes del inicio del ejercicio presupuestario.</t>
    </r>
  </si>
  <si>
    <r>
      <t xml:space="preserve">Presupuesto ordinario </t>
    </r>
    <r>
      <rPr>
        <sz val="9"/>
        <rFont val="Palatino Linotype"/>
        <family val="1"/>
      </rPr>
      <t>(recursos adicionales)</t>
    </r>
  </si>
  <si>
    <r>
      <t>Presupuesto ordinario</t>
    </r>
    <r>
      <rPr>
        <sz val="9"/>
        <rFont val="Palatino Linotype"/>
        <family val="1"/>
      </rPr>
      <t xml:space="preserve"> (recursos adicionales)</t>
    </r>
  </si>
  <si>
    <r>
      <t xml:space="preserve">Envío liquidación presupuestaria </t>
    </r>
    <r>
      <rPr>
        <b/>
        <sz val="12"/>
        <color theme="1"/>
        <rFont val="Palatino Linotype"/>
        <family val="1"/>
      </rPr>
      <t>2023</t>
    </r>
  </si>
  <si>
    <r>
      <t xml:space="preserve">Envío reporte de ejecución mensual </t>
    </r>
    <r>
      <rPr>
        <b/>
        <sz val="12"/>
        <color theme="1"/>
        <rFont val="Palatino Linotype"/>
        <family val="1"/>
      </rPr>
      <t>mensual</t>
    </r>
  </si>
  <si>
    <r>
      <t xml:space="preserve">Envío reporte de ejecución </t>
    </r>
    <r>
      <rPr>
        <b/>
        <sz val="12"/>
        <color theme="1"/>
        <rFont val="Palatino Linotype"/>
        <family val="1"/>
      </rPr>
      <t>trimestral</t>
    </r>
  </si>
  <si>
    <r>
      <t xml:space="preserve">Plan Presupuesto </t>
    </r>
    <r>
      <rPr>
        <b/>
        <sz val="12"/>
        <color theme="1"/>
        <rFont val="Palatino Linotype"/>
        <family val="1"/>
      </rPr>
      <t>2025</t>
    </r>
  </si>
  <si>
    <t>Total en caja</t>
  </si>
  <si>
    <t xml:space="preserve">Se debe completar la información que se consulta de acuerdo a los presupuestos aprobados para ese trimestre. </t>
  </si>
  <si>
    <r>
      <t>Se debe completar la información que se solicita (</t>
    </r>
    <r>
      <rPr>
        <b/>
        <sz val="11"/>
        <color theme="1"/>
        <rFont val="Palatino Linotype"/>
        <family val="1"/>
      </rPr>
      <t>ingresos del período 2024</t>
    </r>
    <r>
      <rPr>
        <sz val="11"/>
        <color theme="1"/>
        <rFont val="Palatino Linotype"/>
        <family val="1"/>
      </rPr>
      <t xml:space="preserve">) de acuerdo al código y cuenta presupuestaria del </t>
    </r>
    <r>
      <rPr>
        <b/>
        <sz val="11"/>
        <color theme="1"/>
        <rFont val="Palatino Linotype"/>
        <family val="1"/>
      </rPr>
      <t>Clasificador de Ingresos del Sector Público.</t>
    </r>
    <r>
      <rPr>
        <sz val="11"/>
        <color theme="1"/>
        <rFont val="Palatino Linotype"/>
        <family val="1"/>
      </rPr>
      <t xml:space="preserve"> </t>
    </r>
    <r>
      <rPr>
        <b/>
        <sz val="11"/>
        <color rgb="FF182951"/>
        <rFont val="Palatino Linotype"/>
        <family val="1"/>
      </rPr>
      <t>No incluir detalle de recursos de vigencias anteriores (superávit), para esos recursos se utiliza tabla 9.</t>
    </r>
  </si>
  <si>
    <r>
      <t>Se debe completar la información que se solicita (</t>
    </r>
    <r>
      <rPr>
        <b/>
        <sz val="11"/>
        <color theme="1"/>
        <rFont val="Palatino Linotype"/>
        <family val="1"/>
      </rPr>
      <t>gastos del período 2024</t>
    </r>
    <r>
      <rPr>
        <sz val="11"/>
        <color theme="1"/>
        <rFont val="Palatino Linotype"/>
        <family val="1"/>
      </rPr>
      <t xml:space="preserve">) de acuerdo al código y cuenta presupuestaria del </t>
    </r>
    <r>
      <rPr>
        <b/>
        <sz val="11"/>
        <color theme="1"/>
        <rFont val="Palatino Linotype"/>
        <family val="1"/>
      </rPr>
      <t>Clasificador por objeto del gasto del sector público.</t>
    </r>
    <r>
      <rPr>
        <b/>
        <u/>
        <sz val="11"/>
        <color theme="1"/>
        <rFont val="Palatino Linotype"/>
        <family val="1"/>
      </rPr>
      <t xml:space="preserve"> </t>
    </r>
    <r>
      <rPr>
        <b/>
        <sz val="11"/>
        <color rgb="FF182951"/>
        <rFont val="Palatino Linotype"/>
        <family val="1"/>
      </rPr>
      <t>No incluir detalle de recursos de vigencias anteriores (superávit), para esos recursos se utiliza tabla 9.</t>
    </r>
  </si>
  <si>
    <t>La fila "Observaciones" es para establecer las observaciones y/o justificaciones relacionadas con la ejecución de los recursos, con el objetivo de contextualizar la subejecución o ejecución real de los recursos con respecto a lo programado.</t>
  </si>
  <si>
    <t>Esta tabla se completa de forma automática, se recomienda verificar que la información coincida con tablas 6 y 7.</t>
  </si>
  <si>
    <t>En caso de incumplimiento o envío de información incorrecta, se procederá a devolver los archivos y no se consideraran hasta el tanto no sean corregidos y eviados según corresponda.</t>
  </si>
  <si>
    <t>MP - CONAPAM</t>
  </si>
  <si>
    <t>III Trimestre Acumulado 2024</t>
  </si>
  <si>
    <t>Reporte ejecución programática (III trimestre Acumulado)</t>
  </si>
  <si>
    <t>III trimestre acumulado</t>
  </si>
  <si>
    <r>
      <t xml:space="preserve">Detalle del presupuesto modificado del programa </t>
    </r>
    <r>
      <rPr>
        <b/>
        <u/>
        <sz val="11"/>
        <color rgb="FF002060"/>
        <rFont val="Palatino Linotype"/>
        <family val="1"/>
      </rPr>
      <t>(No incluir recursos de vigencias anteriores)</t>
    </r>
  </si>
  <si>
    <t xml:space="preserve"> Detalle Gastos financiados con recursos de vigencias anteriores</t>
  </si>
  <si>
    <t>Cuenta presupuestaria</t>
  </si>
  <si>
    <t>Agosto</t>
  </si>
  <si>
    <t>Setiembre</t>
  </si>
  <si>
    <t xml:space="preserve">Indicaciones generales: Completar las tablas 5, 6 y 7 con la información que se solicita, considerar que en las mismas solo deben considerarse los recursos asignados y aprobados para el ejercicio presupuestario 2024, esta información debe ser coincidente con lo aprobado en el Plan Presupuesto 2024, caso contrario se deberá justificar en el presente informe. Además, deben considerarse los principios presupuestarios, particularmente: b) Principio de gestión financiera, c) Principio de equilibrio presupuestario, d) Principio de anualidad, e) Principio de programación.
La tabla 9 se completa por aquellas uinidades ejecutoras que por Ley específica pueden re presupuestar los recursos de vigencias anteriores (superávit). </t>
  </si>
  <si>
    <t>Calendario programático y presupuestario 2024</t>
  </si>
  <si>
    <t xml:space="preserve">Departamento de Presupuesto </t>
  </si>
  <si>
    <t xml:space="preserve">Departamento de Presupuesto 
Unidad de Control y Seguimiento </t>
  </si>
  <si>
    <t>Tabla 1. Beneficiarios efectivos por producto financiados por el Fodesaf</t>
  </si>
  <si>
    <t>La Columna del total del trimestre se genera automáticamente, según cada programa.</t>
  </si>
  <si>
    <t>Tabla 2. Gasto efectivo por producto financiado por Fodesaf</t>
  </si>
  <si>
    <t>Tabla 3. Control y seguimiento del uso y aplicación del Sistema Nacional de Información y Registro Único de Beneficiarios del Estado (Sinirube)</t>
  </si>
  <si>
    <t>Tabla 4. Control y seguimiento de la incorporación de los activos en el Sibinet</t>
  </si>
  <si>
    <t>Tabla 5.  Detalle del presupuesto modificado del programa</t>
  </si>
  <si>
    <t>Tabla 6. Ingresos efectivos provenientes de recursos Fodesaf por partida presupuestaria del clasificador de los ingresos del sector público</t>
  </si>
  <si>
    <t>Tabla 7. Reporte de gastos efectivos financiados por Fodesaf por partida presupuestaria del clasificador por objeto del gasto del sector público</t>
  </si>
  <si>
    <t>Tabla 8. Resumen del periodo de los recursos provenientes de Fodesaf</t>
  </si>
  <si>
    <t>Tabla 9. Resumen de los recursos de vigencias anteriores (superávit) provenientes de la fuente Fodesaf</t>
  </si>
  <si>
    <t>¿Se cuenta con la ubicación de los activos adquiridos con recursos Fodesaf?</t>
  </si>
  <si>
    <t>Responsable</t>
  </si>
  <si>
    <t>en los primeros 8 días de cada mes</t>
  </si>
  <si>
    <t>aprox. al 15 de cada mes</t>
  </si>
  <si>
    <t xml:space="preserve">Departamento de Presupuesto  </t>
  </si>
  <si>
    <r>
      <t>Una vez comunicado por la Desaf la asignación de recursos 2025 se cuenta con 15 días naturales para el envío del respectivo</t>
    </r>
    <r>
      <rPr>
        <sz val="11"/>
        <color rgb="FFFF0000"/>
        <rFont val="Palatino Linotype"/>
        <family val="1"/>
      </rPr>
      <t xml:space="preserve"> </t>
    </r>
    <r>
      <rPr>
        <b/>
        <sz val="11"/>
        <color theme="1"/>
        <rFont val="Palatino Linotype"/>
        <family val="1"/>
      </rPr>
      <t>detalle (estructura de ingresos y gastos).</t>
    </r>
  </si>
  <si>
    <r>
      <rPr>
        <b/>
        <sz val="11"/>
        <color theme="1"/>
        <rFont val="Palatino Linotype"/>
        <family val="1"/>
      </rPr>
      <t xml:space="preserve">Estapa 1: </t>
    </r>
    <r>
      <rPr>
        <sz val="11"/>
        <color theme="1"/>
        <rFont val="Palatino Linotype"/>
        <family val="1"/>
      </rPr>
      <t>15 días naturales después de comunicado el oficio de asignación por parte de la Desaf.</t>
    </r>
  </si>
  <si>
    <r>
      <t xml:space="preserve">Presentar el </t>
    </r>
    <r>
      <rPr>
        <b/>
        <sz val="11"/>
        <color theme="1"/>
        <rFont val="Palatino Linotype"/>
        <family val="1"/>
      </rPr>
      <t>Diseño del Plan Presupuesto 2025</t>
    </r>
    <r>
      <rPr>
        <sz val="11"/>
        <color theme="1"/>
        <rFont val="Palatino Linotype"/>
        <family val="1"/>
      </rPr>
      <t xml:space="preserve"> (incluyendo Flujo de Caja y Cronograma de Metas e Inversión), en los formatos establecidos por la Desaf.</t>
    </r>
  </si>
  <si>
    <t>8 días naturales después de comunicada la asignación de recursos extraordinarios</t>
  </si>
  <si>
    <t>Envío de informe para la incorporación de recursos extraordinarios (PE) y modificaciones (ejecutivas y legislativas)</t>
  </si>
  <si>
    <r>
      <rPr>
        <b/>
        <sz val="11"/>
        <color theme="1"/>
        <rFont val="Palatino Linotype"/>
        <family val="1"/>
      </rPr>
      <t>Indicaciones generales:</t>
    </r>
    <r>
      <rPr>
        <sz val="11"/>
        <color theme="1"/>
        <rFont val="Palatino Linotype"/>
        <family val="1"/>
      </rPr>
      <t xml:space="preserve"> Completar las tablas 5, 6 y 7 con la información que se solicita, considerar que en las mismas solo deben considerarse</t>
    </r>
    <r>
      <rPr>
        <b/>
        <sz val="11"/>
        <color theme="1"/>
        <rFont val="Palatino Linotype"/>
        <family val="1"/>
      </rPr>
      <t xml:space="preserve"> los recursos asignados y aprobados para el ejercicio presupuestario 2024</t>
    </r>
    <r>
      <rPr>
        <sz val="11"/>
        <color theme="1"/>
        <rFont val="Palatino Linotype"/>
        <family val="1"/>
      </rPr>
      <t xml:space="preserve">, esta información debe ser coincidente con lo aprobado en el Plan Presupuesto 2024, caso contrario se deberá justificar en el presente informe. Además, deben considerarse los principios presupuestarios, particularmente: </t>
    </r>
    <r>
      <rPr>
        <i/>
        <sz val="11"/>
        <color theme="1"/>
        <rFont val="Palatino Linotype"/>
        <family val="1"/>
      </rPr>
      <t>b) Principio de gestión financiera, c) Principio de equilibrio presupuestario, d) Principio de anualidad, e) Principio de programación.</t>
    </r>
    <r>
      <rPr>
        <sz val="11"/>
        <color theme="1"/>
        <rFont val="Palatino Linotype"/>
        <family val="1"/>
      </rPr>
      <t xml:space="preserve">
La tabla 9 se completa por aquellas uinidades ejecutoras que por Ley específica pueden re presupuestar los recursos de vigencias anteriores (superávit). </t>
    </r>
  </si>
  <si>
    <t>INGRESOS DE CAPITAL</t>
  </si>
  <si>
    <r>
      <t xml:space="preserve">Reintegros a Fodesaf de recursos del </t>
    </r>
    <r>
      <rPr>
        <b/>
        <u val="singleAccounting"/>
        <sz val="10"/>
        <rFont val="Palatino Linotype"/>
        <family val="1"/>
      </rPr>
      <t xml:space="preserve">período 2024 </t>
    </r>
    <r>
      <rPr>
        <b/>
        <vertAlign val="superscript"/>
        <sz val="10"/>
        <rFont val="Palatino Linotype"/>
        <family val="1"/>
      </rPr>
      <t>1/</t>
    </r>
  </si>
  <si>
    <t xml:space="preserve">Depto. de Presupuesto, Desaf: </t>
  </si>
  <si>
    <t>2.0.0.0.00.00.0.0.000</t>
  </si>
  <si>
    <t>2.4.0.0.00.00.0.0.000</t>
  </si>
  <si>
    <t>TRANSFERENCIAS DE CAPITAL DEL SECTOR PÚBLICO</t>
  </si>
  <si>
    <t>2.4.1.0.00.00.0.0.000</t>
  </si>
  <si>
    <t>2.4.1.2.00.00.0.0.000</t>
  </si>
  <si>
    <t>Transferencias de capital de Órganos Desconcentrados</t>
  </si>
  <si>
    <r>
      <t xml:space="preserve">Indicaciones: </t>
    </r>
    <r>
      <rPr>
        <sz val="11"/>
        <rFont val="Palatino Linotype"/>
        <family val="1"/>
      </rPr>
      <t>El ingreso trimestral (liberación de cuota) debe prorratearse por mes.</t>
    </r>
    <r>
      <rPr>
        <b/>
        <sz val="11"/>
        <rFont val="Palatino Linotype"/>
        <family val="1"/>
      </rPr>
      <t xml:space="preserve"> 
</t>
    </r>
    <r>
      <rPr>
        <sz val="11"/>
        <rFont val="Palatino Linotype"/>
        <family val="1"/>
      </rPr>
      <t>El ingreso se debe detallar en la fila 88, donde se señala la partida Transferencias Corrientes de Órganos Desconcentrados.</t>
    </r>
  </si>
  <si>
    <r>
      <rPr>
        <b/>
        <sz val="11"/>
        <color theme="1"/>
        <rFont val="Palatino Linotype"/>
        <family val="1"/>
      </rPr>
      <t>Etapa 2:</t>
    </r>
    <r>
      <rPr>
        <sz val="11"/>
        <color theme="1"/>
        <rFont val="Palatino Linotype"/>
        <family val="1"/>
      </rPr>
      <t xml:space="preserve"> 30 de junio (plazo máximo).</t>
    </r>
  </si>
  <si>
    <r>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t>
    </r>
    <r>
      <rPr>
        <b/>
        <sz val="11"/>
        <rFont val="Palatino Linotype"/>
        <family val="1"/>
      </rPr>
      <t>MTSS-DMT-DVAS-DESAF-OF-4 -2024</t>
    </r>
    <r>
      <rPr>
        <sz val="11"/>
        <color theme="1"/>
        <rFont val="Palatino Linotype"/>
        <family val="1"/>
      </rPr>
      <t xml:space="preserve"> transcrito al final de esta sección), el cual, debe ser enviado a Desaf en</t>
    </r>
    <r>
      <rPr>
        <b/>
        <sz val="11"/>
        <color rgb="FF182951"/>
        <rFont val="Palatino Linotype"/>
        <family val="1"/>
      </rPr>
      <t xml:space="preserve">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presupuesto.desaf@mtss.go.cr; stephanie.salas@mtss.go.cr.                                                                                           </t>
    </r>
  </si>
  <si>
    <t>Informe I trimestre: Lunes 22 de abril de 2024</t>
  </si>
  <si>
    <t>Informe II Trimestre: Lunes 15 de julio de 2024</t>
  </si>
  <si>
    <t>Informe III Trimestre: Martes 15 de octubre de 2024</t>
  </si>
  <si>
    <t>Informe de Liquidación / IV trimestre: Lunes 03 de febrero 2025</t>
  </si>
  <si>
    <r>
      <t xml:space="preserve">Observaciones: 
</t>
    </r>
    <r>
      <rPr>
        <sz val="1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</si>
  <si>
    <r>
      <t xml:space="preserve">Observaciones: 
</t>
    </r>
    <r>
      <rPr>
        <sz val="11"/>
        <rFont val="Palatino Linotype"/>
        <family val="1"/>
      </rPr>
      <t xml:space="preserve">En este espacio se ofrece para brindar observaciones y/o justificaciones relacionadas con los ingresos efectivos del </t>
    </r>
    <r>
      <rPr>
        <b/>
        <sz val="11"/>
        <rFont val="Palatino Linotype"/>
        <family val="1"/>
      </rPr>
      <t>I semestre.</t>
    </r>
  </si>
  <si>
    <t>Informe I trimestre: Lunes 22 de abril de 2024
Informe II Trimestre: Lunes 15 de julio de 2024
Informe III Trimestre: Martes 15 de octubre de 2024
Informe de Liquidación / IV trimestre: Lunes 03 de febrero 2025</t>
  </si>
  <si>
    <r>
      <rPr>
        <b/>
        <sz val="11"/>
        <color theme="1"/>
        <rFont val="Palatino Linotype"/>
        <family val="1"/>
      </rPr>
      <t>Indicaciones generales:</t>
    </r>
    <r>
      <rPr>
        <sz val="11"/>
        <color theme="1"/>
        <rFont val="Palatino Linotype"/>
        <family val="1"/>
      </rPr>
      <t xml:space="preserve"> Completar las tablas 1, 2, 3 y 4 con la información que se solicita. Considerar que en las tablas 1 y 2 solo deben incluirse los productos que se establecieron en el Cronograma de Metas e Inversión y fueron aprobados para el ejercicio presupuestario 2024, caso contrario se deberá justificar en el presente informe. La tabla 3 se completa con la información referente a Sinirube y la tabla 4 con la información referente al Sibinet. </t>
    </r>
  </si>
  <si>
    <r>
      <t xml:space="preserve">Indicaciones: </t>
    </r>
    <r>
      <rPr>
        <sz val="11"/>
        <color theme="1"/>
        <rFont val="Palatino Linotype"/>
        <family val="1"/>
      </rPr>
      <t xml:space="preserve">No se deben agregar beneficios/productos adicionales sin antes consultarlo con la analista del programa y la encargada del Sistema de Indicadores de la Unidad de Control y Seguimiento. </t>
    </r>
  </si>
  <si>
    <r>
      <t xml:space="preserve">Indicaciones: </t>
    </r>
    <r>
      <rPr>
        <sz val="11"/>
        <color theme="1"/>
        <rFont val="Palatino Linotype"/>
        <family val="1"/>
      </rPr>
      <t xml:space="preserve">Completar la información de cada una de las preguntas que se plantean respecto al Sinirube de la manera en que se solicita. Si no aplica, realizar una justificación en el espacio de observaciones, tal como se indica. </t>
    </r>
  </si>
  <si>
    <r>
      <t>Indicaciones:</t>
    </r>
    <r>
      <rPr>
        <sz val="11"/>
        <color theme="1"/>
        <rFont val="Palatino Linotype"/>
        <family val="1"/>
      </rPr>
      <t xml:space="preserve">  Completar la información de cada una de las preguntas que se plantean respecto al Sibinet de la manera en que se solicita. Si no aplica, realizar una justificación en el espacio de observaciones, tal como se indica. </t>
    </r>
  </si>
  <si>
    <r>
      <rPr>
        <b/>
        <sz val="11"/>
        <color theme="1"/>
        <rFont val="Palatino Linotype"/>
        <family val="1"/>
      </rPr>
      <t xml:space="preserve">1. </t>
    </r>
    <r>
      <rPr>
        <sz val="11"/>
        <color theme="1"/>
        <rFont val="Palatino Linotype"/>
        <family val="1"/>
      </rPr>
      <t>Al remitir cada informe trimestral, como se indicó, se deberá e</t>
    </r>
    <r>
      <rPr>
        <b/>
        <sz val="11"/>
        <color rgb="FF182951"/>
        <rFont val="Palatino Linotype"/>
        <family val="1"/>
      </rPr>
      <t>nviar en formato PDF y Excel debidamente completado y firmado por la persona encargada de suministrar la información</t>
    </r>
    <r>
      <rPr>
        <sz val="11"/>
        <color theme="1"/>
        <rFont val="Palatino Linotype"/>
        <family val="1"/>
      </rPr>
      <t xml:space="preserve"> (encargado del departamento/unidad de Planificación / Presupuesto según corresponda), además, cada informe se debe </t>
    </r>
    <r>
      <rPr>
        <b/>
        <sz val="11"/>
        <color rgb="FF182951"/>
        <rFont val="Palatino Linotype"/>
        <family val="1"/>
      </rPr>
      <t>remitir mediante oficio formal</t>
    </r>
    <r>
      <rPr>
        <sz val="11"/>
        <color theme="1"/>
        <rFont val="Palatino Linotype"/>
        <family val="1"/>
      </rPr>
      <t xml:space="preserve"> firmado por el superior jerarca o encargado oficial del programa, así mismo, deberá venir con el </t>
    </r>
    <r>
      <rPr>
        <b/>
        <sz val="11"/>
        <color theme="1"/>
        <rFont val="Palatino Linotype"/>
        <family val="1"/>
      </rPr>
      <t>estado de cuenta al cierre del trimestre</t>
    </r>
    <r>
      <rPr>
        <sz val="11"/>
        <color theme="1"/>
        <rFont val="Palatino Linotype"/>
        <family val="1"/>
      </rPr>
      <t>, toda la documentación se deberá enviar a más tardar la primera quincena del mes siguiente a cada trimestre.</t>
    </r>
  </si>
  <si>
    <t>Programa Nacional de Empleo (PRONAE)</t>
  </si>
  <si>
    <t>Ministerio de Trabajo y Seguridad Social</t>
  </si>
  <si>
    <t>Dirección Nacional de Empleo</t>
  </si>
  <si>
    <t>Modalidad Empléate por TMC</t>
  </si>
  <si>
    <t>Modalidad Empléate por PpR</t>
  </si>
  <si>
    <t>Modalidad Búsqueda Activa de Empleo (BAE)</t>
  </si>
  <si>
    <t>Obra Comunal</t>
  </si>
  <si>
    <t>Obra Comunal Indígena</t>
  </si>
  <si>
    <t>Implementación art 8 Decreto PRONAE OBRA COMUNAL INDÍGENA</t>
  </si>
  <si>
    <t>Implementación art 8 Decreto PRONAE OBRA COMUNAL</t>
  </si>
  <si>
    <t xml:space="preserve">Personas </t>
  </si>
  <si>
    <t xml:space="preserve">Subsidios </t>
  </si>
  <si>
    <t>Jueves 01 de febrero de 2024</t>
  </si>
  <si>
    <r>
      <rPr>
        <b/>
        <sz val="11"/>
        <color theme="1"/>
        <rFont val="Palatino Linotype"/>
        <family val="1"/>
      </rPr>
      <t xml:space="preserve">1. </t>
    </r>
    <r>
      <rPr>
        <sz val="11"/>
        <color theme="1"/>
        <rFont val="Palatino Linotype"/>
        <family val="1"/>
      </rPr>
      <t xml:space="preserve"> Completar los reportes con la información correspondiente:
</t>
    </r>
  </si>
  <si>
    <r>
      <rPr>
        <b/>
        <sz val="12"/>
        <color rgb="FF002060"/>
        <rFont val="Palatino Linotype"/>
        <family val="1"/>
      </rPr>
      <t xml:space="preserve">      1.1.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</si>
  <si>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t>La Columna del total del trimestre se genera automáticamente. Se recomienda verificar que la información coincida con tabla 7.</t>
  </si>
  <si>
    <r>
      <rPr>
        <b/>
        <sz val="12"/>
        <color rgb="FF002060"/>
        <rFont val="Palatino Linotype"/>
        <family val="1"/>
      </rPr>
      <t xml:space="preserve">      1.2.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</si>
  <si>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r>
      <rPr>
        <b/>
        <sz val="11"/>
        <color theme="1"/>
        <rFont val="Palatino Linotype"/>
        <family val="1"/>
      </rPr>
      <t>4.</t>
    </r>
    <r>
      <rPr>
        <sz val="11"/>
        <color theme="1"/>
        <rFont val="Palatino Linotype"/>
        <family val="1"/>
      </rPr>
      <t xml:space="preserve"> Para consultas especificas sobre el llenado del presente informe puede contactar a los siguientes analistas:</t>
    </r>
  </si>
  <si>
    <t>Ejecución Programática:</t>
  </si>
  <si>
    <t xml:space="preserve">Stephanie Salas / Silvia Hernández </t>
  </si>
  <si>
    <t xml:space="preserve">stephanie.salas@mtss.go.cr / silvia.hernandez@mtss.go.cr </t>
  </si>
  <si>
    <t>Ejecución Presupuestaria:</t>
  </si>
  <si>
    <r>
      <t xml:space="preserve">Se debe enviar en los formatos establecidos a los correos: </t>
    </r>
    <r>
      <rPr>
        <b/>
        <u/>
        <sz val="11"/>
        <color theme="3" tint="-0.249977111117893"/>
        <rFont val="Palatino Linotype"/>
        <family val="1"/>
      </rPr>
      <t>direccion.desaf@mtss.go.cr</t>
    </r>
    <r>
      <rPr>
        <sz val="11"/>
        <color theme="1"/>
        <rFont val="Palatino Linotype"/>
        <family val="1"/>
      </rPr>
      <t xml:space="preserve">, </t>
    </r>
    <r>
      <rPr>
        <b/>
        <u/>
        <sz val="11"/>
        <color theme="3" tint="-0.249977111117893"/>
        <rFont val="Palatino Linotype"/>
        <family val="1"/>
      </rPr>
      <t>presupuesto.desaf@mtss.go.cr</t>
    </r>
  </si>
  <si>
    <r>
      <t xml:space="preserve">Se debe enviar en el formato establecido a los correos electrónicos: </t>
    </r>
    <r>
      <rPr>
        <b/>
        <u/>
        <sz val="11"/>
        <color theme="3" tint="-0.249977111117893"/>
        <rFont val="Palatino Linotype"/>
        <family val="1"/>
      </rPr>
      <t>presupuesto.desaf@mtss.go.cr</t>
    </r>
  </si>
  <si>
    <r>
      <t xml:space="preserve">Una vez comunicada por la Desaf la asignación de recursos extraordinarios se cuenta con 8 días naturales para el envío del respectivo informe de presupuesto extraordinario (incluyendo Flujo de Caja, Cronograma de Metas e Inversión actualizado y guía de validación del diseño del plan presupuesto, cuando corresponda). En el caso de las modificaciones del IV trimestre la fecha máxima para el envío de la información es el </t>
    </r>
    <r>
      <rPr>
        <b/>
        <sz val="11"/>
        <color theme="1"/>
        <rFont val="Palatino Linotype"/>
        <family val="1"/>
      </rPr>
      <t>último día hábil del mes de noviembre.</t>
    </r>
  </si>
  <si>
    <r>
      <rPr>
        <b/>
        <sz val="11"/>
        <rFont val="Palatino Linotype"/>
        <family val="1"/>
      </rPr>
      <t xml:space="preserve">* </t>
    </r>
    <r>
      <rPr>
        <sz val="11"/>
        <rFont val="Palatino Linotype"/>
        <family val="1"/>
      </rPr>
      <t xml:space="preserve">Las hojas </t>
    </r>
    <r>
      <rPr>
        <b/>
        <sz val="11"/>
        <rFont val="Palatino Linotype"/>
        <family val="1"/>
      </rPr>
      <t xml:space="preserve">"1T, 2T, 3T y 4T" </t>
    </r>
    <r>
      <rPr>
        <sz val="11"/>
        <rFont val="Palatino Linotype"/>
        <family val="1"/>
      </rPr>
      <t xml:space="preserve">corresponden a la ejecución de cada uno de los trimestres del período en ejecución, estas serán completadas al finalizar cada trimestre y </t>
    </r>
    <r>
      <rPr>
        <b/>
        <sz val="1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rFont val="Palatino Linotype"/>
        <family val="1"/>
      </rPr>
      <t xml:space="preserve">
</t>
    </r>
    <r>
      <rPr>
        <b/>
        <sz val="11"/>
        <rFont val="Palatino Linotype"/>
        <family val="1"/>
      </rPr>
      <t>*</t>
    </r>
    <r>
      <rPr>
        <sz val="11"/>
        <rFont val="Palatino Linotype"/>
        <family val="1"/>
      </rPr>
      <t xml:space="preserve"> La hoja denominada "</t>
    </r>
    <r>
      <rPr>
        <b/>
        <sz val="11"/>
        <rFont val="Palatino Linotype"/>
        <family val="1"/>
      </rPr>
      <t>I Semestre"</t>
    </r>
    <r>
      <rPr>
        <sz val="11"/>
        <rFont val="Palatino Linotype"/>
        <family val="1"/>
      </rPr>
      <t xml:space="preserve"> se genera </t>
    </r>
    <r>
      <rPr>
        <i/>
        <sz val="11"/>
        <rFont val="Palatino Linotype"/>
        <family val="1"/>
      </rPr>
      <t>automáticamente</t>
    </r>
    <r>
      <rPr>
        <sz val="11"/>
        <rFont val="Palatino Linotype"/>
        <family val="1"/>
      </rPr>
      <t xml:space="preserve"> una vez completadas las hojas IT y IIT, según cada programa.
</t>
    </r>
    <r>
      <rPr>
        <b/>
        <sz val="11"/>
        <rFont val="Palatino Linotype"/>
        <family val="1"/>
      </rPr>
      <t xml:space="preserve">* </t>
    </r>
    <r>
      <rPr>
        <sz val="11"/>
        <rFont val="Palatino Linotype"/>
        <family val="1"/>
      </rPr>
      <t>La hoja denominada</t>
    </r>
    <r>
      <rPr>
        <b/>
        <sz val="11"/>
        <rFont val="Palatino Linotype"/>
        <family val="1"/>
      </rPr>
      <t xml:space="preserve"> "III T Acumulado" </t>
    </r>
    <r>
      <rPr>
        <sz val="11"/>
        <rFont val="Palatino Linotype"/>
        <family val="1"/>
      </rPr>
      <t xml:space="preserve">se genera </t>
    </r>
    <r>
      <rPr>
        <i/>
        <sz val="11"/>
        <rFont val="Palatino Linotype"/>
        <family val="1"/>
      </rPr>
      <t>automáticamente</t>
    </r>
    <r>
      <rPr>
        <sz val="11"/>
        <rFont val="Palatino Linotype"/>
        <family val="1"/>
      </rPr>
      <t xml:space="preserve"> una vez completadas las hojas IT, IIT y IIIT, según cada programa. 
</t>
    </r>
    <r>
      <rPr>
        <b/>
        <sz val="11"/>
        <rFont val="Palatino Linotype"/>
        <family val="1"/>
      </rPr>
      <t>*</t>
    </r>
    <r>
      <rPr>
        <sz val="11"/>
        <rFont val="Palatino Linotype"/>
        <family val="1"/>
      </rPr>
      <t xml:space="preserve"> La hoja denominada </t>
    </r>
    <r>
      <rPr>
        <b/>
        <sz val="11"/>
        <rFont val="Palatino Linotype"/>
        <family val="1"/>
      </rPr>
      <t>"Anual"</t>
    </r>
    <r>
      <rPr>
        <sz val="11"/>
        <rFont val="Palatino Linotype"/>
        <family val="1"/>
      </rPr>
      <t xml:space="preserve"> se genera </t>
    </r>
    <r>
      <rPr>
        <i/>
        <sz val="11"/>
        <rFont val="Palatino Linotype"/>
        <family val="1"/>
      </rPr>
      <t>automáticamente</t>
    </r>
    <r>
      <rPr>
        <sz val="11"/>
        <rFont val="Palatino Linotype"/>
        <family val="1"/>
      </rPr>
      <t xml:space="preserve"> una vez completadas las hojas IT, IIT, IIIT y IVT, según cada programa. </t>
    </r>
  </si>
  <si>
    <t>La Fila "Observaciones" es para que se establezcan las observaciones y/o justificaciones relacionadas con la incorporación de los activos en el Sibinet.</t>
  </si>
  <si>
    <r>
      <rPr>
        <b/>
        <sz val="11"/>
        <color theme="1"/>
        <rFont val="Palatino Linotype"/>
        <family val="1"/>
      </rPr>
      <t xml:space="preserve">3. </t>
    </r>
    <r>
      <rPr>
        <sz val="11"/>
        <color theme="1"/>
        <rFont val="Palatino Linotype"/>
        <family val="1"/>
      </rPr>
      <t xml:space="preserve">Cronograma de entrega de reportes trimestrales comunicado a la unidades ejecutoras en la circular </t>
    </r>
    <r>
      <rPr>
        <b/>
        <sz val="11"/>
        <rFont val="Palatino Linotype"/>
        <family val="1"/>
      </rPr>
      <t>MTSS-DMT-DVAS-DESAF-OF-4-2024</t>
    </r>
  </si>
  <si>
    <t>Consideraciones</t>
  </si>
  <si>
    <t>Considerar las facultades fiscalizadoras que concede la Ley a la Desaf, así como las respectivas cláusulas establecidas en el Convenio de Cooperación.</t>
  </si>
  <si>
    <t>Fecha de sesión para evacuar dudas con respecto al llenado del presente reporte:</t>
  </si>
  <si>
    <t>Datos de la sesión:</t>
  </si>
  <si>
    <t>Fecha:</t>
  </si>
  <si>
    <t xml:space="preserve">Horario: </t>
  </si>
  <si>
    <t>Modalidad:</t>
  </si>
  <si>
    <t>Virtual</t>
  </si>
  <si>
    <t>Link de la sesión:</t>
  </si>
  <si>
    <t>Google Meet</t>
  </si>
  <si>
    <t>Instituciones participantes 
(Ministerios)</t>
  </si>
  <si>
    <t>MTSS - PRONAE</t>
  </si>
  <si>
    <t>MTSS - PRONAMYPE</t>
  </si>
  <si>
    <t>MTSS - CONAPDIS</t>
  </si>
  <si>
    <t>de 1 pm a 3 pm</t>
  </si>
  <si>
    <t>Tatiana Vargas</t>
  </si>
  <si>
    <t>tatiana.vargas@mtss.go.cr</t>
  </si>
  <si>
    <t>Reporte ejecución presupuestaria (III trimestre acumulado)</t>
  </si>
  <si>
    <t>martes 16 de abril, 2024</t>
  </si>
  <si>
    <t>Fuente: Departamento de Generación de Empleo, DNE</t>
  </si>
  <si>
    <t>x</t>
  </si>
  <si>
    <t>Diaria al revisar proyectos para iniciar</t>
  </si>
  <si>
    <t>Menualmente al gestionar las planillas</t>
  </si>
  <si>
    <t>Gindra Brenes Poveda</t>
  </si>
  <si>
    <t>Jefatura Departamento de Generación de Empleo</t>
  </si>
  <si>
    <t>Departamento de Generación de Empleo, DNE</t>
  </si>
  <si>
    <r>
      <t xml:space="preserve">Observaciones: 
</t>
    </r>
    <r>
      <rPr>
        <sz val="11"/>
        <color theme="1"/>
        <rFont val="Palatino Linotype"/>
        <family val="1"/>
      </rPr>
      <t>Se realiza una disminución del presupuesto asignado al PRONAE para ser trasladado al PRONAMYPE, ambos programas bajo el 73200, modificación autorizada por la DESAF con el OFICIO-MTSS-DMT-DVAS-DESAF-409-2024</t>
    </r>
  </si>
  <si>
    <t>OFICIO-MTSS-DMT-DVAS-DESAF-409-2024</t>
  </si>
  <si>
    <t>OFICIO-MTSS-DMT-DVAS-DESAF-1337-2024</t>
  </si>
  <si>
    <t>Estos reporte son construidos con base en la información extraida del Sistema PRONAE de las planillas tramitaas mensualmente y por tanto reflejan montos y beneficiarios vinculados a cada modalidad de proyecto, sin embargo las erogaciones finales de recursos pueden contener rubros inferiores a dichos montos dado retenciónes, anulaciones, devoluciones de pagos que se solicitan o que se generan posterior al trámite de la planilla generado del Sistema PRONAE, explicado lo anterior, el monto de presupuesto ejecutado debe ser tomado de la liquidación presupeustaria del sistema SIGAF que emite el Departamento Financiero del MTSS una vez se cierre el periodo 2024, sin embargo dicho dato no tendra una desagregación por modalidades.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</si>
</sst>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65" x14ac:knownFonts="1">
    <font>
      <sz val="11"/>
      <color theme="1"/>
      <name val="Calibri"/>
      <family val="2"/>
      <scheme val="minor"/>
    </font>
    <font>
      <sz val="11"/>
      <color theme="1"/>
      <name val="Calibri"/>
      <family val="2"/>
      <scheme val="minor"/>
    </font>
    <font>
      <sz val="11"/>
      <color theme="1"/>
      <name val="Cambria"/>
      <family val="1"/>
      <scheme val="maj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9"/>
      <name val="Palatino Linotype"/>
      <family val="1"/>
    </font>
    <font>
      <sz val="10"/>
      <color rgb="FF000000"/>
      <name val="Palatino Linotype"/>
      <family val="1"/>
    </font>
    <font>
      <b/>
      <sz val="8"/>
      <color theme="0"/>
      <name val="Palatino Linotype"/>
      <family val="1"/>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u/>
      <sz val="11"/>
      <color theme="10"/>
      <name val="Palatino Linotype"/>
      <family val="1"/>
    </font>
    <font>
      <sz val="12"/>
      <color theme="1"/>
      <name val="Palatino Linotype"/>
      <family val="1"/>
    </font>
    <font>
      <sz val="9"/>
      <color indexed="81"/>
      <name val="Tahoma"/>
      <family val="2"/>
    </font>
    <font>
      <sz val="12"/>
      <color rgb="FF002060"/>
      <name val="Palatino Linotype"/>
      <family val="1"/>
    </font>
    <font>
      <b/>
      <sz val="12"/>
      <color rgb="FF002060"/>
      <name val="Palatino Linotype"/>
      <family val="1"/>
    </font>
    <font>
      <sz val="12"/>
      <name val="Palatino Linotype"/>
      <family val="1"/>
    </font>
    <font>
      <b/>
      <sz val="14"/>
      <name val="Palatino Linotype"/>
      <family val="1"/>
    </font>
    <font>
      <sz val="7"/>
      <color theme="1"/>
      <name val="Palatino Linotype"/>
      <family val="1"/>
    </font>
    <font>
      <b/>
      <sz val="9"/>
      <color indexed="81"/>
      <name val="Tahoma"/>
      <family val="2"/>
    </font>
    <font>
      <b/>
      <sz val="11"/>
      <color rgb="FFFF0000"/>
      <name val="Palatino Linotype"/>
      <family val="1"/>
    </font>
    <font>
      <u/>
      <sz val="11"/>
      <color theme="0"/>
      <name val="Palatino Linotype"/>
      <family val="1"/>
    </font>
    <font>
      <b/>
      <u/>
      <sz val="11"/>
      <color theme="1"/>
      <name val="Palatino Linotype"/>
      <family val="1"/>
    </font>
    <font>
      <sz val="11"/>
      <name val="Calibri"/>
      <family val="2"/>
      <scheme val="minor"/>
    </font>
    <font>
      <sz val="11"/>
      <name val="Palatino Linotype"/>
      <family val="1"/>
    </font>
    <font>
      <b/>
      <u/>
      <sz val="11"/>
      <name val="Palatino Linotype"/>
      <family val="1"/>
    </font>
    <font>
      <b/>
      <sz val="9"/>
      <color theme="1"/>
      <name val="Palatino Linotype"/>
      <family val="1"/>
    </font>
    <font>
      <b/>
      <sz val="11"/>
      <color rgb="FF002060"/>
      <name val="Palatino Linotype"/>
      <family val="1"/>
    </font>
    <font>
      <b/>
      <sz val="8"/>
      <name val="Palatino Linotype"/>
      <family val="1"/>
    </font>
    <font>
      <b/>
      <sz val="11"/>
      <color theme="0" tint="-0.34998626667073579"/>
      <name val="Palatino Linotype"/>
      <family val="1"/>
    </font>
    <font>
      <sz val="11"/>
      <color theme="0" tint="-0.34998626667073579"/>
      <name val="Palatino Linotype"/>
      <family val="1"/>
    </font>
    <font>
      <b/>
      <sz val="11"/>
      <color rgb="FF182951"/>
      <name val="Palatino Linotype"/>
      <family val="1"/>
    </font>
    <font>
      <b/>
      <u/>
      <sz val="11"/>
      <color rgb="FF002060"/>
      <name val="Palatino Linotype"/>
      <family val="1"/>
    </font>
    <font>
      <b/>
      <u val="singleAccounting"/>
      <sz val="10"/>
      <name val="Palatino Linotype"/>
      <family val="1"/>
    </font>
    <font>
      <b/>
      <sz val="10"/>
      <color rgb="FF00B050"/>
      <name val="Palatino Linotype"/>
      <family val="1"/>
    </font>
    <font>
      <b/>
      <sz val="11"/>
      <color rgb="FF00B050"/>
      <name val="Palatino Linotype"/>
      <family val="1"/>
    </font>
    <font>
      <sz val="11"/>
      <color rgb="FF00B050"/>
      <name val="Palatino Linotype"/>
      <family val="1"/>
    </font>
    <font>
      <b/>
      <sz val="12"/>
      <color rgb="FF00B050"/>
      <name val="Palatino Linotype"/>
      <family val="1"/>
    </font>
    <font>
      <b/>
      <sz val="14"/>
      <color rgb="FF00B050"/>
      <name val="Palatino Linotype"/>
      <family val="1"/>
    </font>
    <font>
      <sz val="11"/>
      <color rgb="FF00B050"/>
      <name val="Calibri"/>
      <family val="2"/>
      <scheme val="minor"/>
    </font>
    <font>
      <b/>
      <sz val="11"/>
      <color rgb="FF00B050"/>
      <name val="Calibri"/>
      <family val="2"/>
      <scheme val="minor"/>
    </font>
    <font>
      <b/>
      <sz val="11"/>
      <name val="Calibri"/>
      <family val="2"/>
      <scheme val="minor"/>
    </font>
    <font>
      <sz val="7"/>
      <name val="Palatino Linotype"/>
      <family val="1"/>
    </font>
    <font>
      <b/>
      <sz val="16"/>
      <color rgb="FF00B050"/>
      <name val="Calibri"/>
      <family val="2"/>
      <scheme val="minor"/>
    </font>
    <font>
      <sz val="10"/>
      <color theme="0"/>
      <name val="Palatino Linotype"/>
      <family val="1"/>
    </font>
    <font>
      <i/>
      <sz val="11"/>
      <name val="Palatino Linotype"/>
      <family val="1"/>
    </font>
    <font>
      <b/>
      <u/>
      <sz val="11"/>
      <color theme="3" tint="-0.249977111117893"/>
      <name val="Palatino Linotype"/>
      <family val="1"/>
    </font>
    <font>
      <b/>
      <sz val="12"/>
      <color rgb="FF182951"/>
      <name val="Palatino Linotype"/>
      <family val="1"/>
    </font>
    <font>
      <b/>
      <sz val="12"/>
      <color theme="3" tint="-0.249977111117893"/>
      <name val="Palatino Linotype"/>
      <family val="1"/>
    </font>
  </fonts>
  <fills count="9">
    <fill>
      <patternFill patternType="none"/>
    </fill>
    <fill>
      <patternFill patternType="gray125"/>
    </fill>
    <fill>
      <patternFill patternType="solid">
        <fgColor theme="0"/>
        <bgColor indexed="64"/>
      </patternFill>
    </fill>
    <fill>
      <patternFill patternType="solid">
        <fgColor rgb="FFC1C5C8"/>
        <bgColor indexed="64"/>
      </patternFill>
    </fill>
    <fill>
      <patternFill patternType="solid">
        <fgColor rgb="FFCFAC65"/>
        <bgColor indexed="64"/>
      </patternFill>
    </fill>
    <fill>
      <patternFill patternType="solid">
        <fgColor rgb="FF182951"/>
        <bgColor indexed="64"/>
      </patternFill>
    </fill>
    <fill>
      <patternFill patternType="solid">
        <fgColor rgb="FF979797"/>
        <bgColor indexed="64"/>
      </patternFill>
    </fill>
    <fill>
      <patternFill patternType="solid">
        <fgColor theme="0" tint="-4.9989318521683403E-2"/>
        <bgColor indexed="64"/>
      </patternFill>
    </fill>
    <fill>
      <patternFill patternType="solid">
        <fgColor theme="0" tint="-0.14999847407452621"/>
        <bgColor indexed="64"/>
      </patternFill>
    </fill>
  </fills>
  <borders count="7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right style="thin">
        <color theme="1"/>
      </right>
      <top style="thin">
        <color indexed="64"/>
      </top>
      <bottom style="thin">
        <color indexed="64"/>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top style="thin">
        <color theme="1"/>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bottom style="thin">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right/>
      <top/>
      <bottom style="double">
        <color theme="1"/>
      </bottom>
      <diagonal/>
    </border>
    <border>
      <left/>
      <right/>
      <top/>
      <bottom style="hair">
        <color theme="1"/>
      </bottom>
      <diagonal/>
    </border>
    <border>
      <left style="thin">
        <color theme="1"/>
      </left>
      <right style="thin">
        <color theme="1"/>
      </right>
      <top style="thin">
        <color theme="1"/>
      </top>
      <bottom style="thin">
        <color theme="1"/>
      </bottom>
      <diagonal/>
    </border>
    <border>
      <left style="thin">
        <color theme="0"/>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right>
      <top style="thin">
        <color theme="0"/>
      </top>
      <bottom style="thin">
        <color theme="0"/>
      </bottom>
      <diagonal/>
    </border>
    <border>
      <left style="thin">
        <color theme="0"/>
      </left>
      <right style="thin">
        <color theme="0"/>
      </right>
      <top/>
      <bottom style="thin">
        <color indexed="64"/>
      </bottom>
      <diagonal/>
    </border>
    <border>
      <left style="thin">
        <color indexed="64"/>
      </left>
      <right style="thin">
        <color indexed="64"/>
      </right>
      <top/>
      <bottom/>
      <diagonal/>
    </border>
  </borders>
  <cellStyleXfs count="7">
    <xf numFmtId="0" fontId="0" fillId="0" borderId="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0" fontId="26" fillId="0" borderId="0" applyNumberFormat="0" applyFill="0" applyBorder="0" applyAlignment="0" applyProtection="0"/>
    <xf numFmtId="0" fontId="1" fillId="0" borderId="0"/>
    <xf numFmtId="9" fontId="1" fillId="0" borderId="0" applyFont="0" applyFill="0" applyBorder="0" applyAlignment="0" applyProtection="0"/>
  </cellStyleXfs>
  <cellXfs count="557">
    <xf numFmtId="0" fontId="0" fillId="0" borderId="0" xfId="0"/>
    <xf numFmtId="0" fontId="2" fillId="0" borderId="0" xfId="0" applyFont="1" applyAlignment="1"/>
    <xf numFmtId="0" fontId="2" fillId="0" borderId="0" xfId="0" applyFont="1" applyFill="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3" fillId="0" borderId="0" xfId="0" applyFont="1" applyAlignment="1"/>
    <xf numFmtId="0" fontId="6" fillId="0" borderId="0" xfId="0" applyFont="1" applyAlignment="1">
      <alignment vertical="center" wrapText="1"/>
    </xf>
    <xf numFmtId="165" fontId="7" fillId="0" borderId="9" xfId="1" applyNumberFormat="1" applyFont="1" applyFill="1" applyBorder="1" applyAlignment="1">
      <alignment horizontal="left" vertical="center" wrapText="1"/>
    </xf>
    <xf numFmtId="165" fontId="7" fillId="0" borderId="0" xfId="1" applyNumberFormat="1" applyFont="1" applyFill="1" applyBorder="1" applyAlignment="1">
      <alignment horizontal="center" wrapText="1"/>
    </xf>
    <xf numFmtId="0" fontId="3" fillId="0" borderId="0" xfId="0" applyFont="1"/>
    <xf numFmtId="165" fontId="7" fillId="0" borderId="0" xfId="1" applyNumberFormat="1" applyFont="1" applyFill="1" applyBorder="1" applyAlignment="1">
      <alignment horizontal="left" vertical="center" wrapText="1"/>
    </xf>
    <xf numFmtId="165" fontId="8" fillId="2" borderId="0" xfId="1" applyNumberFormat="1" applyFont="1" applyFill="1" applyBorder="1" applyAlignment="1">
      <alignment horizontal="center" vertical="center" wrapText="1"/>
    </xf>
    <xf numFmtId="165" fontId="11" fillId="0" borderId="0" xfId="1" applyNumberFormat="1" applyFont="1" applyFill="1" applyBorder="1" applyAlignment="1">
      <alignment horizontal="left" vertical="center" wrapText="1"/>
    </xf>
    <xf numFmtId="165" fontId="11" fillId="0" borderId="0" xfId="1" applyNumberFormat="1" applyFont="1" applyFill="1" applyBorder="1" applyAlignment="1">
      <alignment horizontal="center" vertical="center" wrapText="1"/>
    </xf>
    <xf numFmtId="4" fontId="11" fillId="0" borderId="0" xfId="1" applyNumberFormat="1" applyFont="1" applyFill="1" applyBorder="1" applyAlignment="1">
      <alignment horizontal="right" vertical="center" wrapText="1"/>
    </xf>
    <xf numFmtId="4" fontId="12" fillId="0" borderId="0" xfId="1" applyNumberFormat="1" applyFont="1" applyFill="1" applyBorder="1" applyAlignment="1">
      <alignment horizontal="right" vertical="center" wrapText="1"/>
    </xf>
    <xf numFmtId="4" fontId="12" fillId="0" borderId="0" xfId="0" applyNumberFormat="1" applyFont="1" applyFill="1" applyAlignment="1">
      <alignment horizontal="right" vertical="center"/>
    </xf>
    <xf numFmtId="4" fontId="12" fillId="0" borderId="1" xfId="1" applyNumberFormat="1" applyFont="1" applyFill="1" applyBorder="1" applyAlignment="1">
      <alignment horizontal="right" vertical="center" wrapText="1"/>
    </xf>
    <xf numFmtId="0" fontId="12" fillId="2" borderId="18" xfId="0" applyFont="1" applyFill="1" applyBorder="1" applyAlignment="1">
      <alignment horizontal="center" vertical="center"/>
    </xf>
    <xf numFmtId="0" fontId="12" fillId="2" borderId="21" xfId="0" applyFont="1" applyFill="1" applyBorder="1" applyAlignment="1">
      <alignment horizontal="center" vertical="center"/>
    </xf>
    <xf numFmtId="165" fontId="13" fillId="2" borderId="0" xfId="1" applyNumberFormat="1" applyFont="1" applyFill="1" applyBorder="1" applyAlignment="1">
      <alignment horizontal="center" vertical="center" wrapText="1"/>
    </xf>
    <xf numFmtId="165" fontId="13" fillId="2" borderId="0" xfId="1" applyNumberFormat="1" applyFont="1" applyFill="1" applyBorder="1" applyAlignment="1">
      <alignment horizontal="left" vertical="center" wrapText="1"/>
    </xf>
    <xf numFmtId="4" fontId="13" fillId="2" borderId="0" xfId="1" applyNumberFormat="1" applyFont="1" applyFill="1" applyBorder="1" applyAlignment="1">
      <alignment horizontal="right" vertical="center" wrapText="1"/>
    </xf>
    <xf numFmtId="165" fontId="13" fillId="2" borderId="1" xfId="1" applyNumberFormat="1" applyFont="1" applyFill="1" applyBorder="1" applyAlignment="1">
      <alignment horizontal="left" vertical="center" wrapText="1"/>
    </xf>
    <xf numFmtId="0" fontId="12" fillId="2" borderId="17"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4" xfId="0" applyFont="1" applyFill="1" applyBorder="1" applyAlignment="1">
      <alignment horizontal="center" vertical="center"/>
    </xf>
    <xf numFmtId="0" fontId="3" fillId="0" borderId="0" xfId="0" applyFont="1" applyAlignment="1">
      <alignment vertical="center"/>
    </xf>
    <xf numFmtId="0" fontId="4" fillId="0" borderId="0" xfId="0" applyFont="1" applyAlignment="1">
      <alignment horizontal="center" vertical="center"/>
    </xf>
    <xf numFmtId="165" fontId="7" fillId="0" borderId="0" xfId="1" applyNumberFormat="1" applyFont="1" applyFill="1" applyBorder="1" applyAlignment="1">
      <alignment horizontal="center" vertical="center" wrapText="1"/>
    </xf>
    <xf numFmtId="165" fontId="3" fillId="0" borderId="0" xfId="1" applyNumberFormat="1" applyFont="1" applyFill="1" applyAlignment="1">
      <alignment horizontal="left" vertical="center" wrapText="1"/>
    </xf>
    <xf numFmtId="165" fontId="3" fillId="0" borderId="0" xfId="1" applyNumberFormat="1" applyFont="1" applyFill="1" applyAlignment="1">
      <alignment horizontal="left" vertical="center"/>
    </xf>
    <xf numFmtId="165" fontId="3" fillId="0" borderId="0" xfId="1" applyNumberFormat="1" applyFont="1" applyFill="1" applyAlignment="1">
      <alignment vertical="center"/>
    </xf>
    <xf numFmtId="4" fontId="7" fillId="0" borderId="0" xfId="0" applyNumberFormat="1" applyFont="1" applyBorder="1" applyAlignment="1">
      <alignment vertical="center"/>
    </xf>
    <xf numFmtId="0" fontId="3" fillId="0" borderId="0" xfId="0" applyFont="1" applyBorder="1" applyAlignment="1">
      <alignment vertical="center"/>
    </xf>
    <xf numFmtId="0" fontId="6" fillId="0" borderId="0" xfId="0" applyFont="1" applyAlignment="1">
      <alignment vertical="center"/>
    </xf>
    <xf numFmtId="0" fontId="19" fillId="0" borderId="23" xfId="0" applyFont="1" applyBorder="1" applyAlignment="1">
      <alignment vertical="center"/>
    </xf>
    <xf numFmtId="0" fontId="19" fillId="0" borderId="27" xfId="0" applyFont="1" applyBorder="1" applyAlignment="1">
      <alignment vertical="center"/>
    </xf>
    <xf numFmtId="0" fontId="3" fillId="0" borderId="15" xfId="0" applyFont="1" applyBorder="1" applyAlignment="1">
      <alignment vertical="center"/>
    </xf>
    <xf numFmtId="0" fontId="0" fillId="0" borderId="0" xfId="0" applyAlignment="1">
      <alignment vertical="center"/>
    </xf>
    <xf numFmtId="0" fontId="12" fillId="0" borderId="1" xfId="0" applyFont="1" applyBorder="1" applyAlignment="1">
      <alignment vertical="center"/>
    </xf>
    <xf numFmtId="4" fontId="3" fillId="0" borderId="0" xfId="0" applyNumberFormat="1" applyFont="1" applyBorder="1" applyAlignment="1">
      <alignment horizontal="right" vertical="center"/>
    </xf>
    <xf numFmtId="0" fontId="12" fillId="0" borderId="0" xfId="0" applyFont="1" applyAlignment="1">
      <alignment vertical="center"/>
    </xf>
    <xf numFmtId="4" fontId="7" fillId="0" borderId="0" xfId="1" applyNumberFormat="1" applyFont="1" applyFill="1" applyBorder="1" applyAlignment="1">
      <alignment horizontal="right" vertical="center" wrapText="1"/>
    </xf>
    <xf numFmtId="165" fontId="12" fillId="0" borderId="0" xfId="1" applyNumberFormat="1" applyFont="1" applyFill="1" applyBorder="1" applyAlignment="1">
      <alignment horizontal="left" vertical="center" wrapText="1"/>
    </xf>
    <xf numFmtId="4" fontId="3" fillId="2" borderId="0" xfId="1" applyNumberFormat="1" applyFont="1" applyFill="1" applyBorder="1" applyAlignment="1">
      <alignment horizontal="right" vertical="center"/>
    </xf>
    <xf numFmtId="4" fontId="12" fillId="0" borderId="0" xfId="1" applyNumberFormat="1" applyFont="1" applyAlignment="1">
      <alignment vertical="center"/>
    </xf>
    <xf numFmtId="2" fontId="3" fillId="0" borderId="0" xfId="0" applyNumberFormat="1" applyFont="1" applyAlignment="1">
      <alignment vertical="center"/>
    </xf>
    <xf numFmtId="165" fontId="1" fillId="0" borderId="0" xfId="1" applyNumberFormat="1" applyFont="1" applyFill="1" applyAlignment="1">
      <alignment horizontal="center" vertical="center"/>
    </xf>
    <xf numFmtId="4" fontId="12" fillId="0" borderId="0" xfId="1" applyNumberFormat="1" applyFont="1" applyFill="1" applyBorder="1" applyAlignment="1">
      <alignment horizontal="right" vertical="center"/>
    </xf>
    <xf numFmtId="4" fontId="3" fillId="0" borderId="0" xfId="0" applyNumberFormat="1" applyFont="1" applyAlignment="1">
      <alignment vertical="center"/>
    </xf>
    <xf numFmtId="4" fontId="12" fillId="0" borderId="1" xfId="1" applyNumberFormat="1" applyFont="1" applyBorder="1" applyAlignment="1">
      <alignment vertical="center"/>
    </xf>
    <xf numFmtId="4" fontId="3" fillId="0" borderId="1" xfId="0" applyNumberFormat="1" applyFont="1" applyBorder="1" applyAlignment="1">
      <alignment vertical="center"/>
    </xf>
    <xf numFmtId="0" fontId="6" fillId="0" borderId="0" xfId="1" applyNumberFormat="1" applyFont="1" applyFill="1" applyBorder="1" applyAlignment="1">
      <alignment vertical="center" wrapText="1"/>
    </xf>
    <xf numFmtId="0" fontId="6" fillId="0" borderId="0" xfId="1" applyNumberFormat="1" applyFont="1" applyFill="1" applyBorder="1" applyAlignment="1">
      <alignment horizontal="left" vertical="center" wrapText="1"/>
    </xf>
    <xf numFmtId="0" fontId="5" fillId="0" borderId="12" xfId="0" applyFont="1" applyFill="1" applyBorder="1" applyAlignment="1">
      <alignment horizontal="left" vertical="center"/>
    </xf>
    <xf numFmtId="0" fontId="5" fillId="0" borderId="12" xfId="0" applyFont="1" applyFill="1" applyBorder="1" applyAlignment="1">
      <alignment horizontal="left" vertical="center" wrapText="1"/>
    </xf>
    <xf numFmtId="0" fontId="4" fillId="0" borderId="0" xfId="0" applyFont="1" applyAlignment="1">
      <alignment vertical="center"/>
    </xf>
    <xf numFmtId="0" fontId="6" fillId="0" borderId="0" xfId="0" applyFont="1" applyAlignment="1">
      <alignment horizontal="left" vertical="center" wrapText="1"/>
    </xf>
    <xf numFmtId="165" fontId="7" fillId="0" borderId="0" xfId="1" applyNumberFormat="1" applyFont="1" applyFill="1" applyBorder="1" applyAlignment="1">
      <alignment vertical="center" wrapText="1"/>
    </xf>
    <xf numFmtId="0" fontId="3" fillId="0" borderId="0" xfId="0" applyFont="1" applyFill="1" applyAlignment="1">
      <alignment vertical="center"/>
    </xf>
    <xf numFmtId="0" fontId="3" fillId="0" borderId="0" xfId="0" applyFont="1" applyAlignment="1">
      <alignment horizontal="left" vertical="center"/>
    </xf>
    <xf numFmtId="0" fontId="3" fillId="2" borderId="0" xfId="0" applyFont="1" applyFill="1" applyAlignment="1">
      <alignment vertical="center"/>
    </xf>
    <xf numFmtId="165" fontId="3" fillId="0" borderId="0" xfId="1" applyNumberFormat="1" applyFont="1" applyFill="1" applyAlignment="1">
      <alignment horizontal="center" vertical="center"/>
    </xf>
    <xf numFmtId="4" fontId="3" fillId="0" borderId="0" xfId="1" applyNumberFormat="1" applyFont="1" applyFill="1" applyBorder="1" applyAlignment="1">
      <alignment horizontal="right" vertical="center" wrapText="1"/>
    </xf>
    <xf numFmtId="4" fontId="3" fillId="0" borderId="0" xfId="1" applyNumberFormat="1" applyFont="1" applyAlignment="1">
      <alignment vertical="center"/>
    </xf>
    <xf numFmtId="4" fontId="12" fillId="0" borderId="44" xfId="1" applyNumberFormat="1" applyFont="1" applyBorder="1" applyAlignment="1">
      <alignment vertical="center"/>
    </xf>
    <xf numFmtId="4" fontId="3" fillId="0" borderId="44" xfId="1" applyNumberFormat="1" applyFont="1" applyBorder="1" applyAlignment="1">
      <alignment vertical="center"/>
    </xf>
    <xf numFmtId="0" fontId="3" fillId="0" borderId="0" xfId="0" applyFont="1" applyAlignment="1">
      <alignment vertical="center" wrapText="1"/>
    </xf>
    <xf numFmtId="0" fontId="24" fillId="0" borderId="0" xfId="0" applyFont="1" applyAlignment="1">
      <alignment vertical="center"/>
    </xf>
    <xf numFmtId="0" fontId="27" fillId="0" borderId="0" xfId="4" applyFont="1" applyAlignment="1">
      <alignment vertical="center"/>
    </xf>
    <xf numFmtId="0" fontId="28" fillId="0" borderId="0" xfId="0" applyFont="1" applyAlignment="1">
      <alignment vertical="center"/>
    </xf>
    <xf numFmtId="4" fontId="13" fillId="0" borderId="0" xfId="1" applyNumberFormat="1" applyFont="1" applyFill="1" applyBorder="1" applyAlignment="1">
      <alignment horizontal="right" vertical="center" wrapText="1"/>
    </xf>
    <xf numFmtId="4" fontId="14" fillId="0" borderId="15" xfId="0" applyNumberFormat="1" applyFont="1" applyBorder="1" applyAlignment="1">
      <alignment vertical="center"/>
    </xf>
    <xf numFmtId="0" fontId="4" fillId="0" borderId="0" xfId="0" applyFont="1" applyAlignment="1">
      <alignment horizontal="center" vertical="center"/>
    </xf>
    <xf numFmtId="0" fontId="6" fillId="0" borderId="0" xfId="1"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xf>
    <xf numFmtId="0" fontId="3" fillId="0" borderId="0" xfId="0" applyFont="1" applyBorder="1" applyAlignment="1">
      <alignment horizontal="center" vertical="center"/>
    </xf>
    <xf numFmtId="4" fontId="14" fillId="0" borderId="15" xfId="0" applyNumberFormat="1" applyFont="1" applyBorder="1" applyAlignment="1">
      <alignment vertical="center"/>
    </xf>
    <xf numFmtId="0" fontId="4" fillId="0" borderId="0" xfId="0" applyFont="1" applyAlignment="1">
      <alignment horizontal="center" vertical="center"/>
    </xf>
    <xf numFmtId="4" fontId="14" fillId="0" borderId="0" xfId="0" applyNumberFormat="1" applyFont="1" applyBorder="1" applyAlignment="1">
      <alignment horizontal="left" vertical="center"/>
    </xf>
    <xf numFmtId="0" fontId="6" fillId="0" borderId="0" xfId="1" applyNumberFormat="1" applyFont="1" applyFill="1" applyBorder="1" applyAlignment="1">
      <alignment horizontal="left" vertical="center" wrapText="1"/>
    </xf>
    <xf numFmtId="165" fontId="10" fillId="5" borderId="11"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4" fontId="7" fillId="4" borderId="0" xfId="1" applyNumberFormat="1" applyFont="1" applyFill="1" applyBorder="1" applyAlignment="1">
      <alignment horizontal="right" vertical="center" wrapText="1"/>
    </xf>
    <xf numFmtId="2" fontId="11" fillId="4" borderId="0" xfId="1" applyNumberFormat="1" applyFont="1" applyFill="1" applyBorder="1" applyAlignment="1">
      <alignment horizontal="center" vertical="center" wrapText="1"/>
    </xf>
    <xf numFmtId="165" fontId="11" fillId="4" borderId="0" xfId="1" applyNumberFormat="1" applyFont="1" applyFill="1" applyBorder="1" applyAlignment="1">
      <alignment horizontal="center" vertical="center" wrapText="1"/>
    </xf>
    <xf numFmtId="0" fontId="5" fillId="5" borderId="32" xfId="0" applyFont="1" applyFill="1" applyBorder="1" applyAlignment="1">
      <alignment horizontal="left" vertical="center" wrapText="1"/>
    </xf>
    <xf numFmtId="0" fontId="5" fillId="5" borderId="33" xfId="0" applyFont="1" applyFill="1" applyBorder="1" applyAlignment="1">
      <alignment horizontal="left" vertical="center" wrapText="1"/>
    </xf>
    <xf numFmtId="165" fontId="10" fillId="5" borderId="0" xfId="1" applyNumberFormat="1" applyFont="1" applyFill="1" applyBorder="1" applyAlignment="1">
      <alignment horizontal="center" vertical="center" wrapText="1"/>
    </xf>
    <xf numFmtId="165" fontId="10" fillId="5" borderId="14" xfId="1" applyNumberFormat="1" applyFont="1" applyFill="1" applyBorder="1" applyAlignment="1">
      <alignment horizontal="center" vertical="center" wrapText="1"/>
    </xf>
    <xf numFmtId="165" fontId="5" fillId="5" borderId="14" xfId="1" applyNumberFormat="1" applyFont="1" applyFill="1" applyBorder="1" applyAlignment="1">
      <alignment horizontal="center" vertical="center" wrapText="1"/>
    </xf>
    <xf numFmtId="165" fontId="5" fillId="5" borderId="0" xfId="1" applyNumberFormat="1" applyFont="1" applyFill="1" applyBorder="1" applyAlignment="1">
      <alignment horizontal="center" vertical="center" wrapText="1"/>
    </xf>
    <xf numFmtId="165" fontId="5" fillId="5" borderId="20" xfId="1" applyNumberFormat="1" applyFont="1" applyFill="1" applyBorder="1" applyAlignment="1">
      <alignment horizontal="center" vertical="center" wrapText="1"/>
    </xf>
    <xf numFmtId="165" fontId="10" fillId="5" borderId="20" xfId="1" applyNumberFormat="1" applyFont="1" applyFill="1" applyBorder="1" applyAlignment="1">
      <alignment horizontal="center" vertical="center" wrapText="1"/>
    </xf>
    <xf numFmtId="0" fontId="5" fillId="5" borderId="12" xfId="0" applyFont="1" applyFill="1" applyBorder="1" applyAlignment="1">
      <alignment horizontal="left" vertical="center" wrapText="1"/>
    </xf>
    <xf numFmtId="165" fontId="5" fillId="5" borderId="11" xfId="1" applyNumberFormat="1" applyFont="1" applyFill="1" applyBorder="1" applyAlignment="1">
      <alignment horizontal="center" vertical="center" wrapText="1"/>
    </xf>
    <xf numFmtId="0" fontId="12" fillId="4" borderId="0" xfId="0" applyFont="1" applyFill="1" applyAlignment="1">
      <alignment vertical="center"/>
    </xf>
    <xf numFmtId="4" fontId="11" fillId="4" borderId="0" xfId="1" applyNumberFormat="1" applyFont="1" applyFill="1" applyBorder="1" applyAlignment="1">
      <alignment horizontal="right" vertical="center" wrapText="1"/>
    </xf>
    <xf numFmtId="4" fontId="7" fillId="3" borderId="0" xfId="1" applyNumberFormat="1" applyFont="1" applyFill="1" applyBorder="1" applyAlignment="1">
      <alignment horizontal="right" vertical="center" wrapText="1"/>
    </xf>
    <xf numFmtId="165" fontId="11" fillId="4" borderId="0" xfId="1" applyNumberFormat="1" applyFont="1" applyFill="1" applyBorder="1" applyAlignment="1">
      <alignment horizontal="left" vertical="center" wrapText="1"/>
    </xf>
    <xf numFmtId="0" fontId="11" fillId="3" borderId="0" xfId="0" applyFont="1" applyFill="1" applyAlignment="1">
      <alignment vertical="center"/>
    </xf>
    <xf numFmtId="4" fontId="6" fillId="3" borderId="0" xfId="0" applyNumberFormat="1" applyFont="1" applyFill="1" applyAlignment="1">
      <alignment horizontal="right" vertical="center"/>
    </xf>
    <xf numFmtId="164" fontId="3" fillId="0" borderId="0" xfId="1" applyFont="1" applyAlignment="1">
      <alignment vertical="center"/>
    </xf>
    <xf numFmtId="0" fontId="6" fillId="0" borderId="10" xfId="1" applyNumberFormat="1" applyFont="1" applyFill="1" applyBorder="1" applyAlignment="1">
      <alignment horizontal="left" vertical="center" wrapText="1"/>
    </xf>
    <xf numFmtId="0" fontId="3" fillId="0" borderId="15" xfId="1" applyNumberFormat="1" applyFont="1" applyFill="1" applyBorder="1" applyAlignment="1">
      <alignment horizontal="left" vertical="center" wrapText="1"/>
    </xf>
    <xf numFmtId="0" fontId="3" fillId="0" borderId="25" xfId="1" applyNumberFormat="1" applyFont="1" applyFill="1" applyBorder="1" applyAlignment="1">
      <alignment horizontal="left" vertical="center" wrapText="1"/>
    </xf>
    <xf numFmtId="4" fontId="3" fillId="0" borderId="0" xfId="0" applyNumberFormat="1" applyFont="1" applyBorder="1" applyAlignment="1">
      <alignment vertical="center"/>
    </xf>
    <xf numFmtId="0" fontId="6" fillId="0" borderId="47" xfId="0" applyFont="1" applyBorder="1" applyAlignment="1">
      <alignment vertical="center"/>
    </xf>
    <xf numFmtId="0" fontId="3" fillId="0" borderId="48" xfId="0" applyFont="1" applyBorder="1" applyAlignment="1">
      <alignment vertical="center"/>
    </xf>
    <xf numFmtId="0" fontId="3" fillId="0" borderId="47" xfId="0" applyFont="1" applyBorder="1" applyAlignment="1">
      <alignment vertical="center"/>
    </xf>
    <xf numFmtId="0" fontId="3" fillId="0" borderId="23" xfId="0" applyFont="1" applyBorder="1" applyAlignment="1">
      <alignment vertical="center"/>
    </xf>
    <xf numFmtId="0" fontId="3" fillId="0" borderId="17" xfId="0" applyFont="1" applyBorder="1" applyAlignment="1">
      <alignment vertical="center"/>
    </xf>
    <xf numFmtId="0" fontId="3" fillId="0" borderId="22" xfId="0" applyFont="1" applyBorder="1" applyAlignment="1">
      <alignment vertical="center"/>
    </xf>
    <xf numFmtId="0" fontId="3" fillId="0" borderId="0" xfId="0" applyFont="1" applyAlignment="1">
      <alignment vertical="top"/>
    </xf>
    <xf numFmtId="165" fontId="5" fillId="2" borderId="0" xfId="1" applyNumberFormat="1" applyFont="1" applyFill="1" applyBorder="1" applyAlignment="1">
      <alignment horizontal="center" vertical="center" wrapText="1"/>
    </xf>
    <xf numFmtId="165" fontId="12" fillId="0" borderId="1" xfId="1" applyNumberFormat="1" applyFont="1" applyFill="1" applyBorder="1" applyAlignment="1">
      <alignment horizontal="left" vertical="center" wrapText="1"/>
    </xf>
    <xf numFmtId="2" fontId="3" fillId="0" borderId="1" xfId="0" applyNumberFormat="1" applyFont="1" applyBorder="1" applyAlignment="1">
      <alignment vertical="center"/>
    </xf>
    <xf numFmtId="0" fontId="11" fillId="0" borderId="0" xfId="0" applyFont="1" applyFill="1" applyAlignment="1">
      <alignment vertical="center"/>
    </xf>
    <xf numFmtId="4" fontId="6" fillId="0" borderId="0" xfId="0" applyNumberFormat="1" applyFont="1" applyFill="1" applyAlignment="1">
      <alignment horizontal="right" vertical="center"/>
    </xf>
    <xf numFmtId="0" fontId="5" fillId="5" borderId="28"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5" fillId="5" borderId="30" xfId="0" applyFont="1" applyFill="1" applyBorder="1" applyAlignment="1">
      <alignment horizontal="left" vertical="center" wrapText="1"/>
    </xf>
    <xf numFmtId="0" fontId="3" fillId="0" borderId="0" xfId="0" applyFont="1" applyBorder="1" applyAlignment="1">
      <alignment horizontal="left" vertical="top"/>
    </xf>
    <xf numFmtId="0" fontId="3" fillId="0" borderId="1" xfId="0" applyFont="1" applyBorder="1" applyAlignment="1">
      <alignment horizontal="left" vertical="top"/>
    </xf>
    <xf numFmtId="0" fontId="3" fillId="0" borderId="6" xfId="0" applyFont="1" applyBorder="1" applyAlignment="1">
      <alignment horizontal="left" vertical="top"/>
    </xf>
    <xf numFmtId="4" fontId="3" fillId="0" borderId="0" xfId="0" applyNumberFormat="1" applyFont="1" applyFill="1" applyAlignment="1">
      <alignment horizontal="right" vertical="center"/>
    </xf>
    <xf numFmtId="0" fontId="5" fillId="4" borderId="25" xfId="1" applyNumberFormat="1" applyFont="1" applyFill="1" applyBorder="1" applyAlignment="1">
      <alignment vertical="center" wrapText="1"/>
    </xf>
    <xf numFmtId="165" fontId="5" fillId="5" borderId="13" xfId="1" applyNumberFormat="1" applyFont="1" applyFill="1" applyBorder="1" applyAlignment="1">
      <alignment horizontal="center" vertical="center" wrapText="1"/>
    </xf>
    <xf numFmtId="0" fontId="5" fillId="5" borderId="31" xfId="0" applyFont="1" applyFill="1" applyBorder="1" applyAlignment="1">
      <alignment horizontal="left" vertical="center" wrapText="1"/>
    </xf>
    <xf numFmtId="0" fontId="34" fillId="0" borderId="0" xfId="0" applyFont="1" applyBorder="1" applyAlignment="1">
      <alignment horizontal="center" vertical="center"/>
    </xf>
    <xf numFmtId="0" fontId="6" fillId="0" borderId="0" xfId="0" applyFont="1" applyBorder="1" applyAlignment="1">
      <alignment horizontal="center" vertical="center"/>
    </xf>
    <xf numFmtId="4" fontId="6" fillId="3" borderId="1" xfId="0" applyNumberFormat="1" applyFont="1" applyFill="1" applyBorder="1" applyAlignment="1">
      <alignment horizontal="right" vertical="center"/>
    </xf>
    <xf numFmtId="165" fontId="37" fillId="5" borderId="14" xfId="4" applyNumberFormat="1" applyFont="1" applyFill="1" applyBorder="1" applyAlignment="1">
      <alignment horizontal="center" vertical="center" wrapText="1"/>
    </xf>
    <xf numFmtId="4" fontId="13" fillId="0" borderId="0" xfId="0" applyNumberFormat="1" applyFont="1" applyBorder="1" applyAlignment="1">
      <alignment vertical="center"/>
    </xf>
    <xf numFmtId="4" fontId="14" fillId="0" borderId="15" xfId="0" applyNumberFormat="1" applyFont="1" applyBorder="1" applyAlignment="1">
      <alignment horizontal="right" vertical="center"/>
    </xf>
    <xf numFmtId="4" fontId="15" fillId="0" borderId="15" xfId="0" applyNumberFormat="1" applyFont="1" applyBorder="1" applyAlignment="1">
      <alignment vertical="center"/>
    </xf>
    <xf numFmtId="4" fontId="14" fillId="0" borderId="16" xfId="0" applyNumberFormat="1" applyFont="1" applyBorder="1" applyAlignment="1">
      <alignment vertical="center"/>
    </xf>
    <xf numFmtId="4" fontId="14" fillId="0" borderId="16" xfId="0" applyNumberFormat="1" applyFont="1" applyBorder="1" applyAlignment="1">
      <alignment horizontal="right" vertical="center"/>
    </xf>
    <xf numFmtId="4" fontId="14" fillId="0" borderId="0" xfId="0" applyNumberFormat="1" applyFont="1" applyBorder="1" applyAlignment="1">
      <alignment horizontal="right" vertical="center"/>
    </xf>
    <xf numFmtId="165" fontId="11" fillId="4" borderId="0" xfId="1"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xf>
    <xf numFmtId="0" fontId="13" fillId="0" borderId="0" xfId="0" applyFont="1" applyFill="1" applyAlignment="1">
      <alignment vertical="center"/>
    </xf>
    <xf numFmtId="0" fontId="5" fillId="5" borderId="51" xfId="0" applyFont="1" applyFill="1" applyBorder="1" applyAlignment="1">
      <alignment horizontal="left" vertical="center"/>
    </xf>
    <xf numFmtId="0" fontId="6" fillId="0" borderId="0" xfId="0" applyFont="1" applyBorder="1" applyAlignment="1">
      <alignment vertical="center"/>
    </xf>
    <xf numFmtId="0" fontId="5" fillId="5" borderId="52" xfId="0" applyFont="1" applyFill="1" applyBorder="1" applyAlignment="1">
      <alignment horizontal="left" vertical="center" wrapText="1"/>
    </xf>
    <xf numFmtId="0" fontId="6" fillId="0" borderId="10" xfId="0" applyFont="1" applyBorder="1" applyAlignment="1">
      <alignment vertical="center"/>
    </xf>
    <xf numFmtId="0" fontId="6" fillId="0" borderId="15" xfId="0" applyFont="1" applyBorder="1" applyAlignment="1">
      <alignment vertical="center"/>
    </xf>
    <xf numFmtId="0" fontId="5" fillId="5" borderId="53" xfId="0" applyFont="1" applyFill="1" applyBorder="1" applyAlignment="1">
      <alignment horizontal="left" vertical="center"/>
    </xf>
    <xf numFmtId="0" fontId="6" fillId="0" borderId="54" xfId="0" applyFont="1" applyBorder="1" applyAlignment="1">
      <alignment vertical="center"/>
    </xf>
    <xf numFmtId="0" fontId="6" fillId="0" borderId="55" xfId="0" applyFont="1" applyBorder="1" applyAlignment="1">
      <alignment vertical="center"/>
    </xf>
    <xf numFmtId="0" fontId="6" fillId="0" borderId="56" xfId="0" applyFont="1" applyBorder="1" applyAlignment="1">
      <alignment vertical="center"/>
    </xf>
    <xf numFmtId="0" fontId="6" fillId="0" borderId="57" xfId="0" applyFont="1" applyBorder="1" applyAlignment="1">
      <alignment vertical="center"/>
    </xf>
    <xf numFmtId="0" fontId="6" fillId="0" borderId="58" xfId="0" applyFont="1" applyBorder="1" applyAlignment="1">
      <alignment vertical="center"/>
    </xf>
    <xf numFmtId="0" fontId="6" fillId="0" borderId="59" xfId="0" applyFont="1" applyBorder="1" applyAlignment="1">
      <alignment vertical="center" wrapText="1"/>
    </xf>
    <xf numFmtId="0" fontId="6" fillId="0" borderId="60" xfId="0" applyFont="1" applyBorder="1" applyAlignment="1">
      <alignment vertical="center" wrapText="1"/>
    </xf>
    <xf numFmtId="4" fontId="6" fillId="0" borderId="62" xfId="0" applyNumberFormat="1" applyFont="1" applyBorder="1" applyAlignment="1">
      <alignment vertical="center"/>
    </xf>
    <xf numFmtId="4" fontId="3" fillId="0" borderId="62" xfId="0" applyNumberFormat="1" applyFont="1" applyBorder="1" applyAlignment="1">
      <alignment vertical="center"/>
    </xf>
    <xf numFmtId="4" fontId="3" fillId="0" borderId="48" xfId="0" applyNumberFormat="1" applyFont="1" applyBorder="1" applyAlignment="1">
      <alignment vertical="center"/>
    </xf>
    <xf numFmtId="4" fontId="3" fillId="0" borderId="61" xfId="0" applyNumberFormat="1" applyFont="1" applyBorder="1" applyAlignment="1">
      <alignment vertical="center"/>
    </xf>
    <xf numFmtId="9" fontId="6" fillId="0" borderId="63" xfId="6" applyFont="1" applyBorder="1" applyAlignment="1">
      <alignment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3" fillId="0" borderId="2" xfId="0" applyFont="1" applyBorder="1" applyAlignment="1">
      <alignment vertical="center"/>
    </xf>
    <xf numFmtId="0" fontId="21" fillId="5" borderId="2" xfId="0" applyFont="1" applyFill="1" applyBorder="1" applyAlignment="1">
      <alignment horizontal="center" vertical="center"/>
    </xf>
    <xf numFmtId="165" fontId="5" fillId="5" borderId="0" xfId="1" applyNumberFormat="1" applyFont="1" applyFill="1" applyBorder="1" applyAlignment="1">
      <alignment horizontal="center" vertical="center" wrapText="1"/>
    </xf>
    <xf numFmtId="0" fontId="19" fillId="0" borderId="0" xfId="1" applyNumberFormat="1" applyFont="1" applyFill="1" applyBorder="1" applyAlignment="1">
      <alignment horizontal="center" vertical="center" wrapText="1"/>
    </xf>
    <xf numFmtId="165" fontId="19" fillId="0" borderId="0" xfId="1" applyNumberFormat="1" applyFont="1" applyFill="1" applyBorder="1" applyAlignment="1">
      <alignment horizontal="center" vertical="center" wrapText="1"/>
    </xf>
    <xf numFmtId="0" fontId="19" fillId="0" borderId="0" xfId="0" applyFont="1" applyAlignment="1">
      <alignment vertical="center"/>
    </xf>
    <xf numFmtId="4" fontId="40" fillId="0" borderId="0" xfId="0" applyNumberFormat="1" applyFont="1" applyFill="1" applyAlignment="1">
      <alignment horizontal="right" vertical="center"/>
    </xf>
    <xf numFmtId="0" fontId="19" fillId="0" borderId="0" xfId="0" applyFont="1" applyAlignment="1">
      <alignment horizontal="left" vertical="center"/>
    </xf>
    <xf numFmtId="0" fontId="42" fillId="0" borderId="0" xfId="0" applyFont="1" applyAlignment="1">
      <alignment vertical="center"/>
    </xf>
    <xf numFmtId="165" fontId="5" fillId="5" borderId="0" xfId="1" applyNumberFormat="1" applyFont="1" applyFill="1" applyBorder="1" applyAlignment="1">
      <alignment horizontal="left" vertical="center"/>
    </xf>
    <xf numFmtId="4" fontId="14" fillId="0" borderId="0" xfId="0" applyNumberFormat="1" applyFont="1" applyBorder="1" applyAlignment="1">
      <alignment vertical="center"/>
    </xf>
    <xf numFmtId="4" fontId="6" fillId="0" borderId="0" xfId="0" applyNumberFormat="1" applyFont="1" applyFill="1" applyBorder="1" applyAlignment="1">
      <alignment horizontal="right" vertical="center"/>
    </xf>
    <xf numFmtId="0" fontId="11" fillId="3" borderId="0" xfId="0" applyFont="1" applyFill="1" applyAlignment="1">
      <alignment horizontal="center" vertical="center"/>
    </xf>
    <xf numFmtId="4" fontId="6" fillId="3" borderId="44" xfId="0" applyNumberFormat="1" applyFont="1" applyFill="1" applyBorder="1" applyAlignment="1">
      <alignment horizontal="right" vertical="center"/>
    </xf>
    <xf numFmtId="4" fontId="44" fillId="0" borderId="15" xfId="0" applyNumberFormat="1" applyFont="1" applyBorder="1" applyAlignment="1">
      <alignment horizontal="left" vertical="center"/>
    </xf>
    <xf numFmtId="4" fontId="36" fillId="0" borderId="64" xfId="1" applyNumberFormat="1" applyFont="1" applyBorder="1" applyAlignment="1">
      <alignment horizontal="center" vertical="center"/>
    </xf>
    <xf numFmtId="0" fontId="6" fillId="0" borderId="47" xfId="0" applyFont="1" applyBorder="1" applyAlignment="1">
      <alignment horizontal="center" vertical="center" wrapText="1"/>
    </xf>
    <xf numFmtId="165" fontId="5" fillId="5" borderId="44" xfId="1" applyNumberFormat="1" applyFont="1" applyFill="1" applyBorder="1" applyAlignment="1">
      <alignment horizontal="center" vertical="center" wrapText="1"/>
    </xf>
    <xf numFmtId="0" fontId="42" fillId="0" borderId="0" xfId="0" applyFont="1" applyAlignment="1">
      <alignment horizontal="left" vertical="center"/>
    </xf>
    <xf numFmtId="165" fontId="13" fillId="2" borderId="0" xfId="1" applyNumberFormat="1" applyFont="1" applyFill="1" applyBorder="1" applyAlignment="1">
      <alignment horizontal="left" vertical="center"/>
    </xf>
    <xf numFmtId="4" fontId="13" fillId="2" borderId="0" xfId="1" applyNumberFormat="1" applyFont="1" applyFill="1" applyBorder="1" applyAlignment="1">
      <alignment horizontal="right" vertical="center"/>
    </xf>
    <xf numFmtId="165" fontId="13" fillId="2" borderId="1" xfId="1" applyNumberFormat="1" applyFont="1" applyFill="1" applyBorder="1" applyAlignment="1">
      <alignment horizontal="left" vertical="center"/>
    </xf>
    <xf numFmtId="4" fontId="13" fillId="2" borderId="1" xfId="1" applyNumberFormat="1" applyFont="1" applyFill="1" applyBorder="1" applyAlignment="1">
      <alignment horizontal="right" vertical="center"/>
    </xf>
    <xf numFmtId="0" fontId="13" fillId="2" borderId="0" xfId="1" applyNumberFormat="1" applyFont="1" applyFill="1" applyBorder="1" applyAlignment="1">
      <alignment horizontal="left" vertical="center"/>
    </xf>
    <xf numFmtId="0" fontId="15" fillId="2" borderId="0" xfId="1" applyNumberFormat="1" applyFont="1" applyFill="1" applyBorder="1" applyAlignment="1">
      <alignment horizontal="left" vertical="center"/>
    </xf>
    <xf numFmtId="0" fontId="3" fillId="0" borderId="1" xfId="0" applyNumberFormat="1" applyFont="1" applyBorder="1" applyAlignment="1">
      <alignment horizontal="left" vertical="center"/>
    </xf>
    <xf numFmtId="0" fontId="3" fillId="0" borderId="0" xfId="0" applyNumberFormat="1" applyFont="1" applyAlignment="1">
      <alignment horizontal="left"/>
    </xf>
    <xf numFmtId="0" fontId="12" fillId="0" borderId="1" xfId="0" applyNumberFormat="1" applyFont="1" applyBorder="1" applyAlignment="1">
      <alignment horizontal="left" vertical="center"/>
    </xf>
    <xf numFmtId="165" fontId="13" fillId="2" borderId="65" xfId="1" applyNumberFormat="1" applyFont="1" applyFill="1" applyBorder="1" applyAlignment="1">
      <alignment horizontal="left" vertical="center"/>
    </xf>
    <xf numFmtId="4" fontId="13" fillId="2" borderId="65" xfId="1" applyNumberFormat="1" applyFont="1" applyFill="1" applyBorder="1" applyAlignment="1">
      <alignment horizontal="right" vertical="center"/>
    </xf>
    <xf numFmtId="0" fontId="13" fillId="2" borderId="65" xfId="1" applyNumberFormat="1" applyFont="1" applyFill="1" applyBorder="1" applyAlignment="1">
      <alignment horizontal="left" vertical="center"/>
    </xf>
    <xf numFmtId="0" fontId="21" fillId="5" borderId="5" xfId="0" applyFont="1" applyFill="1" applyBorder="1" applyAlignment="1">
      <alignment horizontal="center" vertical="center" wrapText="1"/>
    </xf>
    <xf numFmtId="0" fontId="28" fillId="3" borderId="2" xfId="0" applyFont="1" applyFill="1" applyBorder="1" applyAlignment="1">
      <alignment vertical="center" wrapText="1"/>
    </xf>
    <xf numFmtId="165" fontId="12" fillId="0" borderId="44" xfId="1" applyNumberFormat="1" applyFont="1" applyFill="1" applyBorder="1" applyAlignment="1">
      <alignment horizontal="left" vertical="center" wrapText="1"/>
    </xf>
    <xf numFmtId="0" fontId="12" fillId="0" borderId="44" xfId="0" applyFont="1" applyBorder="1" applyAlignment="1">
      <alignment vertical="center"/>
    </xf>
    <xf numFmtId="4" fontId="19" fillId="0" borderId="0" xfId="1" applyNumberFormat="1" applyFont="1" applyFill="1" applyBorder="1" applyAlignment="1">
      <alignment horizontal="right" vertical="center" wrapText="1"/>
    </xf>
    <xf numFmtId="4" fontId="6" fillId="0" borderId="0" xfId="1" applyNumberFormat="1" applyFont="1" applyFill="1" applyBorder="1" applyAlignment="1">
      <alignment horizontal="right" vertical="center" wrapText="1"/>
    </xf>
    <xf numFmtId="0" fontId="40" fillId="2" borderId="0" xfId="0" applyFont="1" applyFill="1" applyAlignment="1">
      <alignment vertical="center"/>
    </xf>
    <xf numFmtId="164" fontId="3" fillId="0" borderId="0" xfId="1" applyFont="1"/>
    <xf numFmtId="0" fontId="0" fillId="5" borderId="0" xfId="0" applyFill="1" applyAlignment="1">
      <alignment vertical="center"/>
    </xf>
    <xf numFmtId="0" fontId="2" fillId="5" borderId="0" xfId="0" applyFont="1" applyFill="1" applyAlignment="1">
      <alignment vertical="center"/>
    </xf>
    <xf numFmtId="0" fontId="22" fillId="0" borderId="0" xfId="0" applyFont="1" applyAlignment="1">
      <alignment vertical="center"/>
    </xf>
    <xf numFmtId="165" fontId="5" fillId="5" borderId="67" xfId="1" applyNumberFormat="1" applyFont="1" applyFill="1" applyBorder="1" applyAlignment="1">
      <alignment horizontal="center" vertical="center" wrapText="1"/>
    </xf>
    <xf numFmtId="4" fontId="44" fillId="0" borderId="0" xfId="0" applyNumberFormat="1" applyFont="1" applyBorder="1" applyAlignment="1">
      <alignment horizontal="left" vertical="center"/>
    </xf>
    <xf numFmtId="4" fontId="15" fillId="0" borderId="0" xfId="0" applyNumberFormat="1" applyFont="1" applyBorder="1" applyAlignment="1">
      <alignment vertical="center"/>
    </xf>
    <xf numFmtId="165" fontId="11" fillId="6" borderId="0" xfId="1" applyNumberFormat="1" applyFont="1" applyFill="1" applyBorder="1" applyAlignment="1">
      <alignment horizontal="left" vertical="center"/>
    </xf>
    <xf numFmtId="165" fontId="11" fillId="6" borderId="0" xfId="1" applyNumberFormat="1" applyFont="1" applyFill="1" applyBorder="1" applyAlignment="1">
      <alignment horizontal="left" vertical="center" wrapText="1"/>
    </xf>
    <xf numFmtId="4" fontId="7" fillId="6" borderId="0" xfId="1" applyNumberFormat="1" applyFont="1" applyFill="1" applyBorder="1" applyAlignment="1">
      <alignment horizontal="right" vertical="center" wrapText="1"/>
    </xf>
    <xf numFmtId="0" fontId="19" fillId="0" borderId="1" xfId="1" applyNumberFormat="1" applyFont="1" applyFill="1" applyBorder="1" applyAlignment="1">
      <alignment horizontal="center" vertical="center" wrapText="1"/>
    </xf>
    <xf numFmtId="0" fontId="42" fillId="0" borderId="1" xfId="0" applyFont="1" applyBorder="1" applyAlignment="1">
      <alignment vertical="center"/>
    </xf>
    <xf numFmtId="4" fontId="3" fillId="2" borderId="1" xfId="1" applyNumberFormat="1" applyFont="1" applyFill="1" applyBorder="1" applyAlignment="1">
      <alignment horizontal="right" vertical="center"/>
    </xf>
    <xf numFmtId="4" fontId="14" fillId="0" borderId="16" xfId="0" applyNumberFormat="1" applyFont="1" applyBorder="1" applyAlignment="1">
      <alignment horizontal="left" vertical="center"/>
    </xf>
    <xf numFmtId="0" fontId="3" fillId="0" borderId="66" xfId="0" applyFont="1" applyBorder="1" applyAlignment="1">
      <alignment vertical="center" wrapText="1"/>
    </xf>
    <xf numFmtId="0" fontId="11" fillId="3" borderId="0" xfId="0" applyFont="1" applyFill="1" applyAlignment="1">
      <alignment horizontal="center" vertical="center"/>
    </xf>
    <xf numFmtId="0" fontId="3" fillId="0" borderId="0" xfId="0" applyFont="1" applyBorder="1" applyAlignment="1">
      <alignment horizontal="left" vertical="center" wrapText="1"/>
    </xf>
    <xf numFmtId="165" fontId="5" fillId="5" borderId="0" xfId="1" applyNumberFormat="1" applyFont="1" applyFill="1" applyBorder="1" applyAlignment="1">
      <alignment horizontal="center" vertical="center" wrapText="1"/>
    </xf>
    <xf numFmtId="165" fontId="7" fillId="0" borderId="0"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xf>
    <xf numFmtId="0" fontId="4" fillId="0" borderId="0" xfId="0" applyFont="1" applyAlignment="1">
      <alignment horizontal="center" vertical="center"/>
    </xf>
    <xf numFmtId="165" fontId="10" fillId="5" borderId="0" xfId="1" applyNumberFormat="1" applyFont="1" applyFill="1" applyBorder="1" applyAlignment="1">
      <alignment horizontal="center" vertical="center" wrapText="1"/>
    </xf>
    <xf numFmtId="4" fontId="14" fillId="0" borderId="15" xfId="0" applyNumberFormat="1" applyFont="1" applyBorder="1" applyAlignment="1">
      <alignment vertical="center"/>
    </xf>
    <xf numFmtId="165" fontId="7" fillId="4" borderId="0" xfId="1" applyNumberFormat="1" applyFont="1" applyFill="1" applyBorder="1" applyAlignment="1">
      <alignment horizontal="left" vertical="center" wrapText="1"/>
    </xf>
    <xf numFmtId="4" fontId="14" fillId="0" borderId="0" xfId="0" applyNumberFormat="1" applyFont="1" applyBorder="1" applyAlignment="1">
      <alignment horizontal="left" vertical="center"/>
    </xf>
    <xf numFmtId="0" fontId="6" fillId="0" borderId="0" xfId="1" applyNumberFormat="1" applyFont="1" applyFill="1" applyBorder="1" applyAlignment="1">
      <alignment horizontal="left" vertical="center" wrapText="1"/>
    </xf>
    <xf numFmtId="0" fontId="6" fillId="0" borderId="0" xfId="0" applyFont="1" applyAlignment="1">
      <alignment horizontal="left" vertical="center" wrapText="1"/>
    </xf>
    <xf numFmtId="165" fontId="5" fillId="5" borderId="0" xfId="1" applyNumberFormat="1" applyFont="1" applyFill="1" applyBorder="1" applyAlignment="1">
      <alignment horizontal="center" vertical="center" wrapText="1"/>
    </xf>
    <xf numFmtId="165" fontId="5" fillId="5" borderId="13" xfId="1" applyNumberFormat="1" applyFont="1" applyFill="1" applyBorder="1" applyAlignment="1">
      <alignment horizontal="center" vertical="center" wrapText="1"/>
    </xf>
    <xf numFmtId="4" fontId="14" fillId="0" borderId="15" xfId="0" applyNumberFormat="1" applyFont="1" applyBorder="1" applyAlignment="1">
      <alignment vertical="center"/>
    </xf>
    <xf numFmtId="4" fontId="14" fillId="0" borderId="0" xfId="0" applyNumberFormat="1" applyFont="1" applyBorder="1" applyAlignment="1">
      <alignment horizontal="left" vertical="center"/>
    </xf>
    <xf numFmtId="165" fontId="50" fillId="2" borderId="0" xfId="1" applyNumberFormat="1" applyFont="1" applyFill="1" applyBorder="1" applyAlignment="1">
      <alignment horizontal="left" vertical="center"/>
    </xf>
    <xf numFmtId="0" fontId="52" fillId="0" borderId="0" xfId="0" applyFont="1" applyAlignment="1">
      <alignment vertical="center"/>
    </xf>
    <xf numFmtId="0" fontId="55" fillId="0" borderId="0" xfId="0" applyFont="1"/>
    <xf numFmtId="165" fontId="51" fillId="2" borderId="0" xfId="1" applyNumberFormat="1" applyFont="1" applyFill="1" applyBorder="1" applyAlignment="1">
      <alignment horizontal="left" vertical="center"/>
    </xf>
    <xf numFmtId="0" fontId="40" fillId="0" borderId="0" xfId="0" applyFont="1" applyAlignment="1">
      <alignment vertical="center"/>
    </xf>
    <xf numFmtId="0" fontId="25"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39" fillId="0" borderId="0" xfId="0" applyFont="1" applyAlignment="1">
      <alignment vertical="center"/>
    </xf>
    <xf numFmtId="0" fontId="40" fillId="0" borderId="0" xfId="0" applyFont="1" applyFill="1" applyAlignment="1">
      <alignment vertical="center"/>
    </xf>
    <xf numFmtId="165" fontId="40" fillId="0" borderId="0" xfId="1" applyNumberFormat="1" applyFont="1" applyFill="1" applyAlignment="1">
      <alignment horizontal="left" vertical="center" wrapText="1"/>
    </xf>
    <xf numFmtId="165" fontId="40" fillId="0" borderId="0" xfId="1" applyNumberFormat="1" applyFont="1" applyFill="1" applyAlignment="1">
      <alignment horizontal="left" vertical="center"/>
    </xf>
    <xf numFmtId="165" fontId="40" fillId="0" borderId="0" xfId="1" applyNumberFormat="1" applyFont="1" applyFill="1" applyAlignment="1">
      <alignment vertical="center"/>
    </xf>
    <xf numFmtId="4" fontId="40" fillId="0" borderId="0" xfId="0" applyNumberFormat="1" applyFont="1" applyFill="1" applyAlignment="1">
      <alignment vertical="center"/>
    </xf>
    <xf numFmtId="4" fontId="13" fillId="0" borderId="0" xfId="1" applyNumberFormat="1" applyFont="1" applyFill="1" applyBorder="1" applyAlignment="1">
      <alignment horizontal="right" vertical="center"/>
    </xf>
    <xf numFmtId="4" fontId="40" fillId="0" borderId="0" xfId="1" applyNumberFormat="1" applyFont="1" applyFill="1" applyBorder="1" applyAlignment="1">
      <alignment horizontal="right" vertical="center" wrapText="1"/>
    </xf>
    <xf numFmtId="0" fontId="39" fillId="0" borderId="0" xfId="0" applyFont="1"/>
    <xf numFmtId="0" fontId="7" fillId="0" borderId="0" xfId="1" applyNumberFormat="1" applyFont="1" applyFill="1" applyBorder="1" applyAlignment="1">
      <alignment vertical="center" wrapText="1"/>
    </xf>
    <xf numFmtId="0" fontId="7" fillId="0" borderId="0" xfId="1" applyNumberFormat="1" applyFont="1" applyFill="1" applyBorder="1" applyAlignment="1">
      <alignment horizontal="left" vertical="center" wrapText="1"/>
    </xf>
    <xf numFmtId="4" fontId="40" fillId="0" borderId="0" xfId="0" applyNumberFormat="1" applyFont="1" applyFill="1" applyBorder="1" applyAlignment="1">
      <alignment vertical="center"/>
    </xf>
    <xf numFmtId="0" fontId="7" fillId="0" borderId="0" xfId="0" applyFont="1" applyAlignment="1">
      <alignment vertical="center"/>
    </xf>
    <xf numFmtId="0" fontId="13" fillId="4" borderId="0" xfId="0" applyFont="1" applyFill="1" applyAlignment="1">
      <alignment vertical="center"/>
    </xf>
    <xf numFmtId="0" fontId="13" fillId="0" borderId="0" xfId="0" applyFont="1" applyAlignment="1">
      <alignment vertical="center"/>
    </xf>
    <xf numFmtId="165" fontId="14" fillId="0" borderId="0" xfId="1" applyNumberFormat="1" applyFont="1" applyFill="1" applyBorder="1" applyAlignment="1">
      <alignment horizontal="left" vertical="center" wrapText="1"/>
    </xf>
    <xf numFmtId="0" fontId="14" fillId="0" borderId="0" xfId="0" applyFont="1" applyAlignment="1">
      <alignment vertical="center"/>
    </xf>
    <xf numFmtId="4" fontId="40" fillId="0" borderId="0" xfId="0" applyNumberFormat="1" applyFont="1" applyBorder="1" applyAlignment="1">
      <alignment horizontal="right" vertical="center"/>
    </xf>
    <xf numFmtId="0" fontId="40" fillId="0" borderId="0" xfId="0" applyFont="1" applyBorder="1" applyAlignment="1">
      <alignment vertical="center"/>
    </xf>
    <xf numFmtId="0" fontId="11" fillId="0" borderId="0" xfId="1" applyNumberFormat="1" applyFont="1" applyFill="1" applyBorder="1" applyAlignment="1">
      <alignment horizontal="center" vertical="center" wrapText="1"/>
    </xf>
    <xf numFmtId="4" fontId="13" fillId="0" borderId="0" xfId="1" applyNumberFormat="1" applyFont="1" applyAlignment="1">
      <alignment vertical="center"/>
    </xf>
    <xf numFmtId="0" fontId="7" fillId="0" borderId="0" xfId="0" applyFont="1" applyAlignment="1">
      <alignment horizontal="center" vertical="center"/>
    </xf>
    <xf numFmtId="0" fontId="57" fillId="0" borderId="0" xfId="0" applyFont="1" applyAlignment="1">
      <alignment vertical="center"/>
    </xf>
    <xf numFmtId="165" fontId="11" fillId="2" borderId="0" xfId="1" applyNumberFormat="1" applyFont="1" applyFill="1" applyBorder="1" applyAlignment="1">
      <alignment horizontal="center" vertical="center" wrapText="1"/>
    </xf>
    <xf numFmtId="4" fontId="7" fillId="0" borderId="0" xfId="0" applyNumberFormat="1" applyFont="1" applyFill="1" applyAlignment="1">
      <alignment horizontal="right" vertical="center"/>
    </xf>
    <xf numFmtId="165" fontId="40" fillId="0" borderId="0" xfId="1" applyNumberFormat="1" applyFont="1" applyFill="1" applyAlignment="1">
      <alignment horizontal="center" vertical="center"/>
    </xf>
    <xf numFmtId="4" fontId="7" fillId="3" borderId="0" xfId="0" applyNumberFormat="1" applyFont="1" applyFill="1" applyAlignment="1">
      <alignment horizontal="right" vertical="center"/>
    </xf>
    <xf numFmtId="165" fontId="7" fillId="2" borderId="0" xfId="1" applyNumberFormat="1" applyFont="1" applyFill="1" applyBorder="1" applyAlignment="1">
      <alignment horizontal="center" vertical="center" wrapText="1"/>
    </xf>
    <xf numFmtId="4" fontId="7" fillId="3" borderId="44" xfId="0" applyNumberFormat="1" applyFont="1" applyFill="1" applyBorder="1" applyAlignment="1">
      <alignment horizontal="right" vertical="center"/>
    </xf>
    <xf numFmtId="0" fontId="59" fillId="0" borderId="0" xfId="0" applyFont="1" applyAlignment="1">
      <alignment vertical="center"/>
    </xf>
    <xf numFmtId="0" fontId="56" fillId="0" borderId="0" xfId="0" applyFont="1"/>
    <xf numFmtId="165" fontId="5" fillId="5" borderId="12" xfId="1" applyNumberFormat="1" applyFont="1" applyFill="1" applyBorder="1" applyAlignment="1">
      <alignment horizontal="center" vertical="center" wrapText="1"/>
    </xf>
    <xf numFmtId="165" fontId="5" fillId="5" borderId="73" xfId="1" applyNumberFormat="1" applyFont="1" applyFill="1" applyBorder="1" applyAlignment="1">
      <alignment horizontal="center" vertical="center" wrapText="1"/>
    </xf>
    <xf numFmtId="165" fontId="52" fillId="0" borderId="0" xfId="1" applyNumberFormat="1" applyFont="1" applyFill="1" applyAlignment="1">
      <alignment horizontal="left" vertical="center"/>
    </xf>
    <xf numFmtId="165" fontId="53" fillId="2" borderId="0" xfId="1" applyNumberFormat="1" applyFont="1" applyFill="1" applyBorder="1" applyAlignment="1">
      <alignment horizontal="left" vertical="center"/>
    </xf>
    <xf numFmtId="0" fontId="54" fillId="0" borderId="0" xfId="0" applyFont="1" applyAlignment="1">
      <alignment vertical="center"/>
    </xf>
    <xf numFmtId="164" fontId="6" fillId="7" borderId="5" xfId="1" applyFont="1" applyFill="1" applyBorder="1" applyAlignment="1">
      <alignment vertical="center"/>
    </xf>
    <xf numFmtId="4" fontId="6" fillId="7" borderId="5" xfId="0" applyNumberFormat="1" applyFont="1" applyFill="1" applyBorder="1" applyAlignment="1">
      <alignment vertical="center"/>
    </xf>
    <xf numFmtId="4" fontId="6" fillId="7" borderId="7" xfId="0" applyNumberFormat="1" applyFont="1" applyFill="1" applyBorder="1" applyAlignment="1">
      <alignment vertical="center"/>
    </xf>
    <xf numFmtId="0" fontId="3" fillId="0" borderId="0" xfId="0" applyFont="1" applyAlignment="1">
      <alignment horizontal="left" vertical="center" wrapText="1"/>
    </xf>
    <xf numFmtId="165" fontId="5" fillId="5" borderId="0" xfId="1" applyNumberFormat="1" applyFont="1" applyFill="1" applyBorder="1" applyAlignment="1">
      <alignment horizontal="center" vertical="center" wrapText="1"/>
    </xf>
    <xf numFmtId="165" fontId="5" fillId="5" borderId="13" xfId="1" applyNumberFormat="1" applyFont="1" applyFill="1" applyBorder="1" applyAlignment="1">
      <alignment horizontal="center" vertical="center" wrapText="1"/>
    </xf>
    <xf numFmtId="165" fontId="5" fillId="5" borderId="0" xfId="1" applyNumberFormat="1" applyFont="1" applyFill="1" applyBorder="1" applyAlignment="1">
      <alignment horizontal="left" vertical="center"/>
    </xf>
    <xf numFmtId="4" fontId="14" fillId="0" borderId="16" xfId="0" applyNumberFormat="1" applyFont="1" applyBorder="1" applyAlignment="1">
      <alignment horizontal="left" vertical="center"/>
    </xf>
    <xf numFmtId="4" fontId="14" fillId="0" borderId="15" xfId="0" applyNumberFormat="1" applyFont="1" applyBorder="1" applyAlignment="1">
      <alignment vertical="center"/>
    </xf>
    <xf numFmtId="4" fontId="14" fillId="0" borderId="16" xfId="0" applyNumberFormat="1" applyFont="1" applyBorder="1" applyAlignment="1">
      <alignment horizontal="left" vertical="center"/>
    </xf>
    <xf numFmtId="4" fontId="14" fillId="0" borderId="15" xfId="0" applyNumberFormat="1" applyFont="1" applyBorder="1" applyAlignment="1">
      <alignment vertical="center"/>
    </xf>
    <xf numFmtId="0" fontId="12" fillId="0" borderId="26" xfId="0" applyFont="1" applyFill="1" applyBorder="1" applyAlignment="1">
      <alignment horizontal="center" vertical="center"/>
    </xf>
    <xf numFmtId="0" fontId="12" fillId="0" borderId="24" xfId="0" applyFont="1" applyFill="1" applyBorder="1" applyAlignment="1">
      <alignment horizontal="center" vertical="center"/>
    </xf>
    <xf numFmtId="0" fontId="19" fillId="0" borderId="27" xfId="0" applyFont="1" applyFill="1" applyBorder="1" applyAlignment="1">
      <alignment vertical="center"/>
    </xf>
    <xf numFmtId="165" fontId="5" fillId="5" borderId="74" xfId="1" applyNumberFormat="1" applyFont="1" applyFill="1" applyBorder="1" applyAlignment="1">
      <alignment horizontal="center" vertical="center" wrapText="1"/>
    </xf>
    <xf numFmtId="165" fontId="7" fillId="0" borderId="0" xfId="1" applyNumberFormat="1" applyFont="1" applyFill="1" applyBorder="1" applyAlignment="1">
      <alignment horizontal="center" vertical="center" wrapText="1"/>
    </xf>
    <xf numFmtId="165" fontId="10" fillId="5" borderId="0" xfId="1" applyNumberFormat="1" applyFont="1" applyFill="1" applyBorder="1" applyAlignment="1">
      <alignment horizontal="center" vertical="center" wrapText="1"/>
    </xf>
    <xf numFmtId="4" fontId="14" fillId="0" borderId="16" xfId="0" applyNumberFormat="1" applyFont="1" applyBorder="1" applyAlignment="1">
      <alignment horizontal="left" vertical="center"/>
    </xf>
    <xf numFmtId="165" fontId="12" fillId="0" borderId="0" xfId="1" applyNumberFormat="1" applyFont="1" applyFill="1" applyBorder="1" applyAlignment="1">
      <alignment horizontal="center" vertical="center"/>
    </xf>
    <xf numFmtId="3" fontId="11" fillId="4" borderId="0" xfId="1" applyNumberFormat="1" applyFont="1" applyFill="1" applyBorder="1" applyAlignment="1">
      <alignment horizontal="right" vertical="center" wrapText="1"/>
    </xf>
    <xf numFmtId="3" fontId="13" fillId="0" borderId="0" xfId="1" applyNumberFormat="1" applyFont="1" applyFill="1" applyBorder="1" applyAlignment="1">
      <alignment horizontal="right" vertical="center" wrapText="1"/>
    </xf>
    <xf numFmtId="3" fontId="11" fillId="0" borderId="0" xfId="1" applyNumberFormat="1" applyFont="1" applyFill="1" applyBorder="1" applyAlignment="1">
      <alignment horizontal="right" vertical="center" wrapText="1"/>
    </xf>
    <xf numFmtId="3" fontId="12" fillId="0" borderId="0" xfId="1" applyNumberFormat="1" applyFont="1" applyFill="1" applyBorder="1" applyAlignment="1">
      <alignment horizontal="right" vertical="center" wrapText="1"/>
    </xf>
    <xf numFmtId="3" fontId="19" fillId="0" borderId="0" xfId="1" applyNumberFormat="1" applyFont="1" applyFill="1" applyBorder="1" applyAlignment="1">
      <alignment horizontal="right" vertical="center" wrapText="1"/>
    </xf>
    <xf numFmtId="3" fontId="12" fillId="0" borderId="0" xfId="0" applyNumberFormat="1" applyFont="1" applyFill="1" applyAlignment="1">
      <alignment horizontal="right" vertical="center"/>
    </xf>
    <xf numFmtId="165" fontId="12" fillId="3" borderId="0" xfId="1" applyNumberFormat="1" applyFont="1" applyFill="1" applyBorder="1" applyAlignment="1">
      <alignment horizontal="center" vertical="center"/>
    </xf>
    <xf numFmtId="3" fontId="12" fillId="3" borderId="0" xfId="1" applyNumberFormat="1" applyFont="1" applyFill="1" applyBorder="1" applyAlignment="1">
      <alignment horizontal="right" vertical="center" wrapText="1"/>
    </xf>
    <xf numFmtId="3" fontId="19" fillId="3" borderId="0" xfId="1" applyNumberFormat="1" applyFont="1" applyFill="1" applyBorder="1" applyAlignment="1">
      <alignment horizontal="right" vertical="center" wrapText="1"/>
    </xf>
    <xf numFmtId="3" fontId="12" fillId="3" borderId="0" xfId="0" applyNumberFormat="1" applyFont="1" applyFill="1" applyAlignment="1">
      <alignment horizontal="right" vertical="center"/>
    </xf>
    <xf numFmtId="4" fontId="19" fillId="0" borderId="1" xfId="1" applyNumberFormat="1" applyFont="1" applyFill="1" applyBorder="1" applyAlignment="1">
      <alignment horizontal="right" vertical="center" wrapText="1"/>
    </xf>
    <xf numFmtId="3" fontId="19" fillId="4" borderId="0" xfId="1" applyNumberFormat="1" applyFont="1" applyFill="1" applyBorder="1" applyAlignment="1">
      <alignment horizontal="right" vertical="center" wrapText="1"/>
    </xf>
    <xf numFmtId="165" fontId="11" fillId="4" borderId="0" xfId="1" applyNumberFormat="1" applyFont="1" applyFill="1" applyBorder="1" applyAlignment="1">
      <alignment vertical="center" wrapText="1"/>
    </xf>
    <xf numFmtId="165" fontId="13" fillId="0" borderId="0" xfId="1" applyNumberFormat="1" applyFont="1" applyFill="1" applyBorder="1" applyAlignment="1">
      <alignment vertical="center" wrapText="1"/>
    </xf>
    <xf numFmtId="3" fontId="19" fillId="3" borderId="0" xfId="1" applyNumberFormat="1" applyFont="1" applyFill="1" applyBorder="1" applyAlignment="1">
      <alignment vertical="center" wrapText="1"/>
    </xf>
    <xf numFmtId="3" fontId="12" fillId="0" borderId="0" xfId="1" applyNumberFormat="1" applyFont="1" applyFill="1" applyBorder="1" applyAlignment="1">
      <alignment vertical="center" wrapText="1"/>
    </xf>
    <xf numFmtId="3" fontId="12" fillId="3" borderId="0" xfId="1" applyNumberFormat="1" applyFont="1" applyFill="1" applyBorder="1" applyAlignment="1">
      <alignment vertical="center" wrapText="1"/>
    </xf>
    <xf numFmtId="3" fontId="19" fillId="4" borderId="0" xfId="1" applyNumberFormat="1" applyFont="1" applyFill="1" applyBorder="1" applyAlignment="1">
      <alignment vertical="center" wrapText="1"/>
    </xf>
    <xf numFmtId="3" fontId="19" fillId="0" borderId="0" xfId="1" applyNumberFormat="1" applyFont="1" applyFill="1" applyBorder="1" applyAlignment="1">
      <alignment vertical="center" wrapText="1"/>
    </xf>
    <xf numFmtId="3" fontId="19" fillId="3" borderId="1" xfId="1" applyNumberFormat="1" applyFont="1" applyFill="1" applyBorder="1" applyAlignment="1">
      <alignment vertical="center" wrapText="1"/>
    </xf>
    <xf numFmtId="4" fontId="12" fillId="0" borderId="0" xfId="0" applyNumberFormat="1" applyFont="1" applyAlignment="1">
      <alignment horizontal="right" vertical="center"/>
    </xf>
    <xf numFmtId="4" fontId="10" fillId="0" borderId="0" xfId="1" applyNumberFormat="1" applyFont="1" applyFill="1" applyBorder="1" applyAlignment="1">
      <alignment horizontal="right" vertical="center" wrapText="1"/>
    </xf>
    <xf numFmtId="4" fontId="60" fillId="0" borderId="0" xfId="1" applyNumberFormat="1" applyFont="1" applyFill="1" applyBorder="1" applyAlignment="1">
      <alignment horizontal="right" vertical="center" wrapText="1"/>
    </xf>
    <xf numFmtId="3" fontId="12" fillId="3" borderId="1" xfId="1" applyNumberFormat="1" applyFont="1" applyFill="1" applyBorder="1" applyAlignment="1">
      <alignment horizontal="right" vertical="center" wrapText="1"/>
    </xf>
    <xf numFmtId="3" fontId="19" fillId="3" borderId="1" xfId="1" applyNumberFormat="1" applyFont="1" applyFill="1" applyBorder="1" applyAlignment="1">
      <alignment horizontal="right" vertical="center" wrapText="1"/>
    </xf>
    <xf numFmtId="4" fontId="12" fillId="0" borderId="0" xfId="1" applyNumberFormat="1" applyFont="1" applyAlignment="1">
      <alignment horizontal="right" vertical="center"/>
    </xf>
    <xf numFmtId="4" fontId="12" fillId="0" borderId="1" xfId="1" applyNumberFormat="1" applyFont="1" applyBorder="1" applyAlignment="1">
      <alignment horizontal="right" vertical="center"/>
    </xf>
    <xf numFmtId="0" fontId="40" fillId="0" borderId="66" xfId="0" applyFont="1" applyBorder="1" applyAlignment="1">
      <alignment vertical="center" wrapText="1"/>
    </xf>
    <xf numFmtId="0" fontId="21" fillId="0" borderId="0" xfId="0" applyFont="1" applyAlignment="1">
      <alignment horizontal="center" vertical="center" wrapText="1"/>
    </xf>
    <xf numFmtId="0" fontId="25" fillId="0" borderId="0" xfId="0" applyFont="1" applyAlignment="1">
      <alignment horizontal="left" vertical="center" wrapText="1"/>
    </xf>
    <xf numFmtId="0" fontId="3" fillId="0" borderId="2" xfId="0" applyFont="1" applyBorder="1" applyAlignment="1">
      <alignment vertical="center" wrapText="1"/>
    </xf>
    <xf numFmtId="0" fontId="40" fillId="0" borderId="2" xfId="0" applyFont="1" applyBorder="1" applyAlignment="1">
      <alignment vertical="center" wrapText="1"/>
    </xf>
    <xf numFmtId="0" fontId="3" fillId="0" borderId="0" xfId="0" applyFont="1" applyAlignment="1">
      <alignment horizontal="left" vertical="center" wrapText="1"/>
    </xf>
    <xf numFmtId="0" fontId="23" fillId="0" borderId="0" xfId="0" applyFont="1" applyAlignment="1">
      <alignment horizontal="left" vertical="top" wrapText="1"/>
    </xf>
    <xf numFmtId="0" fontId="3" fillId="0" borderId="0" xfId="0" applyFont="1" applyAlignment="1">
      <alignment horizontal="left" vertical="top" wrapText="1"/>
    </xf>
    <xf numFmtId="2" fontId="12" fillId="2" borderId="0" xfId="1" applyNumberFormat="1" applyFont="1" applyFill="1" applyBorder="1" applyAlignment="1">
      <alignment horizontal="center" vertical="center"/>
    </xf>
    <xf numFmtId="2" fontId="12" fillId="2" borderId="65" xfId="1" applyNumberFormat="1" applyFont="1" applyFill="1" applyBorder="1" applyAlignment="1">
      <alignment horizontal="center" vertical="center"/>
    </xf>
    <xf numFmtId="2" fontId="12" fillId="2" borderId="1" xfId="1" applyNumberFormat="1" applyFont="1" applyFill="1" applyBorder="1" applyAlignment="1">
      <alignment horizontal="center" vertical="center"/>
    </xf>
    <xf numFmtId="4" fontId="19" fillId="4" borderId="0" xfId="1" applyNumberFormat="1" applyFont="1" applyFill="1" applyBorder="1" applyAlignment="1">
      <alignment horizontal="right" vertical="center" wrapText="1"/>
    </xf>
    <xf numFmtId="4" fontId="6" fillId="4" borderId="0" xfId="1" applyNumberFormat="1" applyFont="1" applyFill="1" applyBorder="1" applyAlignment="1">
      <alignment horizontal="right" vertical="center" wrapText="1"/>
    </xf>
    <xf numFmtId="4" fontId="19" fillId="3" borderId="0" xfId="1" applyNumberFormat="1" applyFont="1" applyFill="1" applyBorder="1" applyAlignment="1">
      <alignment horizontal="right" vertical="center" wrapText="1"/>
    </xf>
    <xf numFmtId="4" fontId="6" fillId="3" borderId="0" xfId="1" applyNumberFormat="1" applyFont="1" applyFill="1" applyBorder="1" applyAlignment="1">
      <alignment horizontal="right" vertical="center" wrapText="1"/>
    </xf>
    <xf numFmtId="4" fontId="6" fillId="2" borderId="0" xfId="1" applyNumberFormat="1" applyFont="1" applyFill="1" applyBorder="1" applyAlignment="1">
      <alignment horizontal="right" vertical="center"/>
    </xf>
    <xf numFmtId="4" fontId="6" fillId="6" borderId="0" xfId="1" applyNumberFormat="1" applyFont="1" applyFill="1" applyBorder="1" applyAlignment="1">
      <alignment horizontal="right" vertical="center" wrapText="1"/>
    </xf>
    <xf numFmtId="4" fontId="6" fillId="4" borderId="0" xfId="1" applyNumberFormat="1" applyFont="1" applyFill="1" applyBorder="1" applyAlignment="1">
      <alignment horizontal="center" vertical="center" wrapText="1"/>
    </xf>
    <xf numFmtId="4" fontId="12" fillId="2" borderId="0" xfId="1" applyNumberFormat="1" applyFont="1" applyFill="1" applyBorder="1" applyAlignment="1">
      <alignment horizontal="center" vertical="center" wrapText="1"/>
    </xf>
    <xf numFmtId="0" fontId="0" fillId="0" borderId="0" xfId="0" applyFont="1"/>
    <xf numFmtId="4" fontId="12" fillId="2" borderId="0" xfId="1" applyNumberFormat="1" applyFont="1" applyFill="1" applyBorder="1" applyAlignment="1">
      <alignment horizontal="center" vertical="center"/>
    </xf>
    <xf numFmtId="164" fontId="6" fillId="3" borderId="0" xfId="1" applyFont="1" applyFill="1" applyBorder="1" applyAlignment="1">
      <alignment horizontal="right" vertical="center"/>
    </xf>
    <xf numFmtId="164" fontId="6" fillId="2" borderId="0" xfId="1" applyFont="1" applyFill="1" applyBorder="1" applyAlignment="1">
      <alignment horizontal="right" vertical="center"/>
    </xf>
    <xf numFmtId="164" fontId="3" fillId="2" borderId="0" xfId="1" applyFont="1" applyFill="1" applyBorder="1" applyAlignment="1">
      <alignment horizontal="right" vertical="center"/>
    </xf>
    <xf numFmtId="4" fontId="19" fillId="0" borderId="0" xfId="1" applyNumberFormat="1" applyFont="1" applyAlignment="1">
      <alignment vertical="center"/>
    </xf>
    <xf numFmtId="164" fontId="6" fillId="0" borderId="0" xfId="1" applyFont="1" applyAlignment="1">
      <alignment vertical="center"/>
    </xf>
    <xf numFmtId="0" fontId="63" fillId="2" borderId="0" xfId="0" applyFont="1" applyFill="1" applyAlignment="1">
      <alignment vertical="center"/>
    </xf>
    <xf numFmtId="0" fontId="64" fillId="0" borderId="0" xfId="0" applyFont="1" applyAlignment="1">
      <alignment vertical="center"/>
    </xf>
    <xf numFmtId="0" fontId="64" fillId="0" borderId="3" xfId="0" applyFont="1" applyBorder="1" applyAlignment="1">
      <alignment horizontal="center" vertical="center" wrapText="1"/>
    </xf>
    <xf numFmtId="0" fontId="3" fillId="0" borderId="72" xfId="0" applyFont="1" applyBorder="1" applyAlignment="1">
      <alignment horizontal="center" vertical="center"/>
    </xf>
    <xf numFmtId="0" fontId="6" fillId="0" borderId="25" xfId="0" applyFont="1" applyBorder="1" applyAlignment="1">
      <alignment vertical="center"/>
    </xf>
    <xf numFmtId="0" fontId="6" fillId="0" borderId="75" xfId="0" applyFont="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3" fillId="0" borderId="75" xfId="0" applyFont="1" applyBorder="1" applyAlignment="1">
      <alignment horizontal="center" vertical="center"/>
    </xf>
    <xf numFmtId="0" fontId="3" fillId="0" borderId="6" xfId="0" applyFont="1" applyBorder="1" applyAlignment="1">
      <alignment vertical="center"/>
    </xf>
    <xf numFmtId="0" fontId="3" fillId="0" borderId="49" xfId="0" applyFont="1" applyBorder="1" applyAlignment="1">
      <alignment horizontal="center" vertical="center"/>
    </xf>
    <xf numFmtId="0" fontId="6" fillId="0" borderId="7" xfId="0" applyFont="1" applyBorder="1" applyAlignment="1">
      <alignment vertical="center"/>
    </xf>
    <xf numFmtId="0" fontId="27" fillId="0" borderId="8" xfId="4" applyFont="1" applyFill="1" applyBorder="1"/>
    <xf numFmtId="0" fontId="19" fillId="8" borderId="0" xfId="1" applyNumberFormat="1" applyFont="1" applyFill="1" applyBorder="1" applyAlignment="1">
      <alignment horizontal="center" vertical="center" wrapText="1"/>
    </xf>
    <xf numFmtId="0" fontId="42" fillId="8" borderId="0" xfId="0" applyFont="1" applyFill="1" applyAlignment="1">
      <alignment vertical="center"/>
    </xf>
    <xf numFmtId="4" fontId="12" fillId="8" borderId="0" xfId="1" applyNumberFormat="1" applyFont="1" applyFill="1" applyBorder="1" applyAlignment="1">
      <alignment horizontal="right" vertical="center" wrapText="1"/>
    </xf>
    <xf numFmtId="4" fontId="3" fillId="8" borderId="0" xfId="1" applyNumberFormat="1" applyFont="1" applyFill="1" applyBorder="1" applyAlignment="1">
      <alignment horizontal="right" vertical="center"/>
    </xf>
    <xf numFmtId="0" fontId="19" fillId="8" borderId="1" xfId="0" applyFont="1" applyFill="1" applyBorder="1" applyAlignment="1">
      <alignment horizontal="center" vertical="center"/>
    </xf>
    <xf numFmtId="0" fontId="12" fillId="8" borderId="1" xfId="0" applyFont="1" applyFill="1" applyBorder="1" applyAlignment="1">
      <alignment vertical="center"/>
    </xf>
    <xf numFmtId="4" fontId="12" fillId="8" borderId="1" xfId="1" applyNumberFormat="1" applyFont="1" applyFill="1" applyBorder="1" applyAlignment="1">
      <alignment vertical="center"/>
    </xf>
    <xf numFmtId="4" fontId="3" fillId="8" borderId="1" xfId="0" applyNumberFormat="1" applyFont="1" applyFill="1" applyBorder="1" applyAlignment="1">
      <alignment vertical="center"/>
    </xf>
    <xf numFmtId="165" fontId="19" fillId="8" borderId="0" xfId="1" applyNumberFormat="1" applyFont="1" applyFill="1" applyBorder="1" applyAlignment="1">
      <alignment horizontal="center" vertical="center" wrapText="1"/>
    </xf>
    <xf numFmtId="0" fontId="19" fillId="8" borderId="0" xfId="0" applyFont="1" applyFill="1" applyAlignment="1">
      <alignment horizontal="left" vertical="center"/>
    </xf>
    <xf numFmtId="165" fontId="14" fillId="8" borderId="0" xfId="1" applyNumberFormat="1" applyFont="1" applyFill="1" applyBorder="1" applyAlignment="1">
      <alignment horizontal="left" vertical="center" wrapText="1"/>
    </xf>
    <xf numFmtId="0" fontId="14" fillId="8" borderId="0" xfId="0" applyFont="1" applyFill="1" applyAlignment="1">
      <alignment vertical="center"/>
    </xf>
    <xf numFmtId="4" fontId="13" fillId="8" borderId="0" xfId="1" applyNumberFormat="1" applyFont="1" applyFill="1" applyBorder="1" applyAlignment="1">
      <alignment horizontal="right" vertical="center" wrapText="1"/>
    </xf>
    <xf numFmtId="0" fontId="11" fillId="8" borderId="1" xfId="0" applyFont="1" applyFill="1" applyBorder="1" applyAlignment="1">
      <alignment horizontal="center" vertical="center"/>
    </xf>
    <xf numFmtId="0" fontId="13" fillId="8" borderId="1" xfId="0" applyFont="1" applyFill="1" applyBorder="1" applyAlignment="1">
      <alignment vertical="center"/>
    </xf>
    <xf numFmtId="4" fontId="13" fillId="8" borderId="1" xfId="1" applyNumberFormat="1" applyFont="1" applyFill="1" applyBorder="1" applyAlignment="1">
      <alignment vertical="center"/>
    </xf>
    <xf numFmtId="0" fontId="42" fillId="8" borderId="0" xfId="0" applyFont="1" applyFill="1" applyAlignment="1">
      <alignment horizontal="left" vertical="center"/>
    </xf>
    <xf numFmtId="4" fontId="12" fillId="8" borderId="0" xfId="1" applyNumberFormat="1" applyFont="1" applyFill="1" applyAlignment="1">
      <alignment vertical="center"/>
    </xf>
    <xf numFmtId="164" fontId="3" fillId="8" borderId="0" xfId="1" applyFont="1" applyFill="1" applyAlignment="1">
      <alignment vertical="center"/>
    </xf>
    <xf numFmtId="4" fontId="3" fillId="8" borderId="0" xfId="1" applyNumberFormat="1" applyFont="1" applyFill="1" applyBorder="1" applyAlignment="1">
      <alignment vertical="center"/>
    </xf>
    <xf numFmtId="4" fontId="12" fillId="8" borderId="44" xfId="1" applyNumberFormat="1" applyFont="1" applyFill="1" applyBorder="1" applyAlignment="1">
      <alignment vertical="center"/>
    </xf>
    <xf numFmtId="4" fontId="3" fillId="8" borderId="44" xfId="1" applyNumberFormat="1" applyFont="1" applyFill="1" applyBorder="1" applyAlignment="1">
      <alignment vertical="center"/>
    </xf>
    <xf numFmtId="4" fontId="14" fillId="0" borderId="15" xfId="0" applyNumberFormat="1" applyFont="1" applyBorder="1" applyAlignment="1">
      <alignment horizontal="left" vertical="center"/>
    </xf>
    <xf numFmtId="4" fontId="14" fillId="0" borderId="16" xfId="0" applyNumberFormat="1" applyFont="1" applyBorder="1" applyAlignment="1">
      <alignment horizontal="left" vertical="center"/>
    </xf>
    <xf numFmtId="4" fontId="14" fillId="0" borderId="0" xfId="0" applyNumberFormat="1" applyFont="1" applyBorder="1" applyAlignment="1">
      <alignment horizontal="left" vertical="center"/>
    </xf>
    <xf numFmtId="4" fontId="14" fillId="0" borderId="16" xfId="0" applyNumberFormat="1" applyFont="1" applyBorder="1" applyAlignment="1">
      <alignment horizontal="left" vertical="center"/>
    </xf>
    <xf numFmtId="0" fontId="12" fillId="2" borderId="17" xfId="0" applyFont="1" applyFill="1" applyBorder="1" applyAlignment="1">
      <alignment vertical="center" wrapText="1"/>
    </xf>
    <xf numFmtId="0" fontId="12" fillId="2" borderId="19" xfId="0" applyFont="1" applyFill="1" applyBorder="1" applyAlignment="1">
      <alignment vertical="center" wrapText="1"/>
    </xf>
    <xf numFmtId="0" fontId="12" fillId="2" borderId="1" xfId="0" applyFont="1" applyFill="1" applyBorder="1" applyAlignment="1">
      <alignment vertical="center" wrapText="1"/>
    </xf>
    <xf numFmtId="0" fontId="13" fillId="2" borderId="0" xfId="1" applyNumberFormat="1" applyFont="1" applyFill="1" applyBorder="1" applyAlignment="1">
      <alignment horizontal="left" vertical="center" wrapText="1"/>
    </xf>
    <xf numFmtId="4" fontId="14" fillId="0" borderId="0" xfId="0" applyNumberFormat="1" applyFont="1" applyBorder="1" applyAlignment="1">
      <alignment horizontal="left" vertical="center"/>
    </xf>
    <xf numFmtId="4" fontId="14" fillId="0" borderId="16" xfId="0" applyNumberFormat="1" applyFont="1" applyBorder="1" applyAlignment="1">
      <alignment horizontal="left" vertical="center"/>
    </xf>
    <xf numFmtId="4" fontId="14" fillId="0" borderId="16" xfId="0" applyNumberFormat="1" applyFont="1" applyBorder="1" applyAlignment="1">
      <alignment horizontal="left" vertical="center"/>
    </xf>
    <xf numFmtId="4" fontId="2" fillId="0" borderId="0" xfId="0" applyNumberFormat="1" applyFont="1" applyAlignment="1">
      <alignment vertical="center"/>
    </xf>
    <xf numFmtId="0" fontId="3" fillId="0" borderId="3" xfId="0" applyFont="1" applyBorder="1" applyAlignment="1">
      <alignment vertical="center" wrapText="1"/>
    </xf>
    <xf numFmtId="0" fontId="3" fillId="0" borderId="34" xfId="0" applyFont="1" applyBorder="1" applyAlignment="1">
      <alignment vertical="center" wrapText="1"/>
    </xf>
    <xf numFmtId="0" fontId="21" fillId="5" borderId="0" xfId="0" applyFont="1" applyFill="1" applyAlignment="1">
      <alignment horizontal="center" vertical="center" wrapText="1"/>
    </xf>
    <xf numFmtId="0" fontId="21" fillId="5" borderId="5" xfId="0" applyFont="1" applyFill="1" applyBorder="1" applyAlignment="1">
      <alignment horizontal="center" vertical="center"/>
    </xf>
    <xf numFmtId="0" fontId="21" fillId="5" borderId="0" xfId="0" applyFont="1" applyFill="1" applyAlignment="1">
      <alignment horizontal="center" vertical="center"/>
    </xf>
    <xf numFmtId="0" fontId="3" fillId="0" borderId="2" xfId="0" applyFont="1" applyBorder="1" applyAlignment="1">
      <alignment vertical="center" wrapText="1"/>
    </xf>
    <xf numFmtId="0" fontId="40" fillId="0" borderId="2" xfId="0" applyFont="1" applyBorder="1" applyAlignment="1">
      <alignment vertical="center" wrapText="1"/>
    </xf>
    <xf numFmtId="0" fontId="40" fillId="0" borderId="3" xfId="0" applyFont="1" applyBorder="1" applyAlignment="1">
      <alignment vertical="center"/>
    </xf>
    <xf numFmtId="0" fontId="28" fillId="3" borderId="72" xfId="0" applyFont="1" applyFill="1" applyBorder="1" applyAlignment="1">
      <alignment horizontal="left" vertical="center"/>
    </xf>
    <xf numFmtId="0" fontId="28" fillId="3" borderId="49" xfId="0" applyFont="1" applyFill="1" applyBorder="1" applyAlignment="1">
      <alignment horizontal="left" vertical="center"/>
    </xf>
    <xf numFmtId="0" fontId="3" fillId="0" borderId="3" xfId="0" applyFont="1" applyBorder="1" applyAlignment="1">
      <alignment horizontal="left" vertical="center" wrapText="1"/>
    </xf>
    <xf numFmtId="0" fontId="3" fillId="0" borderId="34" xfId="0" applyFont="1" applyBorder="1" applyAlignment="1">
      <alignment horizontal="left" vertical="center" wrapText="1"/>
    </xf>
    <xf numFmtId="0" fontId="25" fillId="3" borderId="0" xfId="0" applyFont="1" applyFill="1" applyAlignment="1">
      <alignment horizontal="left" vertical="center"/>
    </xf>
    <xf numFmtId="0" fontId="3" fillId="0" borderId="0" xfId="0" applyFont="1" applyAlignment="1">
      <alignment horizontal="left" vertical="center" wrapText="1"/>
    </xf>
    <xf numFmtId="0" fontId="23" fillId="0" borderId="0" xfId="0" applyFont="1" applyAlignment="1">
      <alignment horizontal="left" vertical="top" wrapText="1"/>
    </xf>
    <xf numFmtId="0" fontId="3" fillId="0" borderId="0" xfId="0" applyFont="1" applyAlignment="1">
      <alignment horizontal="left" vertical="top" wrapText="1"/>
    </xf>
    <xf numFmtId="0" fontId="33" fillId="4" borderId="0" xfId="0" applyFont="1" applyFill="1" applyAlignment="1">
      <alignment horizontal="center" vertical="center" wrapText="1"/>
    </xf>
    <xf numFmtId="0" fontId="40" fillId="0" borderId="0" xfId="0" applyFont="1" applyAlignment="1">
      <alignment horizontal="left" vertical="center" wrapText="1"/>
    </xf>
    <xf numFmtId="0" fontId="30" fillId="0" borderId="0" xfId="1" applyNumberFormat="1" applyFont="1" applyFill="1" applyBorder="1" applyAlignment="1">
      <alignment horizontal="left" vertical="center" wrapText="1"/>
    </xf>
    <xf numFmtId="0" fontId="25" fillId="3" borderId="0" xfId="0" applyFont="1" applyFill="1" applyAlignment="1">
      <alignment horizontal="left" vertical="center" wrapText="1"/>
    </xf>
    <xf numFmtId="0" fontId="6" fillId="0" borderId="0" xfId="0" applyFont="1" applyAlignment="1">
      <alignment horizontal="left" vertical="center" wrapText="1"/>
    </xf>
    <xf numFmtId="0" fontId="64" fillId="0" borderId="3" xfId="0" applyFont="1" applyBorder="1" applyAlignment="1">
      <alignment horizontal="center" vertical="center"/>
    </xf>
    <xf numFmtId="0" fontId="64" fillId="0" borderId="4" xfId="0" applyFont="1" applyBorder="1" applyAlignment="1">
      <alignment horizontal="center" vertical="center"/>
    </xf>
    <xf numFmtId="0" fontId="34" fillId="0" borderId="0" xfId="0" applyFont="1" applyAlignment="1">
      <alignment horizontal="center" vertical="center"/>
    </xf>
    <xf numFmtId="0" fontId="4" fillId="0" borderId="0" xfId="0" applyFont="1" applyAlignment="1">
      <alignment horizontal="center" vertical="center" wrapText="1"/>
    </xf>
    <xf numFmtId="0" fontId="6" fillId="0" borderId="3" xfId="1" applyNumberFormat="1" applyFont="1" applyFill="1" applyBorder="1" applyAlignment="1">
      <alignment horizontal="left" vertical="top" wrapText="1"/>
    </xf>
    <xf numFmtId="0" fontId="6" fillId="0" borderId="16" xfId="1" applyNumberFormat="1" applyFont="1" applyFill="1" applyBorder="1" applyAlignment="1">
      <alignment horizontal="left" vertical="top" wrapText="1"/>
    </xf>
    <xf numFmtId="0" fontId="6" fillId="0" borderId="4" xfId="1" applyNumberFormat="1" applyFont="1" applyFill="1" applyBorder="1" applyAlignment="1">
      <alignment horizontal="left" vertical="top" wrapText="1"/>
    </xf>
    <xf numFmtId="165" fontId="5" fillId="5" borderId="0" xfId="1" applyNumberFormat="1" applyFont="1" applyFill="1" applyBorder="1" applyAlignment="1">
      <alignment horizontal="center" vertical="center" wrapText="1"/>
    </xf>
    <xf numFmtId="165" fontId="5" fillId="5" borderId="13" xfId="1" applyNumberFormat="1" applyFont="1" applyFill="1" applyBorder="1" applyAlignment="1">
      <alignment horizontal="center" vertical="center" wrapText="1"/>
    </xf>
    <xf numFmtId="165" fontId="7" fillId="0" borderId="0"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xf>
    <xf numFmtId="0" fontId="4" fillId="0" borderId="0" xfId="0" applyFont="1" applyAlignment="1">
      <alignment horizontal="center" vertical="center"/>
    </xf>
    <xf numFmtId="0" fontId="12" fillId="3" borderId="0" xfId="0" applyFont="1" applyFill="1" applyAlignment="1">
      <alignment horizontal="left" vertical="center"/>
    </xf>
    <xf numFmtId="0" fontId="6" fillId="0" borderId="0" xfId="0" applyFont="1" applyAlignment="1">
      <alignment horizontal="center" vertical="center"/>
    </xf>
    <xf numFmtId="165" fontId="21" fillId="5" borderId="0" xfId="1" applyNumberFormat="1" applyFont="1" applyFill="1" applyBorder="1" applyAlignment="1">
      <alignment horizontal="center" vertical="center" wrapText="1"/>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6" fillId="0" borderId="3" xfId="0" applyFont="1" applyBorder="1" applyAlignment="1">
      <alignment horizontal="center" vertical="center"/>
    </xf>
    <xf numFmtId="0" fontId="6" fillId="0" borderId="16" xfId="0" applyFont="1" applyBorder="1" applyAlignment="1">
      <alignment horizontal="center" vertical="center"/>
    </xf>
    <xf numFmtId="0" fontId="6" fillId="0" borderId="71"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4" fontId="6" fillId="4" borderId="3" xfId="0" applyNumberFormat="1" applyFont="1" applyFill="1" applyBorder="1" applyAlignment="1">
      <alignment horizontal="left" vertical="center" wrapText="1"/>
    </xf>
    <xf numFmtId="4" fontId="6" fillId="4" borderId="16" xfId="0" applyNumberFormat="1" applyFont="1" applyFill="1" applyBorder="1" applyAlignment="1">
      <alignment horizontal="left" vertical="center" wrapText="1"/>
    </xf>
    <xf numFmtId="4" fontId="6" fillId="4" borderId="4" xfId="0" applyNumberFormat="1" applyFont="1" applyFill="1" applyBorder="1" applyAlignment="1">
      <alignment horizontal="left" vertical="center" wrapText="1"/>
    </xf>
    <xf numFmtId="0" fontId="12" fillId="0" borderId="0" xfId="0" applyFont="1" applyFill="1" applyAlignment="1">
      <alignment horizontal="left" vertical="center"/>
    </xf>
    <xf numFmtId="0" fontId="12" fillId="3" borderId="0" xfId="0" applyFont="1" applyFill="1" applyAlignment="1">
      <alignment horizontal="left" vertical="center" wrapText="1"/>
    </xf>
    <xf numFmtId="0" fontId="12" fillId="3" borderId="0"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6" fillId="0" borderId="0" xfId="0" applyFont="1" applyAlignment="1">
      <alignment horizontal="center" vertical="center" wrapText="1"/>
    </xf>
    <xf numFmtId="0" fontId="12" fillId="2" borderId="17" xfId="0" applyFont="1" applyFill="1" applyBorder="1" applyAlignment="1">
      <alignment horizontal="left" vertical="center" wrapText="1"/>
    </xf>
    <xf numFmtId="0" fontId="12" fillId="2" borderId="22" xfId="0" applyFont="1" applyFill="1" applyBorder="1" applyAlignment="1">
      <alignment horizontal="left" vertical="center" wrapText="1"/>
    </xf>
    <xf numFmtId="0" fontId="16" fillId="2" borderId="17" xfId="0" applyFont="1" applyFill="1" applyBorder="1" applyAlignment="1">
      <alignment horizontal="left" vertical="center"/>
    </xf>
    <xf numFmtId="0" fontId="16" fillId="2" borderId="1" xfId="0" applyFont="1" applyFill="1" applyBorder="1" applyAlignment="1">
      <alignment horizontal="left" vertical="center" wrapText="1"/>
    </xf>
    <xf numFmtId="0" fontId="6" fillId="0" borderId="2" xfId="1" applyNumberFormat="1" applyFont="1" applyFill="1" applyBorder="1" applyAlignment="1">
      <alignment horizontal="left" vertical="top"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45" fillId="0" borderId="10" xfId="0" applyFont="1" applyBorder="1" applyAlignment="1">
      <alignment horizontal="center" vertical="center"/>
    </xf>
    <xf numFmtId="0" fontId="46" fillId="0" borderId="15" xfId="0" applyFont="1" applyBorder="1" applyAlignment="1">
      <alignment horizontal="center" vertical="center"/>
    </xf>
    <xf numFmtId="0" fontId="46" fillId="0" borderId="25" xfId="0" applyFont="1" applyBorder="1" applyAlignment="1">
      <alignment horizontal="center" vertical="center"/>
    </xf>
    <xf numFmtId="0" fontId="46" fillId="0" borderId="5" xfId="0" applyFont="1" applyBorder="1" applyAlignment="1">
      <alignment horizontal="center" vertical="center"/>
    </xf>
    <xf numFmtId="0" fontId="46" fillId="0" borderId="0" xfId="0" applyFont="1" applyBorder="1" applyAlignment="1">
      <alignment horizontal="center" vertical="center"/>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46" fillId="0" borderId="1" xfId="0" applyFont="1" applyBorder="1" applyAlignment="1">
      <alignment horizontal="center" vertical="center"/>
    </xf>
    <xf numFmtId="0" fontId="46" fillId="0" borderId="8" xfId="0" applyFont="1" applyBorder="1" applyAlignment="1">
      <alignment horizontal="center" vertical="center"/>
    </xf>
    <xf numFmtId="0" fontId="12" fillId="2" borderId="17" xfId="0" applyFont="1" applyFill="1" applyBorder="1" applyAlignment="1">
      <alignment horizontal="left" vertical="center"/>
    </xf>
    <xf numFmtId="0" fontId="16" fillId="0" borderId="0" xfId="0" applyFont="1" applyFill="1" applyBorder="1" applyAlignment="1">
      <alignment horizontal="left" vertical="center" wrapText="1"/>
    </xf>
    <xf numFmtId="0" fontId="6" fillId="0" borderId="3" xfId="1" applyNumberFormat="1" applyFont="1" applyFill="1" applyBorder="1" applyAlignment="1">
      <alignment horizontal="left" vertical="center" wrapText="1"/>
    </xf>
    <xf numFmtId="0" fontId="6" fillId="0" borderId="16" xfId="1" applyNumberFormat="1" applyFont="1" applyFill="1" applyBorder="1" applyAlignment="1">
      <alignment horizontal="left" vertical="center" wrapText="1"/>
    </xf>
    <xf numFmtId="0" fontId="6" fillId="0" borderId="4" xfId="1" applyNumberFormat="1" applyFont="1" applyFill="1" applyBorder="1" applyAlignment="1">
      <alignment horizontal="left" vertical="center" wrapText="1"/>
    </xf>
    <xf numFmtId="0" fontId="6" fillId="0" borderId="49" xfId="1" applyNumberFormat="1" applyFont="1" applyFill="1" applyBorder="1" applyAlignment="1">
      <alignment horizontal="left" vertical="center" wrapText="1"/>
    </xf>
    <xf numFmtId="165" fontId="11" fillId="3" borderId="0" xfId="1" applyNumberFormat="1" applyFont="1" applyFill="1" applyBorder="1" applyAlignment="1">
      <alignment horizontal="left" vertical="center" wrapText="1"/>
    </xf>
    <xf numFmtId="4" fontId="7" fillId="4" borderId="3" xfId="0" applyNumberFormat="1" applyFont="1" applyFill="1" applyBorder="1" applyAlignment="1">
      <alignment horizontal="left" vertical="center" wrapText="1"/>
    </xf>
    <xf numFmtId="4" fontId="7" fillId="4" borderId="16" xfId="0" applyNumberFormat="1" applyFont="1" applyFill="1" applyBorder="1" applyAlignment="1">
      <alignment horizontal="left" vertical="center" wrapText="1"/>
    </xf>
    <xf numFmtId="4" fontId="7" fillId="4" borderId="4" xfId="0" applyNumberFormat="1" applyFont="1" applyFill="1" applyBorder="1" applyAlignment="1">
      <alignment horizontal="left" vertical="center" wrapText="1"/>
    </xf>
    <xf numFmtId="165" fontId="20" fillId="0" borderId="0" xfId="1" applyNumberFormat="1" applyFont="1" applyFill="1" applyBorder="1" applyAlignment="1">
      <alignment horizontal="left" vertical="center" wrapText="1"/>
    </xf>
    <xf numFmtId="165" fontId="20" fillId="0" borderId="15" xfId="1" applyNumberFormat="1" applyFont="1" applyFill="1" applyBorder="1" applyAlignment="1">
      <alignment horizontal="left" vertical="center" wrapText="1"/>
    </xf>
    <xf numFmtId="0" fontId="6" fillId="0" borderId="2" xfId="1" applyNumberFormat="1" applyFont="1" applyFill="1" applyBorder="1" applyAlignment="1">
      <alignment horizontal="left" vertical="center" wrapText="1"/>
    </xf>
    <xf numFmtId="0" fontId="3" fillId="0" borderId="7" xfId="1" applyNumberFormat="1" applyFont="1" applyFill="1" applyBorder="1" applyAlignment="1">
      <alignment horizontal="left" vertical="center" wrapText="1"/>
    </xf>
    <xf numFmtId="0" fontId="3" fillId="0" borderId="1" xfId="1" applyNumberFormat="1" applyFont="1" applyFill="1" applyBorder="1" applyAlignment="1">
      <alignment horizontal="left" vertical="center" wrapText="1"/>
    </xf>
    <xf numFmtId="0" fontId="3" fillId="0" borderId="8" xfId="1" applyNumberFormat="1" applyFont="1" applyFill="1" applyBorder="1" applyAlignment="1">
      <alignment horizontal="left" vertical="center" wrapText="1"/>
    </xf>
    <xf numFmtId="0" fontId="3" fillId="0" borderId="5" xfId="1" applyNumberFormat="1" applyFont="1" applyFill="1" applyBorder="1" applyAlignment="1">
      <alignment horizontal="left" vertical="center" wrapText="1"/>
    </xf>
    <xf numFmtId="0" fontId="3" fillId="0" borderId="0" xfId="1" applyNumberFormat="1" applyFont="1" applyFill="1" applyBorder="1" applyAlignment="1">
      <alignment horizontal="left" vertical="center" wrapText="1"/>
    </xf>
    <xf numFmtId="0" fontId="3" fillId="0" borderId="6" xfId="1" applyNumberFormat="1" applyFont="1" applyFill="1" applyBorder="1" applyAlignment="1">
      <alignment horizontal="left" vertical="center" wrapText="1"/>
    </xf>
    <xf numFmtId="0" fontId="25" fillId="4" borderId="10" xfId="1" applyNumberFormat="1" applyFont="1" applyFill="1" applyBorder="1" applyAlignment="1">
      <alignment horizontal="left" vertical="center" wrapText="1"/>
    </xf>
    <xf numFmtId="0" fontId="25" fillId="4" borderId="15" xfId="1" applyNumberFormat="1" applyFont="1" applyFill="1" applyBorder="1" applyAlignment="1">
      <alignment horizontal="left" vertical="center" wrapText="1"/>
    </xf>
    <xf numFmtId="0" fontId="3" fillId="0" borderId="0" xfId="0" applyFont="1" applyBorder="1" applyAlignment="1">
      <alignment horizontal="left" vertical="center" wrapText="1"/>
    </xf>
    <xf numFmtId="0" fontId="3" fillId="0" borderId="48" xfId="0" applyFont="1" applyBorder="1" applyAlignment="1">
      <alignment horizontal="left" vertical="center" wrapText="1"/>
    </xf>
    <xf numFmtId="0" fontId="5" fillId="5" borderId="27"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46" xfId="0" applyFont="1" applyFill="1" applyBorder="1" applyAlignment="1">
      <alignment horizontal="center" vertical="center"/>
    </xf>
    <xf numFmtId="0" fontId="3" fillId="0" borderId="7" xfId="0" applyFont="1" applyBorder="1" applyAlignment="1">
      <alignment horizontal="left" vertical="top"/>
    </xf>
    <xf numFmtId="0" fontId="3" fillId="0" borderId="1" xfId="0" applyFont="1" applyBorder="1" applyAlignment="1">
      <alignment horizontal="left" vertical="top"/>
    </xf>
    <xf numFmtId="0" fontId="3" fillId="0" borderId="8" xfId="0" applyFont="1" applyBorder="1" applyAlignment="1">
      <alignment horizontal="left" vertical="top"/>
    </xf>
    <xf numFmtId="0" fontId="34" fillId="0" borderId="50" xfId="0" applyFont="1" applyBorder="1" applyAlignment="1">
      <alignment horizontal="center" vertical="center"/>
    </xf>
    <xf numFmtId="0" fontId="6" fillId="0" borderId="4" xfId="0" applyFont="1" applyBorder="1" applyAlignment="1">
      <alignment horizontal="center" vertical="center"/>
    </xf>
    <xf numFmtId="165" fontId="5" fillId="5" borderId="0" xfId="1" applyNumberFormat="1" applyFont="1" applyFill="1" applyBorder="1" applyAlignment="1">
      <alignment horizontal="left" vertical="center"/>
    </xf>
    <xf numFmtId="0" fontId="11" fillId="3" borderId="0" xfId="0" applyFont="1" applyFill="1" applyAlignment="1">
      <alignment horizontal="center" vertical="center"/>
    </xf>
    <xf numFmtId="4" fontId="44" fillId="0" borderId="15" xfId="0" applyNumberFormat="1" applyFont="1" applyBorder="1" applyAlignment="1">
      <alignment horizontal="center" vertical="center"/>
    </xf>
    <xf numFmtId="0" fontId="6" fillId="0" borderId="0" xfId="0" applyFont="1" applyBorder="1" applyAlignment="1">
      <alignment horizontal="center" vertical="center"/>
    </xf>
    <xf numFmtId="165" fontId="10" fillId="5" borderId="0" xfId="1" applyNumberFormat="1" applyFont="1" applyFill="1" applyBorder="1" applyAlignment="1">
      <alignment horizontal="center" vertical="center" wrapText="1"/>
    </xf>
    <xf numFmtId="4" fontId="14" fillId="0" borderId="16" xfId="0" applyNumberFormat="1" applyFont="1" applyBorder="1" applyAlignment="1">
      <alignment horizontal="left" vertical="center"/>
    </xf>
    <xf numFmtId="165" fontId="10" fillId="5" borderId="13" xfId="1" applyNumberFormat="1" applyFont="1" applyFill="1" applyBorder="1" applyAlignment="1">
      <alignment horizontal="center" vertical="center" wrapText="1"/>
    </xf>
    <xf numFmtId="4" fontId="14" fillId="0" borderId="15" xfId="0" applyNumberFormat="1" applyFont="1" applyBorder="1" applyAlignment="1">
      <alignment horizontal="left"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3" xfId="0" applyFont="1" applyBorder="1" applyAlignment="1">
      <alignment horizontal="center" vertical="center"/>
    </xf>
    <xf numFmtId="0" fontId="7" fillId="0" borderId="16" xfId="0" applyFont="1" applyBorder="1" applyAlignment="1">
      <alignment horizontal="center" vertical="center"/>
    </xf>
    <xf numFmtId="0" fontId="7" fillId="0" borderId="71"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25" fillId="0" borderId="0" xfId="0" applyFont="1" applyAlignment="1">
      <alignment horizontal="center" vertical="center" wrapText="1"/>
    </xf>
    <xf numFmtId="0" fontId="7" fillId="0" borderId="41" xfId="1" applyNumberFormat="1" applyFont="1" applyFill="1" applyBorder="1" applyAlignment="1">
      <alignment horizontal="left" vertical="center" wrapText="1"/>
    </xf>
    <xf numFmtId="0" fontId="7" fillId="0" borderId="42" xfId="1" applyNumberFormat="1" applyFont="1" applyFill="1" applyBorder="1" applyAlignment="1">
      <alignment horizontal="left" vertical="center" wrapText="1"/>
    </xf>
    <xf numFmtId="0" fontId="7" fillId="0" borderId="43" xfId="1" applyNumberFormat="1" applyFont="1" applyFill="1"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58" fillId="0" borderId="0" xfId="0" applyFont="1" applyBorder="1" applyAlignment="1">
      <alignment horizontal="center" vertical="center"/>
    </xf>
    <xf numFmtId="0" fontId="7" fillId="0" borderId="0" xfId="0" applyFont="1" applyBorder="1" applyAlignment="1">
      <alignment horizontal="center" vertical="center"/>
    </xf>
    <xf numFmtId="0" fontId="7" fillId="0" borderId="2" xfId="1" applyNumberFormat="1" applyFont="1" applyFill="1" applyBorder="1" applyAlignment="1">
      <alignment horizontal="left" vertical="center" wrapText="1"/>
    </xf>
    <xf numFmtId="0" fontId="7" fillId="0" borderId="3" xfId="1" applyNumberFormat="1" applyFont="1" applyFill="1" applyBorder="1" applyAlignment="1">
      <alignment horizontal="left" vertical="center" wrapText="1"/>
    </xf>
    <xf numFmtId="0" fontId="7" fillId="0" borderId="16" xfId="1" applyNumberFormat="1" applyFont="1" applyFill="1" applyBorder="1" applyAlignment="1">
      <alignment horizontal="left" vertical="center" wrapText="1"/>
    </xf>
    <xf numFmtId="0" fontId="7" fillId="0" borderId="4" xfId="1" applyNumberFormat="1" applyFont="1" applyFill="1" applyBorder="1" applyAlignment="1">
      <alignment horizontal="left" vertical="center" wrapText="1"/>
    </xf>
    <xf numFmtId="165" fontId="15" fillId="0" borderId="16" xfId="1" applyNumberFormat="1" applyFont="1" applyFill="1" applyBorder="1" applyAlignment="1">
      <alignment vertical="center" wrapText="1"/>
    </xf>
    <xf numFmtId="4" fontId="14" fillId="0" borderId="15" xfId="0" applyNumberFormat="1" applyFont="1" applyBorder="1" applyAlignment="1">
      <alignment vertical="center"/>
    </xf>
    <xf numFmtId="0" fontId="34" fillId="0" borderId="0" xfId="0" applyFont="1" applyBorder="1" applyAlignment="1">
      <alignment horizontal="center" vertical="center"/>
    </xf>
    <xf numFmtId="0" fontId="6" fillId="0" borderId="68" xfId="0" applyNumberFormat="1" applyFont="1" applyBorder="1" applyAlignment="1">
      <alignment horizontal="center" vertical="center"/>
    </xf>
    <xf numFmtId="0" fontId="6" fillId="0" borderId="69" xfId="0" applyNumberFormat="1" applyFont="1" applyBorder="1" applyAlignment="1">
      <alignment horizontal="center" vertical="center"/>
    </xf>
    <xf numFmtId="0" fontId="6" fillId="0" borderId="70" xfId="0" applyNumberFormat="1" applyFont="1" applyBorder="1" applyAlignment="1">
      <alignment horizontal="center" vertical="center"/>
    </xf>
    <xf numFmtId="0" fontId="6" fillId="0" borderId="3" xfId="0" applyNumberFormat="1" applyFont="1" applyBorder="1" applyAlignment="1">
      <alignment horizontal="center" vertical="center"/>
    </xf>
    <xf numFmtId="0" fontId="6" fillId="0" borderId="16" xfId="0" applyNumberFormat="1" applyFont="1" applyBorder="1" applyAlignment="1">
      <alignment horizontal="center" vertical="center"/>
    </xf>
    <xf numFmtId="0" fontId="6" fillId="0" borderId="71" xfId="0" applyNumberFormat="1" applyFont="1" applyBorder="1" applyAlignment="1">
      <alignment horizontal="center" vertical="center"/>
    </xf>
    <xf numFmtId="0" fontId="6" fillId="0" borderId="58" xfId="0" applyNumberFormat="1" applyFont="1" applyBorder="1" applyAlignment="1">
      <alignment horizontal="center" vertical="center"/>
    </xf>
    <xf numFmtId="0" fontId="6" fillId="0" borderId="59" xfId="0" applyNumberFormat="1" applyFont="1" applyBorder="1" applyAlignment="1">
      <alignment horizontal="center" vertical="center"/>
    </xf>
    <xf numFmtId="0" fontId="6" fillId="0" borderId="60" xfId="0" applyNumberFormat="1" applyFont="1" applyBorder="1" applyAlignment="1">
      <alignment horizontal="center" vertical="center"/>
    </xf>
    <xf numFmtId="0" fontId="3" fillId="0" borderId="7" xfId="0" applyFont="1" applyBorder="1" applyAlignment="1">
      <alignment horizontal="left" vertical="center"/>
    </xf>
    <xf numFmtId="0" fontId="3" fillId="0" borderId="1" xfId="0" applyFont="1" applyBorder="1" applyAlignment="1">
      <alignment horizontal="left" vertical="center"/>
    </xf>
    <xf numFmtId="0" fontId="3" fillId="0" borderId="8" xfId="0" applyFont="1" applyBorder="1" applyAlignment="1">
      <alignment horizontal="left" vertical="center"/>
    </xf>
    <xf numFmtId="0" fontId="45" fillId="0" borderId="36" xfId="0" applyFont="1" applyBorder="1" applyAlignment="1">
      <alignment horizontal="center" vertical="center"/>
    </xf>
    <xf numFmtId="0" fontId="45" fillId="0" borderId="45" xfId="0" applyFont="1" applyBorder="1" applyAlignment="1">
      <alignment horizontal="center" vertical="center"/>
    </xf>
    <xf numFmtId="0" fontId="45" fillId="0" borderId="37" xfId="0" applyFont="1" applyBorder="1" applyAlignment="1">
      <alignment horizontal="center" vertical="center"/>
    </xf>
    <xf numFmtId="0" fontId="45" fillId="0" borderId="35" xfId="0" applyFont="1" applyBorder="1" applyAlignment="1">
      <alignment horizontal="center" vertical="center"/>
    </xf>
    <xf numFmtId="0" fontId="45" fillId="0" borderId="0" xfId="0" applyFont="1" applyBorder="1" applyAlignment="1">
      <alignment horizontal="center" vertical="center"/>
    </xf>
    <xf numFmtId="0" fontId="45" fillId="0" borderId="38" xfId="0" applyFont="1" applyBorder="1" applyAlignment="1">
      <alignment horizontal="center" vertical="center"/>
    </xf>
    <xf numFmtId="0" fontId="45" fillId="0" borderId="39" xfId="0" applyFont="1" applyBorder="1" applyAlignment="1">
      <alignment horizontal="center" vertical="center"/>
    </xf>
    <xf numFmtId="0" fontId="45" fillId="0" borderId="44" xfId="0" applyFont="1" applyBorder="1" applyAlignment="1">
      <alignment horizontal="center" vertical="center"/>
    </xf>
    <xf numFmtId="0" fontId="45" fillId="0" borderId="40" xfId="0" applyFont="1" applyBorder="1" applyAlignment="1">
      <alignment horizontal="center" vertical="center"/>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3" fillId="0" borderId="8" xfId="0" applyFont="1" applyBorder="1" applyAlignment="1">
      <alignment horizontal="left" vertical="center" wrapText="1"/>
    </xf>
    <xf numFmtId="0" fontId="4" fillId="0" borderId="0" xfId="0" applyFont="1" applyAlignment="1">
      <alignment horizontal="center"/>
    </xf>
    <xf numFmtId="4" fontId="14" fillId="0" borderId="0" xfId="0" applyNumberFormat="1" applyFont="1" applyBorder="1" applyAlignment="1">
      <alignment horizontal="left" vertical="center"/>
    </xf>
    <xf numFmtId="0" fontId="6" fillId="0" borderId="35" xfId="1" applyNumberFormat="1" applyFont="1" applyFill="1" applyBorder="1" applyAlignment="1">
      <alignment horizontal="left" vertical="center" wrapText="1"/>
    </xf>
    <xf numFmtId="0" fontId="6" fillId="0" borderId="0" xfId="1" applyNumberFormat="1" applyFont="1" applyFill="1" applyBorder="1" applyAlignment="1">
      <alignment horizontal="left" vertical="center" wrapText="1"/>
    </xf>
  </cellXfs>
  <cellStyles count="7">
    <cellStyle name="Hipervínculo" xfId="4" builtinId="8"/>
    <cellStyle name="Millares" xfId="1" builtinId="3"/>
    <cellStyle name="Millares 2" xfId="2" xr:uid="{00000000-0005-0000-0000-000001000000}"/>
    <cellStyle name="Millares 3" xfId="3" xr:uid="{00000000-0005-0000-0000-000002000000}"/>
    <cellStyle name="Normal" xfId="0" builtinId="0"/>
    <cellStyle name="Normal 2 2" xfId="5" xr:uid="{B22E65CB-CC39-40C2-876F-A6E4E27E829E}"/>
    <cellStyle name="Porcentaje" xfId="6" builtinId="5"/>
  </cellStyles>
  <dxfs count="24">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C1C5C8"/>
      <color rgb="FFCFAC65"/>
      <color rgb="FF979797"/>
      <color rgb="FF1829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228601</xdr:colOff>
      <xdr:row>0</xdr:row>
      <xdr:rowOff>0</xdr:rowOff>
    </xdr:from>
    <xdr:to>
      <xdr:col>4</xdr:col>
      <xdr:colOff>2200275</xdr:colOff>
      <xdr:row>2</xdr:row>
      <xdr:rowOff>200696</xdr:rowOff>
    </xdr:to>
    <xdr:pic>
      <xdr:nvPicPr>
        <xdr:cNvPr id="2" name="Imagen 1">
          <a:extLst>
            <a:ext uri="{FF2B5EF4-FFF2-40B4-BE49-F238E27FC236}">
              <a16:creationId xmlns:a16="http://schemas.microsoft.com/office/drawing/2014/main" id="{8117B837-D445-427E-93BE-9565F3D6156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4" t="7937" r="3187" b="4749"/>
        <a:stretch/>
      </xdr:blipFill>
      <xdr:spPr>
        <a:xfrm>
          <a:off x="2505076" y="0"/>
          <a:ext cx="6000749" cy="619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9525</xdr:colOff>
      <xdr:row>0</xdr:row>
      <xdr:rowOff>9525</xdr:rowOff>
    </xdr:to>
    <xdr:pic>
      <xdr:nvPicPr>
        <xdr:cNvPr id="2" name="Imagen 1">
          <a:extLst>
            <a:ext uri="{FF2B5EF4-FFF2-40B4-BE49-F238E27FC236}">
              <a16:creationId xmlns:a16="http://schemas.microsoft.com/office/drawing/2014/main" id="{E910049D-6653-4D19-BE12-9682C74CBB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9525</xdr:colOff>
      <xdr:row>69</xdr:row>
      <xdr:rowOff>9525</xdr:rowOff>
    </xdr:to>
    <xdr:pic>
      <xdr:nvPicPr>
        <xdr:cNvPr id="3" name="Imagen 2">
          <a:extLst>
            <a:ext uri="{FF2B5EF4-FFF2-40B4-BE49-F238E27FC236}">
              <a16:creationId xmlns:a16="http://schemas.microsoft.com/office/drawing/2014/main" id="{8259942F-97FF-437B-8320-8A458888A0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1659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1157082</xdr:colOff>
      <xdr:row>0</xdr:row>
      <xdr:rowOff>8659</xdr:rowOff>
    </xdr:from>
    <xdr:to>
      <xdr:col>3</xdr:col>
      <xdr:colOff>698526</xdr:colOff>
      <xdr:row>2</xdr:row>
      <xdr:rowOff>187036</xdr:rowOff>
    </xdr:to>
    <xdr:pic>
      <xdr:nvPicPr>
        <xdr:cNvPr id="4" name="Imagen 3">
          <a:extLst>
            <a:ext uri="{FF2B5EF4-FFF2-40B4-BE49-F238E27FC236}">
              <a16:creationId xmlns:a16="http://schemas.microsoft.com/office/drawing/2014/main" id="{C6E4C144-08E8-462C-AA87-C1BBFC57B93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894" t="7937" r="3187" b="4749"/>
        <a:stretch/>
      </xdr:blipFill>
      <xdr:spPr>
        <a:xfrm>
          <a:off x="1157082" y="8659"/>
          <a:ext cx="5808894" cy="5593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57163</xdr:colOff>
      <xdr:row>0</xdr:row>
      <xdr:rowOff>47625</xdr:rowOff>
    </xdr:from>
    <xdr:to>
      <xdr:col>0</xdr:col>
      <xdr:colOff>643296</xdr:colOff>
      <xdr:row>2</xdr:row>
      <xdr:rowOff>130425</xdr:rowOff>
    </xdr:to>
    <xdr:pic>
      <xdr:nvPicPr>
        <xdr:cNvPr id="3" name="Imagen 2">
          <a:extLst>
            <a:ext uri="{FF2B5EF4-FFF2-40B4-BE49-F238E27FC236}">
              <a16:creationId xmlns:a16="http://schemas.microsoft.com/office/drawing/2014/main" id="{6D78FABD-8639-4146-8714-E896135721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63" y="47625"/>
          <a:ext cx="586133" cy="54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2" name="Imagen 1">
          <a:extLst>
            <a:ext uri="{FF2B5EF4-FFF2-40B4-BE49-F238E27FC236}">
              <a16:creationId xmlns:a16="http://schemas.microsoft.com/office/drawing/2014/main" id="{259B93CA-9BC0-4CAC-8EEE-BA6AB19270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57163</xdr:colOff>
      <xdr:row>0</xdr:row>
      <xdr:rowOff>38100</xdr:rowOff>
    </xdr:from>
    <xdr:to>
      <xdr:col>0</xdr:col>
      <xdr:colOff>643296</xdr:colOff>
      <xdr:row>2</xdr:row>
      <xdr:rowOff>120900</xdr:rowOff>
    </xdr:to>
    <xdr:pic>
      <xdr:nvPicPr>
        <xdr:cNvPr id="2" name="Imagen 1">
          <a:extLst>
            <a:ext uri="{FF2B5EF4-FFF2-40B4-BE49-F238E27FC236}">
              <a16:creationId xmlns:a16="http://schemas.microsoft.com/office/drawing/2014/main" id="{97F22A13-DC1D-4416-9F27-7B2DE402C1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63" y="38100"/>
          <a:ext cx="586133" cy="54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35175</xdr:rowOff>
    </xdr:to>
    <xdr:pic>
      <xdr:nvPicPr>
        <xdr:cNvPr id="2" name="Imagen 1">
          <a:extLst>
            <a:ext uri="{FF2B5EF4-FFF2-40B4-BE49-F238E27FC236}">
              <a16:creationId xmlns:a16="http://schemas.microsoft.com/office/drawing/2014/main" id="{F4FFB557-7383-402B-AFB0-461DBDC9F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2" name="Imagen 1">
          <a:extLst>
            <a:ext uri="{FF2B5EF4-FFF2-40B4-BE49-F238E27FC236}">
              <a16:creationId xmlns:a16="http://schemas.microsoft.com/office/drawing/2014/main" id="{C4CB1322-01CC-4453-849B-577D8282DF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16125</xdr:rowOff>
    </xdr:to>
    <xdr:pic>
      <xdr:nvPicPr>
        <xdr:cNvPr id="2" name="Imagen 1">
          <a:extLst>
            <a:ext uri="{FF2B5EF4-FFF2-40B4-BE49-F238E27FC236}">
              <a16:creationId xmlns:a16="http://schemas.microsoft.com/office/drawing/2014/main" id="{A6EE8175-C93C-46C5-868D-6DA84AB3DD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3" name="Imagen 2">
          <a:extLst>
            <a:ext uri="{FF2B5EF4-FFF2-40B4-BE49-F238E27FC236}">
              <a16:creationId xmlns:a16="http://schemas.microsoft.com/office/drawing/2014/main" id="{C26FBCB3-312A-48C4-ACA8-058B5596AC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tvargas\Desktop\Reporte%20ejecuci&#243;n%20trimestral%20program&#225;tica%20y%20presupuestaria%20recursos%20Fodesaf-2024-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nidades%20compartidas\Compartida%20Presupuesto%20-%20UyCS\Reporte%20ejec%20trim%202024\Personalizados%20Steph%20Salas\A%20y%20A_Reporte_ejec_trim_program_y_presup_recursos_Fodesaf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_2024"/>
      <sheetName val="Ejec_Mensual_737"/>
      <sheetName val="Ejec_Mensual_GC"/>
      <sheetName val="Instrucciones"/>
      <sheetName val="1T"/>
      <sheetName val="2T"/>
      <sheetName val="I Semestre"/>
      <sheetName val="3T"/>
      <sheetName val="III T Acumulado"/>
      <sheetName val="4T"/>
      <sheetName val="Anual"/>
      <sheetName val="Reporte ejecución trimestral pr"/>
    </sheetNames>
    <sheetDataSet>
      <sheetData sheetId="0"/>
      <sheetData sheetId="1" refreshError="1"/>
      <sheetData sheetId="2" refreshError="1"/>
      <sheetData sheetId="3" refreshError="1"/>
      <sheetData sheetId="4">
        <row r="16">
          <cell r="F16">
            <v>0</v>
          </cell>
        </row>
      </sheetData>
      <sheetData sheetId="5">
        <row r="16">
          <cell r="F16">
            <v>0</v>
          </cell>
        </row>
      </sheetData>
      <sheetData sheetId="6" refreshError="1"/>
      <sheetData sheetId="7">
        <row r="16">
          <cell r="F16">
            <v>0</v>
          </cell>
        </row>
      </sheetData>
      <sheetData sheetId="8"/>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_2024"/>
      <sheetName val="Calendario"/>
      <sheetName val="Instrucciones"/>
      <sheetName val="1T"/>
      <sheetName val="2T"/>
      <sheetName val="I Semestre"/>
      <sheetName val="3T"/>
      <sheetName val="III T Acum"/>
      <sheetName val="4T"/>
      <sheetName val="Anual"/>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meet.google.com/oyq-yvia-jtd?hs=224" TargetMode="External"/><Relationship Id="rId2" Type="http://schemas.openxmlformats.org/officeDocument/2006/relationships/hyperlink" Target="mailto:presupuesto.desaf@mtss.go.cr" TargetMode="External"/><Relationship Id="rId1" Type="http://schemas.openxmlformats.org/officeDocument/2006/relationships/hyperlink" Target="mailto:stephanie.salas@mtss.go.cr"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tatiana.vargas@mtss.go.cr" TargetMode="External"/></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1.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hacienda.go.cr/docs/Clasificadores.pdf" TargetMode="Externa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2.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hacienda.go.cr/docs/Clasificadores.pdf"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5.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www.hacienda.go.cr/docs/Clasificadores.pdf"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9.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omments" Target="../comments7.xml"/><Relationship Id="rId4" Type="http://schemas.openxmlformats.org/officeDocument/2006/relationships/vmlDrawing" Target="../drawings/vmlDrawing1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9A380-ECEC-4000-9A97-ECDB398216FD}">
  <sheetPr>
    <tabColor rgb="FFCFAC65"/>
  </sheetPr>
  <dimension ref="B5:H13"/>
  <sheetViews>
    <sheetView showGridLines="0" tabSelected="1" zoomScale="80" zoomScaleNormal="80" zoomScaleSheetLayoutView="100" workbookViewId="0">
      <selection activeCell="B5" sqref="B5:F5"/>
    </sheetView>
  </sheetViews>
  <sheetFormatPr baseColWidth="10" defaultColWidth="11.44140625" defaultRowHeight="15.6" x14ac:dyDescent="0.3"/>
  <cols>
    <col min="1" max="1" width="1" style="27" customWidth="1"/>
    <col min="2" max="2" width="33.109375" style="27" customWidth="1"/>
    <col min="3" max="3" width="34.6640625" style="27" customWidth="1"/>
    <col min="4" max="4" width="25.6640625" style="27" customWidth="1"/>
    <col min="5" max="5" width="43" style="27" customWidth="1"/>
    <col min="6" max="6" width="24.44140625" style="27" customWidth="1"/>
    <col min="7" max="16384" width="11.44140625" style="27"/>
  </cols>
  <sheetData>
    <row r="5" spans="2:8" ht="19.8" x14ac:dyDescent="0.3">
      <c r="B5" s="398" t="s">
        <v>239</v>
      </c>
      <c r="C5" s="398"/>
      <c r="D5" s="398"/>
      <c r="E5" s="398"/>
      <c r="F5" s="398"/>
    </row>
    <row r="7" spans="2:8" ht="19.8" x14ac:dyDescent="0.3">
      <c r="B7" s="164" t="s">
        <v>178</v>
      </c>
      <c r="C7" s="164" t="s">
        <v>179</v>
      </c>
      <c r="D7" s="399" t="s">
        <v>180</v>
      </c>
      <c r="E7" s="400"/>
      <c r="F7" s="194" t="s">
        <v>253</v>
      </c>
    </row>
    <row r="8" spans="2:8" ht="34.799999999999997" x14ac:dyDescent="0.3">
      <c r="B8" s="195" t="s">
        <v>218</v>
      </c>
      <c r="C8" s="327" t="s">
        <v>299</v>
      </c>
      <c r="D8" s="401" t="s">
        <v>309</v>
      </c>
      <c r="E8" s="396"/>
      <c r="F8" s="215" t="s">
        <v>240</v>
      </c>
    </row>
    <row r="9" spans="2:8" ht="34.799999999999997" x14ac:dyDescent="0.3">
      <c r="B9" s="195" t="s">
        <v>219</v>
      </c>
      <c r="C9" s="327" t="s">
        <v>254</v>
      </c>
      <c r="D9" s="401" t="s">
        <v>310</v>
      </c>
      <c r="E9" s="396"/>
      <c r="F9" s="215" t="s">
        <v>240</v>
      </c>
      <c r="H9"/>
    </row>
    <row r="10" spans="2:8" ht="68.25" customHeight="1" x14ac:dyDescent="0.3">
      <c r="B10" s="195" t="s">
        <v>220</v>
      </c>
      <c r="C10" s="163" t="s">
        <v>255</v>
      </c>
      <c r="D10" s="402" t="s">
        <v>281</v>
      </c>
      <c r="E10" s="403"/>
      <c r="F10" s="215" t="s">
        <v>241</v>
      </c>
    </row>
    <row r="11" spans="2:8" ht="46.8" x14ac:dyDescent="0.3">
      <c r="B11" s="404" t="s">
        <v>221</v>
      </c>
      <c r="C11" s="326" t="s">
        <v>258</v>
      </c>
      <c r="D11" s="401" t="s">
        <v>257</v>
      </c>
      <c r="E11" s="396"/>
      <c r="F11" s="215" t="s">
        <v>256</v>
      </c>
    </row>
    <row r="12" spans="2:8" ht="62.4" x14ac:dyDescent="0.3">
      <c r="B12" s="405"/>
      <c r="C12" s="326" t="s">
        <v>273</v>
      </c>
      <c r="D12" s="406" t="s">
        <v>259</v>
      </c>
      <c r="E12" s="407"/>
      <c r="F12" s="323" t="s">
        <v>241</v>
      </c>
    </row>
    <row r="13" spans="2:8" ht="126" customHeight="1" x14ac:dyDescent="0.3">
      <c r="B13" s="195" t="s">
        <v>261</v>
      </c>
      <c r="C13" s="326" t="s">
        <v>260</v>
      </c>
      <c r="D13" s="396" t="s">
        <v>311</v>
      </c>
      <c r="E13" s="397"/>
      <c r="F13" s="215" t="s">
        <v>241</v>
      </c>
    </row>
  </sheetData>
  <mergeCells count="9">
    <mergeCell ref="D13:E13"/>
    <mergeCell ref="B5:F5"/>
    <mergeCell ref="D7:E7"/>
    <mergeCell ref="D8:E8"/>
    <mergeCell ref="D9:E9"/>
    <mergeCell ref="D10:E10"/>
    <mergeCell ref="B11:B12"/>
    <mergeCell ref="D11:E11"/>
    <mergeCell ref="D12:E12"/>
  </mergeCells>
  <printOptions horizontalCentered="1" verticalCentered="1"/>
  <pageMargins left="0.23622047244094491" right="0.23622047244094491" top="0.55118110236220474" bottom="0.55118110236220474"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ED7E5-8A23-481E-BC8B-5A788308754A}">
  <sheetPr>
    <tabColor rgb="FFCFAC65"/>
  </sheetPr>
  <dimension ref="A1:Q96"/>
  <sheetViews>
    <sheetView showGridLines="0" zoomScale="80" zoomScaleNormal="80" zoomScaleSheetLayoutView="100" workbookViewId="0">
      <selection activeCell="A5" sqref="A5:D5"/>
    </sheetView>
  </sheetViews>
  <sheetFormatPr baseColWidth="10" defaultColWidth="10.88671875" defaultRowHeight="15.6" x14ac:dyDescent="0.3"/>
  <cols>
    <col min="1" max="1" width="31" style="27" customWidth="1"/>
    <col min="2" max="2" width="32" style="27" customWidth="1"/>
    <col min="3" max="6" width="31" style="27" customWidth="1"/>
    <col min="7" max="16384" width="10.88671875" style="27"/>
  </cols>
  <sheetData>
    <row r="1" spans="1:6" ht="15" customHeight="1" x14ac:dyDescent="0.3"/>
    <row r="2" spans="1:6" ht="15" customHeight="1" x14ac:dyDescent="0.3"/>
    <row r="3" spans="1:6" ht="15" customHeight="1" x14ac:dyDescent="0.3"/>
    <row r="4" spans="1:6" ht="15" customHeight="1" x14ac:dyDescent="0.3"/>
    <row r="5" spans="1:6" ht="42.6" customHeight="1" x14ac:dyDescent="0.3">
      <c r="A5" s="398" t="s">
        <v>81</v>
      </c>
      <c r="B5" s="398"/>
      <c r="C5" s="398"/>
      <c r="D5" s="398"/>
      <c r="E5" s="35"/>
      <c r="F5" s="35"/>
    </row>
    <row r="6" spans="1:6" ht="9.9" customHeight="1" x14ac:dyDescent="0.3">
      <c r="A6" s="324"/>
      <c r="B6" s="324"/>
      <c r="C6" s="324"/>
      <c r="D6" s="324"/>
      <c r="E6" s="35"/>
      <c r="F6" s="35"/>
    </row>
    <row r="7" spans="1:6" ht="16.2" customHeight="1" x14ac:dyDescent="0.3">
      <c r="A7" s="325" t="s">
        <v>90</v>
      </c>
      <c r="B7" s="324"/>
      <c r="C7" s="324"/>
      <c r="D7" s="324"/>
      <c r="E7" s="35"/>
      <c r="F7" s="35"/>
    </row>
    <row r="8" spans="1:6" ht="9.9" customHeight="1" x14ac:dyDescent="0.3">
      <c r="A8" s="328"/>
      <c r="B8" s="328"/>
      <c r="C8" s="328"/>
      <c r="D8" s="328"/>
      <c r="E8" s="68"/>
      <c r="F8" s="68"/>
    </row>
    <row r="9" spans="1:6" ht="50.1" customHeight="1" x14ac:dyDescent="0.3">
      <c r="A9" s="409" t="s">
        <v>92</v>
      </c>
      <c r="B9" s="409"/>
      <c r="C9" s="409"/>
      <c r="D9" s="409"/>
      <c r="E9" s="68"/>
      <c r="F9" s="68"/>
    </row>
    <row r="10" spans="1:6" ht="9.9" customHeight="1" x14ac:dyDescent="0.3">
      <c r="A10" s="328"/>
      <c r="B10" s="328"/>
      <c r="C10" s="328"/>
      <c r="D10" s="328"/>
      <c r="E10" s="68"/>
      <c r="F10" s="68"/>
    </row>
    <row r="11" spans="1:6" ht="87.9" customHeight="1" x14ac:dyDescent="0.3">
      <c r="A11" s="410" t="s">
        <v>89</v>
      </c>
      <c r="B11" s="410"/>
      <c r="C11" s="410"/>
      <c r="D11" s="410"/>
      <c r="E11" s="68"/>
      <c r="F11" s="68"/>
    </row>
    <row r="12" spans="1:6" ht="9.9" customHeight="1" x14ac:dyDescent="0.3">
      <c r="A12" s="329"/>
      <c r="B12" s="329"/>
      <c r="C12" s="329"/>
      <c r="D12" s="329"/>
      <c r="E12" s="68"/>
      <c r="F12" s="68"/>
    </row>
    <row r="13" spans="1:6" ht="105" customHeight="1" x14ac:dyDescent="0.3">
      <c r="A13" s="411" t="s">
        <v>274</v>
      </c>
      <c r="B13" s="411"/>
      <c r="C13" s="411"/>
      <c r="D13" s="411"/>
      <c r="E13" s="68"/>
      <c r="F13" s="68"/>
    </row>
    <row r="14" spans="1:6" ht="9.9" customHeight="1" x14ac:dyDescent="0.3">
      <c r="A14" s="330"/>
      <c r="B14" s="330"/>
      <c r="C14" s="330"/>
      <c r="D14" s="330"/>
      <c r="E14" s="68"/>
      <c r="F14" s="68"/>
    </row>
    <row r="15" spans="1:6" ht="80.099999999999994" customHeight="1" x14ac:dyDescent="0.3">
      <c r="A15" s="409" t="s">
        <v>114</v>
      </c>
      <c r="B15" s="409"/>
      <c r="C15" s="409"/>
      <c r="D15" s="409"/>
      <c r="E15" s="68"/>
      <c r="F15" s="68"/>
    </row>
    <row r="16" spans="1:6" ht="9.9" customHeight="1" x14ac:dyDescent="0.3">
      <c r="A16" s="328"/>
      <c r="B16" s="328"/>
      <c r="C16" s="328"/>
      <c r="D16" s="328"/>
      <c r="E16" s="68"/>
      <c r="F16" s="68"/>
    </row>
    <row r="17" spans="1:17" ht="20.399999999999999" customHeight="1" x14ac:dyDescent="0.3">
      <c r="A17" s="412" t="s">
        <v>91</v>
      </c>
      <c r="B17" s="412"/>
      <c r="C17" s="412"/>
      <c r="D17" s="412"/>
      <c r="E17" s="68"/>
      <c r="F17" s="68"/>
    </row>
    <row r="18" spans="1:17" ht="20.100000000000001" customHeight="1" x14ac:dyDescent="0.3">
      <c r="A18" s="57" t="s">
        <v>26</v>
      </c>
    </row>
    <row r="19" spans="1:17" ht="120" customHeight="1" x14ac:dyDescent="0.3">
      <c r="A19" s="413" t="s">
        <v>312</v>
      </c>
      <c r="B19" s="413"/>
      <c r="C19" s="413"/>
      <c r="D19" s="413"/>
      <c r="F19" s="68"/>
    </row>
    <row r="20" spans="1:17" ht="20.100000000000001" customHeight="1" x14ac:dyDescent="0.3">
      <c r="A20" s="57" t="s">
        <v>88</v>
      </c>
    </row>
    <row r="21" spans="1:17" ht="5.0999999999999996" customHeight="1" x14ac:dyDescent="0.3"/>
    <row r="22" spans="1:17" ht="18" customHeight="1" x14ac:dyDescent="0.3">
      <c r="A22" s="409" t="s">
        <v>300</v>
      </c>
      <c r="B22" s="409"/>
      <c r="C22" s="409"/>
      <c r="D22" s="409"/>
      <c r="E22" s="68"/>
      <c r="F22" s="68"/>
      <c r="G22" s="68"/>
      <c r="H22" s="68"/>
      <c r="I22" s="68"/>
      <c r="J22" s="68"/>
      <c r="K22" s="68"/>
      <c r="L22" s="68"/>
      <c r="M22" s="68"/>
      <c r="N22" s="68"/>
      <c r="O22" s="68"/>
      <c r="P22" s="68"/>
      <c r="Q22" s="68"/>
    </row>
    <row r="23" spans="1:17" ht="5.0999999999999996" customHeight="1" x14ac:dyDescent="0.3">
      <c r="A23" s="328"/>
      <c r="B23" s="328"/>
      <c r="C23" s="328"/>
      <c r="D23" s="328"/>
      <c r="E23" s="68"/>
      <c r="F23" s="68"/>
      <c r="G23" s="68"/>
      <c r="H23" s="68"/>
      <c r="I23" s="68"/>
      <c r="J23" s="68"/>
      <c r="K23" s="68"/>
      <c r="L23" s="68"/>
      <c r="M23" s="68"/>
      <c r="N23" s="68"/>
      <c r="O23" s="68"/>
      <c r="P23" s="68"/>
      <c r="Q23" s="68"/>
    </row>
    <row r="24" spans="1:17" ht="34.5" customHeight="1" x14ac:dyDescent="0.3">
      <c r="A24" s="414" t="s">
        <v>301</v>
      </c>
      <c r="B24" s="414"/>
      <c r="C24" s="414"/>
      <c r="D24" s="414"/>
      <c r="E24" s="68"/>
      <c r="F24" s="68"/>
      <c r="G24" s="68"/>
      <c r="H24" s="68"/>
      <c r="I24" s="68"/>
      <c r="J24" s="68"/>
      <c r="K24" s="68"/>
      <c r="L24" s="68"/>
      <c r="M24" s="68"/>
      <c r="N24" s="68"/>
      <c r="O24" s="68"/>
      <c r="P24" s="68"/>
      <c r="Q24" s="68"/>
    </row>
    <row r="25" spans="1:17" ht="9.9" customHeight="1" x14ac:dyDescent="0.3">
      <c r="A25" s="328"/>
      <c r="B25" s="328"/>
      <c r="C25" s="328"/>
      <c r="D25" s="328"/>
      <c r="E25" s="68"/>
      <c r="F25" s="68"/>
      <c r="G25" s="68"/>
      <c r="H25" s="68"/>
      <c r="I25" s="68"/>
      <c r="J25" s="68"/>
      <c r="K25" s="68"/>
      <c r="L25" s="68"/>
      <c r="M25" s="68"/>
      <c r="N25" s="68"/>
      <c r="O25" s="68"/>
      <c r="P25" s="68"/>
      <c r="Q25" s="68"/>
    </row>
    <row r="26" spans="1:17" ht="20.100000000000001" customHeight="1" x14ac:dyDescent="0.3">
      <c r="A26" s="408" t="s">
        <v>242</v>
      </c>
      <c r="B26" s="408"/>
      <c r="C26" s="408"/>
      <c r="D26" s="408"/>
    </row>
    <row r="27" spans="1:17" ht="18" customHeight="1" x14ac:dyDescent="0.3">
      <c r="A27" s="27" t="s">
        <v>243</v>
      </c>
    </row>
    <row r="28" spans="1:17" ht="18" customHeight="1" x14ac:dyDescent="0.3">
      <c r="A28" s="27" t="s">
        <v>115</v>
      </c>
    </row>
    <row r="29" spans="1:17" ht="32.1" customHeight="1" x14ac:dyDescent="0.3">
      <c r="A29" s="409" t="s">
        <v>116</v>
      </c>
      <c r="B29" s="409"/>
      <c r="C29" s="409"/>
      <c r="D29" s="409"/>
    </row>
    <row r="30" spans="1:17" ht="9.9" customHeight="1" x14ac:dyDescent="0.3"/>
    <row r="31" spans="1:17" ht="20.100000000000001" customHeight="1" x14ac:dyDescent="0.3">
      <c r="A31" s="408" t="s">
        <v>244</v>
      </c>
      <c r="B31" s="408"/>
      <c r="C31" s="408"/>
      <c r="D31" s="408"/>
    </row>
    <row r="32" spans="1:17" ht="18" customHeight="1" x14ac:dyDescent="0.3">
      <c r="A32" s="27" t="s">
        <v>302</v>
      </c>
    </row>
    <row r="33" spans="1:6" ht="18" customHeight="1" x14ac:dyDescent="0.3">
      <c r="A33" s="27" t="s">
        <v>115</v>
      </c>
    </row>
    <row r="34" spans="1:6" ht="32.1" customHeight="1" x14ac:dyDescent="0.3">
      <c r="A34" s="409" t="s">
        <v>116</v>
      </c>
      <c r="B34" s="409"/>
      <c r="C34" s="409"/>
      <c r="D34" s="409"/>
    </row>
    <row r="35" spans="1:6" ht="9.9" customHeight="1" x14ac:dyDescent="0.3"/>
    <row r="36" spans="1:6" ht="35.1" customHeight="1" x14ac:dyDescent="0.3">
      <c r="A36" s="415" t="s">
        <v>245</v>
      </c>
      <c r="B36" s="415"/>
      <c r="C36" s="415"/>
      <c r="D36" s="415"/>
    </row>
    <row r="37" spans="1:6" ht="18" customHeight="1" x14ac:dyDescent="0.3">
      <c r="A37" s="27" t="s">
        <v>117</v>
      </c>
    </row>
    <row r="38" spans="1:6" ht="18" customHeight="1" x14ac:dyDescent="0.3">
      <c r="A38" s="409" t="s">
        <v>118</v>
      </c>
      <c r="B38" s="409"/>
      <c r="C38" s="409"/>
      <c r="D38" s="409"/>
    </row>
    <row r="39" spans="1:6" ht="9.9" customHeight="1" x14ac:dyDescent="0.3">
      <c r="A39" s="27" t="s">
        <v>87</v>
      </c>
    </row>
    <row r="40" spans="1:6" ht="20.100000000000001" customHeight="1" x14ac:dyDescent="0.3">
      <c r="A40" s="415" t="s">
        <v>246</v>
      </c>
      <c r="B40" s="415"/>
      <c r="C40" s="415"/>
      <c r="D40" s="415"/>
    </row>
    <row r="41" spans="1:6" ht="18" customHeight="1" x14ac:dyDescent="0.3">
      <c r="A41" s="27" t="s">
        <v>117</v>
      </c>
    </row>
    <row r="42" spans="1:6" ht="32.1" customHeight="1" x14ac:dyDescent="0.3">
      <c r="A42" s="409" t="s">
        <v>313</v>
      </c>
      <c r="B42" s="409"/>
      <c r="C42" s="409"/>
      <c r="D42" s="409"/>
    </row>
    <row r="43" spans="1:6" ht="9.9" customHeight="1" x14ac:dyDescent="0.3"/>
    <row r="44" spans="1:6" ht="33" customHeight="1" x14ac:dyDescent="0.3">
      <c r="A44" s="414" t="s">
        <v>303</v>
      </c>
      <c r="B44" s="414"/>
      <c r="C44" s="414"/>
      <c r="D44" s="414"/>
    </row>
    <row r="45" spans="1:6" ht="9.9" customHeight="1" x14ac:dyDescent="0.3"/>
    <row r="46" spans="1:6" ht="20.100000000000001" customHeight="1" x14ac:dyDescent="0.35">
      <c r="A46" s="415" t="s">
        <v>247</v>
      </c>
      <c r="B46" s="415"/>
      <c r="C46" s="415"/>
      <c r="D46" s="415"/>
      <c r="E46" s="9"/>
      <c r="F46" s="35"/>
    </row>
    <row r="47" spans="1:6" ht="18" customHeight="1" x14ac:dyDescent="0.3">
      <c r="A47" s="27" t="s">
        <v>223</v>
      </c>
    </row>
    <row r="48" spans="1:6" ht="18" customHeight="1" x14ac:dyDescent="0.3">
      <c r="A48" s="27" t="s">
        <v>119</v>
      </c>
    </row>
    <row r="49" spans="1:6" ht="9.9" customHeight="1" x14ac:dyDescent="0.3"/>
    <row r="50" spans="1:6" ht="35.1" customHeight="1" x14ac:dyDescent="0.3">
      <c r="A50" s="415" t="s">
        <v>248</v>
      </c>
      <c r="B50" s="415"/>
      <c r="C50" s="415"/>
      <c r="D50" s="415"/>
    </row>
    <row r="51" spans="1:6" ht="48" customHeight="1" x14ac:dyDescent="0.3">
      <c r="A51" s="409" t="s">
        <v>224</v>
      </c>
      <c r="B51" s="409"/>
      <c r="C51" s="409"/>
      <c r="D51" s="409"/>
    </row>
    <row r="52" spans="1:6" ht="18" customHeight="1" x14ac:dyDescent="0.3">
      <c r="A52" s="27" t="s">
        <v>120</v>
      </c>
    </row>
    <row r="53" spans="1:6" ht="9.9" customHeight="1" x14ac:dyDescent="0.3"/>
    <row r="54" spans="1:6" ht="35.1" customHeight="1" x14ac:dyDescent="0.3">
      <c r="A54" s="415" t="s">
        <v>249</v>
      </c>
      <c r="B54" s="415"/>
      <c r="C54" s="415"/>
      <c r="D54" s="415"/>
      <c r="E54" s="6"/>
      <c r="F54" s="6"/>
    </row>
    <row r="55" spans="1:6" ht="48" customHeight="1" x14ac:dyDescent="0.3">
      <c r="A55" s="409" t="s">
        <v>225</v>
      </c>
      <c r="B55" s="409"/>
      <c r="C55" s="409"/>
      <c r="D55" s="409"/>
    </row>
    <row r="56" spans="1:6" ht="30" customHeight="1" x14ac:dyDescent="0.3">
      <c r="A56" s="409" t="s">
        <v>226</v>
      </c>
      <c r="B56" s="409"/>
      <c r="C56" s="409"/>
      <c r="D56" s="409"/>
    </row>
    <row r="57" spans="1:6" ht="9.9" customHeight="1" x14ac:dyDescent="0.3"/>
    <row r="58" spans="1:6" ht="20.100000000000001" customHeight="1" x14ac:dyDescent="0.3">
      <c r="A58" s="415" t="s">
        <v>250</v>
      </c>
      <c r="B58" s="415"/>
      <c r="C58" s="415"/>
      <c r="D58" s="415"/>
      <c r="E58" s="35"/>
      <c r="F58" s="35"/>
    </row>
    <row r="59" spans="1:6" ht="18" customHeight="1" x14ac:dyDescent="0.3">
      <c r="A59" s="27" t="s">
        <v>227</v>
      </c>
    </row>
    <row r="60" spans="1:6" ht="18" customHeight="1" x14ac:dyDescent="0.3">
      <c r="A60" s="27" t="s">
        <v>121</v>
      </c>
    </row>
    <row r="61" spans="1:6" ht="9.9" customHeight="1" x14ac:dyDescent="0.3"/>
    <row r="62" spans="1:6" ht="17.399999999999999" x14ac:dyDescent="0.3">
      <c r="A62" s="415" t="s">
        <v>251</v>
      </c>
      <c r="B62" s="415"/>
      <c r="C62" s="415"/>
      <c r="D62" s="415"/>
    </row>
    <row r="63" spans="1:6" ht="18" customHeight="1" x14ac:dyDescent="0.3">
      <c r="A63" s="27" t="s">
        <v>165</v>
      </c>
    </row>
    <row r="64" spans="1:6" ht="18" customHeight="1" x14ac:dyDescent="0.3">
      <c r="A64" s="27" t="s">
        <v>166</v>
      </c>
    </row>
    <row r="65" spans="1:4" ht="9.9" customHeight="1" x14ac:dyDescent="0.3"/>
    <row r="66" spans="1:4" ht="19.8" x14ac:dyDescent="0.3">
      <c r="A66" s="69" t="s">
        <v>93</v>
      </c>
    </row>
    <row r="67" spans="1:4" ht="84.9" customHeight="1" x14ac:dyDescent="0.3">
      <c r="A67" s="409" t="s">
        <v>286</v>
      </c>
      <c r="B67" s="409"/>
      <c r="C67" s="409"/>
      <c r="D67" s="409"/>
    </row>
    <row r="68" spans="1:4" ht="9.9" customHeight="1" x14ac:dyDescent="0.3">
      <c r="A68" s="328"/>
      <c r="B68" s="328"/>
      <c r="C68" s="328"/>
      <c r="D68" s="328"/>
    </row>
    <row r="69" spans="1:4" ht="20.100000000000001" customHeight="1" x14ac:dyDescent="0.3">
      <c r="A69" s="409" t="s">
        <v>96</v>
      </c>
      <c r="B69" s="409"/>
      <c r="C69" s="409"/>
      <c r="D69" s="409"/>
    </row>
    <row r="70" spans="1:4" ht="18" customHeight="1" x14ac:dyDescent="0.3">
      <c r="A70" s="35" t="s">
        <v>94</v>
      </c>
      <c r="C70" s="70" t="s">
        <v>95</v>
      </c>
      <c r="D70" s="71"/>
    </row>
    <row r="71" spans="1:4" ht="18" customHeight="1" x14ac:dyDescent="0.3">
      <c r="A71" s="35" t="s">
        <v>103</v>
      </c>
      <c r="C71" s="70" t="s">
        <v>102</v>
      </c>
      <c r="D71" s="71"/>
    </row>
    <row r="72" spans="1:4" ht="18" customHeight="1" x14ac:dyDescent="0.3">
      <c r="A72" s="35" t="s">
        <v>265</v>
      </c>
      <c r="C72" s="70" t="s">
        <v>177</v>
      </c>
    </row>
    <row r="73" spans="1:4" ht="9.9" customHeight="1" x14ac:dyDescent="0.3">
      <c r="A73" s="35"/>
      <c r="C73" s="70"/>
    </row>
    <row r="74" spans="1:4" ht="36.75" customHeight="1" x14ac:dyDescent="0.3">
      <c r="A74" s="409" t="s">
        <v>314</v>
      </c>
      <c r="B74" s="409"/>
      <c r="C74" s="409"/>
      <c r="D74" s="409"/>
    </row>
    <row r="75" spans="1:4" ht="18" customHeight="1" x14ac:dyDescent="0.3">
      <c r="A75" s="27" t="s">
        <v>275</v>
      </c>
      <c r="B75" s="200"/>
    </row>
    <row r="76" spans="1:4" ht="18" customHeight="1" x14ac:dyDescent="0.3">
      <c r="A76" s="27" t="s">
        <v>276</v>
      </c>
      <c r="B76" s="200"/>
    </row>
    <row r="77" spans="1:4" ht="18" customHeight="1" x14ac:dyDescent="0.3">
      <c r="A77" s="27" t="s">
        <v>277</v>
      </c>
      <c r="B77" s="200"/>
    </row>
    <row r="78" spans="1:4" ht="18" customHeight="1" x14ac:dyDescent="0.3">
      <c r="A78" s="27" t="s">
        <v>278</v>
      </c>
      <c r="B78" s="200"/>
    </row>
    <row r="79" spans="1:4" ht="9.9" customHeight="1" x14ac:dyDescent="0.3">
      <c r="B79" s="200"/>
    </row>
    <row r="80" spans="1:4" ht="18" customHeight="1" x14ac:dyDescent="0.3">
      <c r="A80" s="27" t="s">
        <v>304</v>
      </c>
      <c r="B80" s="200"/>
    </row>
    <row r="81" spans="1:4" ht="18" customHeight="1" x14ac:dyDescent="0.3">
      <c r="A81" s="27" t="s">
        <v>305</v>
      </c>
      <c r="B81" s="200" t="s">
        <v>306</v>
      </c>
      <c r="C81" s="70" t="s">
        <v>307</v>
      </c>
    </row>
    <row r="82" spans="1:4" ht="18" customHeight="1" x14ac:dyDescent="0.3">
      <c r="A82" s="200" t="s">
        <v>308</v>
      </c>
      <c r="B82" s="200" t="s">
        <v>330</v>
      </c>
      <c r="C82" s="70" t="s">
        <v>331</v>
      </c>
    </row>
    <row r="83" spans="1:4" ht="9.9" customHeight="1" x14ac:dyDescent="0.3">
      <c r="A83" s="200"/>
      <c r="B83" s="200"/>
      <c r="C83" s="70"/>
    </row>
    <row r="84" spans="1:4" ht="18" customHeight="1" x14ac:dyDescent="0.3">
      <c r="A84" s="349" t="s">
        <v>315</v>
      </c>
      <c r="B84" s="200"/>
    </row>
    <row r="85" spans="1:4" ht="32.1" customHeight="1" x14ac:dyDescent="0.3">
      <c r="A85" s="416" t="s">
        <v>228</v>
      </c>
      <c r="B85" s="416"/>
      <c r="C85" s="416"/>
      <c r="D85" s="416"/>
    </row>
    <row r="86" spans="1:4" ht="32.1" customHeight="1" x14ac:dyDescent="0.3">
      <c r="A86" s="416" t="s">
        <v>316</v>
      </c>
      <c r="B86" s="416"/>
      <c r="C86" s="416"/>
      <c r="D86" s="416"/>
    </row>
    <row r="87" spans="1:4" ht="9.9" customHeight="1" x14ac:dyDescent="0.3"/>
    <row r="88" spans="1:4" ht="17.399999999999999" x14ac:dyDescent="0.3">
      <c r="A88" s="350" t="s">
        <v>317</v>
      </c>
      <c r="B88" s="204"/>
      <c r="C88" s="204"/>
    </row>
    <row r="89" spans="1:4" ht="9.9" customHeight="1" x14ac:dyDescent="0.3">
      <c r="A89" s="204"/>
      <c r="B89" s="204"/>
      <c r="C89" s="204"/>
    </row>
    <row r="90" spans="1:4" ht="55.5" customHeight="1" x14ac:dyDescent="0.3">
      <c r="A90" s="351" t="s">
        <v>325</v>
      </c>
      <c r="B90" s="417" t="s">
        <v>318</v>
      </c>
      <c r="C90" s="418"/>
    </row>
    <row r="91" spans="1:4" x14ac:dyDescent="0.3">
      <c r="A91" s="352" t="s">
        <v>229</v>
      </c>
      <c r="B91" s="146" t="s">
        <v>319</v>
      </c>
      <c r="C91" s="353" t="s">
        <v>333</v>
      </c>
    </row>
    <row r="92" spans="1:4" x14ac:dyDescent="0.3">
      <c r="A92" s="354" t="s">
        <v>326</v>
      </c>
      <c r="B92" s="355" t="s">
        <v>320</v>
      </c>
      <c r="C92" s="356" t="s">
        <v>329</v>
      </c>
    </row>
    <row r="93" spans="1:4" x14ac:dyDescent="0.3">
      <c r="A93" s="357" t="s">
        <v>327</v>
      </c>
      <c r="B93" s="355" t="s">
        <v>321</v>
      </c>
      <c r="C93" s="358" t="s">
        <v>322</v>
      </c>
    </row>
    <row r="94" spans="1:4" x14ac:dyDescent="0.35">
      <c r="A94" s="359" t="s">
        <v>328</v>
      </c>
      <c r="B94" s="360" t="s">
        <v>323</v>
      </c>
      <c r="C94" s="361" t="s">
        <v>324</v>
      </c>
    </row>
    <row r="95" spans="1:4" x14ac:dyDescent="0.3">
      <c r="D95" s="103"/>
    </row>
    <row r="96" spans="1:4" x14ac:dyDescent="0.3">
      <c r="A96" s="419" t="s">
        <v>122</v>
      </c>
      <c r="B96" s="419"/>
      <c r="C96" s="419"/>
      <c r="D96" s="419"/>
    </row>
  </sheetData>
  <mergeCells count="33">
    <mergeCell ref="A86:D86"/>
    <mergeCell ref="B90:C90"/>
    <mergeCell ref="A96:D96"/>
    <mergeCell ref="A58:D58"/>
    <mergeCell ref="A62:D62"/>
    <mergeCell ref="A67:D67"/>
    <mergeCell ref="A69:D69"/>
    <mergeCell ref="A74:D74"/>
    <mergeCell ref="A85:D85"/>
    <mergeCell ref="A56:D56"/>
    <mergeCell ref="A34:D34"/>
    <mergeCell ref="A36:D36"/>
    <mergeCell ref="A38:D38"/>
    <mergeCell ref="A40:D40"/>
    <mergeCell ref="A42:D42"/>
    <mergeCell ref="A44:D44"/>
    <mergeCell ref="A46:D46"/>
    <mergeCell ref="A50:D50"/>
    <mergeCell ref="A51:D51"/>
    <mergeCell ref="A54:D54"/>
    <mergeCell ref="A55:D55"/>
    <mergeCell ref="A31:D31"/>
    <mergeCell ref="A5:D5"/>
    <mergeCell ref="A9:D9"/>
    <mergeCell ref="A11:D11"/>
    <mergeCell ref="A13:D13"/>
    <mergeCell ref="A15:D15"/>
    <mergeCell ref="A17:D17"/>
    <mergeCell ref="A19:D19"/>
    <mergeCell ref="A22:D22"/>
    <mergeCell ref="A24:D24"/>
    <mergeCell ref="A26:D26"/>
    <mergeCell ref="A29:D29"/>
  </mergeCells>
  <hyperlinks>
    <hyperlink ref="C71" r:id="rId1" xr:uid="{6B229931-A909-4EDC-B77F-DBD3FC04FC37}"/>
    <hyperlink ref="C72" r:id="rId2" xr:uid="{A2E07F57-6DED-4C0B-8AE8-D4D3EE7BF6E5}"/>
    <hyperlink ref="C94" r:id="rId3" xr:uid="{657E84B1-B9BC-495C-AE15-6E83F846F958}"/>
    <hyperlink ref="C82" r:id="rId4" xr:uid="{89D8515C-25DE-4975-BE56-A0B35012CF0F}"/>
  </hyperlinks>
  <printOptions horizontalCentered="1"/>
  <pageMargins left="0.31496062992125984" right="0.31496062992125984" top="0.35433070866141736" bottom="0.35433070866141736" header="0.11811023622047245" footer="0.11811023622047245"/>
  <pageSetup scale="65" orientation="portrait" r:id="rId5"/>
  <headerFooter>
    <oddFooter>&amp;L&amp;"Palatino Linotype,Normal"Ejecución programática y presupuestaria&amp;C&amp;"Palatino Linotype,Negrita"Fodesaf&amp;R&amp;"Palatino Linotype,Normal"&amp;10&amp;P</oddFooter>
  </headerFooter>
  <rowBreaks count="1" manualBreakCount="1">
    <brk id="43" max="3" man="1"/>
  </rowBreaks>
  <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79797"/>
  </sheetPr>
  <dimension ref="A1:F222"/>
  <sheetViews>
    <sheetView showGridLines="0" zoomScale="80" zoomScaleNormal="80" zoomScaleSheetLayoutView="100" workbookViewId="0">
      <selection sqref="A1:F2"/>
    </sheetView>
  </sheetViews>
  <sheetFormatPr baseColWidth="10" defaultColWidth="11.44140625" defaultRowHeight="15.6" x14ac:dyDescent="0.3"/>
  <cols>
    <col min="1" max="1" width="60.44140625" style="34" customWidth="1"/>
    <col min="2" max="2" width="40.88671875" style="34" customWidth="1"/>
    <col min="3" max="5" width="19.6640625" style="34" customWidth="1"/>
    <col min="6" max="6" width="20.6640625" style="34" customWidth="1"/>
    <col min="7" max="16384" width="11.44140625" style="27"/>
  </cols>
  <sheetData>
    <row r="1" spans="1:6" ht="18" customHeight="1" x14ac:dyDescent="0.3">
      <c r="A1" s="420" t="s">
        <v>123</v>
      </c>
      <c r="B1" s="420"/>
      <c r="C1" s="420"/>
      <c r="D1" s="420"/>
      <c r="E1" s="420"/>
      <c r="F1" s="420"/>
    </row>
    <row r="2" spans="1:6" ht="18" customHeight="1" x14ac:dyDescent="0.3">
      <c r="A2" s="420"/>
      <c r="B2" s="420"/>
      <c r="C2" s="420"/>
      <c r="D2" s="420"/>
      <c r="E2" s="420"/>
      <c r="F2" s="420"/>
    </row>
    <row r="3" spans="1:6" ht="18" customHeight="1" x14ac:dyDescent="0.3">
      <c r="A3" s="429" t="s">
        <v>147</v>
      </c>
      <c r="B3" s="429"/>
      <c r="C3" s="429"/>
      <c r="D3" s="429"/>
      <c r="E3" s="429"/>
      <c r="F3" s="429"/>
    </row>
    <row r="4" spans="1:6" ht="15" customHeight="1" thickBot="1" x14ac:dyDescent="0.35">
      <c r="A4" s="79"/>
      <c r="B4" s="79"/>
      <c r="C4" s="79"/>
      <c r="D4" s="79"/>
      <c r="E4" s="79"/>
      <c r="F4" s="79"/>
    </row>
    <row r="5" spans="1:6" ht="18" customHeight="1" x14ac:dyDescent="0.3">
      <c r="A5" s="55"/>
      <c r="B5" s="143" t="s">
        <v>22</v>
      </c>
      <c r="C5" s="433" t="s">
        <v>287</v>
      </c>
      <c r="D5" s="434"/>
      <c r="E5" s="435"/>
      <c r="F5" s="27"/>
    </row>
    <row r="6" spans="1:6" ht="18" customHeight="1" x14ac:dyDescent="0.3">
      <c r="A6" s="56"/>
      <c r="B6" s="145" t="s">
        <v>33</v>
      </c>
      <c r="C6" s="436" t="s">
        <v>288</v>
      </c>
      <c r="D6" s="437"/>
      <c r="E6" s="438"/>
      <c r="F6" s="6"/>
    </row>
    <row r="7" spans="1:6" ht="18" customHeight="1" thickBot="1" x14ac:dyDescent="0.35">
      <c r="A7" s="56"/>
      <c r="B7" s="148" t="s">
        <v>34</v>
      </c>
      <c r="C7" s="439" t="s">
        <v>289</v>
      </c>
      <c r="D7" s="440"/>
      <c r="E7" s="441"/>
      <c r="F7" s="6"/>
    </row>
    <row r="8" spans="1:6" s="9" customFormat="1" ht="15" customHeight="1" x14ac:dyDescent="0.35"/>
    <row r="9" spans="1:6" ht="21.9" customHeight="1" x14ac:dyDescent="0.3">
      <c r="A9" s="432" t="s">
        <v>35</v>
      </c>
      <c r="B9" s="432"/>
      <c r="C9" s="432"/>
      <c r="D9" s="432"/>
      <c r="E9" s="432"/>
      <c r="F9" s="432"/>
    </row>
    <row r="10" spans="1:6" ht="15" customHeight="1" x14ac:dyDescent="0.3">
      <c r="A10" s="11"/>
      <c r="B10" s="11"/>
      <c r="C10" s="11"/>
      <c r="D10" s="11"/>
      <c r="E10" s="11"/>
      <c r="F10" s="11"/>
    </row>
    <row r="11" spans="1:6" ht="50.25" customHeight="1" x14ac:dyDescent="0.3">
      <c r="A11" s="409" t="s">
        <v>282</v>
      </c>
      <c r="B11" s="409"/>
      <c r="C11" s="409"/>
      <c r="D11" s="409"/>
      <c r="E11" s="409"/>
      <c r="F11" s="409"/>
    </row>
    <row r="12" spans="1:6" ht="15" customHeight="1" x14ac:dyDescent="0.3">
      <c r="A12" s="11"/>
      <c r="B12" s="11"/>
      <c r="C12" s="11"/>
      <c r="D12" s="11"/>
      <c r="E12" s="11"/>
      <c r="F12" s="11"/>
    </row>
    <row r="13" spans="1:6" x14ac:dyDescent="0.3">
      <c r="A13" s="426" t="s">
        <v>36</v>
      </c>
      <c r="B13" s="426"/>
      <c r="C13" s="426"/>
      <c r="D13" s="426"/>
      <c r="E13" s="426"/>
      <c r="F13" s="426"/>
    </row>
    <row r="14" spans="1:6" ht="15" customHeight="1" x14ac:dyDescent="0.3">
      <c r="A14" s="426" t="s">
        <v>19</v>
      </c>
      <c r="B14" s="426"/>
      <c r="C14" s="426"/>
      <c r="D14" s="426"/>
      <c r="E14" s="426"/>
      <c r="F14" s="426"/>
    </row>
    <row r="15" spans="1:6" ht="16.95" customHeight="1" x14ac:dyDescent="0.3">
      <c r="A15" s="92" t="s">
        <v>17</v>
      </c>
      <c r="B15" s="91" t="s">
        <v>18</v>
      </c>
      <c r="C15" s="91" t="s">
        <v>0</v>
      </c>
      <c r="D15" s="91" t="s">
        <v>2</v>
      </c>
      <c r="E15" s="91" t="s">
        <v>1</v>
      </c>
      <c r="F15" s="92" t="s">
        <v>4</v>
      </c>
    </row>
    <row r="16" spans="1:6" ht="16.95" customHeight="1" x14ac:dyDescent="0.3">
      <c r="A16" s="427" t="s">
        <v>16</v>
      </c>
      <c r="B16" s="86" t="s">
        <v>297</v>
      </c>
      <c r="C16" s="296">
        <f>+C19+C21+C23+C25+C27+C29+C31</f>
        <v>213</v>
      </c>
      <c r="D16" s="296">
        <f t="shared" ref="D16:F16" si="0">+D19+D21+D23+D25+D27+D29+D31</f>
        <v>519</v>
      </c>
      <c r="E16" s="296">
        <f t="shared" si="0"/>
        <v>224</v>
      </c>
      <c r="F16" s="296">
        <f t="shared" si="0"/>
        <v>956</v>
      </c>
    </row>
    <row r="17" spans="1:6" ht="16.95" customHeight="1" x14ac:dyDescent="0.3">
      <c r="A17" s="427"/>
      <c r="B17" s="86" t="s">
        <v>298</v>
      </c>
      <c r="C17" s="296">
        <f>+C20+C22+C24+C26+C28+C30+C32</f>
        <v>3144</v>
      </c>
      <c r="D17" s="296">
        <f t="shared" ref="D17:F17" si="1">+D20+D22+D24+D26+D28+D30+D32</f>
        <v>3058</v>
      </c>
      <c r="E17" s="296">
        <f t="shared" si="1"/>
        <v>2918</v>
      </c>
      <c r="F17" s="296">
        <f t="shared" si="1"/>
        <v>9120</v>
      </c>
    </row>
    <row r="18" spans="1:6" ht="15" customHeight="1" x14ac:dyDescent="0.3">
      <c r="A18" s="12"/>
      <c r="B18" s="13"/>
      <c r="C18" s="297"/>
      <c r="D18" s="297"/>
      <c r="E18" s="297"/>
      <c r="F18" s="298"/>
    </row>
    <row r="19" spans="1:6" s="60" customFormat="1" ht="16.95" customHeight="1" x14ac:dyDescent="0.3">
      <c r="A19" s="430" t="s">
        <v>290</v>
      </c>
      <c r="B19" s="302" t="s">
        <v>297</v>
      </c>
      <c r="C19" s="303">
        <v>205</v>
      </c>
      <c r="D19" s="303">
        <v>430</v>
      </c>
      <c r="E19" s="303">
        <v>76</v>
      </c>
      <c r="F19" s="304">
        <f>+SUM(C19:E19)</f>
        <v>711</v>
      </c>
    </row>
    <row r="20" spans="1:6" s="60" customFormat="1" ht="16.95" customHeight="1" x14ac:dyDescent="0.3">
      <c r="A20" s="430"/>
      <c r="B20" s="302" t="s">
        <v>298</v>
      </c>
      <c r="C20" s="303">
        <v>2848</v>
      </c>
      <c r="D20" s="303">
        <v>2923</v>
      </c>
      <c r="E20" s="303">
        <v>2685</v>
      </c>
      <c r="F20" s="304">
        <f t="shared" ref="F20:F32" si="2">+SUM(C20:E20)</f>
        <v>8456</v>
      </c>
    </row>
    <row r="21" spans="1:6" s="60" customFormat="1" ht="16.95" customHeight="1" x14ac:dyDescent="0.3">
      <c r="A21" s="445" t="s">
        <v>291</v>
      </c>
      <c r="B21" s="295" t="s">
        <v>297</v>
      </c>
      <c r="C21" s="299">
        <v>0</v>
      </c>
      <c r="D21" s="299">
        <v>0</v>
      </c>
      <c r="E21" s="299">
        <v>0</v>
      </c>
      <c r="F21" s="300">
        <f t="shared" si="2"/>
        <v>0</v>
      </c>
    </row>
    <row r="22" spans="1:6" s="60" customFormat="1" ht="16.95" customHeight="1" x14ac:dyDescent="0.3">
      <c r="A22" s="445"/>
      <c r="B22" s="295" t="s">
        <v>298</v>
      </c>
      <c r="C22" s="299">
        <v>0</v>
      </c>
      <c r="D22" s="299">
        <v>0</v>
      </c>
      <c r="E22" s="299">
        <v>0</v>
      </c>
      <c r="F22" s="300">
        <f t="shared" si="2"/>
        <v>0</v>
      </c>
    </row>
    <row r="23" spans="1:6" s="60" customFormat="1" ht="16.95" customHeight="1" x14ac:dyDescent="0.3">
      <c r="A23" s="430" t="s">
        <v>292</v>
      </c>
      <c r="B23" s="302" t="s">
        <v>297</v>
      </c>
      <c r="C23" s="303">
        <v>0</v>
      </c>
      <c r="D23" s="303">
        <v>0</v>
      </c>
      <c r="E23" s="303">
        <v>0</v>
      </c>
      <c r="F23" s="304">
        <f t="shared" si="2"/>
        <v>0</v>
      </c>
    </row>
    <row r="24" spans="1:6" s="60" customFormat="1" ht="16.95" customHeight="1" x14ac:dyDescent="0.3">
      <c r="A24" s="430"/>
      <c r="B24" s="302" t="s">
        <v>298</v>
      </c>
      <c r="C24" s="303">
        <v>9</v>
      </c>
      <c r="D24" s="303">
        <v>0</v>
      </c>
      <c r="E24" s="303">
        <v>0</v>
      </c>
      <c r="F24" s="304">
        <f t="shared" si="2"/>
        <v>9</v>
      </c>
    </row>
    <row r="25" spans="1:6" s="60" customFormat="1" ht="16.95" customHeight="1" x14ac:dyDescent="0.3">
      <c r="A25" s="445" t="s">
        <v>293</v>
      </c>
      <c r="B25" s="295" t="s">
        <v>297</v>
      </c>
      <c r="C25" s="299">
        <v>7</v>
      </c>
      <c r="D25" s="299">
        <v>0</v>
      </c>
      <c r="E25" s="299">
        <v>98</v>
      </c>
      <c r="F25" s="300">
        <f t="shared" si="2"/>
        <v>105</v>
      </c>
    </row>
    <row r="26" spans="1:6" s="60" customFormat="1" ht="16.95" customHeight="1" x14ac:dyDescent="0.3">
      <c r="A26" s="445"/>
      <c r="B26" s="295" t="s">
        <v>298</v>
      </c>
      <c r="C26" s="299">
        <v>151</v>
      </c>
      <c r="D26" s="299">
        <v>18</v>
      </c>
      <c r="E26" s="299">
        <v>98</v>
      </c>
      <c r="F26" s="300">
        <f t="shared" si="2"/>
        <v>267</v>
      </c>
    </row>
    <row r="27" spans="1:6" s="60" customFormat="1" ht="16.95" customHeight="1" x14ac:dyDescent="0.3">
      <c r="A27" s="446" t="s">
        <v>294</v>
      </c>
      <c r="B27" s="302" t="s">
        <v>297</v>
      </c>
      <c r="C27" s="303">
        <v>1</v>
      </c>
      <c r="D27" s="303">
        <v>89</v>
      </c>
      <c r="E27" s="303">
        <v>50</v>
      </c>
      <c r="F27" s="304">
        <f t="shared" si="2"/>
        <v>140</v>
      </c>
    </row>
    <row r="28" spans="1:6" s="60" customFormat="1" ht="16.95" customHeight="1" x14ac:dyDescent="0.3">
      <c r="A28" s="446"/>
      <c r="B28" s="302" t="s">
        <v>298</v>
      </c>
      <c r="C28" s="303">
        <v>136</v>
      </c>
      <c r="D28" s="303">
        <v>117</v>
      </c>
      <c r="E28" s="303">
        <v>135</v>
      </c>
      <c r="F28" s="304">
        <f t="shared" si="2"/>
        <v>388</v>
      </c>
    </row>
    <row r="29" spans="1:6" s="60" customFormat="1" ht="16.95" customHeight="1" x14ac:dyDescent="0.3">
      <c r="A29" s="445" t="s">
        <v>295</v>
      </c>
      <c r="B29" s="295" t="s">
        <v>297</v>
      </c>
      <c r="C29" s="299">
        <v>0</v>
      </c>
      <c r="D29" s="299">
        <v>0</v>
      </c>
      <c r="E29" s="299">
        <v>0</v>
      </c>
      <c r="F29" s="300">
        <f t="shared" si="2"/>
        <v>0</v>
      </c>
    </row>
    <row r="30" spans="1:6" s="60" customFormat="1" ht="16.95" customHeight="1" x14ac:dyDescent="0.3">
      <c r="A30" s="445"/>
      <c r="B30" s="295" t="s">
        <v>298</v>
      </c>
      <c r="C30" s="301">
        <v>0</v>
      </c>
      <c r="D30" s="299">
        <v>0</v>
      </c>
      <c r="E30" s="299">
        <v>0</v>
      </c>
      <c r="F30" s="300">
        <f t="shared" si="2"/>
        <v>0</v>
      </c>
    </row>
    <row r="31" spans="1:6" s="60" customFormat="1" ht="16.95" customHeight="1" x14ac:dyDescent="0.3">
      <c r="A31" s="447" t="s">
        <v>296</v>
      </c>
      <c r="B31" s="302" t="s">
        <v>297</v>
      </c>
      <c r="C31" s="305">
        <v>0</v>
      </c>
      <c r="D31" s="303">
        <v>0</v>
      </c>
      <c r="E31" s="303">
        <v>0</v>
      </c>
      <c r="F31" s="304">
        <f t="shared" si="2"/>
        <v>0</v>
      </c>
    </row>
    <row r="32" spans="1:6" s="60" customFormat="1" ht="16.95" customHeight="1" x14ac:dyDescent="0.3">
      <c r="A32" s="448"/>
      <c r="B32" s="302" t="s">
        <v>298</v>
      </c>
      <c r="C32" s="303">
        <v>0</v>
      </c>
      <c r="D32" s="303">
        <v>0</v>
      </c>
      <c r="E32" s="303">
        <v>0</v>
      </c>
      <c r="F32" s="304">
        <f t="shared" si="2"/>
        <v>0</v>
      </c>
    </row>
    <row r="33" spans="1:6" x14ac:dyDescent="0.3">
      <c r="A33" s="385" t="s">
        <v>334</v>
      </c>
      <c r="B33" s="385"/>
      <c r="C33" s="385"/>
      <c r="D33" s="385"/>
      <c r="E33" s="385"/>
      <c r="F33" s="385"/>
    </row>
    <row r="34" spans="1:6" ht="35.1" customHeight="1" x14ac:dyDescent="0.3">
      <c r="A34" s="442" t="s">
        <v>283</v>
      </c>
      <c r="B34" s="443"/>
      <c r="C34" s="443"/>
      <c r="D34" s="443"/>
      <c r="E34" s="443"/>
      <c r="F34" s="444"/>
    </row>
    <row r="35" spans="1:6" s="114" customFormat="1" ht="50.1" customHeight="1" x14ac:dyDescent="0.3">
      <c r="A35" s="421" t="s">
        <v>111</v>
      </c>
      <c r="B35" s="422"/>
      <c r="C35" s="422"/>
      <c r="D35" s="422"/>
      <c r="E35" s="422"/>
      <c r="F35" s="423"/>
    </row>
    <row r="36" spans="1:6" x14ac:dyDescent="0.3">
      <c r="A36" s="30"/>
      <c r="B36" s="30"/>
      <c r="C36" s="30"/>
      <c r="D36" s="31"/>
      <c r="E36" s="31"/>
      <c r="F36" s="32"/>
    </row>
    <row r="37" spans="1:6" x14ac:dyDescent="0.3">
      <c r="A37" s="426" t="s">
        <v>37</v>
      </c>
      <c r="B37" s="426"/>
      <c r="C37" s="426"/>
      <c r="D37" s="426"/>
      <c r="E37" s="426"/>
      <c r="F37" s="426"/>
    </row>
    <row r="38" spans="1:6" ht="15" customHeight="1" x14ac:dyDescent="0.3">
      <c r="A38" s="426" t="s">
        <v>20</v>
      </c>
      <c r="B38" s="426"/>
      <c r="C38" s="426"/>
      <c r="D38" s="426"/>
      <c r="E38" s="426"/>
      <c r="F38" s="426"/>
    </row>
    <row r="39" spans="1:6" ht="16.95" customHeight="1" x14ac:dyDescent="0.3">
      <c r="A39" s="424" t="s">
        <v>17</v>
      </c>
      <c r="B39" s="425"/>
      <c r="C39" s="91" t="s">
        <v>0</v>
      </c>
      <c r="D39" s="91" t="s">
        <v>2</v>
      </c>
      <c r="E39" s="91" t="s">
        <v>1</v>
      </c>
      <c r="F39" s="92" t="s">
        <v>4</v>
      </c>
    </row>
    <row r="40" spans="1:6" ht="16.95" customHeight="1" x14ac:dyDescent="0.3">
      <c r="A40" s="427" t="s">
        <v>16</v>
      </c>
      <c r="B40" s="427"/>
      <c r="C40" s="98">
        <f>+SUM(C42:C48)</f>
        <v>928502830</v>
      </c>
      <c r="D40" s="98">
        <f t="shared" ref="D40" si="3">+SUM(D42:D48)</f>
        <v>911162260</v>
      </c>
      <c r="E40" s="98">
        <f>+SUM(E42:E48)</f>
        <v>842007310</v>
      </c>
      <c r="F40" s="98">
        <f>+SUM(F42:F48)</f>
        <v>2681672400</v>
      </c>
    </row>
    <row r="41" spans="1:6" ht="15" customHeight="1" x14ac:dyDescent="0.3">
      <c r="A41" s="428"/>
      <c r="B41" s="428"/>
      <c r="C41" s="14"/>
      <c r="D41" s="14"/>
      <c r="E41" s="14"/>
      <c r="F41" s="14"/>
    </row>
    <row r="42" spans="1:6" ht="16.95" customHeight="1" x14ac:dyDescent="0.3">
      <c r="A42" s="428" t="s">
        <v>290</v>
      </c>
      <c r="B42" s="428"/>
      <c r="C42" s="15">
        <v>861457830</v>
      </c>
      <c r="D42" s="15">
        <v>879667260</v>
      </c>
      <c r="E42" s="15">
        <v>787252310</v>
      </c>
      <c r="F42" s="198">
        <f>+SUM(C42:E42)</f>
        <v>2528377400</v>
      </c>
    </row>
    <row r="43" spans="1:6" ht="16.95" customHeight="1" x14ac:dyDescent="0.3">
      <c r="A43" s="428" t="s">
        <v>291</v>
      </c>
      <c r="B43" s="428"/>
      <c r="C43" s="15">
        <v>0</v>
      </c>
      <c r="D43" s="15">
        <v>0</v>
      </c>
      <c r="E43" s="15">
        <v>0</v>
      </c>
      <c r="F43" s="198">
        <f t="shared" ref="F43:F48" si="4">+SUM(C43:E43)</f>
        <v>0</v>
      </c>
    </row>
    <row r="44" spans="1:6" ht="16.95" customHeight="1" x14ac:dyDescent="0.3">
      <c r="A44" s="428" t="s">
        <v>292</v>
      </c>
      <c r="B44" s="428"/>
      <c r="C44" s="15">
        <v>1035000</v>
      </c>
      <c r="D44" s="15">
        <v>0</v>
      </c>
      <c r="E44" s="15">
        <v>0</v>
      </c>
      <c r="F44" s="198">
        <f t="shared" si="4"/>
        <v>1035000</v>
      </c>
    </row>
    <row r="45" spans="1:6" ht="16.95" customHeight="1" x14ac:dyDescent="0.3">
      <c r="A45" s="428" t="s">
        <v>293</v>
      </c>
      <c r="B45" s="428"/>
      <c r="C45" s="15">
        <v>34730000</v>
      </c>
      <c r="D45" s="15">
        <v>4140000</v>
      </c>
      <c r="E45" s="15">
        <v>23030000</v>
      </c>
      <c r="F45" s="198">
        <f t="shared" si="4"/>
        <v>61900000</v>
      </c>
    </row>
    <row r="46" spans="1:6" ht="16.95" customHeight="1" x14ac:dyDescent="0.3">
      <c r="A46" s="428" t="s">
        <v>294</v>
      </c>
      <c r="B46" s="428"/>
      <c r="C46" s="15">
        <v>31280000</v>
      </c>
      <c r="D46" s="15">
        <v>27355000</v>
      </c>
      <c r="E46" s="15">
        <v>31725000</v>
      </c>
      <c r="F46" s="198">
        <f t="shared" si="4"/>
        <v>90360000</v>
      </c>
    </row>
    <row r="47" spans="1:6" ht="16.95" customHeight="1" x14ac:dyDescent="0.3">
      <c r="A47" s="428" t="s">
        <v>295</v>
      </c>
      <c r="B47" s="428"/>
      <c r="C47" s="16">
        <v>0</v>
      </c>
      <c r="D47" s="15">
        <v>0</v>
      </c>
      <c r="E47" s="15">
        <v>0</v>
      </c>
      <c r="F47" s="198">
        <f t="shared" si="4"/>
        <v>0</v>
      </c>
    </row>
    <row r="48" spans="1:6" ht="16.95" customHeight="1" x14ac:dyDescent="0.3">
      <c r="A48" s="428" t="s">
        <v>296</v>
      </c>
      <c r="B48" s="428"/>
      <c r="C48" s="17">
        <v>0</v>
      </c>
      <c r="D48" s="17">
        <v>0</v>
      </c>
      <c r="E48" s="17">
        <v>0</v>
      </c>
      <c r="F48" s="198">
        <f t="shared" si="4"/>
        <v>0</v>
      </c>
    </row>
    <row r="49" spans="1:6" ht="15" customHeight="1" x14ac:dyDescent="0.3">
      <c r="A49" s="385" t="s">
        <v>334</v>
      </c>
      <c r="B49" s="214"/>
      <c r="C49" s="137"/>
      <c r="D49" s="137"/>
      <c r="E49" s="137"/>
      <c r="F49" s="137"/>
    </row>
    <row r="50" spans="1:6" ht="35.1" customHeight="1" x14ac:dyDescent="0.3">
      <c r="A50" s="442" t="s">
        <v>283</v>
      </c>
      <c r="B50" s="443"/>
      <c r="C50" s="443"/>
      <c r="D50" s="443"/>
      <c r="E50" s="443"/>
      <c r="F50" s="444"/>
    </row>
    <row r="51" spans="1:6" s="114" customFormat="1" ht="50.1" customHeight="1" x14ac:dyDescent="0.3">
      <c r="A51" s="421" t="s">
        <v>111</v>
      </c>
      <c r="B51" s="422"/>
      <c r="C51" s="422"/>
      <c r="D51" s="422"/>
      <c r="E51" s="422"/>
      <c r="F51" s="423"/>
    </row>
    <row r="52" spans="1:6" x14ac:dyDescent="0.3">
      <c r="A52" s="27"/>
      <c r="B52" s="27"/>
      <c r="C52" s="27"/>
      <c r="D52" s="27"/>
      <c r="E52" s="27"/>
    </row>
    <row r="53" spans="1:6" x14ac:dyDescent="0.3">
      <c r="A53" s="431" t="s">
        <v>38</v>
      </c>
      <c r="B53" s="431"/>
      <c r="C53" s="431"/>
      <c r="D53" s="431"/>
      <c r="E53" s="431"/>
      <c r="F53" s="431"/>
    </row>
    <row r="54" spans="1:6" ht="31.5" customHeight="1" x14ac:dyDescent="0.3">
      <c r="A54" s="449" t="s">
        <v>39</v>
      </c>
      <c r="B54" s="449"/>
      <c r="C54" s="449"/>
      <c r="D54" s="449"/>
      <c r="E54" s="449"/>
      <c r="F54" s="449"/>
    </row>
    <row r="55" spans="1:6" ht="35.4" customHeight="1" x14ac:dyDescent="0.3">
      <c r="A55" s="424" t="s">
        <v>23</v>
      </c>
      <c r="B55" s="424"/>
      <c r="C55" s="91" t="s">
        <v>40</v>
      </c>
      <c r="D55" s="92" t="s">
        <v>41</v>
      </c>
      <c r="E55" s="93" t="s">
        <v>43</v>
      </c>
      <c r="F55" s="92" t="s">
        <v>24</v>
      </c>
    </row>
    <row r="56" spans="1:6" ht="27.9" customHeight="1" x14ac:dyDescent="0.3">
      <c r="A56" s="450" t="s">
        <v>28</v>
      </c>
      <c r="B56" s="451"/>
      <c r="C56" s="18" t="s">
        <v>335</v>
      </c>
      <c r="D56" s="18"/>
      <c r="E56" s="19"/>
      <c r="F56" s="388" t="s">
        <v>336</v>
      </c>
    </row>
    <row r="57" spans="1:6" ht="27.9" customHeight="1" x14ac:dyDescent="0.3">
      <c r="A57" s="450" t="s">
        <v>29</v>
      </c>
      <c r="B57" s="450"/>
      <c r="C57" s="18"/>
      <c r="D57" s="18" t="s">
        <v>335</v>
      </c>
      <c r="E57" s="18"/>
      <c r="F57" s="389"/>
    </row>
    <row r="58" spans="1:6" ht="27.9" customHeight="1" x14ac:dyDescent="0.3">
      <c r="A58" s="452" t="s">
        <v>27</v>
      </c>
      <c r="B58" s="452"/>
      <c r="C58" s="18" t="s">
        <v>335</v>
      </c>
      <c r="D58" s="18"/>
      <c r="E58" s="18"/>
      <c r="F58" s="389" t="s">
        <v>337</v>
      </c>
    </row>
    <row r="59" spans="1:6" ht="27.9" customHeight="1" x14ac:dyDescent="0.3">
      <c r="A59" s="453" t="s">
        <v>30</v>
      </c>
      <c r="B59" s="453"/>
      <c r="C59" s="18"/>
      <c r="D59" s="18" t="s">
        <v>335</v>
      </c>
      <c r="E59" s="18"/>
      <c r="F59" s="390"/>
    </row>
    <row r="60" spans="1:6" ht="16.95" customHeight="1" x14ac:dyDescent="0.3">
      <c r="A60" s="385" t="s">
        <v>334</v>
      </c>
      <c r="B60" s="385"/>
      <c r="C60" s="384"/>
      <c r="D60" s="384"/>
      <c r="E60" s="384"/>
      <c r="F60" s="384"/>
    </row>
    <row r="61" spans="1:6" ht="35.1" customHeight="1" x14ac:dyDescent="0.3">
      <c r="A61" s="442" t="s">
        <v>284</v>
      </c>
      <c r="B61" s="443"/>
      <c r="C61" s="443"/>
      <c r="D61" s="443"/>
      <c r="E61" s="443"/>
      <c r="F61" s="444"/>
    </row>
    <row r="62" spans="1:6" ht="50.1" customHeight="1" x14ac:dyDescent="0.3">
      <c r="A62" s="454" t="s">
        <v>77</v>
      </c>
      <c r="B62" s="454"/>
      <c r="C62" s="454"/>
      <c r="D62" s="454"/>
      <c r="E62" s="454"/>
      <c r="F62" s="454"/>
    </row>
    <row r="63" spans="1:6" ht="15" customHeight="1" x14ac:dyDescent="0.3">
      <c r="A63" s="81"/>
      <c r="B63" s="81"/>
      <c r="C63" s="81"/>
      <c r="D63" s="81"/>
      <c r="E63" s="81"/>
      <c r="F63" s="81"/>
    </row>
    <row r="64" spans="1:6" x14ac:dyDescent="0.3">
      <c r="A64" s="431" t="s">
        <v>44</v>
      </c>
      <c r="B64" s="431"/>
      <c r="C64" s="431"/>
      <c r="D64" s="431"/>
      <c r="E64" s="431"/>
      <c r="F64" s="431"/>
    </row>
    <row r="65" spans="1:6" x14ac:dyDescent="0.3">
      <c r="A65" s="431" t="s">
        <v>25</v>
      </c>
      <c r="B65" s="431"/>
      <c r="C65" s="431"/>
      <c r="D65" s="431"/>
      <c r="E65" s="431"/>
      <c r="F65" s="431"/>
    </row>
    <row r="66" spans="1:6" ht="32.4" customHeight="1" x14ac:dyDescent="0.3">
      <c r="A66" s="424" t="s">
        <v>23</v>
      </c>
      <c r="B66" s="424"/>
      <c r="C66" s="91" t="s">
        <v>40</v>
      </c>
      <c r="D66" s="92" t="s">
        <v>41</v>
      </c>
      <c r="E66" s="93" t="s">
        <v>76</v>
      </c>
      <c r="F66" s="92" t="s">
        <v>24</v>
      </c>
    </row>
    <row r="67" spans="1:6" s="61" customFormat="1" ht="30" customHeight="1" x14ac:dyDescent="0.3">
      <c r="A67" s="466" t="s">
        <v>31</v>
      </c>
      <c r="B67" s="466"/>
      <c r="C67" s="19"/>
      <c r="D67" s="19"/>
      <c r="E67" s="24" t="s">
        <v>335</v>
      </c>
      <c r="F67" s="36"/>
    </row>
    <row r="68" spans="1:6" s="61" customFormat="1" ht="30" customHeight="1" x14ac:dyDescent="0.3">
      <c r="A68" s="450" t="s">
        <v>32</v>
      </c>
      <c r="B68" s="450"/>
      <c r="C68" s="25"/>
      <c r="D68" s="25"/>
      <c r="E68" s="26" t="s">
        <v>335</v>
      </c>
      <c r="F68" s="37"/>
    </row>
    <row r="69" spans="1:6" s="61" customFormat="1" ht="30" customHeight="1" x14ac:dyDescent="0.3">
      <c r="A69" s="467" t="s">
        <v>252</v>
      </c>
      <c r="B69" s="467"/>
      <c r="C69" s="288"/>
      <c r="D69" s="288"/>
      <c r="E69" s="289" t="s">
        <v>335</v>
      </c>
      <c r="F69" s="290"/>
    </row>
    <row r="70" spans="1:6" x14ac:dyDescent="0.3">
      <c r="A70" s="385" t="s">
        <v>334</v>
      </c>
      <c r="B70" s="214"/>
      <c r="C70" s="137"/>
      <c r="D70" s="137"/>
      <c r="E70" s="137"/>
      <c r="F70" s="137"/>
    </row>
    <row r="71" spans="1:6" ht="35.1" customHeight="1" x14ac:dyDescent="0.3">
      <c r="A71" s="442" t="s">
        <v>285</v>
      </c>
      <c r="B71" s="443"/>
      <c r="C71" s="443"/>
      <c r="D71" s="443"/>
      <c r="E71" s="443"/>
      <c r="F71" s="444"/>
    </row>
    <row r="72" spans="1:6" ht="50.1" customHeight="1" x14ac:dyDescent="0.3">
      <c r="A72" s="454" t="s">
        <v>55</v>
      </c>
      <c r="B72" s="454"/>
      <c r="C72" s="454"/>
      <c r="D72" s="454"/>
      <c r="E72" s="454"/>
      <c r="F72" s="454"/>
    </row>
    <row r="73" spans="1:6" ht="9.9" customHeight="1" x14ac:dyDescent="0.3">
      <c r="A73" s="27"/>
      <c r="B73" s="27"/>
      <c r="C73" s="27"/>
      <c r="D73" s="27"/>
      <c r="E73" s="38"/>
      <c r="F73" s="27"/>
    </row>
    <row r="74" spans="1:6" ht="30" customHeight="1" x14ac:dyDescent="0.3">
      <c r="A74" s="95" t="s">
        <v>45</v>
      </c>
      <c r="B74" s="455" t="s">
        <v>338</v>
      </c>
      <c r="C74" s="456"/>
      <c r="D74" s="457" t="s">
        <v>48</v>
      </c>
      <c r="E74" s="458"/>
      <c r="F74" s="459"/>
    </row>
    <row r="75" spans="1:6" ht="27.9" customHeight="1" x14ac:dyDescent="0.3">
      <c r="A75" s="95" t="s">
        <v>46</v>
      </c>
      <c r="B75" s="455" t="s">
        <v>339</v>
      </c>
      <c r="C75" s="456"/>
      <c r="D75" s="460"/>
      <c r="E75" s="461"/>
      <c r="F75" s="462"/>
    </row>
    <row r="76" spans="1:6" ht="30.75" customHeight="1" x14ac:dyDescent="0.3">
      <c r="A76" s="95" t="s">
        <v>47</v>
      </c>
      <c r="B76" s="455" t="s">
        <v>340</v>
      </c>
      <c r="C76" s="456"/>
      <c r="D76" s="463"/>
      <c r="E76" s="464"/>
      <c r="F76" s="465"/>
    </row>
    <row r="77" spans="1:6" x14ac:dyDescent="0.35">
      <c r="A77" s="9"/>
      <c r="B77" s="131"/>
      <c r="C77" s="131"/>
      <c r="D77" s="77"/>
      <c r="E77" s="77"/>
      <c r="F77" s="77"/>
    </row>
    <row r="78" spans="1:6" ht="21.9" customHeight="1" x14ac:dyDescent="0.3">
      <c r="A78" s="432" t="s">
        <v>49</v>
      </c>
      <c r="B78" s="432"/>
      <c r="C78" s="432"/>
      <c r="D78" s="432"/>
      <c r="E78" s="432"/>
      <c r="F78" s="432"/>
    </row>
    <row r="79" spans="1:6" ht="9.9" customHeight="1" x14ac:dyDescent="0.3">
      <c r="A79" s="27"/>
      <c r="B79" s="27"/>
      <c r="C79" s="27"/>
      <c r="D79" s="27"/>
      <c r="E79" s="27"/>
      <c r="F79" s="27"/>
    </row>
    <row r="80" spans="1:6" ht="84.9" customHeight="1" x14ac:dyDescent="0.3">
      <c r="A80" s="409" t="s">
        <v>262</v>
      </c>
      <c r="B80" s="409"/>
      <c r="C80" s="409"/>
      <c r="D80" s="409"/>
      <c r="E80" s="409"/>
      <c r="F80" s="409"/>
    </row>
    <row r="81" spans="1:6" ht="9.9" customHeight="1" x14ac:dyDescent="0.3">
      <c r="A81" s="27"/>
      <c r="B81" s="27"/>
      <c r="C81" s="27"/>
      <c r="D81" s="27"/>
      <c r="E81" s="27"/>
      <c r="F81" s="27"/>
    </row>
    <row r="82" spans="1:6" x14ac:dyDescent="0.3">
      <c r="A82" s="431" t="s">
        <v>50</v>
      </c>
      <c r="B82" s="431"/>
      <c r="C82" s="431"/>
      <c r="D82" s="431"/>
      <c r="E82" s="431"/>
      <c r="F82" s="431"/>
    </row>
    <row r="83" spans="1:6" x14ac:dyDescent="0.3">
      <c r="A83" s="431" t="s">
        <v>233</v>
      </c>
      <c r="B83" s="431"/>
      <c r="C83" s="431"/>
      <c r="D83" s="431"/>
      <c r="E83" s="431"/>
      <c r="F83" s="431"/>
    </row>
    <row r="84" spans="1:6" x14ac:dyDescent="0.3">
      <c r="A84" s="431" t="s">
        <v>51</v>
      </c>
      <c r="B84" s="431"/>
      <c r="C84" s="431"/>
      <c r="D84" s="431"/>
      <c r="E84" s="431"/>
      <c r="F84" s="431"/>
    </row>
    <row r="85" spans="1:6" ht="54" customHeight="1" x14ac:dyDescent="0.3">
      <c r="A85" s="96" t="s">
        <v>59</v>
      </c>
      <c r="B85" s="96" t="s">
        <v>190</v>
      </c>
      <c r="C85" s="96" t="s">
        <v>65</v>
      </c>
      <c r="D85" s="96" t="s">
        <v>62</v>
      </c>
      <c r="E85" s="96" t="s">
        <v>63</v>
      </c>
      <c r="F85" s="96" t="s">
        <v>153</v>
      </c>
    </row>
    <row r="86" spans="1:6" ht="18" customHeight="1" x14ac:dyDescent="0.3">
      <c r="A86" s="100" t="s">
        <v>16</v>
      </c>
      <c r="B86" s="84">
        <f>+SUM(B88:B91)</f>
        <v>15732914334.77</v>
      </c>
      <c r="C86" s="85">
        <f>+SUM(C88:C93)</f>
        <v>100</v>
      </c>
      <c r="D86" s="86"/>
      <c r="E86" s="86"/>
      <c r="F86" s="86"/>
    </row>
    <row r="87" spans="1:6" customFormat="1" ht="9.9" customHeight="1" x14ac:dyDescent="0.3"/>
    <row r="88" spans="1:6" s="62" customFormat="1" ht="18" customHeight="1" x14ac:dyDescent="0.3">
      <c r="A88" s="182" t="s">
        <v>60</v>
      </c>
      <c r="B88" s="183">
        <v>15732914334.77</v>
      </c>
      <c r="C88" s="331">
        <f>+B88/$B$86*100</f>
        <v>100</v>
      </c>
      <c r="D88" s="186"/>
      <c r="E88" s="186"/>
      <c r="F88" s="186"/>
    </row>
    <row r="89" spans="1:6" s="62" customFormat="1" ht="18" customHeight="1" x14ac:dyDescent="0.3">
      <c r="A89" s="182" t="s">
        <v>216</v>
      </c>
      <c r="B89" s="183">
        <v>0</v>
      </c>
      <c r="C89" s="331">
        <f>+B89/$B$86*100</f>
        <v>0</v>
      </c>
      <c r="D89" s="186"/>
      <c r="E89" s="186"/>
      <c r="F89" s="186"/>
    </row>
    <row r="90" spans="1:6" s="62" customFormat="1" ht="18" customHeight="1" x14ac:dyDescent="0.3">
      <c r="A90" s="182" t="s">
        <v>142</v>
      </c>
      <c r="B90" s="183">
        <v>0</v>
      </c>
      <c r="C90" s="331">
        <f t="shared" ref="C90:C91" si="5">+B90/$B$86*100</f>
        <v>0</v>
      </c>
      <c r="D90" s="186"/>
      <c r="E90" s="186"/>
      <c r="F90" s="186"/>
    </row>
    <row r="91" spans="1:6" s="62" customFormat="1" ht="18" customHeight="1" x14ac:dyDescent="0.3">
      <c r="A91" s="191" t="s">
        <v>143</v>
      </c>
      <c r="B91" s="192">
        <v>0</v>
      </c>
      <c r="C91" s="332">
        <f t="shared" si="5"/>
        <v>0</v>
      </c>
      <c r="D91" s="193"/>
      <c r="E91" s="193"/>
      <c r="F91" s="193"/>
    </row>
    <row r="92" spans="1:6" s="62" customFormat="1" ht="18" customHeight="1" x14ac:dyDescent="0.3">
      <c r="A92" s="182" t="s">
        <v>144</v>
      </c>
      <c r="B92" s="183">
        <v>0</v>
      </c>
      <c r="C92" s="331">
        <f t="shared" ref="C92:C93" si="6">+B92/$B$86*100</f>
        <v>0</v>
      </c>
      <c r="D92" s="186"/>
      <c r="E92" s="186"/>
      <c r="F92" s="186"/>
    </row>
    <row r="93" spans="1:6" ht="18" customHeight="1" x14ac:dyDescent="0.35">
      <c r="A93" s="182" t="s">
        <v>145</v>
      </c>
      <c r="B93" s="183">
        <v>0</v>
      </c>
      <c r="C93" s="331">
        <f t="shared" si="6"/>
        <v>0</v>
      </c>
      <c r="D93" s="189"/>
      <c r="E93" s="189"/>
      <c r="F93" s="189"/>
    </row>
    <row r="94" spans="1:6" ht="18" customHeight="1" x14ac:dyDescent="0.3">
      <c r="A94" s="184" t="s">
        <v>146</v>
      </c>
      <c r="B94" s="185">
        <v>0</v>
      </c>
      <c r="C94" s="333">
        <f>+B94/$B$86*100</f>
        <v>0</v>
      </c>
      <c r="D94" s="190"/>
      <c r="E94" s="190"/>
      <c r="F94" s="190"/>
    </row>
    <row r="95" spans="1:6" ht="18" customHeight="1" x14ac:dyDescent="0.3">
      <c r="A95" s="386" t="s">
        <v>334</v>
      </c>
      <c r="B95" s="80"/>
      <c r="C95" s="139"/>
      <c r="D95" s="139"/>
      <c r="E95" s="139"/>
      <c r="F95" s="139"/>
    </row>
    <row r="96" spans="1:6" ht="35.1" customHeight="1" x14ac:dyDescent="0.3">
      <c r="A96" s="473" t="s">
        <v>215</v>
      </c>
      <c r="B96" s="474"/>
      <c r="C96" s="474"/>
      <c r="D96" s="474"/>
      <c r="E96" s="474"/>
      <c r="F96" s="475"/>
    </row>
    <row r="97" spans="1:6" ht="50.1" customHeight="1" x14ac:dyDescent="0.3">
      <c r="A97" s="468" t="s">
        <v>198</v>
      </c>
      <c r="B97" s="469"/>
      <c r="C97" s="469"/>
      <c r="D97" s="469"/>
      <c r="E97" s="469"/>
      <c r="F97" s="470"/>
    </row>
    <row r="98" spans="1:6" ht="15" customHeight="1" x14ac:dyDescent="0.3">
      <c r="A98" s="21"/>
      <c r="B98" s="41"/>
      <c r="C98" s="20"/>
    </row>
    <row r="99" spans="1:6" x14ac:dyDescent="0.3">
      <c r="A99" s="431" t="s">
        <v>66</v>
      </c>
      <c r="B99" s="431"/>
      <c r="C99" s="431"/>
      <c r="D99" s="431"/>
      <c r="E99" s="431"/>
      <c r="F99" s="431"/>
    </row>
    <row r="100" spans="1:6" x14ac:dyDescent="0.3">
      <c r="A100" s="431" t="s">
        <v>148</v>
      </c>
      <c r="B100" s="431"/>
      <c r="C100" s="431"/>
      <c r="D100" s="431"/>
      <c r="E100" s="431"/>
      <c r="F100" s="431"/>
    </row>
    <row r="101" spans="1:6" x14ac:dyDescent="0.3">
      <c r="A101" s="431" t="s">
        <v>51</v>
      </c>
      <c r="B101" s="431"/>
      <c r="C101" s="431"/>
      <c r="D101" s="431"/>
      <c r="E101" s="431"/>
      <c r="F101" s="431"/>
    </row>
    <row r="102" spans="1:6" x14ac:dyDescent="0.3">
      <c r="A102" s="133" t="s">
        <v>53</v>
      </c>
      <c r="B102" s="133" t="s">
        <v>150</v>
      </c>
      <c r="C102" s="91" t="s">
        <v>0</v>
      </c>
      <c r="D102" s="91" t="s">
        <v>2</v>
      </c>
      <c r="E102" s="91" t="s">
        <v>3</v>
      </c>
      <c r="F102" s="91" t="s">
        <v>4</v>
      </c>
    </row>
    <row r="103" spans="1:6" x14ac:dyDescent="0.3">
      <c r="A103" s="100" t="s">
        <v>16</v>
      </c>
      <c r="B103" s="97"/>
      <c r="C103" s="334">
        <f>+C105</f>
        <v>6191125029</v>
      </c>
      <c r="D103" s="334">
        <f>+D105</f>
        <v>0</v>
      </c>
      <c r="E103" s="334">
        <f>+E105</f>
        <v>0</v>
      </c>
      <c r="F103" s="335">
        <f>+F105</f>
        <v>6191125029</v>
      </c>
    </row>
    <row r="104" spans="1:6" ht="9.9" customHeight="1" x14ac:dyDescent="0.3">
      <c r="A104" s="12"/>
      <c r="B104" s="42"/>
      <c r="C104" s="198"/>
      <c r="D104" s="198"/>
      <c r="E104" s="198"/>
      <c r="F104" s="199"/>
    </row>
    <row r="105" spans="1:6" x14ac:dyDescent="0.3">
      <c r="A105" s="472" t="s">
        <v>161</v>
      </c>
      <c r="B105" s="472"/>
      <c r="C105" s="336">
        <f>+C106+C110</f>
        <v>6191125029</v>
      </c>
      <c r="D105" s="336">
        <f t="shared" ref="D105:E105" si="7">+D106+D110</f>
        <v>0</v>
      </c>
      <c r="E105" s="336">
        <f t="shared" si="7"/>
        <v>0</v>
      </c>
      <c r="F105" s="337">
        <f>+F106+F110</f>
        <v>6191125029</v>
      </c>
    </row>
    <row r="106" spans="1:6" x14ac:dyDescent="0.3">
      <c r="A106" s="166" t="s">
        <v>196</v>
      </c>
      <c r="B106" s="171" t="s">
        <v>191</v>
      </c>
      <c r="C106" s="198">
        <f>+C107</f>
        <v>6191125029</v>
      </c>
      <c r="D106" s="198">
        <f t="shared" ref="D106:E108" si="8">+D107</f>
        <v>0</v>
      </c>
      <c r="E106" s="198">
        <f t="shared" si="8"/>
        <v>0</v>
      </c>
      <c r="F106" s="338">
        <f t="shared" ref="F106:F113" si="9">+C106+D106+E106</f>
        <v>6191125029</v>
      </c>
    </row>
    <row r="107" spans="1:6" x14ac:dyDescent="0.3">
      <c r="A107" s="166" t="s">
        <v>195</v>
      </c>
      <c r="B107" s="171" t="s">
        <v>167</v>
      </c>
      <c r="C107" s="15">
        <f>+C108</f>
        <v>6191125029</v>
      </c>
      <c r="D107" s="15">
        <f t="shared" si="8"/>
        <v>0</v>
      </c>
      <c r="E107" s="15">
        <f t="shared" si="8"/>
        <v>0</v>
      </c>
      <c r="F107" s="45">
        <f t="shared" si="9"/>
        <v>6191125029</v>
      </c>
    </row>
    <row r="108" spans="1:6" x14ac:dyDescent="0.3">
      <c r="A108" s="166" t="s">
        <v>194</v>
      </c>
      <c r="B108" s="171" t="s">
        <v>192</v>
      </c>
      <c r="C108" s="15">
        <f>+C109</f>
        <v>6191125029</v>
      </c>
      <c r="D108" s="15">
        <f t="shared" si="8"/>
        <v>0</v>
      </c>
      <c r="E108" s="15">
        <f t="shared" si="8"/>
        <v>0</v>
      </c>
      <c r="F108" s="45">
        <f t="shared" si="9"/>
        <v>6191125029</v>
      </c>
    </row>
    <row r="109" spans="1:6" x14ac:dyDescent="0.3">
      <c r="A109" s="362" t="s">
        <v>197</v>
      </c>
      <c r="B109" s="363" t="s">
        <v>212</v>
      </c>
      <c r="C109" s="364">
        <v>6191125029</v>
      </c>
      <c r="D109" s="364">
        <v>0</v>
      </c>
      <c r="E109" s="364">
        <v>0</v>
      </c>
      <c r="F109" s="365">
        <f t="shared" si="9"/>
        <v>6191125029</v>
      </c>
    </row>
    <row r="110" spans="1:6" x14ac:dyDescent="0.3">
      <c r="A110" s="166" t="s">
        <v>266</v>
      </c>
      <c r="B110" s="171" t="s">
        <v>263</v>
      </c>
      <c r="C110" s="198">
        <f>+C111</f>
        <v>0</v>
      </c>
      <c r="D110" s="198">
        <f t="shared" ref="D110:D112" si="10">+D111</f>
        <v>0</v>
      </c>
      <c r="E110" s="198">
        <f t="shared" ref="E110:E112" si="11">+E111</f>
        <v>0</v>
      </c>
      <c r="F110" s="338">
        <f t="shared" si="9"/>
        <v>0</v>
      </c>
    </row>
    <row r="111" spans="1:6" x14ac:dyDescent="0.3">
      <c r="A111" s="166" t="s">
        <v>267</v>
      </c>
      <c r="B111" s="171" t="s">
        <v>168</v>
      </c>
      <c r="C111" s="15">
        <f>+C112</f>
        <v>0</v>
      </c>
      <c r="D111" s="15">
        <f t="shared" si="10"/>
        <v>0</v>
      </c>
      <c r="E111" s="15">
        <f t="shared" si="11"/>
        <v>0</v>
      </c>
      <c r="F111" s="45">
        <f t="shared" si="9"/>
        <v>0</v>
      </c>
    </row>
    <row r="112" spans="1:6" x14ac:dyDescent="0.3">
      <c r="A112" s="166" t="s">
        <v>269</v>
      </c>
      <c r="B112" s="171" t="s">
        <v>268</v>
      </c>
      <c r="C112" s="15">
        <f>+C113</f>
        <v>0</v>
      </c>
      <c r="D112" s="15">
        <f t="shared" si="10"/>
        <v>0</v>
      </c>
      <c r="E112" s="15">
        <f t="shared" si="11"/>
        <v>0</v>
      </c>
      <c r="F112" s="45">
        <f t="shared" si="9"/>
        <v>0</v>
      </c>
    </row>
    <row r="113" spans="1:6" x14ac:dyDescent="0.3">
      <c r="A113" s="362" t="s">
        <v>270</v>
      </c>
      <c r="B113" s="363" t="s">
        <v>271</v>
      </c>
      <c r="C113" s="364">
        <v>0</v>
      </c>
      <c r="D113" s="364">
        <v>0</v>
      </c>
      <c r="E113" s="364">
        <v>0</v>
      </c>
      <c r="F113" s="365">
        <f t="shared" si="9"/>
        <v>0</v>
      </c>
    </row>
    <row r="114" spans="1:6" ht="9.9" customHeight="1" x14ac:dyDescent="0.3">
      <c r="A114" s="116"/>
      <c r="B114" s="40"/>
      <c r="C114" s="51"/>
      <c r="D114" s="51"/>
      <c r="E114" s="51"/>
      <c r="F114" s="117"/>
    </row>
    <row r="115" spans="1:6" x14ac:dyDescent="0.3">
      <c r="A115" s="386" t="s">
        <v>334</v>
      </c>
      <c r="B115" s="386"/>
      <c r="C115" s="139"/>
      <c r="D115" s="139"/>
      <c r="E115" s="139"/>
      <c r="F115" s="139"/>
    </row>
    <row r="116" spans="1:6" ht="35.1" customHeight="1" x14ac:dyDescent="0.3">
      <c r="A116" s="474" t="s">
        <v>272</v>
      </c>
      <c r="B116" s="474"/>
      <c r="C116" s="474"/>
      <c r="D116" s="474"/>
      <c r="E116" s="474"/>
      <c r="F116" s="474"/>
    </row>
    <row r="117" spans="1:6" ht="50.1" customHeight="1" x14ac:dyDescent="0.3">
      <c r="A117" s="471" t="s">
        <v>104</v>
      </c>
      <c r="B117" s="471"/>
      <c r="C117" s="471"/>
      <c r="D117" s="471"/>
      <c r="E117" s="471"/>
      <c r="F117" s="471"/>
    </row>
    <row r="118" spans="1:6" ht="9.9" customHeight="1" x14ac:dyDescent="0.3">
      <c r="A118" s="21"/>
      <c r="B118" s="41"/>
      <c r="C118" s="20"/>
    </row>
    <row r="119" spans="1:6" x14ac:dyDescent="0.3">
      <c r="A119" s="431" t="s">
        <v>69</v>
      </c>
      <c r="B119" s="431"/>
      <c r="C119" s="431"/>
      <c r="D119" s="431"/>
      <c r="E119" s="431"/>
      <c r="F119" s="431"/>
    </row>
    <row r="120" spans="1:6" ht="32.25" customHeight="1" x14ac:dyDescent="0.3">
      <c r="A120" s="449" t="s">
        <v>124</v>
      </c>
      <c r="B120" s="449"/>
      <c r="C120" s="449"/>
      <c r="D120" s="449"/>
      <c r="E120" s="449"/>
      <c r="F120" s="449"/>
    </row>
    <row r="121" spans="1:6" x14ac:dyDescent="0.3">
      <c r="A121" s="431" t="s">
        <v>51</v>
      </c>
      <c r="B121" s="431"/>
      <c r="C121" s="431"/>
      <c r="D121" s="431"/>
      <c r="E121" s="431"/>
      <c r="F121" s="431"/>
    </row>
    <row r="122" spans="1:6" ht="33" customHeight="1" x14ac:dyDescent="0.3">
      <c r="A122" s="133" t="s">
        <v>53</v>
      </c>
      <c r="B122" s="133" t="s">
        <v>188</v>
      </c>
      <c r="C122" s="91" t="s">
        <v>0</v>
      </c>
      <c r="D122" s="91" t="s">
        <v>2</v>
      </c>
      <c r="E122" s="91" t="s">
        <v>3</v>
      </c>
      <c r="F122" s="91" t="s">
        <v>4</v>
      </c>
    </row>
    <row r="123" spans="1:6" x14ac:dyDescent="0.3">
      <c r="A123" s="100" t="s">
        <v>16</v>
      </c>
      <c r="B123" s="97"/>
      <c r="C123" s="335">
        <f>+C125+C137</f>
        <v>928502830</v>
      </c>
      <c r="D123" s="335">
        <f t="shared" ref="D123:F123" si="12">+D125+D137</f>
        <v>911162260</v>
      </c>
      <c r="E123" s="335">
        <f t="shared" si="12"/>
        <v>842007310</v>
      </c>
      <c r="F123" s="335">
        <f t="shared" si="12"/>
        <v>2681672400</v>
      </c>
    </row>
    <row r="124" spans="1:6" ht="9.9" customHeight="1" x14ac:dyDescent="0.3">
      <c r="A124" s="12"/>
      <c r="B124" s="42"/>
      <c r="C124" s="198"/>
      <c r="D124" s="198"/>
      <c r="E124" s="198"/>
      <c r="F124" s="199"/>
    </row>
    <row r="125" spans="1:6" ht="18" customHeight="1" x14ac:dyDescent="0.3">
      <c r="A125" s="472" t="s">
        <v>162</v>
      </c>
      <c r="B125" s="472"/>
      <c r="C125" s="337">
        <f>+SUM(C126:C135)</f>
        <v>928502830</v>
      </c>
      <c r="D125" s="337">
        <f>+SUM(D126:D135)</f>
        <v>911162260</v>
      </c>
      <c r="E125" s="337">
        <f>+SUM(E126:E135)</f>
        <v>842007310</v>
      </c>
      <c r="F125" s="337">
        <f>+SUM(F126:F135)</f>
        <v>2681672400</v>
      </c>
    </row>
    <row r="126" spans="1:6" ht="15" customHeight="1" x14ac:dyDescent="0.3">
      <c r="A126" s="166">
        <v>0</v>
      </c>
      <c r="B126" s="171" t="s">
        <v>181</v>
      </c>
      <c r="C126" s="15">
        <v>0</v>
      </c>
      <c r="D126" s="15">
        <v>0</v>
      </c>
      <c r="E126" s="15">
        <v>0</v>
      </c>
      <c r="F126" s="45">
        <f>+C126+D126+E126</f>
        <v>0</v>
      </c>
    </row>
    <row r="127" spans="1:6" ht="15" customHeight="1" x14ac:dyDescent="0.3">
      <c r="A127" s="166">
        <v>1</v>
      </c>
      <c r="B127" s="171" t="s">
        <v>169</v>
      </c>
      <c r="C127" s="15">
        <v>0</v>
      </c>
      <c r="D127" s="49">
        <v>0</v>
      </c>
      <c r="E127" s="49">
        <v>0</v>
      </c>
      <c r="F127" s="45">
        <f t="shared" ref="F127:F135" si="13">+C127+D127+E127</f>
        <v>0</v>
      </c>
    </row>
    <row r="128" spans="1:6" ht="15" customHeight="1" x14ac:dyDescent="0.3">
      <c r="A128" s="166">
        <v>2</v>
      </c>
      <c r="B128" s="171" t="s">
        <v>182</v>
      </c>
      <c r="C128" s="15">
        <v>0</v>
      </c>
      <c r="D128" s="15">
        <v>0</v>
      </c>
      <c r="E128" s="15">
        <v>0</v>
      </c>
      <c r="F128" s="45">
        <f t="shared" si="13"/>
        <v>0</v>
      </c>
    </row>
    <row r="129" spans="1:6" ht="15" customHeight="1" x14ac:dyDescent="0.3">
      <c r="A129" s="166">
        <v>3</v>
      </c>
      <c r="B129" s="171" t="s">
        <v>183</v>
      </c>
      <c r="C129" s="15">
        <v>0</v>
      </c>
      <c r="D129" s="15">
        <v>0</v>
      </c>
      <c r="E129" s="15">
        <v>0</v>
      </c>
      <c r="F129" s="45">
        <f t="shared" si="13"/>
        <v>0</v>
      </c>
    </row>
    <row r="130" spans="1:6" ht="15" customHeight="1" x14ac:dyDescent="0.3">
      <c r="A130" s="166">
        <v>4</v>
      </c>
      <c r="B130" s="171" t="s">
        <v>184</v>
      </c>
      <c r="C130" s="15">
        <v>0</v>
      </c>
      <c r="D130" s="15">
        <v>0</v>
      </c>
      <c r="E130" s="15">
        <v>0</v>
      </c>
      <c r="F130" s="45">
        <f t="shared" si="13"/>
        <v>0</v>
      </c>
    </row>
    <row r="131" spans="1:6" ht="15" customHeight="1" x14ac:dyDescent="0.3">
      <c r="A131" s="166">
        <v>5</v>
      </c>
      <c r="B131" s="171" t="s">
        <v>185</v>
      </c>
      <c r="C131" s="15">
        <v>0</v>
      </c>
      <c r="D131" s="15">
        <v>0</v>
      </c>
      <c r="E131" s="15">
        <v>0</v>
      </c>
      <c r="F131" s="45">
        <f t="shared" si="13"/>
        <v>0</v>
      </c>
    </row>
    <row r="132" spans="1:6" ht="15" customHeight="1" x14ac:dyDescent="0.3">
      <c r="A132" s="166">
        <v>6</v>
      </c>
      <c r="B132" s="171" t="s">
        <v>167</v>
      </c>
      <c r="C132" s="15">
        <f>C42+C44+C45+C46</f>
        <v>928502830</v>
      </c>
      <c r="D132" s="15">
        <f t="shared" ref="D132:E132" si="14">D42+D44+D45+D46</f>
        <v>911162260</v>
      </c>
      <c r="E132" s="15">
        <f t="shared" si="14"/>
        <v>842007310</v>
      </c>
      <c r="F132" s="45">
        <f t="shared" si="13"/>
        <v>2681672400</v>
      </c>
    </row>
    <row r="133" spans="1:6" ht="15" customHeight="1" x14ac:dyDescent="0.3">
      <c r="A133" s="166">
        <v>7</v>
      </c>
      <c r="B133" s="171" t="s">
        <v>168</v>
      </c>
      <c r="C133" s="15">
        <v>0</v>
      </c>
      <c r="D133" s="15">
        <v>0</v>
      </c>
      <c r="E133" s="15">
        <v>0</v>
      </c>
      <c r="F133" s="45">
        <f t="shared" si="13"/>
        <v>0</v>
      </c>
    </row>
    <row r="134" spans="1:6" ht="15" customHeight="1" x14ac:dyDescent="0.3">
      <c r="A134" s="166">
        <v>8</v>
      </c>
      <c r="B134" s="171" t="s">
        <v>186</v>
      </c>
      <c r="C134" s="15">
        <v>0</v>
      </c>
      <c r="D134" s="15">
        <v>0</v>
      </c>
      <c r="E134" s="15">
        <v>0</v>
      </c>
      <c r="F134" s="45">
        <f t="shared" si="13"/>
        <v>0</v>
      </c>
    </row>
    <row r="135" spans="1:6" ht="15" customHeight="1" x14ac:dyDescent="0.3">
      <c r="A135" s="166">
        <v>9</v>
      </c>
      <c r="B135" s="171" t="s">
        <v>187</v>
      </c>
      <c r="C135" s="15">
        <v>0</v>
      </c>
      <c r="D135" s="15">
        <v>0</v>
      </c>
      <c r="E135" s="15">
        <v>0</v>
      </c>
      <c r="F135" s="45">
        <f t="shared" si="13"/>
        <v>0</v>
      </c>
    </row>
    <row r="136" spans="1:6" ht="9.9" customHeight="1" x14ac:dyDescent="0.3">
      <c r="A136" s="76"/>
      <c r="B136" s="42"/>
      <c r="C136" s="15"/>
      <c r="D136" s="15"/>
      <c r="E136" s="15"/>
      <c r="F136" s="45"/>
    </row>
    <row r="137" spans="1:6" ht="18" customHeight="1" x14ac:dyDescent="0.3">
      <c r="A137" s="472" t="s">
        <v>264</v>
      </c>
      <c r="B137" s="472"/>
      <c r="C137" s="337">
        <f t="shared" ref="C137:E138" si="15">+C138</f>
        <v>0</v>
      </c>
      <c r="D137" s="337">
        <f t="shared" si="15"/>
        <v>0</v>
      </c>
      <c r="E137" s="337">
        <f t="shared" si="15"/>
        <v>0</v>
      </c>
      <c r="F137" s="337">
        <f>+SUM(F138:F139)</f>
        <v>0</v>
      </c>
    </row>
    <row r="138" spans="1:6" ht="15" customHeight="1" x14ac:dyDescent="0.3">
      <c r="A138" s="166">
        <v>6</v>
      </c>
      <c r="B138" s="171" t="s">
        <v>167</v>
      </c>
      <c r="C138" s="46">
        <f t="shared" si="15"/>
        <v>0</v>
      </c>
      <c r="D138" s="46">
        <f t="shared" si="15"/>
        <v>0</v>
      </c>
      <c r="E138" s="46">
        <f t="shared" si="15"/>
        <v>0</v>
      </c>
      <c r="F138" s="50">
        <f>+F139</f>
        <v>0</v>
      </c>
    </row>
    <row r="139" spans="1:6" ht="15" customHeight="1" x14ac:dyDescent="0.3">
      <c r="A139" s="366" t="s">
        <v>200</v>
      </c>
      <c r="B139" s="367" t="s">
        <v>199</v>
      </c>
      <c r="C139" s="368">
        <v>0</v>
      </c>
      <c r="D139" s="368">
        <v>0</v>
      </c>
      <c r="E139" s="368">
        <v>0</v>
      </c>
      <c r="F139" s="369">
        <f>+C139+D139+E139</f>
        <v>0</v>
      </c>
    </row>
    <row r="140" spans="1:6" ht="15" customHeight="1" x14ac:dyDescent="0.3">
      <c r="A140" s="476" t="s">
        <v>57</v>
      </c>
      <c r="B140" s="477"/>
      <c r="C140" s="477"/>
      <c r="D140" s="477"/>
      <c r="E140" s="477"/>
      <c r="F140" s="477"/>
    </row>
    <row r="141" spans="1:6" ht="15" customHeight="1" x14ac:dyDescent="0.3">
      <c r="A141" s="392" t="s">
        <v>334</v>
      </c>
      <c r="B141" s="137" t="s">
        <v>164</v>
      </c>
      <c r="C141" s="137"/>
      <c r="D141" s="137"/>
      <c r="E141" s="137"/>
      <c r="F141" s="137"/>
    </row>
    <row r="142" spans="1:6" ht="75" customHeight="1" x14ac:dyDescent="0.3">
      <c r="A142" s="474" t="s">
        <v>213</v>
      </c>
      <c r="B142" s="474"/>
      <c r="C142" s="474"/>
      <c r="D142" s="474"/>
      <c r="E142" s="474"/>
      <c r="F142" s="474"/>
    </row>
    <row r="143" spans="1:6" ht="50.1" customHeight="1" x14ac:dyDescent="0.3">
      <c r="A143" s="478" t="s">
        <v>105</v>
      </c>
      <c r="B143" s="478"/>
      <c r="C143" s="478"/>
      <c r="D143" s="478"/>
      <c r="E143" s="478"/>
      <c r="F143" s="478"/>
    </row>
    <row r="144" spans="1:6" x14ac:dyDescent="0.3">
      <c r="A144" s="44"/>
      <c r="B144" s="42"/>
      <c r="C144" s="27"/>
      <c r="D144" s="27"/>
      <c r="E144" s="27"/>
      <c r="F144" s="27"/>
    </row>
    <row r="145" spans="1:6" x14ac:dyDescent="0.3">
      <c r="A145" s="431" t="s">
        <v>71</v>
      </c>
      <c r="B145" s="431"/>
      <c r="C145" s="431"/>
      <c r="D145" s="431"/>
      <c r="E145" s="431"/>
      <c r="F145" s="431"/>
    </row>
    <row r="146" spans="1:6" ht="14.4" customHeight="1" x14ac:dyDescent="0.3">
      <c r="A146" s="431" t="s">
        <v>72</v>
      </c>
      <c r="B146" s="431"/>
      <c r="C146" s="431"/>
      <c r="D146" s="431"/>
      <c r="E146" s="431"/>
      <c r="F146" s="431"/>
    </row>
    <row r="147" spans="1:6" x14ac:dyDescent="0.3">
      <c r="A147" s="431" t="s">
        <v>51</v>
      </c>
      <c r="B147" s="431"/>
      <c r="C147" s="431"/>
      <c r="D147" s="431"/>
      <c r="E147" s="431"/>
      <c r="F147" s="431"/>
    </row>
    <row r="148" spans="1:6" x14ac:dyDescent="0.3">
      <c r="A148" s="91" t="s">
        <v>70</v>
      </c>
      <c r="B148" s="91" t="s">
        <v>0</v>
      </c>
      <c r="C148" s="91" t="s">
        <v>2</v>
      </c>
      <c r="D148" s="91" t="s">
        <v>3</v>
      </c>
      <c r="E148" s="91" t="s">
        <v>4</v>
      </c>
      <c r="F148" s="115"/>
    </row>
    <row r="149" spans="1:6" ht="18" customHeight="1" x14ac:dyDescent="0.3">
      <c r="A149" s="142" t="s">
        <v>73</v>
      </c>
      <c r="B149" s="169">
        <v>0</v>
      </c>
      <c r="C149" s="126">
        <f>+B153</f>
        <v>5262622199</v>
      </c>
      <c r="D149" s="126">
        <f>+C153</f>
        <v>4351459939</v>
      </c>
      <c r="E149" s="119">
        <v>0</v>
      </c>
      <c r="F149" s="233"/>
    </row>
    <row r="150" spans="1:6" ht="18" customHeight="1" x14ac:dyDescent="0.3">
      <c r="A150" s="142" t="s">
        <v>74</v>
      </c>
      <c r="B150" s="126">
        <f>+C105</f>
        <v>6191125029</v>
      </c>
      <c r="C150" s="126">
        <f>+D105</f>
        <v>0</v>
      </c>
      <c r="D150" s="126">
        <f>+E105</f>
        <v>0</v>
      </c>
      <c r="E150" s="119">
        <f>+B150+C150+D150</f>
        <v>6191125029</v>
      </c>
      <c r="F150" s="63"/>
    </row>
    <row r="151" spans="1:6" ht="18" customHeight="1" x14ac:dyDescent="0.3">
      <c r="A151" s="101" t="s">
        <v>100</v>
      </c>
      <c r="B151" s="102">
        <f>+B149+B150</f>
        <v>6191125029</v>
      </c>
      <c r="C151" s="102">
        <f>+C149+C150</f>
        <v>5262622199</v>
      </c>
      <c r="D151" s="102">
        <f>+D149+D150</f>
        <v>4351459939</v>
      </c>
      <c r="E151" s="102">
        <f>+E149+E150</f>
        <v>6191125029</v>
      </c>
      <c r="F151" s="63"/>
    </row>
    <row r="152" spans="1:6" ht="18" customHeight="1" x14ac:dyDescent="0.3">
      <c r="A152" s="142" t="s">
        <v>152</v>
      </c>
      <c r="B152" s="126">
        <f>+C125</f>
        <v>928502830</v>
      </c>
      <c r="C152" s="126">
        <f>+D125</f>
        <v>911162260</v>
      </c>
      <c r="D152" s="126">
        <f>+E125</f>
        <v>842007310</v>
      </c>
      <c r="E152" s="119">
        <f>+SUM(B152:D152)</f>
        <v>2681672400</v>
      </c>
      <c r="F152" s="63"/>
    </row>
    <row r="153" spans="1:6" ht="18" customHeight="1" x14ac:dyDescent="0.3">
      <c r="A153" s="101" t="s">
        <v>101</v>
      </c>
      <c r="B153" s="132">
        <f>+B151-B152</f>
        <v>5262622199</v>
      </c>
      <c r="C153" s="102">
        <f>+C151-C152</f>
        <v>4351459939</v>
      </c>
      <c r="D153" s="102">
        <f>+D151-D152</f>
        <v>3509452629</v>
      </c>
      <c r="E153" s="102">
        <f>+E151-E152</f>
        <v>3509452629</v>
      </c>
      <c r="F153" s="63"/>
    </row>
    <row r="154" spans="1:6" x14ac:dyDescent="0.3">
      <c r="A154" s="135" t="s">
        <v>163</v>
      </c>
      <c r="B154" s="134" t="s">
        <v>164</v>
      </c>
      <c r="C154" s="78"/>
      <c r="D154" s="78"/>
      <c r="E154" s="78"/>
    </row>
    <row r="155" spans="1:6" ht="18" customHeight="1" x14ac:dyDescent="0.3">
      <c r="A155" s="485" t="s">
        <v>189</v>
      </c>
      <c r="B155" s="486"/>
      <c r="C155" s="486"/>
      <c r="D155" s="486"/>
      <c r="E155" s="486"/>
      <c r="F155" s="127"/>
    </row>
    <row r="156" spans="1:6" ht="39.9" customHeight="1" x14ac:dyDescent="0.3">
      <c r="A156" s="482" t="s">
        <v>214</v>
      </c>
      <c r="B156" s="483"/>
      <c r="C156" s="483"/>
      <c r="D156" s="483"/>
      <c r="E156" s="483"/>
      <c r="F156" s="484"/>
    </row>
    <row r="157" spans="1:6" ht="18" customHeight="1" x14ac:dyDescent="0.3">
      <c r="A157" s="482" t="s">
        <v>125</v>
      </c>
      <c r="B157" s="483"/>
      <c r="C157" s="483"/>
      <c r="D157" s="483"/>
      <c r="E157" s="483"/>
      <c r="F157" s="484"/>
    </row>
    <row r="158" spans="1:6" ht="18" customHeight="1" x14ac:dyDescent="0.3">
      <c r="A158" s="482" t="s">
        <v>155</v>
      </c>
      <c r="B158" s="483"/>
      <c r="C158" s="483"/>
      <c r="D158" s="483"/>
      <c r="E158" s="483"/>
      <c r="F158" s="484"/>
    </row>
    <row r="159" spans="1:6" ht="18" customHeight="1" x14ac:dyDescent="0.3">
      <c r="A159" s="482" t="s">
        <v>128</v>
      </c>
      <c r="B159" s="483"/>
      <c r="C159" s="483"/>
      <c r="D159" s="483"/>
      <c r="E159" s="483"/>
      <c r="F159" s="484"/>
    </row>
    <row r="160" spans="1:6" ht="18" customHeight="1" x14ac:dyDescent="0.3">
      <c r="A160" s="479" t="s">
        <v>154</v>
      </c>
      <c r="B160" s="480"/>
      <c r="C160" s="480"/>
      <c r="D160" s="480"/>
      <c r="E160" s="480"/>
      <c r="F160" s="481"/>
    </row>
    <row r="161" spans="1:6" ht="15" customHeight="1" x14ac:dyDescent="0.3">
      <c r="A161" s="104" t="s">
        <v>126</v>
      </c>
      <c r="B161" s="105"/>
      <c r="C161" s="105"/>
      <c r="D161" s="105"/>
      <c r="E161" s="105"/>
      <c r="F161" s="106"/>
    </row>
    <row r="162" spans="1:6" s="114" customFormat="1" ht="50.1" customHeight="1" x14ac:dyDescent="0.3">
      <c r="A162" s="492" t="s">
        <v>127</v>
      </c>
      <c r="B162" s="493"/>
      <c r="C162" s="493"/>
      <c r="D162" s="493"/>
      <c r="E162" s="493"/>
      <c r="F162" s="494"/>
    </row>
    <row r="163" spans="1:6" ht="15" customHeight="1" x14ac:dyDescent="0.35">
      <c r="A163" s="9"/>
      <c r="B163" s="9"/>
      <c r="C163" s="9"/>
      <c r="D163" s="9"/>
      <c r="E163" s="9"/>
      <c r="F163" s="9"/>
    </row>
    <row r="164" spans="1:6" ht="15" customHeight="1" x14ac:dyDescent="0.3">
      <c r="B164" s="431" t="s">
        <v>129</v>
      </c>
      <c r="C164" s="431"/>
      <c r="D164" s="431"/>
      <c r="E164" s="35"/>
      <c r="F164" s="35"/>
    </row>
    <row r="165" spans="1:6" ht="33" customHeight="1" x14ac:dyDescent="0.3">
      <c r="B165" s="449" t="s">
        <v>130</v>
      </c>
      <c r="C165" s="449"/>
      <c r="D165" s="449"/>
      <c r="E165" s="35"/>
      <c r="F165" s="35"/>
    </row>
    <row r="166" spans="1:6" ht="15" customHeight="1" x14ac:dyDescent="0.3">
      <c r="B166" s="500" t="s">
        <v>51</v>
      </c>
      <c r="C166" s="500"/>
      <c r="D166" s="500"/>
      <c r="E166" s="35"/>
      <c r="F166" s="35"/>
    </row>
    <row r="167" spans="1:6" ht="18" customHeight="1" x14ac:dyDescent="0.3">
      <c r="B167" s="424" t="s">
        <v>70</v>
      </c>
      <c r="C167" s="424"/>
      <c r="D167" s="165" t="s">
        <v>82</v>
      </c>
      <c r="E167"/>
      <c r="F167" s="115"/>
    </row>
    <row r="168" spans="1:6" ht="18" customHeight="1" x14ac:dyDescent="0.3">
      <c r="B168" s="497" t="s">
        <v>202</v>
      </c>
      <c r="C168" s="497"/>
      <c r="D168" s="165"/>
      <c r="E168"/>
      <c r="F168" s="115"/>
    </row>
    <row r="169" spans="1:6" ht="18" customHeight="1" x14ac:dyDescent="0.3">
      <c r="B169" s="118" t="s">
        <v>131</v>
      </c>
      <c r="D169" s="126">
        <v>0</v>
      </c>
      <c r="E169"/>
      <c r="F169" s="115"/>
    </row>
    <row r="170" spans="1:6" ht="18" customHeight="1" x14ac:dyDescent="0.3">
      <c r="B170" s="118" t="s">
        <v>132</v>
      </c>
      <c r="D170" s="126">
        <v>0</v>
      </c>
      <c r="E170"/>
      <c r="F170" s="115"/>
    </row>
    <row r="171" spans="1:6" ht="18" customHeight="1" x14ac:dyDescent="0.3">
      <c r="B171" s="498" t="s">
        <v>16</v>
      </c>
      <c r="C171" s="498"/>
      <c r="D171" s="102">
        <f>+D169+D170</f>
        <v>0</v>
      </c>
      <c r="E171"/>
      <c r="F171" s="115"/>
    </row>
    <row r="172" spans="1:6" ht="18" customHeight="1" x14ac:dyDescent="0.3">
      <c r="B172" s="118"/>
      <c r="D172" s="126"/>
      <c r="E172" s="119"/>
      <c r="F172" s="115"/>
    </row>
    <row r="173" spans="1:6" ht="18" customHeight="1" x14ac:dyDescent="0.3">
      <c r="B173" s="497" t="s">
        <v>203</v>
      </c>
      <c r="C173" s="497"/>
      <c r="D173" s="165" t="s">
        <v>82</v>
      </c>
      <c r="E173" s="119"/>
      <c r="F173" s="115"/>
    </row>
    <row r="174" spans="1:6" ht="18" customHeight="1" x14ac:dyDescent="0.3">
      <c r="B174" s="118" t="s">
        <v>131</v>
      </c>
      <c r="D174" s="126">
        <v>0</v>
      </c>
      <c r="E174" s="119"/>
      <c r="F174" s="115"/>
    </row>
    <row r="175" spans="1:6" ht="18" customHeight="1" x14ac:dyDescent="0.3">
      <c r="B175" s="118" t="s">
        <v>204</v>
      </c>
      <c r="D175" s="126">
        <v>0</v>
      </c>
      <c r="E175" s="119"/>
      <c r="F175" s="115"/>
    </row>
    <row r="176" spans="1:6" ht="18" customHeight="1" x14ac:dyDescent="0.3">
      <c r="B176" s="498" t="s">
        <v>205</v>
      </c>
      <c r="C176" s="498"/>
      <c r="D176" s="102">
        <f>+D174+D175</f>
        <v>0</v>
      </c>
      <c r="E176" s="119"/>
      <c r="F176" s="115"/>
    </row>
    <row r="177" spans="1:6" ht="18" customHeight="1" x14ac:dyDescent="0.3">
      <c r="B177" s="118"/>
      <c r="D177" s="119"/>
      <c r="E177" s="119"/>
      <c r="F177" s="115"/>
    </row>
    <row r="178" spans="1:6" ht="18" customHeight="1" x14ac:dyDescent="0.3">
      <c r="B178" s="497" t="s">
        <v>206</v>
      </c>
      <c r="C178" s="497"/>
      <c r="D178" s="165" t="s">
        <v>82</v>
      </c>
      <c r="E178" s="119"/>
      <c r="F178" s="115"/>
    </row>
    <row r="179" spans="1:6" ht="18" customHeight="1" x14ac:dyDescent="0.3">
      <c r="B179" s="118" t="s">
        <v>131</v>
      </c>
      <c r="D179" s="126">
        <f>+D169-D174</f>
        <v>0</v>
      </c>
      <c r="E179" s="119"/>
      <c r="F179" s="115"/>
    </row>
    <row r="180" spans="1:6" ht="18" customHeight="1" x14ac:dyDescent="0.3">
      <c r="A180" s="27"/>
      <c r="B180" s="118" t="s">
        <v>132</v>
      </c>
      <c r="D180" s="126">
        <f>+D170-D175</f>
        <v>0</v>
      </c>
      <c r="E180" s="119"/>
      <c r="F180" s="115"/>
    </row>
    <row r="181" spans="1:6" ht="18" customHeight="1" x14ac:dyDescent="0.3">
      <c r="A181" s="27"/>
      <c r="B181" s="498" t="s">
        <v>207</v>
      </c>
      <c r="C181" s="498"/>
      <c r="D181" s="176">
        <f>+D179+D180</f>
        <v>0</v>
      </c>
      <c r="E181" s="174"/>
      <c r="F181" s="115"/>
    </row>
    <row r="182" spans="1:6" ht="15" customHeight="1" x14ac:dyDescent="0.3">
      <c r="A182" s="27"/>
      <c r="B182" s="177" t="s">
        <v>208</v>
      </c>
      <c r="C182" s="136"/>
      <c r="D182" s="173"/>
      <c r="E182" s="173"/>
      <c r="F182" s="33">
        <f>+D174-F185</f>
        <v>0</v>
      </c>
    </row>
    <row r="183" spans="1:6" ht="15" customHeight="1" x14ac:dyDescent="0.3">
      <c r="A183" s="27"/>
      <c r="B183" s="206"/>
      <c r="C183" s="207"/>
      <c r="D183" s="173"/>
      <c r="E183" s="173"/>
      <c r="F183" s="33"/>
    </row>
    <row r="184" spans="1:6" ht="15" customHeight="1" x14ac:dyDescent="0.3">
      <c r="A184" s="91" t="s">
        <v>53</v>
      </c>
      <c r="B184" s="91" t="s">
        <v>235</v>
      </c>
      <c r="C184" s="91" t="s">
        <v>0</v>
      </c>
      <c r="D184" s="91" t="s">
        <v>2</v>
      </c>
      <c r="E184" s="91" t="s">
        <v>3</v>
      </c>
      <c r="F184" s="91" t="s">
        <v>4</v>
      </c>
    </row>
    <row r="185" spans="1:6" ht="15" customHeight="1" x14ac:dyDescent="0.3">
      <c r="A185" s="208" t="s">
        <v>234</v>
      </c>
      <c r="B185" s="209"/>
      <c r="C185" s="339">
        <f>+SUM(C186:C195)</f>
        <v>0</v>
      </c>
      <c r="D185" s="339">
        <f>+SUM(D186:D195)</f>
        <v>0</v>
      </c>
      <c r="E185" s="339">
        <f>+SUM(E186:E195)</f>
        <v>0</v>
      </c>
      <c r="F185" s="339">
        <f>+SUM(F186:F195)</f>
        <v>0</v>
      </c>
    </row>
    <row r="186" spans="1:6" ht="15" customHeight="1" x14ac:dyDescent="0.3">
      <c r="A186" s="166">
        <v>0</v>
      </c>
      <c r="B186" s="171" t="s">
        <v>181</v>
      </c>
      <c r="C186" s="15">
        <v>0</v>
      </c>
      <c r="D186" s="15">
        <v>0</v>
      </c>
      <c r="E186" s="15">
        <v>0</v>
      </c>
      <c r="F186" s="45">
        <f>+C186+D186+E186</f>
        <v>0</v>
      </c>
    </row>
    <row r="187" spans="1:6" ht="15" customHeight="1" x14ac:dyDescent="0.3">
      <c r="A187" s="166">
        <v>1</v>
      </c>
      <c r="B187" s="171" t="s">
        <v>169</v>
      </c>
      <c r="C187" s="15">
        <v>0</v>
      </c>
      <c r="D187" s="49">
        <v>0</v>
      </c>
      <c r="E187" s="49">
        <v>0</v>
      </c>
      <c r="F187" s="45">
        <f t="shared" ref="F187:F195" si="16">+C187+D187+E187</f>
        <v>0</v>
      </c>
    </row>
    <row r="188" spans="1:6" ht="15" customHeight="1" x14ac:dyDescent="0.3">
      <c r="A188" s="166">
        <v>2</v>
      </c>
      <c r="B188" s="171" t="s">
        <v>182</v>
      </c>
      <c r="C188" s="15">
        <v>0</v>
      </c>
      <c r="D188" s="15">
        <v>0</v>
      </c>
      <c r="E188" s="15">
        <v>0</v>
      </c>
      <c r="F188" s="45">
        <f t="shared" si="16"/>
        <v>0</v>
      </c>
    </row>
    <row r="189" spans="1:6" ht="15" customHeight="1" x14ac:dyDescent="0.3">
      <c r="A189" s="166">
        <v>3</v>
      </c>
      <c r="B189" s="171" t="s">
        <v>183</v>
      </c>
      <c r="C189" s="15">
        <v>0</v>
      </c>
      <c r="D189" s="15">
        <v>0</v>
      </c>
      <c r="E189" s="15">
        <v>0</v>
      </c>
      <c r="F189" s="45">
        <f t="shared" si="16"/>
        <v>0</v>
      </c>
    </row>
    <row r="190" spans="1:6" ht="15" customHeight="1" x14ac:dyDescent="0.3">
      <c r="A190" s="166">
        <v>4</v>
      </c>
      <c r="B190" s="171" t="s">
        <v>184</v>
      </c>
      <c r="C190" s="15">
        <v>0</v>
      </c>
      <c r="D190" s="15">
        <v>0</v>
      </c>
      <c r="E190" s="15">
        <v>0</v>
      </c>
      <c r="F190" s="45">
        <f t="shared" si="16"/>
        <v>0</v>
      </c>
    </row>
    <row r="191" spans="1:6" ht="15" customHeight="1" x14ac:dyDescent="0.3">
      <c r="A191" s="166">
        <v>5</v>
      </c>
      <c r="B191" s="171" t="s">
        <v>185</v>
      </c>
      <c r="C191" s="15">
        <v>0</v>
      </c>
      <c r="D191" s="15">
        <v>0</v>
      </c>
      <c r="E191" s="15">
        <v>0</v>
      </c>
      <c r="F191" s="45">
        <f t="shared" si="16"/>
        <v>0</v>
      </c>
    </row>
    <row r="192" spans="1:6" ht="15" customHeight="1" x14ac:dyDescent="0.3">
      <c r="A192" s="166">
        <v>6</v>
      </c>
      <c r="B192" s="171" t="s">
        <v>167</v>
      </c>
      <c r="C192" s="15">
        <v>0</v>
      </c>
      <c r="D192" s="15">
        <v>0</v>
      </c>
      <c r="E192" s="15">
        <v>0</v>
      </c>
      <c r="F192" s="45">
        <f t="shared" si="16"/>
        <v>0</v>
      </c>
    </row>
    <row r="193" spans="1:6" ht="15" customHeight="1" x14ac:dyDescent="0.3">
      <c r="A193" s="166">
        <v>7</v>
      </c>
      <c r="B193" s="171" t="s">
        <v>168</v>
      </c>
      <c r="C193" s="15">
        <v>0</v>
      </c>
      <c r="D193" s="15">
        <v>0</v>
      </c>
      <c r="E193" s="15">
        <v>0</v>
      </c>
      <c r="F193" s="45">
        <f t="shared" si="16"/>
        <v>0</v>
      </c>
    </row>
    <row r="194" spans="1:6" ht="15" customHeight="1" x14ac:dyDescent="0.3">
      <c r="A194" s="166">
        <v>8</v>
      </c>
      <c r="B194" s="171" t="s">
        <v>186</v>
      </c>
      <c r="C194" s="15">
        <v>0</v>
      </c>
      <c r="D194" s="15">
        <v>0</v>
      </c>
      <c r="E194" s="15">
        <v>0</v>
      </c>
      <c r="F194" s="45">
        <f t="shared" si="16"/>
        <v>0</v>
      </c>
    </row>
    <row r="195" spans="1:6" ht="15" customHeight="1" x14ac:dyDescent="0.3">
      <c r="A195" s="211">
        <v>9</v>
      </c>
      <c r="B195" s="212" t="s">
        <v>187</v>
      </c>
      <c r="C195" s="17">
        <v>0</v>
      </c>
      <c r="D195" s="17">
        <v>0</v>
      </c>
      <c r="E195" s="17">
        <v>0</v>
      </c>
      <c r="F195" s="213">
        <f t="shared" si="16"/>
        <v>0</v>
      </c>
    </row>
    <row r="196" spans="1:6" ht="15" customHeight="1" x14ac:dyDescent="0.3">
      <c r="A196" s="499" t="s">
        <v>208</v>
      </c>
      <c r="B196" s="499"/>
      <c r="C196" s="499"/>
      <c r="D196" s="499"/>
      <c r="E196" s="499"/>
      <c r="F196" s="499"/>
    </row>
    <row r="197" spans="1:6" ht="15" customHeight="1" x14ac:dyDescent="0.3">
      <c r="A197" s="104" t="s">
        <v>126</v>
      </c>
      <c r="B197" s="105"/>
      <c r="C197" s="105"/>
      <c r="D197" s="105"/>
      <c r="E197" s="105"/>
      <c r="F197" s="106"/>
    </row>
    <row r="198" spans="1:6" ht="50.1" customHeight="1" x14ac:dyDescent="0.3">
      <c r="A198" s="492" t="s">
        <v>127</v>
      </c>
      <c r="B198" s="493"/>
      <c r="C198" s="493"/>
      <c r="D198" s="493"/>
      <c r="E198" s="493"/>
      <c r="F198" s="494"/>
    </row>
    <row r="199" spans="1:6" ht="15" customHeight="1" x14ac:dyDescent="0.35">
      <c r="A199" s="9"/>
      <c r="B199" s="9"/>
      <c r="C199" s="9"/>
      <c r="D199" s="9"/>
      <c r="E199" s="9"/>
      <c r="F199" s="9"/>
    </row>
    <row r="200" spans="1:6" ht="35.1" customHeight="1" x14ac:dyDescent="0.3">
      <c r="A200" s="120" t="s">
        <v>75</v>
      </c>
      <c r="B200" s="436"/>
      <c r="C200" s="496"/>
      <c r="D200" s="457" t="s">
        <v>48</v>
      </c>
      <c r="E200" s="458"/>
      <c r="F200" s="459"/>
    </row>
    <row r="201" spans="1:6" ht="35.1" customHeight="1" x14ac:dyDescent="0.3">
      <c r="A201" s="121" t="s">
        <v>46</v>
      </c>
      <c r="B201" s="436"/>
      <c r="C201" s="496"/>
      <c r="D201" s="460"/>
      <c r="E201" s="461"/>
      <c r="F201" s="462"/>
    </row>
    <row r="202" spans="1:6" ht="35.1" customHeight="1" x14ac:dyDescent="0.3">
      <c r="A202" s="122" t="s">
        <v>47</v>
      </c>
      <c r="B202" s="436"/>
      <c r="C202" s="496"/>
      <c r="D202" s="463"/>
      <c r="E202" s="464"/>
      <c r="F202" s="465"/>
    </row>
    <row r="203" spans="1:6" x14ac:dyDescent="0.3">
      <c r="A203" s="495" t="s">
        <v>122</v>
      </c>
      <c r="B203" s="495"/>
      <c r="C203" s="495"/>
      <c r="D203" s="495"/>
      <c r="E203" s="495"/>
      <c r="F203" s="495"/>
    </row>
    <row r="204" spans="1:6" x14ac:dyDescent="0.3">
      <c r="A204" s="130"/>
      <c r="B204" s="130"/>
      <c r="C204" s="130"/>
      <c r="D204" s="130"/>
      <c r="E204" s="130"/>
      <c r="F204" s="130"/>
    </row>
    <row r="205" spans="1:6" x14ac:dyDescent="0.3">
      <c r="A205" s="489" t="s">
        <v>149</v>
      </c>
      <c r="B205" s="490"/>
      <c r="C205" s="490"/>
      <c r="D205" s="490"/>
      <c r="E205" s="490"/>
      <c r="F205" s="491"/>
    </row>
    <row r="206" spans="1:6" x14ac:dyDescent="0.3">
      <c r="A206" s="108" t="s">
        <v>133</v>
      </c>
      <c r="F206" s="109"/>
    </row>
    <row r="207" spans="1:6" x14ac:dyDescent="0.3">
      <c r="A207" s="110"/>
      <c r="F207" s="109"/>
    </row>
    <row r="208" spans="1:6" ht="33" customHeight="1" thickBot="1" x14ac:dyDescent="0.35">
      <c r="A208" s="179" t="s">
        <v>209</v>
      </c>
      <c r="B208" s="178">
        <v>0</v>
      </c>
      <c r="F208" s="109"/>
    </row>
    <row r="209" spans="1:6" ht="16.2" thickTop="1" x14ac:dyDescent="0.3">
      <c r="A209" s="110"/>
      <c r="F209" s="109"/>
    </row>
    <row r="210" spans="1:6" x14ac:dyDescent="0.3">
      <c r="A210" s="108" t="s">
        <v>140</v>
      </c>
      <c r="D210" s="144" t="s">
        <v>174</v>
      </c>
      <c r="F210" s="109"/>
    </row>
    <row r="211" spans="1:6" x14ac:dyDescent="0.3">
      <c r="A211" s="110" t="s">
        <v>134</v>
      </c>
      <c r="B211" s="107">
        <f>+B86</f>
        <v>15732914334.77</v>
      </c>
      <c r="D211" s="487" t="s">
        <v>170</v>
      </c>
      <c r="E211" s="487"/>
      <c r="F211" s="488"/>
    </row>
    <row r="212" spans="1:6" x14ac:dyDescent="0.3">
      <c r="A212" s="110" t="s">
        <v>141</v>
      </c>
      <c r="B212" s="52">
        <f>+F105</f>
        <v>6191125029</v>
      </c>
      <c r="D212" s="487"/>
      <c r="E212" s="487"/>
      <c r="F212" s="488"/>
    </row>
    <row r="213" spans="1:6" ht="16.2" thickBot="1" x14ac:dyDescent="0.35">
      <c r="A213" s="110" t="s">
        <v>135</v>
      </c>
      <c r="B213" s="156">
        <f>+B211-B212</f>
        <v>9541789305.7700005</v>
      </c>
      <c r="D213" s="34" t="s">
        <v>171</v>
      </c>
      <c r="F213" s="158">
        <f>+F105</f>
        <v>6191125029</v>
      </c>
    </row>
    <row r="214" spans="1:6" ht="16.2" thickTop="1" x14ac:dyDescent="0.3">
      <c r="A214" s="110"/>
      <c r="D214" s="34" t="s">
        <v>172</v>
      </c>
      <c r="F214" s="159">
        <f>+F125</f>
        <v>2681672400</v>
      </c>
    </row>
    <row r="215" spans="1:6" ht="16.2" thickBot="1" x14ac:dyDescent="0.35">
      <c r="A215" s="108" t="s">
        <v>136</v>
      </c>
      <c r="D215" s="144" t="s">
        <v>173</v>
      </c>
      <c r="E215" s="144"/>
      <c r="F215" s="160">
        <f>+F214/F213</f>
        <v>0.4331478345920512</v>
      </c>
    </row>
    <row r="216" spans="1:6" ht="16.2" thickTop="1" x14ac:dyDescent="0.3">
      <c r="A216" s="110" t="s">
        <v>137</v>
      </c>
      <c r="B216" s="107">
        <f>+F40</f>
        <v>2681672400</v>
      </c>
      <c r="F216" s="109"/>
    </row>
    <row r="217" spans="1:6" x14ac:dyDescent="0.3">
      <c r="A217" s="110" t="s">
        <v>138</v>
      </c>
      <c r="B217" s="52">
        <f>+F125</f>
        <v>2681672400</v>
      </c>
      <c r="D217" s="487" t="s">
        <v>175</v>
      </c>
      <c r="E217" s="487"/>
      <c r="F217" s="488"/>
    </row>
    <row r="218" spans="1:6" ht="16.2" thickBot="1" x14ac:dyDescent="0.35">
      <c r="A218" s="110" t="s">
        <v>139</v>
      </c>
      <c r="B218" s="157">
        <f>+B216-B217</f>
        <v>0</v>
      </c>
      <c r="D218" s="487"/>
      <c r="E218" s="487"/>
      <c r="F218" s="488"/>
    </row>
    <row r="219" spans="1:6" ht="16.2" thickTop="1" x14ac:dyDescent="0.3">
      <c r="A219" s="110"/>
      <c r="B219"/>
      <c r="D219" s="162" t="s">
        <v>176</v>
      </c>
      <c r="E219" s="161"/>
      <c r="F219" s="158">
        <f>+B86</f>
        <v>15732914334.77</v>
      </c>
    </row>
    <row r="220" spans="1:6" x14ac:dyDescent="0.3">
      <c r="A220" s="110"/>
      <c r="B220"/>
      <c r="D220" s="162" t="s">
        <v>172</v>
      </c>
      <c r="E220" s="161"/>
      <c r="F220" s="159">
        <f>+F125</f>
        <v>2681672400</v>
      </c>
    </row>
    <row r="221" spans="1:6" ht="16.2" thickBot="1" x14ac:dyDescent="0.35">
      <c r="A221" s="110"/>
      <c r="B221"/>
      <c r="D221" s="161"/>
      <c r="E221" s="161"/>
      <c r="F221" s="160">
        <f>+F220/F219</f>
        <v>0.17044981895524974</v>
      </c>
    </row>
    <row r="222" spans="1:6" ht="16.2" thickTop="1" x14ac:dyDescent="0.3">
      <c r="A222" s="111"/>
      <c r="B222" s="112"/>
      <c r="C222" s="112"/>
      <c r="D222" s="112"/>
      <c r="E222" s="112"/>
      <c r="F222" s="113"/>
    </row>
  </sheetData>
  <mergeCells count="105">
    <mergeCell ref="D217:F218"/>
    <mergeCell ref="A205:F205"/>
    <mergeCell ref="A162:F162"/>
    <mergeCell ref="A198:F198"/>
    <mergeCell ref="A203:F203"/>
    <mergeCell ref="B200:C200"/>
    <mergeCell ref="D200:F202"/>
    <mergeCell ref="B201:C201"/>
    <mergeCell ref="B202:C202"/>
    <mergeCell ref="B168:C168"/>
    <mergeCell ref="B171:C171"/>
    <mergeCell ref="B167:C167"/>
    <mergeCell ref="B181:C181"/>
    <mergeCell ref="B165:D165"/>
    <mergeCell ref="A196:F196"/>
    <mergeCell ref="B164:D164"/>
    <mergeCell ref="B166:D166"/>
    <mergeCell ref="B173:C173"/>
    <mergeCell ref="B176:C176"/>
    <mergeCell ref="B178:C178"/>
    <mergeCell ref="D211:F212"/>
    <mergeCell ref="A125:B125"/>
    <mergeCell ref="A137:B137"/>
    <mergeCell ref="A140:F140"/>
    <mergeCell ref="A143:F143"/>
    <mergeCell ref="A142:F142"/>
    <mergeCell ref="A160:F160"/>
    <mergeCell ref="A145:F145"/>
    <mergeCell ref="A146:F146"/>
    <mergeCell ref="A147:F147"/>
    <mergeCell ref="A156:F156"/>
    <mergeCell ref="A157:F157"/>
    <mergeCell ref="A158:F158"/>
    <mergeCell ref="A159:F159"/>
    <mergeCell ref="A155:E155"/>
    <mergeCell ref="A78:F78"/>
    <mergeCell ref="A119:F119"/>
    <mergeCell ref="A120:F120"/>
    <mergeCell ref="A121:F121"/>
    <mergeCell ref="A82:F82"/>
    <mergeCell ref="A83:F83"/>
    <mergeCell ref="A84:F84"/>
    <mergeCell ref="A97:F97"/>
    <mergeCell ref="A99:F99"/>
    <mergeCell ref="A100:F100"/>
    <mergeCell ref="A101:F101"/>
    <mergeCell ref="A117:F117"/>
    <mergeCell ref="A105:B105"/>
    <mergeCell ref="A96:F96"/>
    <mergeCell ref="A116:F116"/>
    <mergeCell ref="A80:F80"/>
    <mergeCell ref="B76:C76"/>
    <mergeCell ref="D74:F76"/>
    <mergeCell ref="A66:B66"/>
    <mergeCell ref="A67:B67"/>
    <mergeCell ref="A68:B68"/>
    <mergeCell ref="A72:F72"/>
    <mergeCell ref="B74:C74"/>
    <mergeCell ref="B75:C75"/>
    <mergeCell ref="A71:F71"/>
    <mergeCell ref="A69:B69"/>
    <mergeCell ref="A64:F64"/>
    <mergeCell ref="A65:F65"/>
    <mergeCell ref="A54:F54"/>
    <mergeCell ref="A55:B55"/>
    <mergeCell ref="A56:B56"/>
    <mergeCell ref="A57:B57"/>
    <mergeCell ref="A58:B58"/>
    <mergeCell ref="A59:B59"/>
    <mergeCell ref="A62:F62"/>
    <mergeCell ref="A61:F61"/>
    <mergeCell ref="A53:F53"/>
    <mergeCell ref="A9:F9"/>
    <mergeCell ref="C5:E5"/>
    <mergeCell ref="C6:E6"/>
    <mergeCell ref="C7:E7"/>
    <mergeCell ref="A11:F11"/>
    <mergeCell ref="A34:F34"/>
    <mergeCell ref="A50:F50"/>
    <mergeCell ref="A21:A22"/>
    <mergeCell ref="A23:A24"/>
    <mergeCell ref="A25:A26"/>
    <mergeCell ref="A27:A28"/>
    <mergeCell ref="A29:A30"/>
    <mergeCell ref="A31:A32"/>
    <mergeCell ref="A16:A17"/>
    <mergeCell ref="A43:B43"/>
    <mergeCell ref="A44:B44"/>
    <mergeCell ref="A45:B45"/>
    <mergeCell ref="A1:F2"/>
    <mergeCell ref="A51:F51"/>
    <mergeCell ref="A39:B39"/>
    <mergeCell ref="A13:F13"/>
    <mergeCell ref="A14:F14"/>
    <mergeCell ref="A35:F35"/>
    <mergeCell ref="A40:B40"/>
    <mergeCell ref="A41:B41"/>
    <mergeCell ref="A42:B42"/>
    <mergeCell ref="A46:B46"/>
    <mergeCell ref="A47:B47"/>
    <mergeCell ref="A48:B48"/>
    <mergeCell ref="A37:F37"/>
    <mergeCell ref="A38:F38"/>
    <mergeCell ref="A3:F3"/>
    <mergeCell ref="A19:A20"/>
  </mergeCells>
  <phoneticPr fontId="9" type="noConversion"/>
  <conditionalFormatting sqref="B218">
    <cfRule type="cellIs" dxfId="23" priority="4" operator="equal">
      <formula>0</formula>
    </cfRule>
    <cfRule type="cellIs" dxfId="22" priority="5" operator="lessThan">
      <formula>0</formula>
    </cfRule>
    <cfRule type="cellIs" dxfId="21" priority="6" operator="greaterThan">
      <formula>0</formula>
    </cfRule>
  </conditionalFormatting>
  <conditionalFormatting sqref="F182">
    <cfRule type="cellIs" dxfId="20" priority="1" operator="equal">
      <formula>0</formula>
    </cfRule>
    <cfRule type="cellIs" dxfId="19" priority="2" operator="lessThan">
      <formula>0</formula>
    </cfRule>
    <cfRule type="cellIs" dxfId="18" priority="3" operator="greaterThan">
      <formula>0</formula>
    </cfRule>
  </conditionalFormatting>
  <dataValidations xWindow="1063" yWindow="482" count="15">
    <dataValidation allowBlank="1" showInputMessage="1" showErrorMessage="1" promptTitle="Advertencia" prompt="Lo relacionado a la ejecución presupuestaria debe ser completado únicamente por el encargado de Presupuesto/Financiero o su homólogo. Caso contrario no se dará por recibida la información. " sqref="D200:F202" xr:uid="{FB5B08A2-AC66-44B2-AD4C-16F22EE7D80A}"/>
    <dataValidation allowBlank="1" showInputMessage="1" showErrorMessage="1" promptTitle="Advertencia" prompt="Esta tabla se completa únicamente con los ingresos y egresos del período 2024. Se recomienda leer cuidadosamente las indicaciones señaladas en la parte inferior de la tabla. " sqref="A146:F146" xr:uid="{4A154B9A-0966-4831-AC84-A0429032B75C}"/>
    <dataValidation allowBlank="1" showInputMessage="1" showErrorMessage="1" promptTitle="Advertencia" prompt="Se recomienda leer cuidadosamente las indicaciones dispuestas en la parte inferior de esta tabla. " sqref="A149" xr:uid="{0F873C55-DE63-4CB7-BBE9-F21F7F377184}"/>
    <dataValidation allowBlank="1" showInputMessage="1" showErrorMessage="1" promptTitle="Advertencia" prompt="Debe coincidir con el monto reportado en la Liquidación Prespuestaria 2023, caso contrario se debe justificar en el espacio de observaciones. " sqref="D169:D173 D177" xr:uid="{F37C8231-A659-425B-853B-80F2DAE8B7E7}"/>
    <dataValidation allowBlank="1" showInputMessage="1" showErrorMessage="1" promptTitle="Advertencia" prompt="Se debe indicar el nombre de la partida de acuerdo al Clasificador de los Ingresos del Sector Público." sqref="B102" xr:uid="{F09C3161-6CFA-49C1-8FEB-1417CF1E2FE4}"/>
    <dataValidation allowBlank="1" showInputMessage="1" showErrorMessage="1" promptTitle="Advertencia" prompt="El código debe ser el definido para la partida en particular y debe ser el código establecido en el Clasificador de los Ingresos del Sector Público. " sqref="A102 A122" xr:uid="{E37570B1-4B77-4A42-B116-BCB2835F1677}"/>
    <dataValidation allowBlank="1" showInputMessage="1" showErrorMessage="1" promptTitle="Advertencia" prompt="En este espacio se debe detallar el código correspondiente a la partida detallada y debe ser el código definido en el Clasificador de los Ingresos del Sector Público. " sqref="A106:A108 A126 A186" xr:uid="{23F4902A-2877-4B82-AE1B-A188314E62C6}"/>
    <dataValidation allowBlank="1" showInputMessage="1" showErrorMessage="1" promptTitle="Advertencia" prompt="El nombre de la partida debe ser de acuerdo al Clasificador de los Ingresos del Sector Público. " sqref="B106:B108 B126 B186" xr:uid="{1BBBAC00-D3AB-43DC-A55F-E540B6D06F63}"/>
    <dataValidation allowBlank="1" showInputMessage="1" showErrorMessage="1" promptTitle="Recordatorio" prompt="El superávit libre debe ser reintegrado a más tardar el 31 de marzo,_x000a_de acuerdo al  Decreto Nº 43189-MTSS, artículo 66. " sqref="B170:B172 B174:B177 B179:B181" xr:uid="{8BFBAA9A-BB33-4E41-8478-41B44456BB9F}"/>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20:F120" xr:uid="{80C03DEF-6B29-4E70-BF2F-105E4E97E2B5}"/>
    <dataValidation allowBlank="1" showInputMessage="1" showErrorMessage="1" promptTitle="Advertencia" prompt="NO incluir recursos de vigencias anteriores, para ese fin se completa tabla N°9" sqref="B88" xr:uid="{81036899-7B6D-4858-9108-BA705DCE4980}"/>
    <dataValidation allowBlank="1" showInputMessage="1" showErrorMessage="1" promptTitle="Advertencia" prompt="En enero no debe haber saldo inicial, si la UE cuenta con superávit, debe consignarse en la tabla 9." sqref="B149" xr:uid="{BB53B615-EAF2-4432-8B93-CC7294C55D13}"/>
    <dataValidation allowBlank="1" showInputMessage="1" showErrorMessage="1" promptTitle="Instrucción" prompt="En esta tabla únicamente se detallan los Ingresos ordinarios del ejercicio presupuestario 2024. No incluir recursos de vigencias anteriores (estos se deben detallar en tabla 9)" sqref="A100:F100" xr:uid="{CFD55E8C-9D5F-4F5A-9C82-AFB93CBA94EF}"/>
    <dataValidation allowBlank="1" showInputMessage="1" showErrorMessage="1" promptTitle="Advertencia" prompt="Esta tabla solo la deben completar la unidades ejecutoras que por Ley específica estén facultadas para estimar y re presupuestar superávits." sqref="B165 E165:F165" xr:uid="{6CBCD5B0-5BE1-4D06-AF38-869B0D8356DB}"/>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74:F76" xr:uid="{66E3D2A3-0A12-41E6-A92E-4A8A0A1026B7}"/>
  </dataValidations>
  <hyperlinks>
    <hyperlink ref="B102" r:id="rId1" xr:uid="{499B9670-00BC-42DE-AD34-F311B051BF9D}"/>
    <hyperlink ref="B122" r:id="rId2" display="Nombre de la Partida presupuestaria" xr:uid="{CA966660-67FD-4F24-B2FE-DA3416D730C9}"/>
    <hyperlink ref="A102" r:id="rId3" xr:uid="{91D6A97E-12A6-4B35-A3D7-457C1904EFDF}"/>
    <hyperlink ref="A122" r:id="rId4" xr:uid="{60B9FCEF-5595-4032-8AD2-A9A600AC6A47}"/>
  </hyperlinks>
  <printOptions horizontalCentered="1"/>
  <pageMargins left="0.31496062992125984" right="0.31496062992125984" top="1.1811023622047245" bottom="0.39370078740157483" header="0.78740157480314965" footer="0.39370078740157483"/>
  <pageSetup scale="55" orientation="portrait" r:id="rId5"/>
  <headerFooter>
    <oddFooter>&amp;L&amp;"Palatino Linotype,Normal"&amp;K979797&amp;D&amp;C&amp;"Palatino Linotype,Normal"&amp;K979797Reporte de Ejecución programática y presupuestaria (I trimestre)&amp;R&amp;"Palatino Linotype,Normal"&amp;K979797&amp;P</oddFooter>
  </headerFooter>
  <rowBreaks count="4" manualBreakCount="4">
    <brk id="52" max="5" man="1"/>
    <brk id="76" max="16383" man="1"/>
    <brk id="118" max="5" man="1"/>
    <brk id="162" max="5" man="1"/>
  </rowBreaks>
  <drawing r:id="rId6"/>
  <legacy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A9D8-C6C6-40ED-B385-69ED49849A3C}">
  <sheetPr>
    <tabColor rgb="FF979797"/>
  </sheetPr>
  <dimension ref="A1:F222"/>
  <sheetViews>
    <sheetView showGridLines="0" zoomScale="80" zoomScaleNormal="80" zoomScaleSheetLayoutView="100" workbookViewId="0">
      <selection sqref="A1:F2"/>
    </sheetView>
  </sheetViews>
  <sheetFormatPr baseColWidth="10" defaultColWidth="11.44140625" defaultRowHeight="15.6" x14ac:dyDescent="0.3"/>
  <cols>
    <col min="1" max="1" width="60.44140625" style="34" customWidth="1"/>
    <col min="2" max="2" width="24.44140625" style="34" customWidth="1"/>
    <col min="3" max="5" width="19.6640625" style="34" customWidth="1"/>
    <col min="6" max="6" width="20.6640625" style="34" customWidth="1"/>
    <col min="7" max="16384" width="11.44140625" style="27"/>
  </cols>
  <sheetData>
    <row r="1" spans="1:6" ht="18" customHeight="1" x14ac:dyDescent="0.3">
      <c r="A1" s="420" t="s">
        <v>123</v>
      </c>
      <c r="B1" s="420"/>
      <c r="C1" s="420"/>
      <c r="D1" s="420"/>
      <c r="E1" s="420"/>
      <c r="F1" s="420"/>
    </row>
    <row r="2" spans="1:6" ht="18" customHeight="1" x14ac:dyDescent="0.3">
      <c r="A2" s="420"/>
      <c r="B2" s="420"/>
      <c r="C2" s="420"/>
      <c r="D2" s="420"/>
      <c r="E2" s="420"/>
      <c r="F2" s="420"/>
    </row>
    <row r="3" spans="1:6" ht="18" customHeight="1" x14ac:dyDescent="0.3">
      <c r="A3" s="429" t="s">
        <v>156</v>
      </c>
      <c r="B3" s="429"/>
      <c r="C3" s="429"/>
      <c r="D3" s="429"/>
      <c r="E3" s="429"/>
      <c r="F3" s="429"/>
    </row>
    <row r="4" spans="1:6" ht="15" customHeight="1" thickBot="1" x14ac:dyDescent="0.35">
      <c r="A4" s="74"/>
      <c r="B4" s="74"/>
      <c r="C4" s="74"/>
      <c r="D4" s="74"/>
      <c r="E4" s="74"/>
      <c r="F4" s="74"/>
    </row>
    <row r="5" spans="1:6" ht="18" customHeight="1" x14ac:dyDescent="0.3">
      <c r="A5" s="55"/>
      <c r="B5" s="143" t="s">
        <v>22</v>
      </c>
      <c r="C5" s="433" t="str">
        <f>+'1T'!C5</f>
        <v>Programa Nacional de Empleo (PRONAE)</v>
      </c>
      <c r="D5" s="434"/>
      <c r="E5" s="435"/>
      <c r="F5" s="27"/>
    </row>
    <row r="6" spans="1:6" ht="18" customHeight="1" x14ac:dyDescent="0.3">
      <c r="A6" s="56"/>
      <c r="B6" s="145" t="s">
        <v>33</v>
      </c>
      <c r="C6" s="436" t="str">
        <f>+'1T'!C6</f>
        <v>Ministerio de Trabajo y Seguridad Social</v>
      </c>
      <c r="D6" s="437"/>
      <c r="E6" s="438"/>
      <c r="F6" s="6"/>
    </row>
    <row r="7" spans="1:6" ht="18" customHeight="1" thickBot="1" x14ac:dyDescent="0.35">
      <c r="A7" s="56"/>
      <c r="B7" s="148" t="s">
        <v>34</v>
      </c>
      <c r="C7" s="439" t="str">
        <f>+'1T'!C7</f>
        <v>Dirección Nacional de Empleo</v>
      </c>
      <c r="D7" s="440"/>
      <c r="E7" s="441"/>
      <c r="F7" s="6"/>
    </row>
    <row r="8" spans="1:6" ht="15" customHeight="1" x14ac:dyDescent="0.3">
      <c r="A8" s="27"/>
      <c r="B8" s="27"/>
      <c r="C8" s="27"/>
      <c r="D8" s="27"/>
      <c r="E8" s="27"/>
      <c r="F8" s="27"/>
    </row>
    <row r="9" spans="1:6" ht="21.9" customHeight="1" x14ac:dyDescent="0.3">
      <c r="A9" s="432" t="s">
        <v>35</v>
      </c>
      <c r="B9" s="432"/>
      <c r="C9" s="432"/>
      <c r="D9" s="432"/>
      <c r="E9" s="432"/>
      <c r="F9" s="432"/>
    </row>
    <row r="10" spans="1:6" s="60" customFormat="1" ht="17.399999999999999" x14ac:dyDescent="0.3">
      <c r="A10" s="11"/>
      <c r="B10" s="11"/>
      <c r="C10" s="11"/>
      <c r="D10" s="11"/>
      <c r="E10" s="11"/>
      <c r="F10" s="11"/>
    </row>
    <row r="11" spans="1:6" ht="50.25" customHeight="1" x14ac:dyDescent="0.3">
      <c r="A11" s="409" t="s">
        <v>282</v>
      </c>
      <c r="B11" s="409"/>
      <c r="C11" s="409"/>
      <c r="D11" s="409"/>
      <c r="E11" s="409"/>
      <c r="F11" s="409"/>
    </row>
    <row r="12" spans="1:6" x14ac:dyDescent="0.3">
      <c r="A12" s="280"/>
      <c r="B12" s="280"/>
      <c r="C12" s="280"/>
      <c r="D12" s="280"/>
      <c r="E12" s="280"/>
      <c r="F12" s="280"/>
    </row>
    <row r="13" spans="1:6" s="60" customFormat="1" ht="16.95" customHeight="1" x14ac:dyDescent="0.3">
      <c r="A13" s="426" t="s">
        <v>36</v>
      </c>
      <c r="B13" s="426"/>
      <c r="C13" s="426"/>
      <c r="D13" s="426"/>
      <c r="E13" s="426"/>
      <c r="F13" s="426"/>
    </row>
    <row r="14" spans="1:6" s="60" customFormat="1" ht="16.95" customHeight="1" x14ac:dyDescent="0.3">
      <c r="A14" s="426" t="s">
        <v>19</v>
      </c>
      <c r="B14" s="426"/>
      <c r="C14" s="426"/>
      <c r="D14" s="426"/>
      <c r="E14" s="426"/>
      <c r="F14" s="426"/>
    </row>
    <row r="15" spans="1:6" ht="16.95" customHeight="1" x14ac:dyDescent="0.3">
      <c r="A15" s="89" t="s">
        <v>17</v>
      </c>
      <c r="B15" s="90" t="s">
        <v>18</v>
      </c>
      <c r="C15" s="90" t="s">
        <v>5</v>
      </c>
      <c r="D15" s="90" t="s">
        <v>6</v>
      </c>
      <c r="E15" s="90" t="s">
        <v>7</v>
      </c>
      <c r="F15" s="89" t="s">
        <v>8</v>
      </c>
    </row>
    <row r="16" spans="1:6" ht="16.95" customHeight="1" x14ac:dyDescent="0.3">
      <c r="A16" s="427" t="s">
        <v>16</v>
      </c>
      <c r="B16" s="86" t="s">
        <v>297</v>
      </c>
      <c r="C16" s="296">
        <f>+C19+C21+C23+C25+C27+C29+C31</f>
        <v>601</v>
      </c>
      <c r="D16" s="296">
        <f t="shared" ref="D16:F17" si="0">+D19+D21+D23+D25+D27+D29+D31</f>
        <v>1024</v>
      </c>
      <c r="E16" s="296">
        <f t="shared" si="0"/>
        <v>1010</v>
      </c>
      <c r="F16" s="296">
        <f t="shared" si="0"/>
        <v>2635</v>
      </c>
    </row>
    <row r="17" spans="1:6" ht="16.95" customHeight="1" x14ac:dyDescent="0.3">
      <c r="A17" s="427"/>
      <c r="B17" s="86" t="s">
        <v>298</v>
      </c>
      <c r="C17" s="296">
        <f>+C20+C22+C24+C26+C28+C30+C32</f>
        <v>3214</v>
      </c>
      <c r="D17" s="296">
        <f t="shared" si="0"/>
        <v>3628</v>
      </c>
      <c r="E17" s="296">
        <f t="shared" si="0"/>
        <v>4201</v>
      </c>
      <c r="F17" s="296">
        <f t="shared" si="0"/>
        <v>11043</v>
      </c>
    </row>
    <row r="18" spans="1:6" ht="15" customHeight="1" x14ac:dyDescent="0.3">
      <c r="A18" s="12"/>
      <c r="B18" s="13"/>
      <c r="C18" s="297"/>
      <c r="D18" s="297"/>
      <c r="E18" s="297"/>
      <c r="F18" s="298"/>
    </row>
    <row r="19" spans="1:6" s="60" customFormat="1" ht="16.95" customHeight="1" x14ac:dyDescent="0.3">
      <c r="A19" s="430" t="s">
        <v>290</v>
      </c>
      <c r="B19" s="302" t="s">
        <v>297</v>
      </c>
      <c r="C19" s="303">
        <v>386</v>
      </c>
      <c r="D19" s="303">
        <v>309</v>
      </c>
      <c r="E19" s="303">
        <v>439</v>
      </c>
      <c r="F19" s="304">
        <f>+SUM(C19:E19)</f>
        <v>1134</v>
      </c>
    </row>
    <row r="20" spans="1:6" s="60" customFormat="1" ht="16.95" customHeight="1" x14ac:dyDescent="0.3">
      <c r="A20" s="430"/>
      <c r="B20" s="302" t="s">
        <v>298</v>
      </c>
      <c r="C20" s="303">
        <v>484</v>
      </c>
      <c r="D20" s="303">
        <v>691</v>
      </c>
      <c r="E20" s="303">
        <v>989</v>
      </c>
      <c r="F20" s="304">
        <f t="shared" ref="F20:F32" si="1">+SUM(C20:E20)</f>
        <v>2164</v>
      </c>
    </row>
    <row r="21" spans="1:6" s="60" customFormat="1" ht="16.95" customHeight="1" x14ac:dyDescent="0.3">
      <c r="A21" s="445" t="s">
        <v>291</v>
      </c>
      <c r="B21" s="295" t="s">
        <v>297</v>
      </c>
      <c r="C21" s="299">
        <v>0</v>
      </c>
      <c r="D21" s="299">
        <v>0</v>
      </c>
      <c r="E21" s="299">
        <v>0</v>
      </c>
      <c r="F21" s="300">
        <f t="shared" si="1"/>
        <v>0</v>
      </c>
    </row>
    <row r="22" spans="1:6" s="60" customFormat="1" ht="16.95" customHeight="1" x14ac:dyDescent="0.3">
      <c r="A22" s="445"/>
      <c r="B22" s="295" t="s">
        <v>298</v>
      </c>
      <c r="C22" s="299">
        <v>0</v>
      </c>
      <c r="D22" s="299">
        <v>0</v>
      </c>
      <c r="E22" s="299">
        <v>0</v>
      </c>
      <c r="F22" s="300">
        <f t="shared" si="1"/>
        <v>0</v>
      </c>
    </row>
    <row r="23" spans="1:6" s="60" customFormat="1" ht="16.95" customHeight="1" x14ac:dyDescent="0.3">
      <c r="A23" s="430" t="s">
        <v>292</v>
      </c>
      <c r="B23" s="302" t="s">
        <v>297</v>
      </c>
      <c r="C23" s="303">
        <v>0</v>
      </c>
      <c r="D23" s="303">
        <v>0</v>
      </c>
      <c r="E23" s="303">
        <v>0</v>
      </c>
      <c r="F23" s="304">
        <f t="shared" si="1"/>
        <v>0</v>
      </c>
    </row>
    <row r="24" spans="1:6" s="60" customFormat="1" ht="16.95" customHeight="1" x14ac:dyDescent="0.3">
      <c r="A24" s="430"/>
      <c r="B24" s="302" t="s">
        <v>298</v>
      </c>
      <c r="C24" s="303">
        <v>0</v>
      </c>
      <c r="D24" s="303">
        <v>0</v>
      </c>
      <c r="E24" s="303">
        <v>0</v>
      </c>
      <c r="F24" s="304">
        <f t="shared" si="1"/>
        <v>0</v>
      </c>
    </row>
    <row r="25" spans="1:6" s="60" customFormat="1" ht="16.95" customHeight="1" x14ac:dyDescent="0.3">
      <c r="A25" s="445" t="s">
        <v>293</v>
      </c>
      <c r="B25" s="295" t="s">
        <v>297</v>
      </c>
      <c r="C25" s="299">
        <v>26</v>
      </c>
      <c r="D25" s="299">
        <v>409</v>
      </c>
      <c r="E25" s="299">
        <v>257</v>
      </c>
      <c r="F25" s="300">
        <f t="shared" si="1"/>
        <v>692</v>
      </c>
    </row>
    <row r="26" spans="1:6" s="60" customFormat="1" ht="16.95" customHeight="1" x14ac:dyDescent="0.3">
      <c r="A26" s="445"/>
      <c r="B26" s="295" t="s">
        <v>298</v>
      </c>
      <c r="C26" s="299">
        <v>2443</v>
      </c>
      <c r="D26" s="299">
        <v>2388</v>
      </c>
      <c r="E26" s="299">
        <v>2407</v>
      </c>
      <c r="F26" s="300">
        <f t="shared" si="1"/>
        <v>7238</v>
      </c>
    </row>
    <row r="27" spans="1:6" s="60" customFormat="1" ht="16.95" customHeight="1" x14ac:dyDescent="0.3">
      <c r="A27" s="446" t="s">
        <v>294</v>
      </c>
      <c r="B27" s="302" t="s">
        <v>297</v>
      </c>
      <c r="C27" s="303">
        <v>189</v>
      </c>
      <c r="D27" s="303">
        <v>306</v>
      </c>
      <c r="E27" s="303">
        <v>314</v>
      </c>
      <c r="F27" s="304">
        <f t="shared" si="1"/>
        <v>809</v>
      </c>
    </row>
    <row r="28" spans="1:6" s="60" customFormat="1" ht="16.95" customHeight="1" x14ac:dyDescent="0.3">
      <c r="A28" s="446"/>
      <c r="B28" s="302" t="s">
        <v>298</v>
      </c>
      <c r="C28" s="303">
        <v>287</v>
      </c>
      <c r="D28" s="303">
        <v>549</v>
      </c>
      <c r="E28" s="303">
        <v>805</v>
      </c>
      <c r="F28" s="304">
        <f t="shared" si="1"/>
        <v>1641</v>
      </c>
    </row>
    <row r="29" spans="1:6" s="60" customFormat="1" ht="16.95" customHeight="1" x14ac:dyDescent="0.3">
      <c r="A29" s="445" t="s">
        <v>295</v>
      </c>
      <c r="B29" s="295" t="s">
        <v>297</v>
      </c>
      <c r="C29" s="299">
        <v>0</v>
      </c>
      <c r="D29" s="299">
        <v>0</v>
      </c>
      <c r="E29" s="299">
        <v>0</v>
      </c>
      <c r="F29" s="300">
        <f t="shared" si="1"/>
        <v>0</v>
      </c>
    </row>
    <row r="30" spans="1:6" s="60" customFormat="1" ht="16.95" customHeight="1" x14ac:dyDescent="0.3">
      <c r="A30" s="445"/>
      <c r="B30" s="295" t="s">
        <v>298</v>
      </c>
      <c r="C30" s="301">
        <v>0</v>
      </c>
      <c r="D30" s="299">
        <v>0</v>
      </c>
      <c r="E30" s="299">
        <v>0</v>
      </c>
      <c r="F30" s="300">
        <f t="shared" si="1"/>
        <v>0</v>
      </c>
    </row>
    <row r="31" spans="1:6" s="60" customFormat="1" ht="16.95" customHeight="1" x14ac:dyDescent="0.3">
      <c r="A31" s="447" t="s">
        <v>296</v>
      </c>
      <c r="B31" s="302" t="s">
        <v>297</v>
      </c>
      <c r="C31" s="305">
        <v>0</v>
      </c>
      <c r="D31" s="303">
        <v>0</v>
      </c>
      <c r="E31" s="303">
        <v>0</v>
      </c>
      <c r="F31" s="304">
        <f t="shared" si="1"/>
        <v>0</v>
      </c>
    </row>
    <row r="32" spans="1:6" s="60" customFormat="1" ht="16.95" customHeight="1" x14ac:dyDescent="0.3">
      <c r="A32" s="448"/>
      <c r="B32" s="302" t="s">
        <v>298</v>
      </c>
      <c r="C32" s="303">
        <v>0</v>
      </c>
      <c r="D32" s="303">
        <v>0</v>
      </c>
      <c r="E32" s="303">
        <v>0</v>
      </c>
      <c r="F32" s="304">
        <f t="shared" si="1"/>
        <v>0</v>
      </c>
    </row>
    <row r="33" spans="1:6" x14ac:dyDescent="0.3">
      <c r="A33" s="387" t="s">
        <v>334</v>
      </c>
      <c r="B33" s="294"/>
      <c r="C33" s="137"/>
      <c r="D33" s="137"/>
      <c r="E33" s="137"/>
      <c r="F33" s="137"/>
    </row>
    <row r="34" spans="1:6" ht="35.1" customHeight="1" x14ac:dyDescent="0.3">
      <c r="A34" s="442" t="s">
        <v>283</v>
      </c>
      <c r="B34" s="443"/>
      <c r="C34" s="443"/>
      <c r="D34" s="443"/>
      <c r="E34" s="443"/>
      <c r="F34" s="444"/>
    </row>
    <row r="35" spans="1:6" ht="50.1" customHeight="1" x14ac:dyDescent="0.3">
      <c r="A35" s="468" t="s">
        <v>111</v>
      </c>
      <c r="B35" s="469"/>
      <c r="C35" s="469"/>
      <c r="D35" s="469"/>
      <c r="E35" s="469"/>
      <c r="F35" s="470"/>
    </row>
    <row r="36" spans="1:6" ht="16.95" customHeight="1" x14ac:dyDescent="0.3">
      <c r="A36" s="30"/>
      <c r="B36" s="30"/>
      <c r="C36" s="30"/>
      <c r="D36" s="31"/>
      <c r="E36" s="31"/>
      <c r="F36" s="32"/>
    </row>
    <row r="37" spans="1:6" ht="16.95" customHeight="1" x14ac:dyDescent="0.3">
      <c r="A37" s="426" t="s">
        <v>37</v>
      </c>
      <c r="B37" s="426"/>
      <c r="C37" s="426"/>
      <c r="D37" s="426"/>
      <c r="E37" s="426"/>
      <c r="F37" s="426"/>
    </row>
    <row r="38" spans="1:6" ht="16.95" customHeight="1" x14ac:dyDescent="0.3">
      <c r="A38" s="426" t="s">
        <v>20</v>
      </c>
      <c r="B38" s="426"/>
      <c r="C38" s="426"/>
      <c r="D38" s="426"/>
      <c r="E38" s="426"/>
      <c r="F38" s="426"/>
    </row>
    <row r="39" spans="1:6" ht="15" customHeight="1" x14ac:dyDescent="0.3">
      <c r="A39" s="501" t="s">
        <v>17</v>
      </c>
      <c r="B39" s="503"/>
      <c r="C39" s="90" t="s">
        <v>5</v>
      </c>
      <c r="D39" s="90" t="s">
        <v>6</v>
      </c>
      <c r="E39" s="90" t="s">
        <v>7</v>
      </c>
      <c r="F39" s="293" t="s">
        <v>8</v>
      </c>
    </row>
    <row r="40" spans="1:6" ht="16.95" customHeight="1" x14ac:dyDescent="0.3">
      <c r="A40" s="427" t="s">
        <v>16</v>
      </c>
      <c r="B40" s="427"/>
      <c r="C40" s="98">
        <f>+SUM(C42:C48)</f>
        <v>876306130</v>
      </c>
      <c r="D40" s="98">
        <f t="shared" ref="D40" si="2">+SUM(D42:D48)</f>
        <v>1129536080</v>
      </c>
      <c r="E40" s="98">
        <f>+SUM(E42:E48)</f>
        <v>1013971640</v>
      </c>
      <c r="F40" s="98">
        <f>+SUM(F42:F48)</f>
        <v>3019813850</v>
      </c>
    </row>
    <row r="41" spans="1:6" ht="15" customHeight="1" x14ac:dyDescent="0.3">
      <c r="A41" s="428"/>
      <c r="B41" s="428"/>
      <c r="C41" s="14"/>
      <c r="D41" s="14"/>
      <c r="E41" s="14"/>
      <c r="F41" s="14"/>
    </row>
    <row r="42" spans="1:6" ht="16.95" customHeight="1" x14ac:dyDescent="0.3">
      <c r="A42" s="428" t="s">
        <v>290</v>
      </c>
      <c r="B42" s="428"/>
      <c r="C42" s="15">
        <v>695121130</v>
      </c>
      <c r="D42" s="15">
        <v>838136080</v>
      </c>
      <c r="E42" s="15">
        <v>592381640</v>
      </c>
      <c r="F42" s="198">
        <f>+SUM(C42:E42)</f>
        <v>2125638850</v>
      </c>
    </row>
    <row r="43" spans="1:6" ht="16.95" customHeight="1" x14ac:dyDescent="0.3">
      <c r="A43" s="428" t="s">
        <v>291</v>
      </c>
      <c r="B43" s="428"/>
      <c r="C43" s="15">
        <v>0</v>
      </c>
      <c r="D43" s="15">
        <v>0</v>
      </c>
      <c r="E43" s="15">
        <v>0</v>
      </c>
      <c r="F43" s="198">
        <f t="shared" ref="F43:F48" si="3">+SUM(C43:E43)</f>
        <v>0</v>
      </c>
    </row>
    <row r="44" spans="1:6" ht="16.95" customHeight="1" x14ac:dyDescent="0.3">
      <c r="A44" s="428" t="s">
        <v>292</v>
      </c>
      <c r="B44" s="428"/>
      <c r="C44" s="15">
        <v>0</v>
      </c>
      <c r="D44" s="15">
        <v>0</v>
      </c>
      <c r="E44" s="15">
        <v>0</v>
      </c>
      <c r="F44" s="198">
        <f t="shared" si="3"/>
        <v>0</v>
      </c>
    </row>
    <row r="45" spans="1:6" ht="16.95" customHeight="1" x14ac:dyDescent="0.3">
      <c r="A45" s="428" t="s">
        <v>293</v>
      </c>
      <c r="B45" s="428"/>
      <c r="C45" s="15">
        <v>113740000</v>
      </c>
      <c r="D45" s="15">
        <v>162385000</v>
      </c>
      <c r="E45" s="15">
        <v>232415000</v>
      </c>
      <c r="F45" s="198">
        <f t="shared" si="3"/>
        <v>508540000</v>
      </c>
    </row>
    <row r="46" spans="1:6" ht="16.95" customHeight="1" x14ac:dyDescent="0.3">
      <c r="A46" s="428" t="s">
        <v>294</v>
      </c>
      <c r="B46" s="428"/>
      <c r="C46" s="15">
        <v>67445000</v>
      </c>
      <c r="D46" s="15">
        <v>129015000</v>
      </c>
      <c r="E46" s="15">
        <v>189175000</v>
      </c>
      <c r="F46" s="198">
        <f t="shared" si="3"/>
        <v>385635000</v>
      </c>
    </row>
    <row r="47" spans="1:6" ht="16.95" customHeight="1" x14ac:dyDescent="0.3">
      <c r="A47" s="428" t="s">
        <v>295</v>
      </c>
      <c r="B47" s="428"/>
      <c r="C47" s="16">
        <v>0</v>
      </c>
      <c r="D47" s="15">
        <v>0</v>
      </c>
      <c r="E47" s="15">
        <v>0</v>
      </c>
      <c r="F47" s="198">
        <f t="shared" si="3"/>
        <v>0</v>
      </c>
    </row>
    <row r="48" spans="1:6" ht="16.95" customHeight="1" x14ac:dyDescent="0.3">
      <c r="A48" s="428" t="s">
        <v>296</v>
      </c>
      <c r="B48" s="428"/>
      <c r="C48" s="17">
        <v>0</v>
      </c>
      <c r="D48" s="17">
        <v>0</v>
      </c>
      <c r="E48" s="17">
        <v>0</v>
      </c>
      <c r="F48" s="198">
        <f t="shared" si="3"/>
        <v>0</v>
      </c>
    </row>
    <row r="49" spans="1:6" ht="15" customHeight="1" x14ac:dyDescent="0.3">
      <c r="A49" s="387" t="s">
        <v>334</v>
      </c>
      <c r="B49" s="294"/>
      <c r="C49" s="137"/>
      <c r="D49" s="137"/>
      <c r="E49" s="137"/>
      <c r="F49" s="137"/>
    </row>
    <row r="50" spans="1:6" ht="35.1" customHeight="1" x14ac:dyDescent="0.3">
      <c r="A50" s="442" t="s">
        <v>283</v>
      </c>
      <c r="B50" s="443"/>
      <c r="C50" s="443"/>
      <c r="D50" s="443"/>
      <c r="E50" s="443"/>
      <c r="F50" s="444"/>
    </row>
    <row r="51" spans="1:6" ht="50.1" customHeight="1" x14ac:dyDescent="0.3">
      <c r="A51" s="468" t="s">
        <v>111</v>
      </c>
      <c r="B51" s="469"/>
      <c r="C51" s="469"/>
      <c r="D51" s="469"/>
      <c r="E51" s="469"/>
      <c r="F51" s="470"/>
    </row>
    <row r="52" spans="1:6" ht="15" customHeight="1" x14ac:dyDescent="0.3">
      <c r="A52" s="27"/>
      <c r="B52" s="27"/>
      <c r="C52" s="27"/>
      <c r="D52" s="27"/>
      <c r="E52" s="27"/>
    </row>
    <row r="53" spans="1:6" ht="16.95" customHeight="1" x14ac:dyDescent="0.3">
      <c r="A53" s="431" t="s">
        <v>38</v>
      </c>
      <c r="B53" s="431"/>
      <c r="C53" s="431"/>
      <c r="D53" s="431"/>
      <c r="E53" s="431"/>
      <c r="F53" s="431"/>
    </row>
    <row r="54" spans="1:6" ht="30" customHeight="1" x14ac:dyDescent="0.3">
      <c r="A54" s="449" t="s">
        <v>39</v>
      </c>
      <c r="B54" s="449"/>
      <c r="C54" s="449"/>
      <c r="D54" s="449"/>
      <c r="E54" s="449"/>
      <c r="F54" s="449"/>
    </row>
    <row r="55" spans="1:6" ht="31.2" x14ac:dyDescent="0.3">
      <c r="A55" s="424" t="s">
        <v>23</v>
      </c>
      <c r="B55" s="424"/>
      <c r="C55" s="91" t="s">
        <v>40</v>
      </c>
      <c r="D55" s="92" t="s">
        <v>41</v>
      </c>
      <c r="E55" s="93" t="s">
        <v>43</v>
      </c>
      <c r="F55" s="92" t="s">
        <v>24</v>
      </c>
    </row>
    <row r="56" spans="1:6" ht="30" customHeight="1" x14ac:dyDescent="0.3">
      <c r="A56" s="450" t="s">
        <v>28</v>
      </c>
      <c r="B56" s="451"/>
      <c r="C56" s="18" t="s">
        <v>335</v>
      </c>
      <c r="D56" s="18"/>
      <c r="E56" s="19"/>
      <c r="F56" s="388" t="s">
        <v>336</v>
      </c>
    </row>
    <row r="57" spans="1:6" ht="30" customHeight="1" x14ac:dyDescent="0.3">
      <c r="A57" s="450" t="s">
        <v>29</v>
      </c>
      <c r="B57" s="450"/>
      <c r="C57" s="18"/>
      <c r="D57" s="18" t="s">
        <v>335</v>
      </c>
      <c r="E57" s="18"/>
      <c r="F57" s="389"/>
    </row>
    <row r="58" spans="1:6" ht="30" customHeight="1" x14ac:dyDescent="0.3">
      <c r="A58" s="452" t="s">
        <v>27</v>
      </c>
      <c r="B58" s="452"/>
      <c r="C58" s="18" t="s">
        <v>335</v>
      </c>
      <c r="D58" s="18"/>
      <c r="E58" s="18"/>
      <c r="F58" s="389" t="s">
        <v>337</v>
      </c>
    </row>
    <row r="59" spans="1:6" ht="30" customHeight="1" x14ac:dyDescent="0.3">
      <c r="A59" s="453" t="s">
        <v>30</v>
      </c>
      <c r="B59" s="453"/>
      <c r="C59" s="18"/>
      <c r="D59" s="18" t="s">
        <v>335</v>
      </c>
      <c r="E59" s="18"/>
      <c r="F59" s="390"/>
    </row>
    <row r="60" spans="1:6" ht="16.95" customHeight="1" x14ac:dyDescent="0.3">
      <c r="A60" s="387" t="s">
        <v>334</v>
      </c>
      <c r="B60" s="284"/>
      <c r="C60" s="285"/>
      <c r="D60" s="285"/>
      <c r="E60" s="285"/>
      <c r="F60" s="285"/>
    </row>
    <row r="61" spans="1:6" ht="35.1" customHeight="1" x14ac:dyDescent="0.3">
      <c r="A61" s="442" t="s">
        <v>284</v>
      </c>
      <c r="B61" s="443"/>
      <c r="C61" s="443"/>
      <c r="D61" s="443"/>
      <c r="E61" s="443"/>
      <c r="F61" s="444"/>
    </row>
    <row r="62" spans="1:6" s="61" customFormat="1" ht="50.1" customHeight="1" x14ac:dyDescent="0.3">
      <c r="A62" s="478" t="s">
        <v>77</v>
      </c>
      <c r="B62" s="478"/>
      <c r="C62" s="478"/>
      <c r="D62" s="478"/>
      <c r="E62" s="478"/>
      <c r="F62" s="478"/>
    </row>
    <row r="63" spans="1:6" s="61" customFormat="1" ht="15" customHeight="1" x14ac:dyDescent="0.3">
      <c r="A63" s="54"/>
      <c r="B63" s="54"/>
      <c r="C63" s="54"/>
      <c r="D63" s="54"/>
      <c r="E63" s="54"/>
      <c r="F63" s="54"/>
    </row>
    <row r="64" spans="1:6" x14ac:dyDescent="0.3">
      <c r="A64" s="431" t="s">
        <v>44</v>
      </c>
      <c r="B64" s="431"/>
      <c r="C64" s="431"/>
      <c r="D64" s="431"/>
      <c r="E64" s="431"/>
      <c r="F64" s="431"/>
    </row>
    <row r="65" spans="1:6" x14ac:dyDescent="0.3">
      <c r="A65" s="431" t="s">
        <v>25</v>
      </c>
      <c r="B65" s="431"/>
      <c r="C65" s="431"/>
      <c r="D65" s="431"/>
      <c r="E65" s="431"/>
      <c r="F65" s="431"/>
    </row>
    <row r="66" spans="1:6" x14ac:dyDescent="0.3">
      <c r="A66" s="501" t="s">
        <v>23</v>
      </c>
      <c r="B66" s="501"/>
      <c r="C66" s="90" t="s">
        <v>40</v>
      </c>
      <c r="D66" s="89" t="s">
        <v>41</v>
      </c>
      <c r="E66" s="94" t="s">
        <v>76</v>
      </c>
      <c r="F66" s="89" t="s">
        <v>24</v>
      </c>
    </row>
    <row r="67" spans="1:6" ht="30" customHeight="1" x14ac:dyDescent="0.3">
      <c r="A67" s="466" t="s">
        <v>31</v>
      </c>
      <c r="B67" s="466"/>
      <c r="C67" s="19"/>
      <c r="D67" s="19"/>
      <c r="E67" s="24"/>
      <c r="F67" s="36"/>
    </row>
    <row r="68" spans="1:6" ht="30" customHeight="1" x14ac:dyDescent="0.3">
      <c r="A68" s="450" t="s">
        <v>32</v>
      </c>
      <c r="B68" s="450"/>
      <c r="C68" s="25"/>
      <c r="D68" s="25"/>
      <c r="E68" s="26"/>
      <c r="F68" s="37"/>
    </row>
    <row r="69" spans="1:6" s="61" customFormat="1" ht="30" customHeight="1" x14ac:dyDescent="0.3">
      <c r="A69" s="467" t="s">
        <v>252</v>
      </c>
      <c r="B69" s="467"/>
      <c r="C69" s="288"/>
      <c r="D69" s="288"/>
      <c r="E69" s="289"/>
      <c r="F69" s="290"/>
    </row>
    <row r="70" spans="1:6" x14ac:dyDescent="0.3">
      <c r="A70" s="387" t="s">
        <v>334</v>
      </c>
      <c r="B70" s="284"/>
      <c r="C70" s="137"/>
      <c r="D70" s="137"/>
      <c r="E70" s="137"/>
      <c r="F70" s="137"/>
    </row>
    <row r="71" spans="1:6" ht="35.1" customHeight="1" x14ac:dyDescent="0.3">
      <c r="A71" s="442" t="s">
        <v>285</v>
      </c>
      <c r="B71" s="443"/>
      <c r="C71" s="443"/>
      <c r="D71" s="443"/>
      <c r="E71" s="443"/>
      <c r="F71" s="444"/>
    </row>
    <row r="72" spans="1:6" ht="50.1" customHeight="1" x14ac:dyDescent="0.3">
      <c r="A72" s="478" t="s">
        <v>55</v>
      </c>
      <c r="B72" s="478"/>
      <c r="C72" s="478"/>
      <c r="D72" s="478"/>
      <c r="E72" s="478"/>
      <c r="F72" s="478"/>
    </row>
    <row r="73" spans="1:6" ht="9.9" customHeight="1" x14ac:dyDescent="0.3">
      <c r="A73" s="27"/>
      <c r="B73" s="27"/>
      <c r="C73" s="27"/>
      <c r="D73" s="27"/>
      <c r="E73" s="38"/>
      <c r="F73" s="27"/>
    </row>
    <row r="74" spans="1:6" ht="30" customHeight="1" x14ac:dyDescent="0.3">
      <c r="A74" s="95" t="s">
        <v>45</v>
      </c>
      <c r="B74" s="455" t="s">
        <v>338</v>
      </c>
      <c r="C74" s="456"/>
      <c r="D74" s="457" t="s">
        <v>48</v>
      </c>
      <c r="E74" s="458"/>
      <c r="F74" s="459"/>
    </row>
    <row r="75" spans="1:6" ht="27.9" customHeight="1" x14ac:dyDescent="0.3">
      <c r="A75" s="95" t="s">
        <v>46</v>
      </c>
      <c r="B75" s="455" t="s">
        <v>339</v>
      </c>
      <c r="C75" s="456"/>
      <c r="D75" s="460"/>
      <c r="E75" s="461"/>
      <c r="F75" s="462"/>
    </row>
    <row r="76" spans="1:6" ht="27.9" customHeight="1" x14ac:dyDescent="0.3">
      <c r="A76" s="95" t="s">
        <v>47</v>
      </c>
      <c r="B76" s="455" t="s">
        <v>340</v>
      </c>
      <c r="C76" s="456"/>
      <c r="D76" s="463"/>
      <c r="E76" s="464"/>
      <c r="F76" s="465"/>
    </row>
    <row r="77" spans="1:6" x14ac:dyDescent="0.3">
      <c r="A77" s="27"/>
      <c r="B77" s="27"/>
      <c r="C77" s="27"/>
      <c r="D77" s="27"/>
      <c r="F77" s="27"/>
    </row>
    <row r="78" spans="1:6" ht="21.9" customHeight="1" x14ac:dyDescent="0.3">
      <c r="A78" s="432" t="s">
        <v>49</v>
      </c>
      <c r="B78" s="432"/>
      <c r="C78" s="432"/>
      <c r="D78" s="432"/>
      <c r="E78" s="432"/>
      <c r="F78" s="432"/>
    </row>
    <row r="79" spans="1:6" ht="9.9" customHeight="1" x14ac:dyDescent="0.3">
      <c r="A79" s="27"/>
      <c r="B79" s="27"/>
      <c r="C79" s="27"/>
      <c r="D79" s="27"/>
      <c r="E79" s="27"/>
      <c r="F79" s="27"/>
    </row>
    <row r="80" spans="1:6" ht="84.9" customHeight="1" x14ac:dyDescent="0.3">
      <c r="A80" s="409" t="s">
        <v>238</v>
      </c>
      <c r="B80" s="409"/>
      <c r="C80" s="409"/>
      <c r="D80" s="409"/>
      <c r="E80" s="409"/>
      <c r="F80" s="409"/>
    </row>
    <row r="81" spans="1:6" ht="9.9" customHeight="1" x14ac:dyDescent="0.3">
      <c r="A81" s="27"/>
      <c r="B81" s="27"/>
      <c r="C81" s="27"/>
      <c r="D81" s="27"/>
      <c r="E81" s="27"/>
      <c r="F81" s="27"/>
    </row>
    <row r="82" spans="1:6" x14ac:dyDescent="0.3">
      <c r="A82" s="431" t="s">
        <v>50</v>
      </c>
      <c r="B82" s="431"/>
      <c r="C82" s="431"/>
      <c r="D82" s="431"/>
      <c r="E82" s="431"/>
      <c r="F82" s="431"/>
    </row>
    <row r="83" spans="1:6" x14ac:dyDescent="0.3">
      <c r="A83" s="431" t="s">
        <v>58</v>
      </c>
      <c r="B83" s="431"/>
      <c r="C83" s="431"/>
      <c r="D83" s="431"/>
      <c r="E83" s="431"/>
      <c r="F83" s="431"/>
    </row>
    <row r="84" spans="1:6" x14ac:dyDescent="0.3">
      <c r="A84" s="431" t="s">
        <v>51</v>
      </c>
      <c r="B84" s="431"/>
      <c r="C84" s="431"/>
      <c r="D84" s="431"/>
      <c r="E84" s="431"/>
      <c r="F84" s="431"/>
    </row>
    <row r="85" spans="1:6" ht="31.2" x14ac:dyDescent="0.3">
      <c r="A85" s="96" t="s">
        <v>59</v>
      </c>
      <c r="B85" s="96" t="s">
        <v>61</v>
      </c>
      <c r="C85" s="96" t="s">
        <v>65</v>
      </c>
      <c r="D85" s="96" t="s">
        <v>62</v>
      </c>
      <c r="E85" s="96" t="s">
        <v>63</v>
      </c>
      <c r="F85" s="96" t="s">
        <v>153</v>
      </c>
    </row>
    <row r="86" spans="1:6" ht="18" customHeight="1" x14ac:dyDescent="0.3">
      <c r="A86" s="83" t="s">
        <v>16</v>
      </c>
      <c r="B86" s="84">
        <f>+SUM(B88:B94)</f>
        <v>15682914334.77</v>
      </c>
      <c r="C86" s="340">
        <f>+SUM(C88:C94)</f>
        <v>100.00000000000001</v>
      </c>
      <c r="D86" s="86"/>
      <c r="E86" s="86"/>
      <c r="F86" s="86"/>
    </row>
    <row r="87" spans="1:6" ht="9.9" customHeight="1" x14ac:dyDescent="0.3">
      <c r="A87" s="21"/>
      <c r="B87" s="22"/>
      <c r="C87" s="341"/>
      <c r="D87" s="20"/>
      <c r="E87" s="20"/>
      <c r="F87" s="20"/>
    </row>
    <row r="88" spans="1:6" ht="18" customHeight="1" x14ac:dyDescent="0.3">
      <c r="A88" s="21" t="s">
        <v>60</v>
      </c>
      <c r="B88" s="22">
        <f>+'1T'!B88</f>
        <v>15732914334.77</v>
      </c>
      <c r="C88" s="341">
        <f>+B88/$B$86*100</f>
        <v>100.31881829443618</v>
      </c>
      <c r="D88" s="187">
        <f>+'1T'!D88</f>
        <v>0</v>
      </c>
      <c r="E88" s="187">
        <f>+'1T'!E88</f>
        <v>0</v>
      </c>
      <c r="F88" s="186">
        <f>+'1T'!F88</f>
        <v>0</v>
      </c>
    </row>
    <row r="89" spans="1:6" ht="15" customHeight="1" x14ac:dyDescent="0.3">
      <c r="A89" s="182" t="s">
        <v>217</v>
      </c>
      <c r="B89" s="22">
        <f>+'1T'!B89</f>
        <v>0</v>
      </c>
      <c r="C89" s="341">
        <f>+B89/$B$86*100</f>
        <v>0</v>
      </c>
      <c r="D89" s="186">
        <f>+'1T'!D89</f>
        <v>0</v>
      </c>
      <c r="E89" s="186">
        <f>+'1T'!E89</f>
        <v>0</v>
      </c>
      <c r="F89" s="186">
        <f>+'1T'!F89</f>
        <v>0</v>
      </c>
    </row>
    <row r="90" spans="1:6" ht="15" customHeight="1" x14ac:dyDescent="0.3">
      <c r="A90" s="182" t="s">
        <v>142</v>
      </c>
      <c r="B90" s="22">
        <v>0</v>
      </c>
      <c r="C90" s="341">
        <f t="shared" ref="C90" si="4">+B90/$B$86*100</f>
        <v>0</v>
      </c>
      <c r="D90" s="186"/>
      <c r="E90" s="186"/>
      <c r="F90" s="186"/>
    </row>
    <row r="91" spans="1:6" ht="15" customHeight="1" x14ac:dyDescent="0.3">
      <c r="A91" s="191" t="s">
        <v>143</v>
      </c>
      <c r="B91" s="192">
        <v>0</v>
      </c>
      <c r="C91" s="332">
        <f>+B91/$B$86*100</f>
        <v>0</v>
      </c>
      <c r="D91" s="193"/>
      <c r="E91" s="193"/>
      <c r="F91" s="193"/>
    </row>
    <row r="92" spans="1:6" ht="45" x14ac:dyDescent="0.3">
      <c r="A92" s="21" t="s">
        <v>144</v>
      </c>
      <c r="B92" s="22">
        <v>-50000000</v>
      </c>
      <c r="C92" s="341">
        <f t="shared" ref="C92:C94" si="5">+B92/$B$86*100</f>
        <v>-0.31881829443617427</v>
      </c>
      <c r="D92" s="186"/>
      <c r="E92" s="391" t="s">
        <v>342</v>
      </c>
      <c r="F92" s="186"/>
    </row>
    <row r="93" spans="1:6" ht="15" customHeight="1" x14ac:dyDescent="0.3">
      <c r="A93" s="21" t="s">
        <v>145</v>
      </c>
      <c r="B93" s="22">
        <v>0</v>
      </c>
      <c r="C93" s="341">
        <f t="shared" si="5"/>
        <v>0</v>
      </c>
      <c r="D93" s="186"/>
      <c r="E93" s="186"/>
      <c r="F93" s="186"/>
    </row>
    <row r="94" spans="1:6" ht="15" customHeight="1" x14ac:dyDescent="0.3">
      <c r="A94" s="23" t="s">
        <v>146</v>
      </c>
      <c r="B94" s="22">
        <v>0</v>
      </c>
      <c r="C94" s="341">
        <f t="shared" si="5"/>
        <v>0</v>
      </c>
      <c r="D94" s="188"/>
      <c r="E94" s="188"/>
      <c r="F94" s="188"/>
    </row>
    <row r="95" spans="1:6" x14ac:dyDescent="0.3">
      <c r="A95" s="502" t="s">
        <v>334</v>
      </c>
      <c r="B95" s="502"/>
      <c r="C95" s="502"/>
      <c r="D95" s="502"/>
      <c r="E95" s="502"/>
      <c r="F95" s="502"/>
    </row>
    <row r="96" spans="1:6" ht="35.1" customHeight="1" x14ac:dyDescent="0.3">
      <c r="A96" s="473" t="s">
        <v>215</v>
      </c>
      <c r="B96" s="474"/>
      <c r="C96" s="474"/>
      <c r="D96" s="474"/>
      <c r="E96" s="474"/>
      <c r="F96" s="475"/>
    </row>
    <row r="97" spans="1:6" ht="50.1" customHeight="1" x14ac:dyDescent="0.3">
      <c r="A97" s="478" t="s">
        <v>341</v>
      </c>
      <c r="B97" s="478"/>
      <c r="C97" s="478"/>
      <c r="D97" s="478"/>
      <c r="E97" s="478"/>
      <c r="F97" s="478"/>
    </row>
    <row r="98" spans="1:6" ht="9.9" customHeight="1" x14ac:dyDescent="0.3">
      <c r="A98" s="21"/>
      <c r="B98" s="41"/>
      <c r="C98" s="20"/>
    </row>
    <row r="99" spans="1:6" x14ac:dyDescent="0.3">
      <c r="A99" s="431" t="s">
        <v>66</v>
      </c>
      <c r="B99" s="431"/>
      <c r="C99" s="431"/>
      <c r="D99" s="431"/>
      <c r="E99" s="431"/>
      <c r="F99" s="431"/>
    </row>
    <row r="100" spans="1:6" x14ac:dyDescent="0.3">
      <c r="A100" s="431" t="s">
        <v>148</v>
      </c>
      <c r="B100" s="431"/>
      <c r="C100" s="431"/>
      <c r="D100" s="431"/>
      <c r="E100" s="431"/>
      <c r="F100" s="431"/>
    </row>
    <row r="101" spans="1:6" x14ac:dyDescent="0.3">
      <c r="A101" s="431" t="s">
        <v>51</v>
      </c>
      <c r="B101" s="431"/>
      <c r="C101" s="431"/>
      <c r="D101" s="431"/>
      <c r="E101" s="431"/>
      <c r="F101" s="431"/>
    </row>
    <row r="102" spans="1:6" ht="33.75" customHeight="1" x14ac:dyDescent="0.3">
      <c r="A102" s="133" t="s">
        <v>53</v>
      </c>
      <c r="B102" s="133" t="s">
        <v>150</v>
      </c>
      <c r="C102" s="96" t="s">
        <v>5</v>
      </c>
      <c r="D102" s="96" t="s">
        <v>6</v>
      </c>
      <c r="E102" s="96" t="s">
        <v>7</v>
      </c>
      <c r="F102" s="96" t="s">
        <v>8</v>
      </c>
    </row>
    <row r="103" spans="1:6" ht="18" customHeight="1" x14ac:dyDescent="0.3">
      <c r="A103" s="140" t="s">
        <v>16</v>
      </c>
      <c r="B103" s="97"/>
      <c r="C103" s="335">
        <f>+C105</f>
        <v>2506282523</v>
      </c>
      <c r="D103" s="335">
        <f>+D105</f>
        <v>0</v>
      </c>
      <c r="E103" s="335">
        <f>+E105</f>
        <v>0</v>
      </c>
      <c r="F103" s="335">
        <f>+F105</f>
        <v>2506282523</v>
      </c>
    </row>
    <row r="104" spans="1:6" ht="9.9" customHeight="1" x14ac:dyDescent="0.3">
      <c r="A104" s="12"/>
      <c r="B104" s="42"/>
      <c r="C104" s="198"/>
      <c r="D104" s="198"/>
      <c r="E104" s="198"/>
      <c r="F104" s="199"/>
    </row>
    <row r="105" spans="1:6" ht="18" customHeight="1" x14ac:dyDescent="0.3">
      <c r="A105" s="472" t="s">
        <v>161</v>
      </c>
      <c r="B105" s="472"/>
      <c r="C105" s="336">
        <f>C106+C110</f>
        <v>2506282523</v>
      </c>
      <c r="D105" s="336">
        <f t="shared" ref="D105:E105" si="6">D106+D110</f>
        <v>0</v>
      </c>
      <c r="E105" s="336">
        <f t="shared" si="6"/>
        <v>0</v>
      </c>
      <c r="F105" s="337">
        <f>+F106+F110</f>
        <v>2506282523</v>
      </c>
    </row>
    <row r="106" spans="1:6" x14ac:dyDescent="0.3">
      <c r="A106" s="167" t="s">
        <v>196</v>
      </c>
      <c r="B106" s="170" t="s">
        <v>191</v>
      </c>
      <c r="C106" s="198">
        <f>+C107</f>
        <v>2506282523</v>
      </c>
      <c r="D106" s="198">
        <f>+D107</f>
        <v>0</v>
      </c>
      <c r="E106" s="198">
        <f>+E107</f>
        <v>0</v>
      </c>
      <c r="F106" s="338">
        <f>+C106+D106+E106</f>
        <v>2506282523</v>
      </c>
    </row>
    <row r="107" spans="1:6" x14ac:dyDescent="0.3">
      <c r="A107" s="167" t="s">
        <v>195</v>
      </c>
      <c r="B107" s="170" t="s">
        <v>167</v>
      </c>
      <c r="C107" s="15">
        <f>+C108</f>
        <v>2506282523</v>
      </c>
      <c r="D107" s="15">
        <f t="shared" ref="D107:E108" si="7">+D108</f>
        <v>0</v>
      </c>
      <c r="E107" s="15">
        <f t="shared" si="7"/>
        <v>0</v>
      </c>
      <c r="F107" s="45">
        <f>+C107+D107+E107</f>
        <v>2506282523</v>
      </c>
    </row>
    <row r="108" spans="1:6" x14ac:dyDescent="0.3">
      <c r="A108" s="167" t="s">
        <v>194</v>
      </c>
      <c r="B108" s="170" t="s">
        <v>192</v>
      </c>
      <c r="C108" s="15">
        <f>+C109</f>
        <v>2506282523</v>
      </c>
      <c r="D108" s="15">
        <f t="shared" si="7"/>
        <v>0</v>
      </c>
      <c r="E108" s="15">
        <f t="shared" si="7"/>
        <v>0</v>
      </c>
      <c r="F108" s="45">
        <f>+C108+D108+E108</f>
        <v>2506282523</v>
      </c>
    </row>
    <row r="109" spans="1:6" x14ac:dyDescent="0.3">
      <c r="A109" s="370" t="s">
        <v>197</v>
      </c>
      <c r="B109" s="371" t="s">
        <v>210</v>
      </c>
      <c r="C109" s="364">
        <v>2506282523</v>
      </c>
      <c r="D109" s="364">
        <v>0</v>
      </c>
      <c r="E109" s="364">
        <v>0</v>
      </c>
      <c r="F109" s="365">
        <f t="shared" ref="F109:F113" si="8">+C109+D109+E109</f>
        <v>2506282523</v>
      </c>
    </row>
    <row r="110" spans="1:6" x14ac:dyDescent="0.3">
      <c r="A110" s="166" t="s">
        <v>266</v>
      </c>
      <c r="B110" s="171" t="s">
        <v>263</v>
      </c>
      <c r="C110" s="198">
        <f>+C111</f>
        <v>0</v>
      </c>
      <c r="D110" s="198">
        <f t="shared" ref="D110:E112" si="9">+D111</f>
        <v>0</v>
      </c>
      <c r="E110" s="198">
        <f>+E111</f>
        <v>0</v>
      </c>
      <c r="F110" s="338">
        <f t="shared" si="8"/>
        <v>0</v>
      </c>
    </row>
    <row r="111" spans="1:6" x14ac:dyDescent="0.3">
      <c r="A111" s="166" t="s">
        <v>267</v>
      </c>
      <c r="B111" s="171" t="s">
        <v>168</v>
      </c>
      <c r="C111" s="15">
        <f>+C112</f>
        <v>0</v>
      </c>
      <c r="D111" s="15">
        <f t="shared" si="9"/>
        <v>0</v>
      </c>
      <c r="E111" s="15">
        <f t="shared" si="9"/>
        <v>0</v>
      </c>
      <c r="F111" s="45">
        <f t="shared" si="8"/>
        <v>0</v>
      </c>
    </row>
    <row r="112" spans="1:6" x14ac:dyDescent="0.3">
      <c r="A112" s="166" t="s">
        <v>269</v>
      </c>
      <c r="B112" s="171" t="s">
        <v>268</v>
      </c>
      <c r="C112" s="15">
        <f>+C113</f>
        <v>0</v>
      </c>
      <c r="D112" s="15">
        <f t="shared" si="9"/>
        <v>0</v>
      </c>
      <c r="E112" s="15">
        <f t="shared" si="9"/>
        <v>0</v>
      </c>
      <c r="F112" s="45">
        <f t="shared" si="8"/>
        <v>0</v>
      </c>
    </row>
    <row r="113" spans="1:6" x14ac:dyDescent="0.3">
      <c r="A113" s="362" t="s">
        <v>270</v>
      </c>
      <c r="B113" s="363" t="s">
        <v>271</v>
      </c>
      <c r="C113" s="364">
        <v>0</v>
      </c>
      <c r="D113" s="364">
        <v>0</v>
      </c>
      <c r="E113" s="364">
        <v>0</v>
      </c>
      <c r="F113" s="365">
        <f t="shared" si="8"/>
        <v>0</v>
      </c>
    </row>
    <row r="114" spans="1:6" ht="9.9" customHeight="1" x14ac:dyDescent="0.3">
      <c r="A114" s="141"/>
      <c r="B114" s="42"/>
      <c r="C114" s="15"/>
      <c r="D114" s="15"/>
      <c r="E114" s="15"/>
      <c r="F114" s="45"/>
    </row>
    <row r="115" spans="1:6" x14ac:dyDescent="0.3">
      <c r="A115" s="502" t="s">
        <v>334</v>
      </c>
      <c r="B115" s="502"/>
      <c r="C115" s="502"/>
      <c r="D115" s="502"/>
      <c r="E115" s="502"/>
      <c r="F115" s="502"/>
    </row>
    <row r="116" spans="1:6" ht="35.1" customHeight="1" x14ac:dyDescent="0.3">
      <c r="A116" s="474" t="s">
        <v>211</v>
      </c>
      <c r="B116" s="474"/>
      <c r="C116" s="474"/>
      <c r="D116" s="474"/>
      <c r="E116" s="474"/>
      <c r="F116" s="474"/>
    </row>
    <row r="117" spans="1:6" ht="50.1" customHeight="1" x14ac:dyDescent="0.3">
      <c r="A117" s="478" t="s">
        <v>104</v>
      </c>
      <c r="B117" s="478"/>
      <c r="C117" s="478"/>
      <c r="D117" s="478"/>
      <c r="E117" s="478"/>
      <c r="F117" s="478"/>
    </row>
    <row r="118" spans="1:6" ht="9.9" customHeight="1" x14ac:dyDescent="0.3">
      <c r="A118" s="21"/>
      <c r="B118" s="41"/>
      <c r="C118" s="20"/>
    </row>
    <row r="119" spans="1:6" ht="15.9" customHeight="1" x14ac:dyDescent="0.3">
      <c r="A119" s="431" t="s">
        <v>69</v>
      </c>
      <c r="B119" s="431"/>
      <c r="C119" s="431"/>
      <c r="D119" s="431"/>
      <c r="E119" s="431"/>
      <c r="F119" s="431"/>
    </row>
    <row r="120" spans="1:6" ht="32.25" customHeight="1" x14ac:dyDescent="0.3">
      <c r="A120" s="449" t="s">
        <v>124</v>
      </c>
      <c r="B120" s="449"/>
      <c r="C120" s="449"/>
      <c r="D120" s="449"/>
      <c r="E120" s="449"/>
      <c r="F120" s="449"/>
    </row>
    <row r="121" spans="1:6" ht="15.9" customHeight="1" x14ac:dyDescent="0.3">
      <c r="A121" s="431" t="s">
        <v>51</v>
      </c>
      <c r="B121" s="431"/>
      <c r="C121" s="431"/>
      <c r="D121" s="431"/>
      <c r="E121" s="431"/>
      <c r="F121" s="431"/>
    </row>
    <row r="122" spans="1:6" ht="33" customHeight="1" x14ac:dyDescent="0.3">
      <c r="A122" s="133" t="s">
        <v>53</v>
      </c>
      <c r="B122" s="133" t="s">
        <v>188</v>
      </c>
      <c r="C122" s="96" t="s">
        <v>5</v>
      </c>
      <c r="D122" s="96" t="s">
        <v>6</v>
      </c>
      <c r="E122" s="96" t="s">
        <v>7</v>
      </c>
      <c r="F122" s="96" t="s">
        <v>8</v>
      </c>
    </row>
    <row r="123" spans="1:6" ht="18" customHeight="1" x14ac:dyDescent="0.3">
      <c r="A123" s="83" t="s">
        <v>16</v>
      </c>
      <c r="B123" s="97"/>
      <c r="C123" s="335">
        <f>+C125+C137</f>
        <v>876306130</v>
      </c>
      <c r="D123" s="335">
        <f>+D125+D137</f>
        <v>1129536080</v>
      </c>
      <c r="E123" s="335">
        <f>+E125+E137</f>
        <v>1013971640</v>
      </c>
      <c r="F123" s="335">
        <f>+F125+F137</f>
        <v>3019813850</v>
      </c>
    </row>
    <row r="124" spans="1:6" ht="9.9" customHeight="1" x14ac:dyDescent="0.3">
      <c r="A124" s="12"/>
      <c r="B124" s="42"/>
      <c r="C124" s="198"/>
      <c r="D124" s="198"/>
      <c r="E124" s="198"/>
      <c r="F124" s="199"/>
    </row>
    <row r="125" spans="1:6" ht="18" customHeight="1" x14ac:dyDescent="0.3">
      <c r="A125" s="472" t="s">
        <v>56</v>
      </c>
      <c r="B125" s="472"/>
      <c r="C125" s="337">
        <f>+SUM(C126:C135)</f>
        <v>876306130</v>
      </c>
      <c r="D125" s="337">
        <f t="shared" ref="D125:E125" si="10">+SUM(D126:D135)</f>
        <v>1129536080</v>
      </c>
      <c r="E125" s="337">
        <f t="shared" si="10"/>
        <v>1013971640</v>
      </c>
      <c r="F125" s="337">
        <f>+SUM(F126:F135)</f>
        <v>3019813850</v>
      </c>
    </row>
    <row r="126" spans="1:6" x14ac:dyDescent="0.3">
      <c r="A126" s="166">
        <v>0</v>
      </c>
      <c r="B126" s="171" t="s">
        <v>181</v>
      </c>
      <c r="C126" s="15">
        <v>0</v>
      </c>
      <c r="D126" s="15">
        <v>0</v>
      </c>
      <c r="E126" s="15">
        <v>0</v>
      </c>
      <c r="F126" s="45">
        <f>+C126+D126+E126</f>
        <v>0</v>
      </c>
    </row>
    <row r="127" spans="1:6" x14ac:dyDescent="0.3">
      <c r="A127" s="166">
        <v>1</v>
      </c>
      <c r="B127" s="171" t="s">
        <v>169</v>
      </c>
      <c r="C127" s="15">
        <v>0</v>
      </c>
      <c r="D127" s="49">
        <v>0</v>
      </c>
      <c r="E127" s="49">
        <v>0</v>
      </c>
      <c r="F127" s="45">
        <f t="shared" ref="F127:F134" si="11">+C127+D127+E127</f>
        <v>0</v>
      </c>
    </row>
    <row r="128" spans="1:6" x14ac:dyDescent="0.3">
      <c r="A128" s="166">
        <v>2</v>
      </c>
      <c r="B128" s="171" t="s">
        <v>182</v>
      </c>
      <c r="C128" s="15">
        <v>0</v>
      </c>
      <c r="D128" s="15">
        <v>0</v>
      </c>
      <c r="E128" s="15">
        <v>0</v>
      </c>
      <c r="F128" s="45">
        <f t="shared" si="11"/>
        <v>0</v>
      </c>
    </row>
    <row r="129" spans="1:6" x14ac:dyDescent="0.3">
      <c r="A129" s="166">
        <v>3</v>
      </c>
      <c r="B129" s="171" t="s">
        <v>183</v>
      </c>
      <c r="C129" s="15">
        <v>0</v>
      </c>
      <c r="D129" s="15">
        <v>0</v>
      </c>
      <c r="E129" s="15">
        <v>0</v>
      </c>
      <c r="F129" s="45">
        <f t="shared" si="11"/>
        <v>0</v>
      </c>
    </row>
    <row r="130" spans="1:6" x14ac:dyDescent="0.3">
      <c r="A130" s="166">
        <v>4</v>
      </c>
      <c r="B130" s="171" t="s">
        <v>184</v>
      </c>
      <c r="C130" s="15">
        <v>0</v>
      </c>
      <c r="D130" s="15">
        <v>0</v>
      </c>
      <c r="E130" s="15">
        <v>0</v>
      </c>
      <c r="F130" s="45">
        <f t="shared" si="11"/>
        <v>0</v>
      </c>
    </row>
    <row r="131" spans="1:6" x14ac:dyDescent="0.3">
      <c r="A131" s="166">
        <v>5</v>
      </c>
      <c r="B131" s="171" t="s">
        <v>185</v>
      </c>
      <c r="C131" s="15">
        <v>0</v>
      </c>
      <c r="D131" s="15">
        <v>0</v>
      </c>
      <c r="E131" s="15">
        <v>0</v>
      </c>
      <c r="F131" s="45">
        <f t="shared" si="11"/>
        <v>0</v>
      </c>
    </row>
    <row r="132" spans="1:6" x14ac:dyDescent="0.3">
      <c r="A132" s="166">
        <v>6</v>
      </c>
      <c r="B132" s="171" t="s">
        <v>167</v>
      </c>
      <c r="C132" s="15">
        <f>C42+C45+C46+C44</f>
        <v>876306130</v>
      </c>
      <c r="D132" s="15">
        <f t="shared" ref="D132:E132" si="12">D42+D45+D46+D44</f>
        <v>1129536080</v>
      </c>
      <c r="E132" s="15">
        <f t="shared" si="12"/>
        <v>1013971640</v>
      </c>
      <c r="F132" s="45">
        <f t="shared" si="11"/>
        <v>3019813850</v>
      </c>
    </row>
    <row r="133" spans="1:6" x14ac:dyDescent="0.3">
      <c r="A133" s="166">
        <v>7</v>
      </c>
      <c r="B133" s="171" t="s">
        <v>168</v>
      </c>
      <c r="C133" s="15">
        <v>0</v>
      </c>
      <c r="D133" s="15">
        <v>0</v>
      </c>
      <c r="E133" s="15">
        <v>0</v>
      </c>
      <c r="F133" s="45">
        <f t="shared" si="11"/>
        <v>0</v>
      </c>
    </row>
    <row r="134" spans="1:6" x14ac:dyDescent="0.3">
      <c r="A134" s="166">
        <v>8</v>
      </c>
      <c r="B134" s="171" t="s">
        <v>186</v>
      </c>
      <c r="C134" s="15">
        <v>0</v>
      </c>
      <c r="D134" s="15">
        <v>0</v>
      </c>
      <c r="E134" s="15">
        <v>0</v>
      </c>
      <c r="F134" s="45">
        <f t="shared" si="11"/>
        <v>0</v>
      </c>
    </row>
    <row r="135" spans="1:6" ht="15" customHeight="1" x14ac:dyDescent="0.3">
      <c r="A135" s="166">
        <v>9</v>
      </c>
      <c r="B135" s="171" t="s">
        <v>187</v>
      </c>
      <c r="C135" s="15">
        <v>0</v>
      </c>
      <c r="D135" s="15">
        <v>0</v>
      </c>
      <c r="E135" s="15">
        <v>0</v>
      </c>
      <c r="F135" s="45">
        <v>0</v>
      </c>
    </row>
    <row r="136" spans="1:6" ht="9.9" customHeight="1" x14ac:dyDescent="0.3">
      <c r="A136" s="166"/>
      <c r="B136" s="168"/>
      <c r="C136" s="15"/>
      <c r="D136" s="15"/>
      <c r="E136" s="15"/>
      <c r="F136" s="45"/>
    </row>
    <row r="137" spans="1:6" ht="18" customHeight="1" x14ac:dyDescent="0.3">
      <c r="A137" s="472" t="s">
        <v>201</v>
      </c>
      <c r="B137" s="472"/>
      <c r="C137" s="337">
        <f t="shared" ref="C137:F138" si="13">+C138</f>
        <v>0</v>
      </c>
      <c r="D137" s="337">
        <f t="shared" si="13"/>
        <v>0</v>
      </c>
      <c r="E137" s="337">
        <f t="shared" si="13"/>
        <v>0</v>
      </c>
      <c r="F137" s="337">
        <f t="shared" si="13"/>
        <v>0</v>
      </c>
    </row>
    <row r="138" spans="1:6" x14ac:dyDescent="0.3">
      <c r="A138" s="166">
        <v>6</v>
      </c>
      <c r="B138" s="171" t="s">
        <v>167</v>
      </c>
      <c r="C138" s="46">
        <f t="shared" si="13"/>
        <v>0</v>
      </c>
      <c r="D138" s="46">
        <f t="shared" si="13"/>
        <v>0</v>
      </c>
      <c r="E138" s="46">
        <f t="shared" si="13"/>
        <v>0</v>
      </c>
      <c r="F138" s="50">
        <f t="shared" si="13"/>
        <v>0</v>
      </c>
    </row>
    <row r="139" spans="1:6" x14ac:dyDescent="0.3">
      <c r="A139" s="366" t="s">
        <v>200</v>
      </c>
      <c r="B139" s="367" t="s">
        <v>199</v>
      </c>
      <c r="C139" s="368">
        <v>0</v>
      </c>
      <c r="D139" s="368">
        <v>0</v>
      </c>
      <c r="E139" s="368">
        <v>0</v>
      </c>
      <c r="F139" s="369">
        <f>+C139+D139+E139</f>
        <v>0</v>
      </c>
    </row>
    <row r="140" spans="1:6" ht="15" customHeight="1" x14ac:dyDescent="0.3">
      <c r="A140" s="477" t="s">
        <v>57</v>
      </c>
      <c r="B140" s="477"/>
      <c r="C140" s="477"/>
      <c r="D140" s="477"/>
      <c r="E140" s="477"/>
      <c r="F140" s="477"/>
    </row>
    <row r="141" spans="1:6" ht="15" customHeight="1" x14ac:dyDescent="0.3">
      <c r="A141" s="502" t="s">
        <v>334</v>
      </c>
      <c r="B141" s="502"/>
      <c r="C141" s="502"/>
      <c r="D141" s="502"/>
      <c r="E141" s="502"/>
      <c r="F141" s="502"/>
    </row>
    <row r="142" spans="1:6" ht="75" customHeight="1" x14ac:dyDescent="0.3">
      <c r="A142" s="474" t="s">
        <v>213</v>
      </c>
      <c r="B142" s="474"/>
      <c r="C142" s="474"/>
      <c r="D142" s="474"/>
      <c r="E142" s="474"/>
      <c r="F142" s="474"/>
    </row>
    <row r="143" spans="1:6" ht="50.1" customHeight="1" x14ac:dyDescent="0.3">
      <c r="A143" s="478" t="s">
        <v>105</v>
      </c>
      <c r="B143" s="478"/>
      <c r="C143" s="478"/>
      <c r="D143" s="478"/>
      <c r="E143" s="478"/>
      <c r="F143" s="478"/>
    </row>
    <row r="144" spans="1:6" ht="18" customHeight="1" x14ac:dyDescent="0.3">
      <c r="A144" s="44"/>
      <c r="B144" s="42"/>
      <c r="C144" s="27"/>
      <c r="D144" s="27"/>
      <c r="E144" s="27"/>
      <c r="F144" s="27"/>
    </row>
    <row r="145" spans="1:6" x14ac:dyDescent="0.3">
      <c r="A145" s="431" t="s">
        <v>71</v>
      </c>
      <c r="B145" s="431"/>
      <c r="C145" s="431"/>
      <c r="D145" s="431"/>
      <c r="E145" s="431"/>
      <c r="F145" s="431"/>
    </row>
    <row r="146" spans="1:6" x14ac:dyDescent="0.3">
      <c r="A146" s="431" t="s">
        <v>72</v>
      </c>
      <c r="B146" s="431"/>
      <c r="C146" s="431"/>
      <c r="D146" s="431"/>
      <c r="E146" s="431"/>
      <c r="F146" s="431"/>
    </row>
    <row r="147" spans="1:6" x14ac:dyDescent="0.3">
      <c r="A147" s="431" t="s">
        <v>51</v>
      </c>
      <c r="B147" s="431"/>
      <c r="C147" s="431"/>
      <c r="D147" s="431"/>
      <c r="E147" s="431"/>
      <c r="F147" s="431"/>
    </row>
    <row r="148" spans="1:6" ht="18" customHeight="1" x14ac:dyDescent="0.3">
      <c r="A148" s="96" t="s">
        <v>70</v>
      </c>
      <c r="B148" s="96" t="s">
        <v>5</v>
      </c>
      <c r="C148" s="96" t="s">
        <v>6</v>
      </c>
      <c r="D148" s="96" t="s">
        <v>7</v>
      </c>
      <c r="E148" s="96" t="s">
        <v>8</v>
      </c>
      <c r="F148" s="236"/>
    </row>
    <row r="149" spans="1:6" ht="18" customHeight="1" x14ac:dyDescent="0.3">
      <c r="A149" s="142" t="s">
        <v>73</v>
      </c>
      <c r="B149" s="126">
        <f>+'1T'!E153</f>
        <v>3509452629</v>
      </c>
      <c r="C149" s="126">
        <f>+B153</f>
        <v>5139429022</v>
      </c>
      <c r="D149" s="126">
        <f>+C153</f>
        <v>4009892942</v>
      </c>
      <c r="E149" s="119">
        <f>+B149</f>
        <v>3509452629</v>
      </c>
      <c r="F149" s="63"/>
    </row>
    <row r="150" spans="1:6" ht="18" customHeight="1" x14ac:dyDescent="0.3">
      <c r="A150" s="142" t="s">
        <v>74</v>
      </c>
      <c r="B150" s="126">
        <f>+C105</f>
        <v>2506282523</v>
      </c>
      <c r="C150" s="126">
        <f>+D105</f>
        <v>0</v>
      </c>
      <c r="D150" s="126">
        <f>+E105</f>
        <v>0</v>
      </c>
      <c r="E150" s="119">
        <f>+SUM(B150:D150)</f>
        <v>2506282523</v>
      </c>
      <c r="F150" s="63"/>
    </row>
    <row r="151" spans="1:6" ht="18" customHeight="1" x14ac:dyDescent="0.3">
      <c r="A151" s="101" t="s">
        <v>100</v>
      </c>
      <c r="B151" s="102">
        <f>+B149+B150</f>
        <v>6015735152</v>
      </c>
      <c r="C151" s="102">
        <f>+C149+C150</f>
        <v>5139429022</v>
      </c>
      <c r="D151" s="102">
        <f>+D149+D150</f>
        <v>4009892942</v>
      </c>
      <c r="E151" s="102">
        <f>+E149+E150</f>
        <v>6015735152</v>
      </c>
      <c r="F151" s="63"/>
    </row>
    <row r="152" spans="1:6" ht="18" customHeight="1" x14ac:dyDescent="0.3">
      <c r="A152" s="142" t="s">
        <v>152</v>
      </c>
      <c r="B152" s="126">
        <f>+C125</f>
        <v>876306130</v>
      </c>
      <c r="C152" s="126">
        <f>+D125</f>
        <v>1129536080</v>
      </c>
      <c r="D152" s="126">
        <f>+E125</f>
        <v>1013971640</v>
      </c>
      <c r="E152" s="119">
        <f>+SUM(B152:D152)</f>
        <v>3019813850</v>
      </c>
      <c r="F152" s="63"/>
    </row>
    <row r="153" spans="1:6" ht="18" customHeight="1" x14ac:dyDescent="0.3">
      <c r="A153" s="101" t="s">
        <v>101</v>
      </c>
      <c r="B153" s="132">
        <f>+B151-B152</f>
        <v>5139429022</v>
      </c>
      <c r="C153" s="102">
        <f>+C151-C152</f>
        <v>4009892942</v>
      </c>
      <c r="D153" s="102">
        <f>+D151-D152</f>
        <v>2995921302</v>
      </c>
      <c r="E153" s="102">
        <f>+E151-E152</f>
        <v>2995921302</v>
      </c>
      <c r="F153" s="63"/>
    </row>
    <row r="154" spans="1:6" x14ac:dyDescent="0.3">
      <c r="A154" s="504" t="s">
        <v>334</v>
      </c>
      <c r="B154" s="504"/>
      <c r="C154" s="504"/>
      <c r="D154" s="504"/>
      <c r="E154" s="504"/>
      <c r="F154" s="33"/>
    </row>
    <row r="155" spans="1:6" ht="18" customHeight="1" x14ac:dyDescent="0.3">
      <c r="A155" s="485" t="s">
        <v>189</v>
      </c>
      <c r="B155" s="486"/>
      <c r="C155" s="486"/>
      <c r="D155" s="486"/>
      <c r="E155" s="486"/>
      <c r="F155" s="127"/>
    </row>
    <row r="156" spans="1:6" ht="39.9" customHeight="1" x14ac:dyDescent="0.3">
      <c r="A156" s="482" t="s">
        <v>214</v>
      </c>
      <c r="B156" s="483"/>
      <c r="C156" s="483"/>
      <c r="D156" s="483"/>
      <c r="E156" s="483"/>
      <c r="F156" s="484"/>
    </row>
    <row r="157" spans="1:6" ht="18" customHeight="1" x14ac:dyDescent="0.3">
      <c r="A157" s="482" t="s">
        <v>125</v>
      </c>
      <c r="B157" s="483"/>
      <c r="C157" s="483"/>
      <c r="D157" s="483"/>
      <c r="E157" s="483"/>
      <c r="F157" s="484"/>
    </row>
    <row r="158" spans="1:6" ht="18" customHeight="1" x14ac:dyDescent="0.3">
      <c r="A158" s="482" t="s">
        <v>155</v>
      </c>
      <c r="B158" s="483"/>
      <c r="C158" s="483"/>
      <c r="D158" s="483"/>
      <c r="E158" s="483"/>
      <c r="F158" s="484"/>
    </row>
    <row r="159" spans="1:6" ht="18" customHeight="1" x14ac:dyDescent="0.3">
      <c r="A159" s="482" t="s">
        <v>128</v>
      </c>
      <c r="B159" s="483"/>
      <c r="C159" s="483"/>
      <c r="D159" s="483"/>
      <c r="E159" s="483"/>
      <c r="F159" s="484"/>
    </row>
    <row r="160" spans="1:6" ht="18" customHeight="1" x14ac:dyDescent="0.3">
      <c r="A160" s="479" t="s">
        <v>154</v>
      </c>
      <c r="B160" s="480"/>
      <c r="C160" s="480"/>
      <c r="D160" s="480"/>
      <c r="E160" s="480"/>
      <c r="F160" s="481"/>
    </row>
    <row r="161" spans="1:6" x14ac:dyDescent="0.3">
      <c r="A161" s="104" t="s">
        <v>126</v>
      </c>
      <c r="B161" s="105"/>
      <c r="C161" s="105"/>
      <c r="D161" s="105"/>
      <c r="E161" s="105"/>
      <c r="F161" s="106"/>
    </row>
    <row r="162" spans="1:6" ht="50.1" customHeight="1" x14ac:dyDescent="0.3">
      <c r="A162" s="492" t="s">
        <v>127</v>
      </c>
      <c r="B162" s="493"/>
      <c r="C162" s="493"/>
      <c r="D162" s="493"/>
      <c r="E162" s="493"/>
      <c r="F162" s="494"/>
    </row>
    <row r="163" spans="1:6" x14ac:dyDescent="0.3">
      <c r="A163" s="54"/>
      <c r="B163" s="75"/>
      <c r="C163" s="75"/>
      <c r="D163"/>
      <c r="E163"/>
      <c r="F163" s="53"/>
    </row>
    <row r="164" spans="1:6" x14ac:dyDescent="0.3">
      <c r="A164"/>
      <c r="B164" s="431" t="s">
        <v>129</v>
      </c>
      <c r="C164" s="431"/>
      <c r="D164" s="431"/>
      <c r="E164"/>
      <c r="F164"/>
    </row>
    <row r="165" spans="1:6" ht="33" customHeight="1" x14ac:dyDescent="0.3">
      <c r="A165"/>
      <c r="B165" s="449" t="s">
        <v>130</v>
      </c>
      <c r="C165" s="449"/>
      <c r="D165" s="449"/>
      <c r="E165"/>
      <c r="F165"/>
    </row>
    <row r="166" spans="1:6" x14ac:dyDescent="0.3">
      <c r="A166"/>
      <c r="B166" s="500" t="s">
        <v>51</v>
      </c>
      <c r="C166" s="500"/>
      <c r="D166" s="500"/>
      <c r="E166"/>
      <c r="F166"/>
    </row>
    <row r="167" spans="1:6" ht="18" customHeight="1" x14ac:dyDescent="0.3">
      <c r="A167"/>
      <c r="B167" s="424" t="s">
        <v>70</v>
      </c>
      <c r="C167" s="424"/>
      <c r="D167" s="165" t="s">
        <v>83</v>
      </c>
      <c r="E167"/>
      <c r="F167"/>
    </row>
    <row r="168" spans="1:6" ht="18" customHeight="1" x14ac:dyDescent="0.3">
      <c r="A168"/>
      <c r="B168" s="497" t="s">
        <v>202</v>
      </c>
      <c r="C168" s="497"/>
      <c r="D168" s="165"/>
      <c r="E168"/>
      <c r="F168"/>
    </row>
    <row r="169" spans="1:6" x14ac:dyDescent="0.3">
      <c r="A169"/>
      <c r="B169" s="118" t="s">
        <v>131</v>
      </c>
      <c r="D169" s="126">
        <f>+'1T'!D179</f>
        <v>0</v>
      </c>
      <c r="E169" s="235"/>
      <c r="F169"/>
    </row>
    <row r="170" spans="1:6" x14ac:dyDescent="0.3">
      <c r="A170"/>
      <c r="B170" s="118" t="s">
        <v>132</v>
      </c>
      <c r="D170" s="126">
        <f>+'1T'!D180</f>
        <v>0</v>
      </c>
      <c r="E170" s="235"/>
      <c r="F170"/>
    </row>
    <row r="171" spans="1:6" x14ac:dyDescent="0.3">
      <c r="A171"/>
      <c r="B171" s="498" t="s">
        <v>16</v>
      </c>
      <c r="C171" s="498"/>
      <c r="D171" s="102">
        <f>+D169+D170</f>
        <v>0</v>
      </c>
      <c r="E171" s="235"/>
      <c r="F171"/>
    </row>
    <row r="172" spans="1:6" x14ac:dyDescent="0.3">
      <c r="A172"/>
      <c r="B172" s="118"/>
      <c r="D172" s="126"/>
      <c r="E172"/>
      <c r="F172"/>
    </row>
    <row r="173" spans="1:6" x14ac:dyDescent="0.3">
      <c r="A173"/>
      <c r="B173" s="497" t="s">
        <v>203</v>
      </c>
      <c r="C173" s="497"/>
      <c r="D173" s="165" t="s">
        <v>83</v>
      </c>
      <c r="E173"/>
      <c r="F173"/>
    </row>
    <row r="174" spans="1:6" x14ac:dyDescent="0.3">
      <c r="A174"/>
      <c r="B174" s="118" t="s">
        <v>131</v>
      </c>
      <c r="D174" s="126">
        <v>0</v>
      </c>
      <c r="E174" s="235"/>
      <c r="F174"/>
    </row>
    <row r="175" spans="1:6" x14ac:dyDescent="0.3">
      <c r="A175"/>
      <c r="B175" s="118" t="s">
        <v>204</v>
      </c>
      <c r="D175" s="126">
        <v>0</v>
      </c>
      <c r="E175" s="235"/>
      <c r="F175"/>
    </row>
    <row r="176" spans="1:6" x14ac:dyDescent="0.3">
      <c r="A176"/>
      <c r="B176" s="498" t="s">
        <v>205</v>
      </c>
      <c r="C176" s="498"/>
      <c r="D176" s="102">
        <f>+D174+D175</f>
        <v>0</v>
      </c>
      <c r="E176" s="235"/>
      <c r="F176"/>
    </row>
    <row r="177" spans="1:6" x14ac:dyDescent="0.3">
      <c r="A177"/>
      <c r="B177" s="118"/>
      <c r="D177" s="119"/>
      <c r="E177"/>
      <c r="F177"/>
    </row>
    <row r="178" spans="1:6" ht="18" customHeight="1" x14ac:dyDescent="0.3">
      <c r="A178"/>
      <c r="B178" s="497" t="s">
        <v>206</v>
      </c>
      <c r="C178" s="497"/>
      <c r="D178" s="165" t="s">
        <v>83</v>
      </c>
      <c r="E178"/>
      <c r="F178"/>
    </row>
    <row r="179" spans="1:6" x14ac:dyDescent="0.3">
      <c r="A179"/>
      <c r="B179" s="118" t="s">
        <v>131</v>
      </c>
      <c r="D179" s="126">
        <f>+D169-D174</f>
        <v>0</v>
      </c>
      <c r="E179" s="235"/>
      <c r="F179"/>
    </row>
    <row r="180" spans="1:6" x14ac:dyDescent="0.3">
      <c r="A180"/>
      <c r="B180" s="118" t="s">
        <v>132</v>
      </c>
      <c r="D180" s="126">
        <f>+D170-D175</f>
        <v>0</v>
      </c>
      <c r="E180" s="235"/>
      <c r="F180"/>
    </row>
    <row r="181" spans="1:6" ht="18" customHeight="1" x14ac:dyDescent="0.3">
      <c r="A181"/>
      <c r="B181" s="498" t="s">
        <v>207</v>
      </c>
      <c r="C181" s="498"/>
      <c r="D181" s="176">
        <f>+D179+D180</f>
        <v>0</v>
      </c>
      <c r="E181" s="342"/>
      <c r="F181"/>
    </row>
    <row r="182" spans="1:6" x14ac:dyDescent="0.3">
      <c r="A182"/>
      <c r="B182" s="177" t="s">
        <v>208</v>
      </c>
      <c r="C182" s="136"/>
      <c r="D182" s="173"/>
      <c r="E182"/>
      <c r="F182" s="33">
        <f>+D174-F191</f>
        <v>0</v>
      </c>
    </row>
    <row r="183" spans="1:6" x14ac:dyDescent="0.3">
      <c r="A183"/>
      <c r="B183" s="206"/>
      <c r="C183" s="207"/>
      <c r="D183" s="173"/>
      <c r="E183"/>
      <c r="F183"/>
    </row>
    <row r="184" spans="1:6" x14ac:dyDescent="0.3">
      <c r="A184" s="91" t="s">
        <v>53</v>
      </c>
      <c r="B184" s="91" t="s">
        <v>235</v>
      </c>
      <c r="C184" s="91" t="s">
        <v>5</v>
      </c>
      <c r="D184" s="91" t="s">
        <v>6</v>
      </c>
      <c r="E184" s="91" t="s">
        <v>7</v>
      </c>
      <c r="F184" s="91" t="s">
        <v>8</v>
      </c>
    </row>
    <row r="185" spans="1:6" x14ac:dyDescent="0.3">
      <c r="A185" s="208" t="s">
        <v>234</v>
      </c>
      <c r="B185" s="209"/>
      <c r="C185" s="339">
        <f>+SUM(C186:C195)</f>
        <v>0</v>
      </c>
      <c r="D185" s="339">
        <f>+SUM(D186:D195)</f>
        <v>0</v>
      </c>
      <c r="E185" s="339">
        <f>+SUM(E186:E195)</f>
        <v>0</v>
      </c>
      <c r="F185" s="339">
        <f>+SUM(F186:F195)</f>
        <v>0</v>
      </c>
    </row>
    <row r="186" spans="1:6" x14ac:dyDescent="0.3">
      <c r="A186" s="166">
        <v>0</v>
      </c>
      <c r="B186" s="171" t="s">
        <v>181</v>
      </c>
      <c r="C186" s="15">
        <v>0</v>
      </c>
      <c r="D186" s="15">
        <v>0</v>
      </c>
      <c r="E186" s="15">
        <v>0</v>
      </c>
      <c r="F186" s="45">
        <f>+C186+D186+E186</f>
        <v>0</v>
      </c>
    </row>
    <row r="187" spans="1:6" x14ac:dyDescent="0.3">
      <c r="A187" s="166">
        <v>1</v>
      </c>
      <c r="B187" s="171" t="s">
        <v>169</v>
      </c>
      <c r="C187" s="15">
        <v>0</v>
      </c>
      <c r="D187" s="49">
        <v>0</v>
      </c>
      <c r="E187" s="49">
        <v>0</v>
      </c>
      <c r="F187" s="45">
        <f t="shared" ref="F187:F195" si="14">+C187+D187+E187</f>
        <v>0</v>
      </c>
    </row>
    <row r="188" spans="1:6" x14ac:dyDescent="0.3">
      <c r="A188" s="166">
        <v>2</v>
      </c>
      <c r="B188" s="171" t="s">
        <v>182</v>
      </c>
      <c r="C188" s="15">
        <v>0</v>
      </c>
      <c r="D188" s="15">
        <v>0</v>
      </c>
      <c r="E188" s="15">
        <v>0</v>
      </c>
      <c r="F188" s="45">
        <f t="shared" si="14"/>
        <v>0</v>
      </c>
    </row>
    <row r="189" spans="1:6" x14ac:dyDescent="0.3">
      <c r="A189" s="166">
        <v>3</v>
      </c>
      <c r="B189" s="171" t="s">
        <v>183</v>
      </c>
      <c r="C189" s="15">
        <v>0</v>
      </c>
      <c r="D189" s="15">
        <v>0</v>
      </c>
      <c r="E189" s="15">
        <v>0</v>
      </c>
      <c r="F189" s="45">
        <f t="shared" si="14"/>
        <v>0</v>
      </c>
    </row>
    <row r="190" spans="1:6" x14ac:dyDescent="0.3">
      <c r="A190" s="166">
        <v>4</v>
      </c>
      <c r="B190" s="171" t="s">
        <v>184</v>
      </c>
      <c r="C190" s="15">
        <v>0</v>
      </c>
      <c r="D190" s="15">
        <v>0</v>
      </c>
      <c r="E190" s="15">
        <v>0</v>
      </c>
      <c r="F190" s="45">
        <f t="shared" si="14"/>
        <v>0</v>
      </c>
    </row>
    <row r="191" spans="1:6" x14ac:dyDescent="0.3">
      <c r="A191" s="166">
        <v>5</v>
      </c>
      <c r="B191" s="171" t="s">
        <v>185</v>
      </c>
      <c r="C191" s="15">
        <v>0</v>
      </c>
      <c r="D191" s="15">
        <v>0</v>
      </c>
      <c r="E191" s="15">
        <v>0</v>
      </c>
      <c r="F191" s="45">
        <f t="shared" si="14"/>
        <v>0</v>
      </c>
    </row>
    <row r="192" spans="1:6" x14ac:dyDescent="0.3">
      <c r="A192" s="166">
        <v>6</v>
      </c>
      <c r="B192" s="171" t="s">
        <v>167</v>
      </c>
      <c r="C192" s="15">
        <v>0</v>
      </c>
      <c r="D192" s="15">
        <v>0</v>
      </c>
      <c r="E192" s="15">
        <v>0</v>
      </c>
      <c r="F192" s="45">
        <f t="shared" si="14"/>
        <v>0</v>
      </c>
    </row>
    <row r="193" spans="1:6" x14ac:dyDescent="0.3">
      <c r="A193" s="166">
        <v>7</v>
      </c>
      <c r="B193" s="171" t="s">
        <v>168</v>
      </c>
      <c r="C193" s="15">
        <v>0</v>
      </c>
      <c r="D193" s="15">
        <v>0</v>
      </c>
      <c r="E193" s="15">
        <v>0</v>
      </c>
      <c r="F193" s="45">
        <f t="shared" si="14"/>
        <v>0</v>
      </c>
    </row>
    <row r="194" spans="1:6" x14ac:dyDescent="0.3">
      <c r="A194" s="166">
        <v>8</v>
      </c>
      <c r="B194" s="171" t="s">
        <v>186</v>
      </c>
      <c r="C194" s="15">
        <v>0</v>
      </c>
      <c r="D194" s="15">
        <v>0</v>
      </c>
      <c r="E194" s="15">
        <v>0</v>
      </c>
      <c r="F194" s="45">
        <f t="shared" si="14"/>
        <v>0</v>
      </c>
    </row>
    <row r="195" spans="1:6" x14ac:dyDescent="0.3">
      <c r="A195" s="211">
        <v>9</v>
      </c>
      <c r="B195" s="212" t="s">
        <v>187</v>
      </c>
      <c r="C195" s="17">
        <v>0</v>
      </c>
      <c r="D195" s="17">
        <v>0</v>
      </c>
      <c r="E195" s="17">
        <v>0</v>
      </c>
      <c r="F195" s="213">
        <f t="shared" si="14"/>
        <v>0</v>
      </c>
    </row>
    <row r="196" spans="1:6" x14ac:dyDescent="0.3">
      <c r="A196" s="499" t="s">
        <v>208</v>
      </c>
      <c r="B196" s="499"/>
      <c r="C196" s="499"/>
      <c r="D196" s="499"/>
      <c r="E196" s="499"/>
      <c r="F196" s="499"/>
    </row>
    <row r="197" spans="1:6" x14ac:dyDescent="0.3">
      <c r="A197" s="104" t="s">
        <v>126</v>
      </c>
      <c r="B197" s="105"/>
      <c r="C197" s="105"/>
      <c r="D197" s="105"/>
      <c r="E197" s="105"/>
      <c r="F197" s="106"/>
    </row>
    <row r="198" spans="1:6" ht="50.1" customHeight="1" x14ac:dyDescent="0.3">
      <c r="A198" s="492" t="s">
        <v>127</v>
      </c>
      <c r="B198" s="493"/>
      <c r="C198" s="493"/>
      <c r="D198" s="493"/>
      <c r="E198" s="493"/>
      <c r="F198" s="494"/>
    </row>
    <row r="199" spans="1:6" x14ac:dyDescent="0.3">
      <c r="A199" s="123"/>
      <c r="B199" s="124"/>
      <c r="C199" s="124"/>
      <c r="D199" s="123"/>
      <c r="E199" s="123"/>
      <c r="F199" s="125"/>
    </row>
    <row r="200" spans="1:6" ht="35.1" customHeight="1" x14ac:dyDescent="0.3">
      <c r="A200" s="120" t="s">
        <v>75</v>
      </c>
      <c r="B200" s="455" t="s">
        <v>338</v>
      </c>
      <c r="C200" s="456"/>
      <c r="D200" s="457" t="s">
        <v>48</v>
      </c>
      <c r="E200" s="458"/>
      <c r="F200" s="459"/>
    </row>
    <row r="201" spans="1:6" ht="35.1" customHeight="1" x14ac:dyDescent="0.3">
      <c r="A201" s="121" t="s">
        <v>46</v>
      </c>
      <c r="B201" s="455" t="s">
        <v>339</v>
      </c>
      <c r="C201" s="456"/>
      <c r="D201" s="460"/>
      <c r="E201" s="461"/>
      <c r="F201" s="462"/>
    </row>
    <row r="202" spans="1:6" ht="35.1" customHeight="1" x14ac:dyDescent="0.3">
      <c r="A202" s="122" t="s">
        <v>47</v>
      </c>
      <c r="B202" s="455" t="s">
        <v>340</v>
      </c>
      <c r="C202" s="456"/>
      <c r="D202" s="463"/>
      <c r="E202" s="464"/>
      <c r="F202" s="465"/>
    </row>
    <row r="203" spans="1:6" x14ac:dyDescent="0.3">
      <c r="A203" s="495" t="s">
        <v>122</v>
      </c>
      <c r="B203" s="495"/>
      <c r="C203" s="495"/>
      <c r="D203" s="495"/>
      <c r="E203" s="495"/>
      <c r="F203" s="495"/>
    </row>
    <row r="205" spans="1:6" x14ac:dyDescent="0.3">
      <c r="A205" s="489" t="s">
        <v>149</v>
      </c>
      <c r="B205" s="490"/>
      <c r="C205" s="490"/>
      <c r="D205" s="490"/>
      <c r="E205" s="490"/>
      <c r="F205" s="491"/>
    </row>
    <row r="206" spans="1:6" x14ac:dyDescent="0.3">
      <c r="A206" s="108" t="s">
        <v>133</v>
      </c>
      <c r="F206" s="109"/>
    </row>
    <row r="207" spans="1:6" x14ac:dyDescent="0.3">
      <c r="A207" s="110"/>
      <c r="F207" s="109"/>
    </row>
    <row r="208" spans="1:6" ht="16.2" thickBot="1" x14ac:dyDescent="0.35">
      <c r="A208" s="179" t="s">
        <v>209</v>
      </c>
      <c r="B208" s="178">
        <v>0</v>
      </c>
      <c r="F208" s="109"/>
    </row>
    <row r="209" spans="1:6" ht="16.2" thickTop="1" x14ac:dyDescent="0.3">
      <c r="A209" s="110"/>
      <c r="F209" s="109"/>
    </row>
    <row r="210" spans="1:6" x14ac:dyDescent="0.3">
      <c r="A210" s="108" t="s">
        <v>140</v>
      </c>
      <c r="D210" s="144" t="s">
        <v>174</v>
      </c>
      <c r="F210" s="109"/>
    </row>
    <row r="211" spans="1:6" x14ac:dyDescent="0.3">
      <c r="A211" s="110" t="s">
        <v>134</v>
      </c>
      <c r="B211" s="107">
        <f>+B86</f>
        <v>15682914334.77</v>
      </c>
      <c r="D211" s="487" t="s">
        <v>170</v>
      </c>
      <c r="E211" s="487"/>
      <c r="F211" s="488"/>
    </row>
    <row r="212" spans="1:6" x14ac:dyDescent="0.3">
      <c r="A212" s="110" t="s">
        <v>141</v>
      </c>
      <c r="B212" s="52">
        <f>+F105</f>
        <v>2506282523</v>
      </c>
      <c r="D212" s="487"/>
      <c r="E212" s="487"/>
      <c r="F212" s="488"/>
    </row>
    <row r="213" spans="1:6" ht="16.2" thickBot="1" x14ac:dyDescent="0.35">
      <c r="A213" s="110" t="s">
        <v>135</v>
      </c>
      <c r="B213" s="156">
        <f>+B211-B212</f>
        <v>13176631811.77</v>
      </c>
      <c r="D213" s="34" t="s">
        <v>171</v>
      </c>
      <c r="F213" s="158">
        <f>+F105</f>
        <v>2506282523</v>
      </c>
    </row>
    <row r="214" spans="1:6" ht="16.2" thickTop="1" x14ac:dyDescent="0.3">
      <c r="A214" s="110"/>
      <c r="D214" s="34" t="s">
        <v>172</v>
      </c>
      <c r="F214" s="159">
        <f>+F125</f>
        <v>3019813850</v>
      </c>
    </row>
    <row r="215" spans="1:6" ht="16.2" thickBot="1" x14ac:dyDescent="0.35">
      <c r="A215" s="108" t="s">
        <v>136</v>
      </c>
      <c r="D215" s="144" t="s">
        <v>173</v>
      </c>
      <c r="E215" s="144"/>
      <c r="F215" s="160">
        <f>+F214/F213</f>
        <v>1.2048976211928841</v>
      </c>
    </row>
    <row r="216" spans="1:6" ht="16.2" thickTop="1" x14ac:dyDescent="0.3">
      <c r="A216" s="110" t="s">
        <v>137</v>
      </c>
      <c r="B216" s="107">
        <f>+F40</f>
        <v>3019813850</v>
      </c>
      <c r="F216" s="109"/>
    </row>
    <row r="217" spans="1:6" x14ac:dyDescent="0.3">
      <c r="A217" s="110" t="s">
        <v>138</v>
      </c>
      <c r="B217" s="52">
        <f>+F125</f>
        <v>3019813850</v>
      </c>
      <c r="D217" s="487" t="s">
        <v>175</v>
      </c>
      <c r="E217" s="487"/>
      <c r="F217" s="488"/>
    </row>
    <row r="218" spans="1:6" ht="16.2" thickBot="1" x14ac:dyDescent="0.35">
      <c r="A218" s="110" t="s">
        <v>139</v>
      </c>
      <c r="B218" s="157">
        <f>+B216-B217</f>
        <v>0</v>
      </c>
      <c r="D218" s="487"/>
      <c r="E218" s="487"/>
      <c r="F218" s="488"/>
    </row>
    <row r="219" spans="1:6" ht="16.2" thickTop="1" x14ac:dyDescent="0.3">
      <c r="A219" s="110"/>
      <c r="B219"/>
      <c r="D219" s="162" t="s">
        <v>176</v>
      </c>
      <c r="E219" s="161"/>
      <c r="F219" s="158">
        <f>+B86</f>
        <v>15682914334.77</v>
      </c>
    </row>
    <row r="220" spans="1:6" x14ac:dyDescent="0.3">
      <c r="A220" s="110"/>
      <c r="B220"/>
      <c r="D220" s="162" t="s">
        <v>172</v>
      </c>
      <c r="E220" s="161"/>
      <c r="F220" s="159">
        <f>+F125</f>
        <v>3019813850</v>
      </c>
    </row>
    <row r="221" spans="1:6" ht="16.2" thickBot="1" x14ac:dyDescent="0.35">
      <c r="A221" s="110"/>
      <c r="B221"/>
      <c r="D221" s="161"/>
      <c r="E221" s="161"/>
      <c r="F221" s="160">
        <f>+F220/F219</f>
        <v>0.1925543802343474</v>
      </c>
    </row>
    <row r="222" spans="1:6" ht="16.2" thickTop="1" x14ac:dyDescent="0.3">
      <c r="A222" s="111"/>
      <c r="B222" s="112"/>
      <c r="C222" s="112"/>
      <c r="D222" s="112"/>
      <c r="E222" s="112"/>
      <c r="F222" s="113"/>
    </row>
  </sheetData>
  <mergeCells count="109">
    <mergeCell ref="D217:F218"/>
    <mergeCell ref="A198:F198"/>
    <mergeCell ref="A205:F205"/>
    <mergeCell ref="A203:F203"/>
    <mergeCell ref="B164:D164"/>
    <mergeCell ref="B165:D165"/>
    <mergeCell ref="B166:D166"/>
    <mergeCell ref="B167:C167"/>
    <mergeCell ref="B168:C168"/>
    <mergeCell ref="A196:F196"/>
    <mergeCell ref="B173:C173"/>
    <mergeCell ref="B176:C176"/>
    <mergeCell ref="B178:C178"/>
    <mergeCell ref="B181:C181"/>
    <mergeCell ref="D211:F212"/>
    <mergeCell ref="A146:F146"/>
    <mergeCell ref="A147:F147"/>
    <mergeCell ref="A154:E154"/>
    <mergeCell ref="B200:C200"/>
    <mergeCell ref="D200:F202"/>
    <mergeCell ref="B201:C201"/>
    <mergeCell ref="B202:C202"/>
    <mergeCell ref="A155:E155"/>
    <mergeCell ref="A156:F156"/>
    <mergeCell ref="A157:F157"/>
    <mergeCell ref="A158:F158"/>
    <mergeCell ref="A159:F159"/>
    <mergeCell ref="A160:F160"/>
    <mergeCell ref="A162:F162"/>
    <mergeCell ref="B171:C171"/>
    <mergeCell ref="A121:F121"/>
    <mergeCell ref="A116:F116"/>
    <mergeCell ref="A125:B125"/>
    <mergeCell ref="A137:B137"/>
    <mergeCell ref="A140:F140"/>
    <mergeCell ref="A141:F141"/>
    <mergeCell ref="A143:F143"/>
    <mergeCell ref="A142:F142"/>
    <mergeCell ref="A145:F145"/>
    <mergeCell ref="A97:F97"/>
    <mergeCell ref="A99:F99"/>
    <mergeCell ref="A100:F100"/>
    <mergeCell ref="A101:F101"/>
    <mergeCell ref="A105:B105"/>
    <mergeCell ref="A115:F115"/>
    <mergeCell ref="A117:F117"/>
    <mergeCell ref="A119:F119"/>
    <mergeCell ref="A120:F120"/>
    <mergeCell ref="A51:F51"/>
    <mergeCell ref="A53:F53"/>
    <mergeCell ref="A35:F35"/>
    <mergeCell ref="A37:F37"/>
    <mergeCell ref="A38:F38"/>
    <mergeCell ref="A39:B39"/>
    <mergeCell ref="A34:F34"/>
    <mergeCell ref="A1:F2"/>
    <mergeCell ref="A3:F3"/>
    <mergeCell ref="A9:F9"/>
    <mergeCell ref="A13:F13"/>
    <mergeCell ref="A14:F14"/>
    <mergeCell ref="C5:E5"/>
    <mergeCell ref="C6:E6"/>
    <mergeCell ref="C7:E7"/>
    <mergeCell ref="A11:F11"/>
    <mergeCell ref="A27:A28"/>
    <mergeCell ref="A29:A30"/>
    <mergeCell ref="A31:A32"/>
    <mergeCell ref="A16:A17"/>
    <mergeCell ref="A19:A20"/>
    <mergeCell ref="A21:A22"/>
    <mergeCell ref="A23:A24"/>
    <mergeCell ref="A25:A26"/>
    <mergeCell ref="A50:F50"/>
    <mergeCell ref="A40:B40"/>
    <mergeCell ref="A41:B41"/>
    <mergeCell ref="A42:B42"/>
    <mergeCell ref="A46:B46"/>
    <mergeCell ref="A47:B47"/>
    <mergeCell ref="A43:B43"/>
    <mergeCell ref="A44:B44"/>
    <mergeCell ref="A45:B45"/>
    <mergeCell ref="A48:B48"/>
    <mergeCell ref="A71:F71"/>
    <mergeCell ref="A96:F96"/>
    <mergeCell ref="A72:F72"/>
    <mergeCell ref="B74:C74"/>
    <mergeCell ref="D74:F76"/>
    <mergeCell ref="B75:C75"/>
    <mergeCell ref="B76:C76"/>
    <mergeCell ref="A78:F78"/>
    <mergeCell ref="A82:F82"/>
    <mergeCell ref="A83:F83"/>
    <mergeCell ref="A84:F84"/>
    <mergeCell ref="A95:F95"/>
    <mergeCell ref="A80:F80"/>
    <mergeCell ref="A69:B69"/>
    <mergeCell ref="A64:F64"/>
    <mergeCell ref="A65:F65"/>
    <mergeCell ref="A66:B66"/>
    <mergeCell ref="A67:B67"/>
    <mergeCell ref="A68:B68"/>
    <mergeCell ref="A57:B57"/>
    <mergeCell ref="A54:F54"/>
    <mergeCell ref="A58:B58"/>
    <mergeCell ref="A59:B59"/>
    <mergeCell ref="A62:F62"/>
    <mergeCell ref="A61:F61"/>
    <mergeCell ref="A55:B55"/>
    <mergeCell ref="A56:B56"/>
  </mergeCells>
  <conditionalFormatting sqref="B218">
    <cfRule type="cellIs" dxfId="17" priority="7" operator="equal">
      <formula>0</formula>
    </cfRule>
    <cfRule type="cellIs" dxfId="16" priority="8" operator="lessThan">
      <formula>0</formula>
    </cfRule>
    <cfRule type="cellIs" dxfId="15" priority="9" operator="greaterThan">
      <formula>0</formula>
    </cfRule>
  </conditionalFormatting>
  <conditionalFormatting sqref="F182">
    <cfRule type="cellIs" dxfId="14" priority="1" operator="equal">
      <formula>0</formula>
    </cfRule>
    <cfRule type="cellIs" dxfId="13" priority="2" operator="lessThan">
      <formula>0</formula>
    </cfRule>
    <cfRule type="cellIs" dxfId="12" priority="3" operator="greaterThan">
      <formula>0</formula>
    </cfRule>
  </conditionalFormatting>
  <dataValidations count="12">
    <dataValidation allowBlank="1" showInputMessage="1" showErrorMessage="1" promptTitle="Advertencia" prompt="Se recomienda leer cuidadosamente las indicaciones dispuestas en la parte inferior de esta tabla. " sqref="A149" xr:uid="{CF969F71-995F-4B11-AE41-F4E1C82E221E}"/>
    <dataValidation allowBlank="1" showInputMessage="1" showErrorMessage="1" promptTitle="Advertencia" prompt="El código debe ser el definido para la partida en particular y debe ser el código establecido en el Clasificador de los Ingresos del Sector Público. " sqref="A122 A102" xr:uid="{0AF7F841-525C-48B5-B9A2-0839AF02D0A4}"/>
    <dataValidation allowBlank="1" showInputMessage="1" showErrorMessage="1" promptTitle="Advertencia" prompt="El nombre de la partida debe ser de acuerdo al Clasificador de los Ingresos del Sector Público. " sqref="B106:B108 B126 B186" xr:uid="{AD06A62D-DB61-4FEB-9337-0381E4D155D5}"/>
    <dataValidation allowBlank="1" showInputMessage="1" showErrorMessage="1" promptTitle="Advertencia" prompt="En este espacio se debe detallar el código correspondiente a la partida detallada y debe ser el código definido en el Clasificador de los Ingresos del Sector Público. " sqref="A106:A108 A126 A186" xr:uid="{7BDE5B6C-EED5-4EC1-BCCD-DEB52593E0BA}"/>
    <dataValidation allowBlank="1" showInputMessage="1" showErrorMessage="1" promptTitle="Advertencia" prompt="Esta tabla se completa únicamente con los ingresos y egresos del período 2024. Se recomienda leer cuidadosamente las indicaciones señaladas en la parte inferior de la tabla. " sqref="A146:F146" xr:uid="{318E36F3-1E00-4BAD-AD1D-32854F9F76D5}"/>
    <dataValidation allowBlank="1" showInputMessage="1" showErrorMessage="1" promptTitle="Advertencia" prompt="Lo relacionado a la ejecución presupuestaria debe ser completado únicamente por el encargado de Presupuesto/Financiero o su homólogo. Caso contrario no se dará por recibida la información. " sqref="D200:F202" xr:uid="{4B2B9B10-5E86-4D09-9B7B-03B0377E1BE0}"/>
    <dataValidation allowBlank="1" showInputMessage="1" showErrorMessage="1" promptTitle="Advertencia" prompt="Se debe indicar el nombre de la partida de acuerdo al Clasificador de los Ingresos del Sector Público." sqref="B102" xr:uid="{A5EAD1F4-D883-4CE0-9B0C-4701F75195E5}"/>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20:F120" xr:uid="{962B864B-62F6-416E-A9E9-9EDD84ED99FE}"/>
    <dataValidation allowBlank="1" showInputMessage="1" showErrorMessage="1" promptTitle="Advertencia" prompt="Esta tabla solo la deben completar la unidades ejecutoras que por Ley específica estén facultadas para estimar y re presupuestar superávits." sqref="B165" xr:uid="{DB879470-23D3-4ED4-BAA3-BCB9A1B6242E}"/>
    <dataValidation allowBlank="1" showInputMessage="1" showErrorMessage="1" promptTitle="Recordatorio" prompt="El superávit libre debe ser reintegrado a más tardar el 31 de marzo,_x000a_de acuerdo al  Decreto Nº 43189-MTSS, artículo 66. " sqref="B170:B172 B174:B177 B179:B181" xr:uid="{40DA16B0-338C-4496-9C7E-350FA4B8B406}"/>
    <dataValidation allowBlank="1" showInputMessage="1" showErrorMessage="1" promptTitle="Advertencia" prompt="Debe coincidir con el monto reportado en la Liquidación Prespuestaria 2023, caso contrario se debe justificar en el espacio de observaciones. " sqref="D177 D169:D170 D172:D173" xr:uid="{E2A7AF08-5B55-4A17-9F98-DE01F102542A}"/>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74:F76" xr:uid="{00313F5D-55AE-4D2A-A8C1-0660FB700B86}"/>
  </dataValidations>
  <hyperlinks>
    <hyperlink ref="A122" r:id="rId1" xr:uid="{421F831B-0FB1-415F-9B4C-D2A0BE438CE1}"/>
    <hyperlink ref="B102" r:id="rId2" xr:uid="{F425F828-411C-472D-9AE3-454E8E772C50}"/>
    <hyperlink ref="A102" r:id="rId3" xr:uid="{64829EB5-664C-4FD4-B4C9-70BCC3AF9275}"/>
    <hyperlink ref="B122" r:id="rId4" display="Nombre de la Partida presupuestaria" xr:uid="{CEB97C6D-48EB-4CAD-BE9B-BB6D3FD995FE}"/>
  </hyperlinks>
  <printOptions horizontalCentered="1"/>
  <pageMargins left="0.31496062992125984" right="0.31496062992125984" top="1.1811023622047245" bottom="0.39370078740157483" header="0.78740157480314965" footer="0.39370078740157483"/>
  <pageSetup scale="56" orientation="portrait" r:id="rId5"/>
  <headerFooter>
    <oddFooter>&amp;L&amp;"Palatino Linotype,Normal"&amp;K979797&amp;D&amp;C&amp;"Palatino Linotype,Normal"&amp;K979797Reporte de Ejecución programática y presupuestaria (I trimestre)&amp;R&amp;"Palatino Linotype,Normal"&amp;K979797&amp;P</oddFooter>
  </headerFooter>
  <rowBreaks count="4" manualBreakCount="4">
    <brk id="51" max="5" man="1"/>
    <brk id="76" max="5" man="1"/>
    <brk id="117" max="5" man="1"/>
    <brk id="162" max="5" man="1"/>
  </rowBreaks>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82D00-C5FC-48D1-8423-7FB1B4B4DF38}">
  <sheetPr>
    <tabColor rgb="FF182951"/>
  </sheetPr>
  <dimension ref="A1:F128"/>
  <sheetViews>
    <sheetView showGridLines="0" zoomScale="80" zoomScaleNormal="80" zoomScaleSheetLayoutView="100" workbookViewId="0">
      <selection sqref="A1:F2"/>
    </sheetView>
  </sheetViews>
  <sheetFormatPr baseColWidth="10" defaultColWidth="11.44140625" defaultRowHeight="15.6" x14ac:dyDescent="0.3"/>
  <cols>
    <col min="1" max="1" width="61.44140625" style="237" customWidth="1"/>
    <col min="2" max="2" width="31.6640625" style="237" customWidth="1"/>
    <col min="3" max="5" width="21.6640625" style="237" customWidth="1"/>
    <col min="6" max="6" width="20.6640625" style="237" customWidth="1"/>
    <col min="7" max="16384" width="11.44140625" style="237"/>
  </cols>
  <sheetData>
    <row r="1" spans="1:6" ht="18" customHeight="1" x14ac:dyDescent="0.3">
      <c r="A1" s="514" t="s">
        <v>123</v>
      </c>
      <c r="B1" s="514"/>
      <c r="C1" s="514"/>
      <c r="D1" s="514"/>
      <c r="E1" s="514"/>
      <c r="F1" s="514"/>
    </row>
    <row r="2" spans="1:6" ht="18" customHeight="1" x14ac:dyDescent="0.3">
      <c r="A2" s="514"/>
      <c r="B2" s="514"/>
      <c r="C2" s="514"/>
      <c r="D2" s="514"/>
      <c r="E2" s="514"/>
      <c r="F2" s="514"/>
    </row>
    <row r="3" spans="1:6" ht="18" customHeight="1" x14ac:dyDescent="0.3">
      <c r="A3" s="514" t="s">
        <v>157</v>
      </c>
      <c r="B3" s="514"/>
      <c r="C3" s="514"/>
      <c r="D3" s="514"/>
      <c r="E3" s="514"/>
      <c r="F3" s="238"/>
    </row>
    <row r="4" spans="1:6" ht="15" customHeight="1" thickBot="1" x14ac:dyDescent="0.35"/>
    <row r="5" spans="1:6" ht="18" customHeight="1" x14ac:dyDescent="0.3">
      <c r="B5" s="143" t="s">
        <v>22</v>
      </c>
      <c r="C5" s="505" t="str">
        <f>+'1T'!C5</f>
        <v>Programa Nacional de Empleo (PRONAE)</v>
      </c>
      <c r="D5" s="506"/>
      <c r="E5" s="507"/>
      <c r="F5" s="239"/>
    </row>
    <row r="6" spans="1:6" ht="18" customHeight="1" x14ac:dyDescent="0.3">
      <c r="B6" s="145" t="s">
        <v>33</v>
      </c>
      <c r="C6" s="508" t="str">
        <f>+'1T'!C6</f>
        <v>Ministerio de Trabajo y Seguridad Social</v>
      </c>
      <c r="D6" s="509"/>
      <c r="E6" s="510"/>
      <c r="F6" s="239"/>
    </row>
    <row r="7" spans="1:6" ht="18" customHeight="1" thickBot="1" x14ac:dyDescent="0.35">
      <c r="B7" s="148" t="s">
        <v>34</v>
      </c>
      <c r="C7" s="511" t="str">
        <f>+'1T'!C7</f>
        <v>Dirección Nacional de Empleo</v>
      </c>
      <c r="D7" s="512"/>
      <c r="E7" s="513"/>
      <c r="F7" s="239"/>
    </row>
    <row r="8" spans="1:6" ht="15" customHeight="1" x14ac:dyDescent="0.3">
      <c r="A8" s="240"/>
      <c r="B8" s="239"/>
      <c r="C8" s="239"/>
      <c r="D8" s="239"/>
      <c r="E8" s="239"/>
      <c r="F8" s="239"/>
    </row>
    <row r="9" spans="1:6" ht="21.9" customHeight="1" x14ac:dyDescent="0.3">
      <c r="A9" s="432" t="s">
        <v>98</v>
      </c>
      <c r="B9" s="432"/>
      <c r="C9" s="432"/>
      <c r="D9" s="432"/>
      <c r="E9" s="432"/>
      <c r="F9" s="241"/>
    </row>
    <row r="10" spans="1:6" s="241" customFormat="1" ht="15" customHeight="1" x14ac:dyDescent="0.3"/>
    <row r="11" spans="1:6" x14ac:dyDescent="0.3">
      <c r="A11" s="426" t="s">
        <v>36</v>
      </c>
      <c r="B11" s="426"/>
      <c r="C11" s="426"/>
      <c r="D11" s="426"/>
      <c r="E11" s="426"/>
      <c r="F11" s="59"/>
    </row>
    <row r="12" spans="1:6" ht="15" customHeight="1" x14ac:dyDescent="0.3">
      <c r="A12" s="426" t="s">
        <v>19</v>
      </c>
      <c r="B12" s="426"/>
      <c r="C12" s="426"/>
      <c r="D12" s="426"/>
      <c r="E12" s="426"/>
      <c r="F12" s="59"/>
    </row>
    <row r="13" spans="1:6" x14ac:dyDescent="0.3">
      <c r="A13" s="281" t="s">
        <v>17</v>
      </c>
      <c r="B13" s="91" t="s">
        <v>18</v>
      </c>
      <c r="C13" s="281" t="s">
        <v>82</v>
      </c>
      <c r="D13" s="91" t="s">
        <v>83</v>
      </c>
      <c r="E13" s="91" t="s">
        <v>97</v>
      </c>
    </row>
    <row r="14" spans="1:6" x14ac:dyDescent="0.3">
      <c r="A14" s="427" t="s">
        <v>16</v>
      </c>
      <c r="B14" s="86" t="s">
        <v>297</v>
      </c>
      <c r="C14" s="307">
        <f>+C17+C19+C21+C23+C25+C27+C29</f>
        <v>956</v>
      </c>
      <c r="D14" s="307">
        <f t="shared" ref="D14:E14" si="0">+D17+D19+D21+D23+D25+D27+D29</f>
        <v>2635</v>
      </c>
      <c r="E14" s="307">
        <f t="shared" si="0"/>
        <v>3591</v>
      </c>
    </row>
    <row r="15" spans="1:6" x14ac:dyDescent="0.3">
      <c r="A15" s="427"/>
      <c r="B15" s="86" t="s">
        <v>298</v>
      </c>
      <c r="C15" s="307">
        <f>+C18+C20+C22+C24+C26+C28+C30</f>
        <v>9120</v>
      </c>
      <c r="D15" s="307">
        <f t="shared" ref="D15:E15" si="1">+D18+D20+D22+D24+D26+D28+D30</f>
        <v>11043</v>
      </c>
      <c r="E15" s="307">
        <f t="shared" si="1"/>
        <v>20163</v>
      </c>
    </row>
    <row r="16" spans="1:6" x14ac:dyDescent="0.3">
      <c r="A16" s="12"/>
      <c r="B16" s="13"/>
      <c r="C16" s="299"/>
      <c r="D16" s="299"/>
      <c r="E16" s="300"/>
    </row>
    <row r="17" spans="1:6" x14ac:dyDescent="0.3">
      <c r="A17" s="430" t="s">
        <v>290</v>
      </c>
      <c r="B17" s="302" t="s">
        <v>297</v>
      </c>
      <c r="C17" s="303">
        <f>+'1T'!F19</f>
        <v>711</v>
      </c>
      <c r="D17" s="303">
        <f>+'2T'!F19</f>
        <v>1134</v>
      </c>
      <c r="E17" s="304">
        <f t="shared" ref="E17:E30" si="2">+SUM(C17:D17)</f>
        <v>1845</v>
      </c>
    </row>
    <row r="18" spans="1:6" x14ac:dyDescent="0.3">
      <c r="A18" s="430"/>
      <c r="B18" s="302" t="s">
        <v>298</v>
      </c>
      <c r="C18" s="303">
        <f>+'1T'!F20</f>
        <v>8456</v>
      </c>
      <c r="D18" s="303">
        <f>+'2T'!F20</f>
        <v>2164</v>
      </c>
      <c r="E18" s="304">
        <f t="shared" si="2"/>
        <v>10620</v>
      </c>
    </row>
    <row r="19" spans="1:6" x14ac:dyDescent="0.3">
      <c r="A19" s="445" t="s">
        <v>291</v>
      </c>
      <c r="B19" s="295" t="s">
        <v>297</v>
      </c>
      <c r="C19" s="299">
        <f>+'1T'!F21</f>
        <v>0</v>
      </c>
      <c r="D19" s="299">
        <f>+'2T'!F21</f>
        <v>0</v>
      </c>
      <c r="E19" s="300">
        <f t="shared" si="2"/>
        <v>0</v>
      </c>
    </row>
    <row r="20" spans="1:6" x14ac:dyDescent="0.3">
      <c r="A20" s="445"/>
      <c r="B20" s="295" t="s">
        <v>298</v>
      </c>
      <c r="C20" s="299">
        <f>+'1T'!F22</f>
        <v>0</v>
      </c>
      <c r="D20" s="299">
        <f>+'2T'!F22</f>
        <v>0</v>
      </c>
      <c r="E20" s="300">
        <f t="shared" si="2"/>
        <v>0</v>
      </c>
    </row>
    <row r="21" spans="1:6" x14ac:dyDescent="0.3">
      <c r="A21" s="430" t="s">
        <v>292</v>
      </c>
      <c r="B21" s="302" t="s">
        <v>297</v>
      </c>
      <c r="C21" s="303">
        <f>+'1T'!F23</f>
        <v>0</v>
      </c>
      <c r="D21" s="303">
        <f>+'2T'!F23</f>
        <v>0</v>
      </c>
      <c r="E21" s="304">
        <f t="shared" si="2"/>
        <v>0</v>
      </c>
    </row>
    <row r="22" spans="1:6" x14ac:dyDescent="0.3">
      <c r="A22" s="430"/>
      <c r="B22" s="302" t="s">
        <v>298</v>
      </c>
      <c r="C22" s="303">
        <f>+'1T'!F24</f>
        <v>9</v>
      </c>
      <c r="D22" s="303">
        <f>+'2T'!F24</f>
        <v>0</v>
      </c>
      <c r="E22" s="304">
        <f t="shared" si="2"/>
        <v>9</v>
      </c>
    </row>
    <row r="23" spans="1:6" x14ac:dyDescent="0.3">
      <c r="A23" s="445" t="s">
        <v>293</v>
      </c>
      <c r="B23" s="295" t="s">
        <v>297</v>
      </c>
      <c r="C23" s="299">
        <f>+'1T'!F25</f>
        <v>105</v>
      </c>
      <c r="D23" s="299">
        <f>+'2T'!F25</f>
        <v>692</v>
      </c>
      <c r="E23" s="300">
        <f t="shared" si="2"/>
        <v>797</v>
      </c>
    </row>
    <row r="24" spans="1:6" x14ac:dyDescent="0.3">
      <c r="A24" s="445"/>
      <c r="B24" s="295" t="s">
        <v>298</v>
      </c>
      <c r="C24" s="299">
        <f>+'1T'!F26</f>
        <v>267</v>
      </c>
      <c r="D24" s="299">
        <f>+'2T'!F26</f>
        <v>7238</v>
      </c>
      <c r="E24" s="300">
        <f t="shared" si="2"/>
        <v>7505</v>
      </c>
    </row>
    <row r="25" spans="1:6" s="242" customFormat="1" ht="18" customHeight="1" x14ac:dyDescent="0.3">
      <c r="A25" s="446" t="s">
        <v>294</v>
      </c>
      <c r="B25" s="302" t="s">
        <v>297</v>
      </c>
      <c r="C25" s="303">
        <f>+'1T'!F27</f>
        <v>140</v>
      </c>
      <c r="D25" s="303">
        <f>+'2T'!F27</f>
        <v>809</v>
      </c>
      <c r="E25" s="304">
        <f t="shared" si="2"/>
        <v>949</v>
      </c>
      <c r="F25" s="241"/>
    </row>
    <row r="26" spans="1:6" s="242" customFormat="1" ht="15" customHeight="1" x14ac:dyDescent="0.3">
      <c r="A26" s="446"/>
      <c r="B26" s="302" t="s">
        <v>298</v>
      </c>
      <c r="C26" s="303">
        <f>+'1T'!F28</f>
        <v>388</v>
      </c>
      <c r="D26" s="303">
        <f>+'2T'!F28</f>
        <v>1641</v>
      </c>
      <c r="E26" s="304">
        <f t="shared" si="2"/>
        <v>2029</v>
      </c>
      <c r="F26" s="241"/>
    </row>
    <row r="27" spans="1:6" s="242" customFormat="1" ht="18" customHeight="1" x14ac:dyDescent="0.3">
      <c r="A27" s="445" t="s">
        <v>295</v>
      </c>
      <c r="B27" s="295" t="s">
        <v>297</v>
      </c>
      <c r="C27" s="299">
        <f>+'1T'!F29</f>
        <v>0</v>
      </c>
      <c r="D27" s="299">
        <f>+'2T'!F29</f>
        <v>0</v>
      </c>
      <c r="E27" s="300">
        <f t="shared" si="2"/>
        <v>0</v>
      </c>
      <c r="F27" s="241"/>
    </row>
    <row r="28" spans="1:6" s="242" customFormat="1" ht="18" customHeight="1" x14ac:dyDescent="0.3">
      <c r="A28" s="445"/>
      <c r="B28" s="295" t="s">
        <v>298</v>
      </c>
      <c r="C28" s="299">
        <f>+'1T'!F30</f>
        <v>0</v>
      </c>
      <c r="D28" s="299">
        <f>+'2T'!F30</f>
        <v>0</v>
      </c>
      <c r="E28" s="300">
        <f t="shared" si="2"/>
        <v>0</v>
      </c>
      <c r="F28" s="241"/>
    </row>
    <row r="29" spans="1:6" ht="18" customHeight="1" x14ac:dyDescent="0.3">
      <c r="A29" s="447" t="s">
        <v>296</v>
      </c>
      <c r="B29" s="302" t="s">
        <v>297</v>
      </c>
      <c r="C29" s="303">
        <f>+'1T'!F31</f>
        <v>0</v>
      </c>
      <c r="D29" s="303">
        <f>+'2T'!F31</f>
        <v>0</v>
      </c>
      <c r="E29" s="304">
        <f t="shared" si="2"/>
        <v>0</v>
      </c>
      <c r="F29" s="241"/>
    </row>
    <row r="30" spans="1:6" ht="18" customHeight="1" x14ac:dyDescent="0.3">
      <c r="A30" s="448"/>
      <c r="B30" s="302" t="s">
        <v>298</v>
      </c>
      <c r="C30" s="303">
        <f>+'1T'!F32</f>
        <v>0</v>
      </c>
      <c r="D30" s="303">
        <f>+'2T'!F32</f>
        <v>0</v>
      </c>
      <c r="E30" s="304">
        <f t="shared" si="2"/>
        <v>0</v>
      </c>
      <c r="F30" s="241"/>
    </row>
    <row r="31" spans="1:6" ht="15" customHeight="1" x14ac:dyDescent="0.3">
      <c r="A31" s="138" t="s">
        <v>163</v>
      </c>
      <c r="B31" s="286" t="s">
        <v>164</v>
      </c>
      <c r="C31" s="287"/>
      <c r="D31" s="287"/>
      <c r="E31" s="287"/>
      <c r="F31" s="241"/>
    </row>
    <row r="32" spans="1:6" ht="60" customHeight="1" x14ac:dyDescent="0.3">
      <c r="A32" s="522" t="s">
        <v>279</v>
      </c>
      <c r="B32" s="522"/>
      <c r="C32" s="522"/>
      <c r="D32" s="522"/>
      <c r="E32" s="522"/>
      <c r="F32" s="241"/>
    </row>
    <row r="33" spans="1:6" ht="15" customHeight="1" x14ac:dyDescent="0.3">
      <c r="A33" s="243"/>
      <c r="B33" s="243"/>
      <c r="C33" s="243"/>
      <c r="D33" s="244"/>
      <c r="E33" s="244"/>
      <c r="F33" s="245"/>
    </row>
    <row r="34" spans="1:6" x14ac:dyDescent="0.3">
      <c r="A34" s="426" t="s">
        <v>37</v>
      </c>
      <c r="B34" s="426"/>
      <c r="C34" s="426"/>
      <c r="D34" s="426"/>
      <c r="E34" s="59"/>
      <c r="F34" s="219"/>
    </row>
    <row r="35" spans="1:6" ht="15" customHeight="1" x14ac:dyDescent="0.3">
      <c r="A35" s="426" t="s">
        <v>20</v>
      </c>
      <c r="B35" s="426"/>
      <c r="C35" s="426"/>
      <c r="D35" s="426"/>
      <c r="E35" s="59"/>
      <c r="F35" s="219"/>
    </row>
    <row r="36" spans="1:6" ht="15" customHeight="1" x14ac:dyDescent="0.3">
      <c r="A36" s="243"/>
      <c r="B36" s="243"/>
      <c r="C36" s="244"/>
      <c r="D36" s="244"/>
      <c r="E36" s="244"/>
      <c r="F36" s="246"/>
    </row>
    <row r="37" spans="1:6" ht="16.95" customHeight="1" x14ac:dyDescent="0.3">
      <c r="A37" s="282" t="s">
        <v>21</v>
      </c>
      <c r="B37" s="291" t="s">
        <v>82</v>
      </c>
      <c r="C37" s="91" t="s">
        <v>83</v>
      </c>
      <c r="D37" s="281" t="s">
        <v>9</v>
      </c>
      <c r="E37" s="219"/>
      <c r="F37" s="246"/>
    </row>
    <row r="38" spans="1:6" ht="16.95" customHeight="1" x14ac:dyDescent="0.3">
      <c r="A38" s="308" t="s">
        <v>16</v>
      </c>
      <c r="B38" s="98">
        <f>+SUM(B40:B46)</f>
        <v>2681672400</v>
      </c>
      <c r="C38" s="98">
        <f t="shared" ref="C38:D38" si="3">+SUM(C40:C46)</f>
        <v>3019813850</v>
      </c>
      <c r="D38" s="98">
        <f t="shared" si="3"/>
        <v>5701486250</v>
      </c>
      <c r="E38" s="241"/>
      <c r="F38" s="246"/>
    </row>
    <row r="39" spans="1:6" ht="15" customHeight="1" x14ac:dyDescent="0.3">
      <c r="A39" s="309"/>
      <c r="B39" s="72"/>
      <c r="C39" s="72"/>
      <c r="D39" s="14"/>
      <c r="E39" s="219"/>
      <c r="F39" s="246"/>
    </row>
    <row r="40" spans="1:6" x14ac:dyDescent="0.3">
      <c r="A40" s="309" t="s">
        <v>290</v>
      </c>
      <c r="B40" s="72">
        <f>+'1T'!F42</f>
        <v>2528377400</v>
      </c>
      <c r="C40" s="247">
        <f>+'2T'!F42</f>
        <v>2125638850</v>
      </c>
      <c r="D40" s="14">
        <f>+SUM(B40:C40)</f>
        <v>4654016250</v>
      </c>
      <c r="E40" s="219"/>
      <c r="F40" s="246"/>
    </row>
    <row r="41" spans="1:6" ht="18" customHeight="1" x14ac:dyDescent="0.3">
      <c r="A41" s="309" t="s">
        <v>291</v>
      </c>
      <c r="B41" s="72">
        <f>+'1T'!F43</f>
        <v>0</v>
      </c>
      <c r="C41" s="247">
        <f>+'2T'!F43</f>
        <v>0</v>
      </c>
      <c r="D41" s="14">
        <f t="shared" ref="D41:D46" si="4">+SUM(B41:C41)</f>
        <v>0</v>
      </c>
      <c r="E41" s="292"/>
      <c r="F41" s="246"/>
    </row>
    <row r="42" spans="1:6" ht="18" customHeight="1" x14ac:dyDescent="0.3">
      <c r="A42" s="309" t="s">
        <v>292</v>
      </c>
      <c r="B42" s="72">
        <f>+'1T'!F44</f>
        <v>1035000</v>
      </c>
      <c r="C42" s="247">
        <f>+'2T'!F44</f>
        <v>0</v>
      </c>
      <c r="D42" s="14">
        <f t="shared" si="4"/>
        <v>1035000</v>
      </c>
      <c r="E42" s="292"/>
      <c r="F42" s="246"/>
    </row>
    <row r="43" spans="1:6" ht="18" customHeight="1" x14ac:dyDescent="0.3">
      <c r="A43" s="309" t="s">
        <v>293</v>
      </c>
      <c r="B43" s="72">
        <f>+'1T'!F45</f>
        <v>61900000</v>
      </c>
      <c r="C43" s="247">
        <f>+'2T'!F45</f>
        <v>508540000</v>
      </c>
      <c r="D43" s="14">
        <f t="shared" si="4"/>
        <v>570440000</v>
      </c>
      <c r="E43" s="292"/>
      <c r="F43" s="246"/>
    </row>
    <row r="44" spans="1:6" ht="18" customHeight="1" x14ac:dyDescent="0.3">
      <c r="A44" s="309" t="s">
        <v>294</v>
      </c>
      <c r="B44" s="72">
        <f>+'1T'!F46</f>
        <v>90360000</v>
      </c>
      <c r="C44" s="247">
        <f>+'2T'!F46</f>
        <v>385635000</v>
      </c>
      <c r="D44" s="14">
        <f t="shared" si="4"/>
        <v>475995000</v>
      </c>
      <c r="E44" s="219"/>
      <c r="F44" s="246"/>
    </row>
    <row r="45" spans="1:6" ht="18" customHeight="1" x14ac:dyDescent="0.3">
      <c r="A45" s="309" t="s">
        <v>295</v>
      </c>
      <c r="B45" s="72">
        <f>+'1T'!F47</f>
        <v>0</v>
      </c>
      <c r="C45" s="247">
        <f>+'2T'!F47</f>
        <v>0</v>
      </c>
      <c r="D45" s="14">
        <f t="shared" si="4"/>
        <v>0</v>
      </c>
      <c r="E45" s="249"/>
      <c r="F45" s="246"/>
    </row>
    <row r="46" spans="1:6" ht="18" customHeight="1" x14ac:dyDescent="0.3">
      <c r="A46" s="309" t="s">
        <v>296</v>
      </c>
      <c r="B46" s="72">
        <f>+'1T'!F48</f>
        <v>0</v>
      </c>
      <c r="C46" s="247">
        <f>+'2T'!F48</f>
        <v>0</v>
      </c>
      <c r="D46" s="14">
        <f t="shared" si="4"/>
        <v>0</v>
      </c>
      <c r="E46" s="249"/>
      <c r="F46" s="246"/>
    </row>
    <row r="47" spans="1:6" ht="15" customHeight="1" x14ac:dyDescent="0.3">
      <c r="A47" s="138" t="s">
        <v>163</v>
      </c>
      <c r="B47" s="286" t="s">
        <v>164</v>
      </c>
      <c r="C47" s="224"/>
      <c r="D47" s="224"/>
      <c r="E47" s="249"/>
      <c r="F47" s="33"/>
    </row>
    <row r="48" spans="1:6" ht="60" customHeight="1" x14ac:dyDescent="0.3">
      <c r="A48" s="523" t="s">
        <v>279</v>
      </c>
      <c r="B48" s="524"/>
      <c r="C48" s="524"/>
      <c r="D48" s="525"/>
      <c r="E48" s="249"/>
      <c r="F48" s="250"/>
    </row>
    <row r="49" spans="1:6" ht="15" customHeight="1" x14ac:dyDescent="0.3">
      <c r="A49" s="251"/>
      <c r="B49" s="251"/>
      <c r="C49" s="251"/>
      <c r="D49" s="251"/>
      <c r="E49" s="252"/>
      <c r="F49" s="250"/>
    </row>
    <row r="50" spans="1:6" ht="15" customHeight="1" x14ac:dyDescent="0.3"/>
    <row r="51" spans="1:6" ht="21.9" customHeight="1" x14ac:dyDescent="0.3">
      <c r="A51" s="432" t="s">
        <v>99</v>
      </c>
      <c r="B51" s="432"/>
      <c r="C51" s="432"/>
      <c r="D51" s="432"/>
      <c r="E51" s="432"/>
      <c r="F51" s="270"/>
    </row>
    <row r="52" spans="1:6" ht="15" customHeight="1" x14ac:dyDescent="0.3"/>
    <row r="53" spans="1:6" x14ac:dyDescent="0.3">
      <c r="A53" s="519" t="s">
        <v>66</v>
      </c>
      <c r="B53" s="519"/>
      <c r="C53" s="519"/>
      <c r="D53" s="519"/>
      <c r="E53" s="519"/>
      <c r="F53" s="253"/>
    </row>
    <row r="54" spans="1:6" ht="31.5" customHeight="1" x14ac:dyDescent="0.3">
      <c r="A54" s="518" t="s">
        <v>67</v>
      </c>
      <c r="B54" s="518"/>
      <c r="C54" s="518"/>
      <c r="D54" s="518"/>
      <c r="E54" s="518"/>
      <c r="F54" s="253"/>
    </row>
    <row r="55" spans="1:6" x14ac:dyDescent="0.3">
      <c r="A55" s="519" t="s">
        <v>51</v>
      </c>
      <c r="B55" s="519"/>
      <c r="C55" s="519"/>
      <c r="D55" s="519"/>
      <c r="E55" s="519"/>
      <c r="F55" s="253"/>
    </row>
    <row r="56" spans="1:6" ht="18" customHeight="1" x14ac:dyDescent="0.3">
      <c r="A56" s="96" t="s">
        <v>53</v>
      </c>
      <c r="B56" s="96" t="s">
        <v>54</v>
      </c>
      <c r="C56" s="96" t="s">
        <v>82</v>
      </c>
      <c r="D56" s="96" t="s">
        <v>83</v>
      </c>
      <c r="E56" s="96" t="s">
        <v>9</v>
      </c>
      <c r="F56" s="241"/>
    </row>
    <row r="57" spans="1:6" x14ac:dyDescent="0.3">
      <c r="A57" s="225" t="s">
        <v>16</v>
      </c>
      <c r="B57" s="254"/>
      <c r="C57" s="84">
        <f>+C59</f>
        <v>6191125029</v>
      </c>
      <c r="D57" s="84">
        <f>+D59</f>
        <v>2506282523</v>
      </c>
      <c r="E57" s="84">
        <f>+E59</f>
        <v>8697407552</v>
      </c>
      <c r="F57" s="241"/>
    </row>
    <row r="58" spans="1:6" ht="15" customHeight="1" x14ac:dyDescent="0.3">
      <c r="A58" s="12"/>
      <c r="B58" s="255"/>
      <c r="C58" s="14"/>
      <c r="D58" s="14"/>
      <c r="E58" s="14"/>
      <c r="F58" s="241"/>
    </row>
    <row r="59" spans="1:6" x14ac:dyDescent="0.3">
      <c r="A59" s="472" t="s">
        <v>68</v>
      </c>
      <c r="B59" s="472"/>
      <c r="C59" s="99">
        <f>+C60+C64</f>
        <v>6191125029</v>
      </c>
      <c r="D59" s="99">
        <f>+D60+D64</f>
        <v>2506282523</v>
      </c>
      <c r="E59" s="99">
        <f>+C59+D59</f>
        <v>8697407552</v>
      </c>
      <c r="F59" s="241"/>
    </row>
    <row r="60" spans="1:6" ht="16.5" customHeight="1" x14ac:dyDescent="0.3">
      <c r="A60" s="256" t="s">
        <v>196</v>
      </c>
      <c r="B60" s="257" t="s">
        <v>191</v>
      </c>
      <c r="C60" s="14">
        <f t="shared" ref="C60:D62" si="5">+C61</f>
        <v>6191125029</v>
      </c>
      <c r="D60" s="14">
        <f t="shared" si="5"/>
        <v>2506282523</v>
      </c>
      <c r="E60" s="14">
        <f>+C60+D60</f>
        <v>8697407552</v>
      </c>
      <c r="F60" s="241"/>
    </row>
    <row r="61" spans="1:6" ht="16.5" customHeight="1" x14ac:dyDescent="0.3">
      <c r="A61" s="256" t="s">
        <v>195</v>
      </c>
      <c r="B61" s="257" t="s">
        <v>167</v>
      </c>
      <c r="C61" s="72">
        <f t="shared" si="5"/>
        <v>6191125029</v>
      </c>
      <c r="D61" s="72">
        <f t="shared" si="5"/>
        <v>2506282523</v>
      </c>
      <c r="E61" s="72">
        <f t="shared" ref="E61:E67" si="6">+C61+D61</f>
        <v>8697407552</v>
      </c>
      <c r="F61" s="241"/>
    </row>
    <row r="62" spans="1:6" ht="16.5" customHeight="1" x14ac:dyDescent="0.3">
      <c r="A62" s="256" t="s">
        <v>194</v>
      </c>
      <c r="B62" s="257" t="s">
        <v>192</v>
      </c>
      <c r="C62" s="72">
        <f t="shared" si="5"/>
        <v>6191125029</v>
      </c>
      <c r="D62" s="72">
        <f t="shared" si="5"/>
        <v>2506282523</v>
      </c>
      <c r="E62" s="72">
        <f t="shared" si="6"/>
        <v>8697407552</v>
      </c>
      <c r="F62" s="241"/>
    </row>
    <row r="63" spans="1:6" ht="16.5" customHeight="1" x14ac:dyDescent="0.3">
      <c r="A63" s="372" t="s">
        <v>197</v>
      </c>
      <c r="B63" s="373" t="s">
        <v>193</v>
      </c>
      <c r="C63" s="374">
        <f>+'1T'!F109</f>
        <v>6191125029</v>
      </c>
      <c r="D63" s="374">
        <f>+'2T'!F109</f>
        <v>2506282523</v>
      </c>
      <c r="E63" s="374">
        <f t="shared" si="6"/>
        <v>8697407552</v>
      </c>
      <c r="F63" s="241"/>
    </row>
    <row r="64" spans="1:6" ht="16.5" customHeight="1" x14ac:dyDescent="0.3">
      <c r="A64" s="256" t="s">
        <v>266</v>
      </c>
      <c r="B64" s="257" t="s">
        <v>263</v>
      </c>
      <c r="C64" s="14">
        <f>+C65</f>
        <v>0</v>
      </c>
      <c r="D64" s="14">
        <f t="shared" ref="D64:D66" si="7">+D65</f>
        <v>0</v>
      </c>
      <c r="E64" s="14">
        <f>+C64+D64</f>
        <v>0</v>
      </c>
      <c r="F64" s="241"/>
    </row>
    <row r="65" spans="1:6" ht="16.5" customHeight="1" x14ac:dyDescent="0.3">
      <c r="A65" s="256" t="s">
        <v>267</v>
      </c>
      <c r="B65" s="257" t="s">
        <v>168</v>
      </c>
      <c r="C65" s="72">
        <f>+C66</f>
        <v>0</v>
      </c>
      <c r="D65" s="72">
        <f t="shared" si="7"/>
        <v>0</v>
      </c>
      <c r="E65" s="72">
        <f t="shared" si="6"/>
        <v>0</v>
      </c>
      <c r="F65" s="241"/>
    </row>
    <row r="66" spans="1:6" ht="16.5" customHeight="1" x14ac:dyDescent="0.3">
      <c r="A66" s="256" t="s">
        <v>269</v>
      </c>
      <c r="B66" s="257" t="s">
        <v>268</v>
      </c>
      <c r="C66" s="72">
        <f>+C67</f>
        <v>0</v>
      </c>
      <c r="D66" s="72">
        <f t="shared" si="7"/>
        <v>0</v>
      </c>
      <c r="E66" s="72">
        <f t="shared" si="6"/>
        <v>0</v>
      </c>
      <c r="F66" s="241"/>
    </row>
    <row r="67" spans="1:6" ht="16.5" customHeight="1" x14ac:dyDescent="0.3">
      <c r="A67" s="372" t="s">
        <v>270</v>
      </c>
      <c r="B67" s="373" t="s">
        <v>271</v>
      </c>
      <c r="C67" s="374">
        <f>+'1T'!F113</f>
        <v>0</v>
      </c>
      <c r="D67" s="374">
        <f>+'2T'!F113</f>
        <v>0</v>
      </c>
      <c r="E67" s="374">
        <f t="shared" si="6"/>
        <v>0</v>
      </c>
      <c r="F67" s="241"/>
    </row>
    <row r="68" spans="1:6" ht="9.9" customHeight="1" x14ac:dyDescent="0.3">
      <c r="A68" s="221"/>
      <c r="B68" s="255"/>
      <c r="C68" s="72"/>
      <c r="D68" s="72"/>
      <c r="E68" s="72"/>
      <c r="F68" s="241"/>
    </row>
    <row r="69" spans="1:6" x14ac:dyDescent="0.3">
      <c r="A69" s="504" t="s">
        <v>42</v>
      </c>
      <c r="B69" s="504"/>
      <c r="C69" s="504"/>
      <c r="D69" s="504"/>
      <c r="E69" s="504"/>
      <c r="F69" s="241"/>
    </row>
    <row r="70" spans="1:6" ht="50.1" customHeight="1" x14ac:dyDescent="0.3">
      <c r="A70" s="515" t="s">
        <v>280</v>
      </c>
      <c r="B70" s="516"/>
      <c r="C70" s="516"/>
      <c r="D70" s="516"/>
      <c r="E70" s="517"/>
      <c r="F70" s="241"/>
    </row>
    <row r="71" spans="1:6" x14ac:dyDescent="0.3">
      <c r="A71" s="21"/>
      <c r="B71" s="258"/>
      <c r="C71" s="20"/>
      <c r="D71" s="259"/>
      <c r="E71" s="259"/>
      <c r="F71" s="259"/>
    </row>
    <row r="72" spans="1:6" x14ac:dyDescent="0.3">
      <c r="A72" s="21"/>
      <c r="B72" s="258"/>
      <c r="C72" s="20"/>
      <c r="D72" s="259"/>
      <c r="E72" s="259"/>
      <c r="F72" s="259"/>
    </row>
    <row r="73" spans="1:6" x14ac:dyDescent="0.3">
      <c r="A73" s="519" t="s">
        <v>69</v>
      </c>
      <c r="B73" s="519"/>
      <c r="C73" s="519"/>
      <c r="D73" s="519"/>
      <c r="E73" s="519"/>
      <c r="F73" s="253"/>
    </row>
    <row r="74" spans="1:6" ht="32.25" customHeight="1" x14ac:dyDescent="0.3">
      <c r="A74" s="518" t="s">
        <v>52</v>
      </c>
      <c r="B74" s="518"/>
      <c r="C74" s="518"/>
      <c r="D74" s="518"/>
      <c r="E74" s="518"/>
      <c r="F74" s="239"/>
    </row>
    <row r="75" spans="1:6" x14ac:dyDescent="0.3">
      <c r="A75" s="519" t="s">
        <v>51</v>
      </c>
      <c r="B75" s="519"/>
      <c r="C75" s="519"/>
      <c r="D75" s="519"/>
      <c r="E75" s="519"/>
      <c r="F75" s="253"/>
    </row>
    <row r="76" spans="1:6" ht="18" customHeight="1" x14ac:dyDescent="0.3">
      <c r="A76" s="96" t="s">
        <v>53</v>
      </c>
      <c r="B76" s="96" t="s">
        <v>54</v>
      </c>
      <c r="C76" s="96" t="s">
        <v>82</v>
      </c>
      <c r="D76" s="96" t="s">
        <v>83</v>
      </c>
      <c r="E76" s="96" t="s">
        <v>9</v>
      </c>
      <c r="F76" s="241"/>
    </row>
    <row r="77" spans="1:6" x14ac:dyDescent="0.3">
      <c r="A77" s="225" t="s">
        <v>16</v>
      </c>
      <c r="B77" s="254"/>
      <c r="C77" s="84">
        <f>+C79+C91</f>
        <v>2681672400</v>
      </c>
      <c r="D77" s="84">
        <f>+D79+D91</f>
        <v>3019813850</v>
      </c>
      <c r="E77" s="84">
        <f>+E79+E91</f>
        <v>5701486250</v>
      </c>
      <c r="F77" s="241"/>
    </row>
    <row r="78" spans="1:6" ht="15" customHeight="1" x14ac:dyDescent="0.3">
      <c r="A78" s="12"/>
      <c r="B78" s="255"/>
      <c r="C78" s="14"/>
      <c r="D78" s="14"/>
      <c r="E78" s="43"/>
      <c r="F78" s="241"/>
    </row>
    <row r="79" spans="1:6" x14ac:dyDescent="0.3">
      <c r="A79" s="472" t="s">
        <v>56</v>
      </c>
      <c r="B79" s="472"/>
      <c r="C79" s="99">
        <f>+SUM(C80:C89)</f>
        <v>2681672400</v>
      </c>
      <c r="D79" s="99">
        <f t="shared" ref="D79:E79" si="8">+SUM(D80:D89)</f>
        <v>3019813850</v>
      </c>
      <c r="E79" s="99">
        <f t="shared" si="8"/>
        <v>5701486250</v>
      </c>
      <c r="F79" s="241"/>
    </row>
    <row r="80" spans="1:6" x14ac:dyDescent="0.3">
      <c r="A80" s="260">
        <v>0</v>
      </c>
      <c r="B80" s="257" t="s">
        <v>181</v>
      </c>
      <c r="C80" s="72">
        <f>+'1T'!F126</f>
        <v>0</v>
      </c>
      <c r="D80" s="72">
        <f>+'2T'!F126</f>
        <v>0</v>
      </c>
      <c r="E80" s="248">
        <f>+C80+D80</f>
        <v>0</v>
      </c>
      <c r="F80" s="241"/>
    </row>
    <row r="81" spans="1:6" x14ac:dyDescent="0.3">
      <c r="A81" s="260">
        <v>1</v>
      </c>
      <c r="B81" s="257" t="s">
        <v>169</v>
      </c>
      <c r="C81" s="72">
        <f>+'1T'!F127</f>
        <v>0</v>
      </c>
      <c r="D81" s="72">
        <f>+'2T'!F127</f>
        <v>0</v>
      </c>
      <c r="E81" s="248">
        <f t="shared" ref="E81:E89" si="9">+C81+D81</f>
        <v>0</v>
      </c>
      <c r="F81" s="241"/>
    </row>
    <row r="82" spans="1:6" x14ac:dyDescent="0.3">
      <c r="A82" s="260">
        <v>2</v>
      </c>
      <c r="B82" s="257" t="s">
        <v>182</v>
      </c>
      <c r="C82" s="72">
        <f>+'1T'!F128</f>
        <v>0</v>
      </c>
      <c r="D82" s="72">
        <f>+'2T'!F128</f>
        <v>0</v>
      </c>
      <c r="E82" s="248">
        <f t="shared" si="9"/>
        <v>0</v>
      </c>
      <c r="F82" s="241"/>
    </row>
    <row r="83" spans="1:6" x14ac:dyDescent="0.3">
      <c r="A83" s="260">
        <v>3</v>
      </c>
      <c r="B83" s="257" t="s">
        <v>183</v>
      </c>
      <c r="C83" s="72">
        <f>+'1T'!F129</f>
        <v>0</v>
      </c>
      <c r="D83" s="72">
        <f>+'2T'!F129</f>
        <v>0</v>
      </c>
      <c r="E83" s="248">
        <f t="shared" si="9"/>
        <v>0</v>
      </c>
      <c r="F83" s="241"/>
    </row>
    <row r="84" spans="1:6" x14ac:dyDescent="0.3">
      <c r="A84" s="260">
        <v>4</v>
      </c>
      <c r="B84" s="257" t="s">
        <v>184</v>
      </c>
      <c r="C84" s="72">
        <f>+'1T'!F130</f>
        <v>0</v>
      </c>
      <c r="D84" s="72">
        <f>+'2T'!F130</f>
        <v>0</v>
      </c>
      <c r="E84" s="248">
        <f t="shared" si="9"/>
        <v>0</v>
      </c>
      <c r="F84" s="241"/>
    </row>
    <row r="85" spans="1:6" x14ac:dyDescent="0.3">
      <c r="A85" s="260">
        <v>5</v>
      </c>
      <c r="B85" s="257" t="s">
        <v>185</v>
      </c>
      <c r="C85" s="72">
        <f>+'1T'!F131</f>
        <v>0</v>
      </c>
      <c r="D85" s="72">
        <f>+'2T'!F131</f>
        <v>0</v>
      </c>
      <c r="E85" s="248">
        <f t="shared" si="9"/>
        <v>0</v>
      </c>
      <c r="F85" s="241"/>
    </row>
    <row r="86" spans="1:6" x14ac:dyDescent="0.3">
      <c r="A86" s="260">
        <v>6</v>
      </c>
      <c r="B86" s="257" t="s">
        <v>167</v>
      </c>
      <c r="C86" s="72">
        <f>+'1T'!F132</f>
        <v>2681672400</v>
      </c>
      <c r="D86" s="72">
        <f>+'2T'!F132</f>
        <v>3019813850</v>
      </c>
      <c r="E86" s="248">
        <f>+C86+D86</f>
        <v>5701486250</v>
      </c>
      <c r="F86" s="241"/>
    </row>
    <row r="87" spans="1:6" x14ac:dyDescent="0.3">
      <c r="A87" s="260">
        <v>7</v>
      </c>
      <c r="B87" s="257" t="s">
        <v>168</v>
      </c>
      <c r="C87" s="72">
        <f>+'1T'!F133</f>
        <v>0</v>
      </c>
      <c r="D87" s="72">
        <f>+'2T'!F133</f>
        <v>0</v>
      </c>
      <c r="E87" s="248">
        <f t="shared" si="9"/>
        <v>0</v>
      </c>
      <c r="F87" s="241"/>
    </row>
    <row r="88" spans="1:6" x14ac:dyDescent="0.3">
      <c r="A88" s="260">
        <v>8</v>
      </c>
      <c r="B88" s="257" t="s">
        <v>186</v>
      </c>
      <c r="C88" s="72">
        <f>+'1T'!F134</f>
        <v>0</v>
      </c>
      <c r="D88" s="72">
        <f>+'2T'!F134</f>
        <v>0</v>
      </c>
      <c r="E88" s="248">
        <f t="shared" si="9"/>
        <v>0</v>
      </c>
      <c r="F88" s="241"/>
    </row>
    <row r="89" spans="1:6" ht="15" customHeight="1" x14ac:dyDescent="0.3">
      <c r="A89" s="260">
        <v>9</v>
      </c>
      <c r="B89" s="257" t="s">
        <v>187</v>
      </c>
      <c r="C89" s="72">
        <f>+'1T'!F135</f>
        <v>0</v>
      </c>
      <c r="D89" s="72">
        <f>+'2T'!F135</f>
        <v>0</v>
      </c>
      <c r="E89" s="248">
        <f t="shared" si="9"/>
        <v>0</v>
      </c>
      <c r="F89" s="241"/>
    </row>
    <row r="90" spans="1:6" ht="9.9" customHeight="1" x14ac:dyDescent="0.3">
      <c r="A90" s="260"/>
      <c r="B90" s="257"/>
      <c r="C90" s="72"/>
      <c r="D90" s="72"/>
      <c r="E90" s="248"/>
      <c r="F90" s="241"/>
    </row>
    <row r="91" spans="1:6" ht="17.25" customHeight="1" x14ac:dyDescent="0.3">
      <c r="A91" s="472" t="s">
        <v>201</v>
      </c>
      <c r="B91" s="472"/>
      <c r="C91" s="99">
        <f t="shared" ref="C91:E92" si="10">+C92</f>
        <v>0</v>
      </c>
      <c r="D91" s="99">
        <f t="shared" si="10"/>
        <v>0</v>
      </c>
      <c r="E91" s="99">
        <f t="shared" si="10"/>
        <v>0</v>
      </c>
      <c r="F91" s="241"/>
    </row>
    <row r="92" spans="1:6" x14ac:dyDescent="0.3">
      <c r="A92" s="260">
        <v>6</v>
      </c>
      <c r="B92" s="257" t="s">
        <v>167</v>
      </c>
      <c r="C92" s="261">
        <f t="shared" si="10"/>
        <v>0</v>
      </c>
      <c r="D92" s="261">
        <f t="shared" si="10"/>
        <v>0</v>
      </c>
      <c r="E92" s="261">
        <f t="shared" si="10"/>
        <v>0</v>
      </c>
      <c r="F92" s="241"/>
    </row>
    <row r="93" spans="1:6" x14ac:dyDescent="0.3">
      <c r="A93" s="375" t="s">
        <v>200</v>
      </c>
      <c r="B93" s="376" t="s">
        <v>199</v>
      </c>
      <c r="C93" s="377">
        <f>+'1T'!F139</f>
        <v>0</v>
      </c>
      <c r="D93" s="377">
        <f>+'2T'!F139</f>
        <v>0</v>
      </c>
      <c r="E93" s="377">
        <f>+C93+D93</f>
        <v>0</v>
      </c>
      <c r="F93" s="241"/>
    </row>
    <row r="94" spans="1:6" ht="16.5" customHeight="1" x14ac:dyDescent="0.3">
      <c r="A94" s="526" t="s">
        <v>57</v>
      </c>
      <c r="B94" s="526"/>
      <c r="C94" s="526"/>
      <c r="D94" s="526"/>
      <c r="E94" s="526"/>
      <c r="F94" s="241"/>
    </row>
    <row r="95" spans="1:6" x14ac:dyDescent="0.3">
      <c r="A95" s="527" t="s">
        <v>42</v>
      </c>
      <c r="B95" s="527"/>
      <c r="C95" s="527"/>
      <c r="D95" s="527"/>
      <c r="E95" s="527"/>
      <c r="F95" s="241"/>
    </row>
    <row r="96" spans="1:6" x14ac:dyDescent="0.3">
      <c r="A96" s="221"/>
      <c r="B96" s="255"/>
    </row>
    <row r="97" spans="1:6" x14ac:dyDescent="0.3">
      <c r="A97" s="519" t="s">
        <v>71</v>
      </c>
      <c r="B97" s="519"/>
      <c r="C97" s="519"/>
      <c r="D97" s="519"/>
      <c r="E97" s="519"/>
      <c r="F97" s="262"/>
    </row>
    <row r="98" spans="1:6" x14ac:dyDescent="0.3">
      <c r="A98" s="519" t="s">
        <v>72</v>
      </c>
      <c r="B98" s="519"/>
      <c r="C98" s="519"/>
      <c r="D98" s="519"/>
      <c r="E98" s="519"/>
      <c r="F98" s="262"/>
    </row>
    <row r="99" spans="1:6" x14ac:dyDescent="0.3">
      <c r="A99" s="519" t="s">
        <v>51</v>
      </c>
      <c r="B99" s="519"/>
      <c r="C99" s="519"/>
      <c r="D99" s="519"/>
      <c r="E99" s="519"/>
      <c r="F99" s="262"/>
    </row>
    <row r="100" spans="1:6" ht="18" customHeight="1" x14ac:dyDescent="0.3">
      <c r="A100" s="96" t="s">
        <v>70</v>
      </c>
      <c r="B100" s="96" t="s">
        <v>82</v>
      </c>
      <c r="C100" s="96" t="s">
        <v>83</v>
      </c>
      <c r="D100" s="96" t="s">
        <v>9</v>
      </c>
      <c r="E100" s="263"/>
      <c r="F100" s="264"/>
    </row>
    <row r="101" spans="1:6" x14ac:dyDescent="0.3">
      <c r="A101" s="118" t="s">
        <v>73</v>
      </c>
      <c r="B101" s="265">
        <v>0</v>
      </c>
      <c r="C101" s="265">
        <f>+B105</f>
        <v>3509452629</v>
      </c>
      <c r="D101" s="265">
        <v>0</v>
      </c>
      <c r="E101" s="263"/>
      <c r="F101" s="266"/>
    </row>
    <row r="102" spans="1:6" x14ac:dyDescent="0.3">
      <c r="A102" s="118" t="s">
        <v>74</v>
      </c>
      <c r="B102" s="265">
        <f>+'1T'!E150</f>
        <v>6191125029</v>
      </c>
      <c r="C102" s="265">
        <f>+'2T'!E150</f>
        <v>2506282523</v>
      </c>
      <c r="D102" s="265">
        <f>+B102+C102</f>
        <v>8697407552</v>
      </c>
      <c r="E102" s="263"/>
      <c r="F102" s="264"/>
    </row>
    <row r="103" spans="1:6" x14ac:dyDescent="0.3">
      <c r="A103" s="118" t="s">
        <v>100</v>
      </c>
      <c r="B103" s="265">
        <f>+B101+B102</f>
        <v>6191125029</v>
      </c>
      <c r="C103" s="265">
        <f>+C101+C102</f>
        <v>6015735152</v>
      </c>
      <c r="D103" s="265">
        <f>+D101+D102</f>
        <v>8697407552</v>
      </c>
      <c r="E103" s="263"/>
      <c r="F103" s="264"/>
    </row>
    <row r="104" spans="1:6" x14ac:dyDescent="0.3">
      <c r="A104" s="118" t="s">
        <v>152</v>
      </c>
      <c r="B104" s="265">
        <f>+'1T'!E152</f>
        <v>2681672400</v>
      </c>
      <c r="C104" s="265">
        <f>+'2T'!E152</f>
        <v>3019813850</v>
      </c>
      <c r="D104" s="265">
        <f>+B104+C104</f>
        <v>5701486250</v>
      </c>
      <c r="E104" s="263"/>
      <c r="F104" s="266"/>
    </row>
    <row r="105" spans="1:6" x14ac:dyDescent="0.3">
      <c r="A105" s="118" t="s">
        <v>101</v>
      </c>
      <c r="B105" s="265">
        <f>+B103-B104</f>
        <v>3509452629</v>
      </c>
      <c r="C105" s="265">
        <f>+C103-C104</f>
        <v>2995921302</v>
      </c>
      <c r="D105" s="265">
        <f>+D103-D104</f>
        <v>2995921302</v>
      </c>
      <c r="E105" s="263"/>
      <c r="F105" s="266"/>
    </row>
    <row r="106" spans="1:6" ht="18" customHeight="1" x14ac:dyDescent="0.3">
      <c r="A106" s="504" t="s">
        <v>42</v>
      </c>
      <c r="B106" s="504"/>
      <c r="C106" s="504"/>
      <c r="D106" s="504"/>
      <c r="E106" s="241"/>
      <c r="F106" s="33"/>
    </row>
    <row r="107" spans="1:6" x14ac:dyDescent="0.3">
      <c r="A107" s="251"/>
      <c r="B107" s="251"/>
      <c r="C107" s="251"/>
      <c r="D107" s="251"/>
      <c r="E107" s="241"/>
      <c r="F107" s="241"/>
    </row>
    <row r="108" spans="1:6" x14ac:dyDescent="0.3">
      <c r="A108" s="519" t="s">
        <v>129</v>
      </c>
      <c r="B108" s="519"/>
      <c r="C108" s="519"/>
      <c r="D108" s="519"/>
      <c r="F108" s="253"/>
    </row>
    <row r="109" spans="1:6" ht="17.25" customHeight="1" x14ac:dyDescent="0.3">
      <c r="A109" s="518" t="s">
        <v>130</v>
      </c>
      <c r="B109" s="518"/>
      <c r="C109" s="518"/>
      <c r="D109" s="518"/>
      <c r="F109" s="253"/>
    </row>
    <row r="110" spans="1:6" x14ac:dyDescent="0.3">
      <c r="A110" s="521" t="s">
        <v>51</v>
      </c>
      <c r="B110" s="521"/>
      <c r="C110" s="521"/>
      <c r="D110" s="521"/>
      <c r="F110" s="253"/>
    </row>
    <row r="111" spans="1:6" x14ac:dyDescent="0.3">
      <c r="A111" s="180" t="s">
        <v>70</v>
      </c>
      <c r="B111" s="180"/>
      <c r="C111" s="180" t="s">
        <v>82</v>
      </c>
      <c r="D111" s="180" t="s">
        <v>83</v>
      </c>
      <c r="F111" s="253"/>
    </row>
    <row r="112" spans="1:6" x14ac:dyDescent="0.3">
      <c r="A112" s="283" t="s">
        <v>202</v>
      </c>
      <c r="B112" s="283"/>
      <c r="C112" s="281"/>
      <c r="D112" s="281"/>
      <c r="F112" s="253"/>
    </row>
    <row r="113" spans="1:6" x14ac:dyDescent="0.3">
      <c r="A113" s="118" t="s">
        <v>131</v>
      </c>
      <c r="B113" s="259"/>
      <c r="C113" s="169">
        <f>+'1T'!D169</f>
        <v>0</v>
      </c>
      <c r="D113" s="169">
        <f>+'2T'!D169</f>
        <v>0</v>
      </c>
      <c r="F113" s="253"/>
    </row>
    <row r="114" spans="1:6" x14ac:dyDescent="0.3">
      <c r="A114" s="118" t="s">
        <v>132</v>
      </c>
      <c r="B114" s="259"/>
      <c r="C114" s="169">
        <f>+'1T'!D170</f>
        <v>0</v>
      </c>
      <c r="D114" s="169">
        <f>+'2T'!D170</f>
        <v>0</v>
      </c>
      <c r="F114" s="253"/>
    </row>
    <row r="115" spans="1:6" x14ac:dyDescent="0.3">
      <c r="A115" s="216" t="s">
        <v>16</v>
      </c>
      <c r="B115" s="216"/>
      <c r="C115" s="267">
        <f>+C113+C114</f>
        <v>0</v>
      </c>
      <c r="D115" s="267">
        <f>+D113+D114</f>
        <v>0</v>
      </c>
      <c r="F115" s="253"/>
    </row>
    <row r="116" spans="1:6" x14ac:dyDescent="0.3">
      <c r="A116" s="118"/>
      <c r="B116" s="259"/>
      <c r="C116" s="169"/>
      <c r="D116" s="169"/>
      <c r="F116" s="253"/>
    </row>
    <row r="117" spans="1:6" x14ac:dyDescent="0.3">
      <c r="A117" s="283" t="s">
        <v>203</v>
      </c>
      <c r="B117" s="283"/>
      <c r="C117" s="281" t="s">
        <v>82</v>
      </c>
      <c r="D117" s="281" t="s">
        <v>83</v>
      </c>
      <c r="F117" s="253"/>
    </row>
    <row r="118" spans="1:6" x14ac:dyDescent="0.3">
      <c r="A118" s="118" t="s">
        <v>131</v>
      </c>
      <c r="B118" s="259"/>
      <c r="C118" s="169">
        <f>+'1T'!D174</f>
        <v>0</v>
      </c>
      <c r="D118" s="169">
        <f>+'2T'!D174</f>
        <v>0</v>
      </c>
      <c r="F118" s="253"/>
    </row>
    <row r="119" spans="1:6" x14ac:dyDescent="0.3">
      <c r="A119" s="118" t="s">
        <v>204</v>
      </c>
      <c r="B119" s="259"/>
      <c r="C119" s="169">
        <f>+'1T'!D175</f>
        <v>0</v>
      </c>
      <c r="D119" s="169">
        <f>+'2T'!D175</f>
        <v>0</v>
      </c>
      <c r="F119" s="268"/>
    </row>
    <row r="120" spans="1:6" x14ac:dyDescent="0.3">
      <c r="A120" s="216" t="s">
        <v>205</v>
      </c>
      <c r="B120" s="216"/>
      <c r="C120" s="267">
        <f>+C118+C119</f>
        <v>0</v>
      </c>
      <c r="D120" s="267">
        <f>+D118+D119</f>
        <v>0</v>
      </c>
      <c r="F120" s="266"/>
    </row>
    <row r="121" spans="1:6" x14ac:dyDescent="0.3">
      <c r="A121" s="118"/>
      <c r="B121" s="259"/>
      <c r="C121" s="265"/>
      <c r="D121" s="265"/>
      <c r="F121" s="266"/>
    </row>
    <row r="122" spans="1:6" x14ac:dyDescent="0.3">
      <c r="A122" s="283" t="s">
        <v>206</v>
      </c>
      <c r="B122" s="283"/>
      <c r="C122" s="281" t="s">
        <v>82</v>
      </c>
      <c r="D122" s="281" t="s">
        <v>83</v>
      </c>
      <c r="F122" s="266"/>
    </row>
    <row r="123" spans="1:6" x14ac:dyDescent="0.3">
      <c r="A123" s="118" t="s">
        <v>131</v>
      </c>
      <c r="B123" s="259"/>
      <c r="C123" s="169">
        <f>+'1T'!D179</f>
        <v>0</v>
      </c>
      <c r="D123" s="169">
        <f>+'2T'!D179</f>
        <v>0</v>
      </c>
      <c r="F123" s="266"/>
    </row>
    <row r="124" spans="1:6" x14ac:dyDescent="0.3">
      <c r="A124" s="118" t="s">
        <v>132</v>
      </c>
      <c r="B124" s="259"/>
      <c r="C124" s="169">
        <f>+'1T'!D180</f>
        <v>0</v>
      </c>
      <c r="D124" s="169">
        <f>+'2T'!D180</f>
        <v>0</v>
      </c>
      <c r="F124" s="266"/>
    </row>
    <row r="125" spans="1:6" x14ac:dyDescent="0.3">
      <c r="A125" s="216" t="s">
        <v>207</v>
      </c>
      <c r="B125" s="216"/>
      <c r="C125" s="269">
        <f>+C123+C124</f>
        <v>0</v>
      </c>
      <c r="D125" s="269">
        <f>+D123+D124</f>
        <v>0</v>
      </c>
      <c r="F125" s="266"/>
    </row>
    <row r="126" spans="1:6" x14ac:dyDescent="0.3">
      <c r="A126" s="177" t="s">
        <v>208</v>
      </c>
      <c r="B126" s="136"/>
      <c r="C126" s="173"/>
      <c r="D126" s="249"/>
      <c r="F126" s="266"/>
    </row>
    <row r="128" spans="1:6" x14ac:dyDescent="0.3">
      <c r="A128" s="520" t="s">
        <v>122</v>
      </c>
      <c r="B128" s="520"/>
      <c r="C128" s="520"/>
      <c r="D128" s="520"/>
      <c r="E128" s="520"/>
      <c r="F128" s="520"/>
    </row>
  </sheetData>
  <mergeCells count="42">
    <mergeCell ref="A97:E97"/>
    <mergeCell ref="A98:E98"/>
    <mergeCell ref="A99:E99"/>
    <mergeCell ref="A32:E32"/>
    <mergeCell ref="A48:D48"/>
    <mergeCell ref="A74:E74"/>
    <mergeCell ref="A73:E73"/>
    <mergeCell ref="A75:E75"/>
    <mergeCell ref="A34:D34"/>
    <mergeCell ref="A35:D35"/>
    <mergeCell ref="A94:E94"/>
    <mergeCell ref="A95:E95"/>
    <mergeCell ref="A128:F128"/>
    <mergeCell ref="A108:D108"/>
    <mergeCell ref="A109:D109"/>
    <mergeCell ref="A110:D110"/>
    <mergeCell ref="A106:D106"/>
    <mergeCell ref="A1:F2"/>
    <mergeCell ref="A3:E3"/>
    <mergeCell ref="A11:E11"/>
    <mergeCell ref="A12:E12"/>
    <mergeCell ref="A91:B91"/>
    <mergeCell ref="A9:E9"/>
    <mergeCell ref="A79:B79"/>
    <mergeCell ref="A51:E51"/>
    <mergeCell ref="A69:E69"/>
    <mergeCell ref="A70:E70"/>
    <mergeCell ref="A54:E54"/>
    <mergeCell ref="A53:E53"/>
    <mergeCell ref="A55:E55"/>
    <mergeCell ref="A59:B59"/>
    <mergeCell ref="A14:A15"/>
    <mergeCell ref="A17:A18"/>
    <mergeCell ref="A23:A24"/>
    <mergeCell ref="A25:A26"/>
    <mergeCell ref="A27:A28"/>
    <mergeCell ref="A29:A30"/>
    <mergeCell ref="C5:E5"/>
    <mergeCell ref="C6:E6"/>
    <mergeCell ref="C7:E7"/>
    <mergeCell ref="A19:A20"/>
    <mergeCell ref="A21:A22"/>
  </mergeCells>
  <dataValidations disablePrompts="1" count="7">
    <dataValidation allowBlank="1" showInputMessage="1" showErrorMessage="1" promptTitle="Advertencia" prompt="Se recomienda leer cuidadosamente las indicaciones dispuestas en la parte inferior de esta tabla. " sqref="A101" xr:uid="{09859F08-778B-4598-BDDA-80A4DD53EF8F}"/>
    <dataValidation allowBlank="1" showInputMessage="1" showErrorMessage="1" promptTitle="Advertencia" prompt="En este espacio se debe detallar el código correspondiente a la partida detallada y debe ser el código definido en el Clasificador de los Ingresos del Sector Público. " sqref="A80" xr:uid="{AD947173-A325-42CF-AFE7-A15AB1F6B3ED}"/>
    <dataValidation allowBlank="1" showInputMessage="1" showErrorMessage="1" promptTitle="Advertencia" prompt="El nombre de la partida debe ser de acuerdo al Clasificador de los Ingresos del Sector Público. " sqref="B80" xr:uid="{242FFEEF-1CDC-4E3D-813D-736B68F91C2A}"/>
    <dataValidation allowBlank="1" showInputMessage="1" showErrorMessage="1" promptTitle="Advertencia" prompt="Debe coincidir con el monto reportado en la Liquidación Prespuestaria 2023, caso contrario se debe justificar en el espacio de observaciones. " sqref="D121 C117 D116:D117" xr:uid="{76AEF9A3-5299-4D15-84FF-E473FCDCF70F}"/>
    <dataValidation allowBlank="1" showInputMessage="1" showErrorMessage="1" promptTitle="Recordatorio" prompt="El superávit libre debe ser reintegrado a más tardar el 31 de marzo,_x000a_de acuerdo al  Decreto Nº 43189-MTSS, artículo 66. " sqref="A114:A116 A118:A121 A123:A125" xr:uid="{706B3E1F-99AF-4633-A310-21BAF88EBA62}"/>
    <dataValidation allowBlank="1" showInputMessage="1" showErrorMessage="1" promptTitle="Advertencia" prompt="Esta tabla solo la deben completar la unidades ejecutoras que por Ley específica estén facultadas para estimar y re presupuestar superávits." sqref="A109" xr:uid="{87A2D66C-729D-4003-B172-A56D04E32B51}"/>
    <dataValidation allowBlank="1" showInputMessage="1" showErrorMessage="1" promptTitle="Advertencia" prompt="Esta tabla solo la deben completar la unidades ejecutoras que por Ley específica estén facultadas para estimar superávits." sqref="F117 D117" xr:uid="{F85F3EAE-D81C-4892-8F61-2994CABAE396}"/>
  </dataValidations>
  <printOptions horizontalCentered="1"/>
  <pageMargins left="0.31496062992125984" right="0.31496062992125984" top="1.1811023622047245" bottom="0.39370078740157483" header="0.78740157480314965" footer="0.39370078740157483"/>
  <pageSetup scale="51" orientation="portrait" r:id="rId1"/>
  <headerFooter>
    <oddFooter>&amp;L&amp;"Palatino Linotype,Normal"&amp;K979797&amp;D&amp;C&amp;"Palatino Linotype,Normal"&amp;K979797Reporte de Ejecución programática y presupuestaria (I trimestre)&amp;R&amp;"Palatino Linotype,Normal"&amp;K979797&amp;P</oddFooter>
  </headerFooter>
  <rowBreaks count="2" manualBreakCount="2">
    <brk id="49" max="4" man="1"/>
    <brk id="127" max="4" man="1"/>
  </rowBreaks>
  <drawing r:id="rId2"/>
  <legacyDrawing r:id="rId3"/>
  <legacyDrawingHF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28631-8644-450F-80F5-FAD09F59A07E}">
  <sheetPr>
    <tabColor rgb="FF979797"/>
  </sheetPr>
  <dimension ref="A1:J220"/>
  <sheetViews>
    <sheetView showGridLines="0" zoomScale="80" zoomScaleNormal="80" zoomScaleSheetLayoutView="100" workbookViewId="0">
      <selection sqref="A1:F2"/>
    </sheetView>
  </sheetViews>
  <sheetFormatPr baseColWidth="10" defaultColWidth="11.44140625" defaultRowHeight="15.6" x14ac:dyDescent="0.3"/>
  <cols>
    <col min="1" max="1" width="60.44140625" style="34" customWidth="1"/>
    <col min="2" max="2" width="27.88671875" style="34" customWidth="1"/>
    <col min="3" max="5" width="19.6640625" style="34" customWidth="1"/>
    <col min="6" max="6" width="20.6640625" style="34" customWidth="1"/>
    <col min="7" max="9" width="11.44140625" style="3"/>
    <col min="10" max="10" width="17.6640625" style="3" bestFit="1" customWidth="1"/>
    <col min="11" max="16384" width="11.44140625" style="3"/>
  </cols>
  <sheetData>
    <row r="1" spans="1:6" s="1" customFormat="1" ht="21.9" customHeight="1" x14ac:dyDescent="0.25">
      <c r="A1" s="420" t="s">
        <v>123</v>
      </c>
      <c r="B1" s="420"/>
      <c r="C1" s="420"/>
      <c r="D1" s="420"/>
      <c r="E1" s="420"/>
      <c r="F1" s="420"/>
    </row>
    <row r="2" spans="1:6" s="1" customFormat="1" ht="21.9" customHeight="1" x14ac:dyDescent="0.25">
      <c r="A2" s="420"/>
      <c r="B2" s="420"/>
      <c r="C2" s="420"/>
      <c r="D2" s="420"/>
      <c r="E2" s="420"/>
      <c r="F2" s="420"/>
    </row>
    <row r="3" spans="1:6" s="1" customFormat="1" ht="17.399999999999999" x14ac:dyDescent="0.25">
      <c r="A3" s="429" t="s">
        <v>158</v>
      </c>
      <c r="B3" s="429"/>
      <c r="C3" s="429"/>
      <c r="D3" s="429"/>
      <c r="E3" s="429"/>
      <c r="F3" s="429"/>
    </row>
    <row r="4" spans="1:6" ht="15" customHeight="1" thickBot="1" x14ac:dyDescent="0.35">
      <c r="A4" s="28"/>
      <c r="B4" s="28"/>
      <c r="C4" s="28"/>
      <c r="D4" s="28"/>
      <c r="E4" s="28"/>
      <c r="F4" s="28"/>
    </row>
    <row r="5" spans="1:6" ht="18" customHeight="1" x14ac:dyDescent="0.3">
      <c r="A5" s="55"/>
      <c r="B5" s="143" t="s">
        <v>22</v>
      </c>
      <c r="C5" s="433" t="str">
        <f>+'1T'!C5</f>
        <v>Programa Nacional de Empleo (PRONAE)</v>
      </c>
      <c r="D5" s="434"/>
      <c r="E5" s="435"/>
      <c r="F5" s="27"/>
    </row>
    <row r="6" spans="1:6" ht="18" customHeight="1" x14ac:dyDescent="0.3">
      <c r="A6" s="56"/>
      <c r="B6" s="145" t="s">
        <v>33</v>
      </c>
      <c r="C6" s="436" t="str">
        <f>+'1T'!C6</f>
        <v>Ministerio de Trabajo y Seguridad Social</v>
      </c>
      <c r="D6" s="437"/>
      <c r="E6" s="438"/>
      <c r="F6" s="6"/>
    </row>
    <row r="7" spans="1:6" ht="18" customHeight="1" thickBot="1" x14ac:dyDescent="0.35">
      <c r="A7" s="56"/>
      <c r="B7" s="148" t="s">
        <v>34</v>
      </c>
      <c r="C7" s="439" t="str">
        <f>+'1T'!C7</f>
        <v>Dirección Nacional de Empleo</v>
      </c>
      <c r="D7" s="440"/>
      <c r="E7" s="441"/>
      <c r="F7" s="6"/>
    </row>
    <row r="8" spans="1:6" ht="15" customHeight="1" x14ac:dyDescent="0.3">
      <c r="A8" s="7"/>
      <c r="B8" s="29"/>
      <c r="C8" s="29"/>
      <c r="D8" s="29"/>
      <c r="E8" s="29"/>
      <c r="F8" s="29"/>
    </row>
    <row r="9" spans="1:6" ht="21.9" customHeight="1" x14ac:dyDescent="0.3">
      <c r="A9" s="432" t="s">
        <v>35</v>
      </c>
      <c r="B9" s="432"/>
      <c r="C9" s="432"/>
      <c r="D9" s="432"/>
      <c r="E9" s="432"/>
      <c r="F9" s="432"/>
    </row>
    <row r="10" spans="1:6" s="2" customFormat="1" ht="17.399999999999999" x14ac:dyDescent="0.3">
      <c r="A10" s="11"/>
      <c r="B10" s="11"/>
      <c r="C10" s="11"/>
      <c r="D10" s="11"/>
      <c r="E10" s="11"/>
      <c r="F10" s="11"/>
    </row>
    <row r="11" spans="1:6" s="27" customFormat="1" ht="50.25" customHeight="1" x14ac:dyDescent="0.3">
      <c r="A11" s="409" t="s">
        <v>282</v>
      </c>
      <c r="B11" s="409"/>
      <c r="C11" s="409"/>
      <c r="D11" s="409"/>
      <c r="E11" s="409"/>
      <c r="F11" s="409"/>
    </row>
    <row r="12" spans="1:6" s="2" customFormat="1" ht="17.399999999999999" x14ac:dyDescent="0.3">
      <c r="A12" s="11"/>
      <c r="B12" s="11"/>
      <c r="C12" s="11"/>
      <c r="D12" s="11"/>
      <c r="E12" s="11"/>
      <c r="F12" s="11"/>
    </row>
    <row r="13" spans="1:6" s="2" customFormat="1" ht="16.95" customHeight="1" x14ac:dyDescent="0.3">
      <c r="A13" s="426" t="s">
        <v>36</v>
      </c>
      <c r="B13" s="426"/>
      <c r="C13" s="426"/>
      <c r="D13" s="426"/>
      <c r="E13" s="426"/>
      <c r="F13" s="426"/>
    </row>
    <row r="14" spans="1:6" s="2" customFormat="1" ht="16.95" customHeight="1" x14ac:dyDescent="0.3">
      <c r="A14" s="426" t="s">
        <v>19</v>
      </c>
      <c r="B14" s="426"/>
      <c r="C14" s="426"/>
      <c r="D14" s="426"/>
      <c r="E14" s="426"/>
      <c r="F14" s="426"/>
    </row>
    <row r="15" spans="1:6" ht="16.95" customHeight="1" x14ac:dyDescent="0.3">
      <c r="A15" s="89" t="s">
        <v>17</v>
      </c>
      <c r="B15" s="90" t="s">
        <v>18</v>
      </c>
      <c r="C15" s="90" t="s">
        <v>11</v>
      </c>
      <c r="D15" s="90" t="s">
        <v>78</v>
      </c>
      <c r="E15" s="90" t="s">
        <v>79</v>
      </c>
      <c r="F15" s="89" t="s">
        <v>10</v>
      </c>
    </row>
    <row r="16" spans="1:6" s="27" customFormat="1" ht="16.95" customHeight="1" x14ac:dyDescent="0.3">
      <c r="A16" s="427" t="s">
        <v>16</v>
      </c>
      <c r="B16" s="86" t="s">
        <v>297</v>
      </c>
      <c r="C16" s="296">
        <f>+C19+C21+C23+C25+C27+C29+C31</f>
        <v>4482</v>
      </c>
      <c r="D16" s="296">
        <f t="shared" ref="D16:F17" si="0">+D19+D21+D23+D25+D27+D29+D31</f>
        <v>1968</v>
      </c>
      <c r="E16" s="296">
        <f t="shared" si="0"/>
        <v>1898</v>
      </c>
      <c r="F16" s="296">
        <f t="shared" si="0"/>
        <v>8348</v>
      </c>
    </row>
    <row r="17" spans="1:6" s="27" customFormat="1" ht="16.95" customHeight="1" x14ac:dyDescent="0.3">
      <c r="A17" s="427"/>
      <c r="B17" s="86" t="s">
        <v>298</v>
      </c>
      <c r="C17" s="296">
        <f>+C20+C22+C24+C26+C28+C30+C32</f>
        <v>7635</v>
      </c>
      <c r="D17" s="296">
        <f t="shared" si="0"/>
        <v>6674</v>
      </c>
      <c r="E17" s="296">
        <f t="shared" si="0"/>
        <v>7568</v>
      </c>
      <c r="F17" s="296">
        <f t="shared" si="0"/>
        <v>21877</v>
      </c>
    </row>
    <row r="18" spans="1:6" s="27" customFormat="1" ht="15" customHeight="1" x14ac:dyDescent="0.3">
      <c r="A18" s="12"/>
      <c r="B18" s="13"/>
      <c r="C18" s="297"/>
      <c r="D18" s="297"/>
      <c r="E18" s="297"/>
      <c r="F18" s="298"/>
    </row>
    <row r="19" spans="1:6" s="60" customFormat="1" ht="16.95" customHeight="1" x14ac:dyDescent="0.3">
      <c r="A19" s="430" t="s">
        <v>290</v>
      </c>
      <c r="B19" s="302" t="s">
        <v>297</v>
      </c>
      <c r="C19" s="303">
        <v>3865</v>
      </c>
      <c r="D19" s="303">
        <v>1341</v>
      </c>
      <c r="E19" s="303">
        <v>1178</v>
      </c>
      <c r="F19" s="304">
        <f>+SUM(C19:E19)</f>
        <v>6384</v>
      </c>
    </row>
    <row r="20" spans="1:6" s="60" customFormat="1" ht="16.95" customHeight="1" x14ac:dyDescent="0.3">
      <c r="A20" s="430"/>
      <c r="B20" s="302" t="s">
        <v>298</v>
      </c>
      <c r="C20" s="303">
        <v>5784</v>
      </c>
      <c r="D20" s="303">
        <v>4964</v>
      </c>
      <c r="E20" s="303">
        <v>5552</v>
      </c>
      <c r="F20" s="304">
        <f t="shared" ref="F20:F32" si="1">+SUM(C20:E20)</f>
        <v>16300</v>
      </c>
    </row>
    <row r="21" spans="1:6" s="60" customFormat="1" ht="16.95" customHeight="1" x14ac:dyDescent="0.3">
      <c r="A21" s="445" t="s">
        <v>291</v>
      </c>
      <c r="B21" s="295" t="s">
        <v>297</v>
      </c>
      <c r="C21" s="299">
        <v>0</v>
      </c>
      <c r="D21" s="299">
        <v>0</v>
      </c>
      <c r="E21" s="299">
        <v>0</v>
      </c>
      <c r="F21" s="300">
        <f t="shared" si="1"/>
        <v>0</v>
      </c>
    </row>
    <row r="22" spans="1:6" s="60" customFormat="1" ht="16.95" customHeight="1" x14ac:dyDescent="0.3">
      <c r="A22" s="445"/>
      <c r="B22" s="295" t="s">
        <v>298</v>
      </c>
      <c r="C22" s="299">
        <v>0</v>
      </c>
      <c r="D22" s="299">
        <v>0</v>
      </c>
      <c r="E22" s="299">
        <v>0</v>
      </c>
      <c r="F22" s="300">
        <f t="shared" si="1"/>
        <v>0</v>
      </c>
    </row>
    <row r="23" spans="1:6" s="60" customFormat="1" ht="16.95" customHeight="1" x14ac:dyDescent="0.3">
      <c r="A23" s="430" t="s">
        <v>292</v>
      </c>
      <c r="B23" s="302" t="s">
        <v>297</v>
      </c>
      <c r="C23" s="303">
        <v>0</v>
      </c>
      <c r="D23" s="303">
        <v>0</v>
      </c>
      <c r="E23" s="303">
        <v>73</v>
      </c>
      <c r="F23" s="304">
        <f t="shared" si="1"/>
        <v>73</v>
      </c>
    </row>
    <row r="24" spans="1:6" s="60" customFormat="1" ht="16.95" customHeight="1" x14ac:dyDescent="0.3">
      <c r="A24" s="430"/>
      <c r="B24" s="302" t="s">
        <v>298</v>
      </c>
      <c r="C24" s="303">
        <v>0</v>
      </c>
      <c r="D24" s="303">
        <v>0</v>
      </c>
      <c r="E24" s="303">
        <v>73</v>
      </c>
      <c r="F24" s="304">
        <f t="shared" si="1"/>
        <v>73</v>
      </c>
    </row>
    <row r="25" spans="1:6" s="60" customFormat="1" ht="16.95" customHeight="1" x14ac:dyDescent="0.3">
      <c r="A25" s="445" t="s">
        <v>293</v>
      </c>
      <c r="B25" s="295" t="s">
        <v>297</v>
      </c>
      <c r="C25" s="299">
        <v>196</v>
      </c>
      <c r="D25" s="299">
        <v>238</v>
      </c>
      <c r="E25" s="299">
        <v>236</v>
      </c>
      <c r="F25" s="300">
        <f t="shared" si="1"/>
        <v>670</v>
      </c>
    </row>
    <row r="26" spans="1:6" s="60" customFormat="1" ht="16.95" customHeight="1" x14ac:dyDescent="0.3">
      <c r="A26" s="445"/>
      <c r="B26" s="295" t="s">
        <v>298</v>
      </c>
      <c r="C26" s="299">
        <v>844</v>
      </c>
      <c r="D26" s="299">
        <v>702</v>
      </c>
      <c r="E26" s="299">
        <v>741</v>
      </c>
      <c r="F26" s="300">
        <f t="shared" si="1"/>
        <v>2287</v>
      </c>
    </row>
    <row r="27" spans="1:6" s="60" customFormat="1" ht="16.95" customHeight="1" x14ac:dyDescent="0.3">
      <c r="A27" s="446" t="s">
        <v>294</v>
      </c>
      <c r="B27" s="302" t="s">
        <v>297</v>
      </c>
      <c r="C27" s="303">
        <v>421</v>
      </c>
      <c r="D27" s="303">
        <v>389</v>
      </c>
      <c r="E27" s="303">
        <v>411</v>
      </c>
      <c r="F27" s="304">
        <f t="shared" si="1"/>
        <v>1221</v>
      </c>
    </row>
    <row r="28" spans="1:6" s="60" customFormat="1" ht="16.95" customHeight="1" x14ac:dyDescent="0.3">
      <c r="A28" s="446"/>
      <c r="B28" s="302" t="s">
        <v>298</v>
      </c>
      <c r="C28" s="303">
        <v>1007</v>
      </c>
      <c r="D28" s="303">
        <v>1008</v>
      </c>
      <c r="E28" s="303">
        <v>1202</v>
      </c>
      <c r="F28" s="304">
        <f t="shared" si="1"/>
        <v>3217</v>
      </c>
    </row>
    <row r="29" spans="1:6" s="60" customFormat="1" ht="16.95" customHeight="1" x14ac:dyDescent="0.3">
      <c r="A29" s="445" t="s">
        <v>295</v>
      </c>
      <c r="B29" s="295" t="s">
        <v>297</v>
      </c>
      <c r="C29" s="299">
        <v>0</v>
      </c>
      <c r="D29" s="299">
        <v>0</v>
      </c>
      <c r="E29" s="299">
        <v>0</v>
      </c>
      <c r="F29" s="300">
        <f t="shared" si="1"/>
        <v>0</v>
      </c>
    </row>
    <row r="30" spans="1:6" s="60" customFormat="1" ht="16.95" customHeight="1" x14ac:dyDescent="0.3">
      <c r="A30" s="445"/>
      <c r="B30" s="295" t="s">
        <v>298</v>
      </c>
      <c r="C30" s="301">
        <v>0</v>
      </c>
      <c r="D30" s="299">
        <v>0</v>
      </c>
      <c r="E30" s="299">
        <v>0</v>
      </c>
      <c r="F30" s="300">
        <f t="shared" si="1"/>
        <v>0</v>
      </c>
    </row>
    <row r="31" spans="1:6" s="60" customFormat="1" ht="16.95" customHeight="1" x14ac:dyDescent="0.3">
      <c r="A31" s="447" t="s">
        <v>296</v>
      </c>
      <c r="B31" s="302" t="s">
        <v>297</v>
      </c>
      <c r="C31" s="305">
        <v>0</v>
      </c>
      <c r="D31" s="303">
        <v>0</v>
      </c>
      <c r="E31" s="303">
        <v>0</v>
      </c>
      <c r="F31" s="304">
        <f t="shared" si="1"/>
        <v>0</v>
      </c>
    </row>
    <row r="32" spans="1:6" s="60" customFormat="1" ht="16.95" customHeight="1" x14ac:dyDescent="0.3">
      <c r="A32" s="448"/>
      <c r="B32" s="302" t="s">
        <v>298</v>
      </c>
      <c r="C32" s="303">
        <v>0</v>
      </c>
      <c r="D32" s="303">
        <v>0</v>
      </c>
      <c r="E32" s="303">
        <v>0</v>
      </c>
      <c r="F32" s="304">
        <f t="shared" si="1"/>
        <v>0</v>
      </c>
    </row>
    <row r="33" spans="1:6" s="27" customFormat="1" x14ac:dyDescent="0.3">
      <c r="A33" s="393" t="s">
        <v>334</v>
      </c>
      <c r="B33" s="284"/>
      <c r="C33" s="137"/>
      <c r="D33" s="137"/>
      <c r="E33" s="137"/>
      <c r="F33" s="137"/>
    </row>
    <row r="34" spans="1:6" s="27" customFormat="1" ht="35.1" customHeight="1" x14ac:dyDescent="0.3">
      <c r="A34" s="442" t="s">
        <v>283</v>
      </c>
      <c r="B34" s="443"/>
      <c r="C34" s="443"/>
      <c r="D34" s="443"/>
      <c r="E34" s="443"/>
      <c r="F34" s="444"/>
    </row>
    <row r="35" spans="1:6" ht="50.1" customHeight="1" x14ac:dyDescent="0.3">
      <c r="A35" s="468" t="s">
        <v>112</v>
      </c>
      <c r="B35" s="469"/>
      <c r="C35" s="469"/>
      <c r="D35" s="469"/>
      <c r="E35" s="469"/>
      <c r="F35" s="470"/>
    </row>
    <row r="36" spans="1:6" x14ac:dyDescent="0.3">
      <c r="A36" s="30"/>
      <c r="B36" s="30"/>
      <c r="C36" s="30"/>
      <c r="D36" s="31"/>
      <c r="E36" s="31"/>
      <c r="F36" s="32"/>
    </row>
    <row r="37" spans="1:6" ht="16.95" customHeight="1" x14ac:dyDescent="0.3">
      <c r="A37" s="426" t="s">
        <v>37</v>
      </c>
      <c r="B37" s="426"/>
      <c r="C37" s="426"/>
      <c r="D37" s="426"/>
      <c r="E37" s="426"/>
      <c r="F37" s="426"/>
    </row>
    <row r="38" spans="1:6" ht="16.95" customHeight="1" x14ac:dyDescent="0.3">
      <c r="A38" s="426" t="s">
        <v>20</v>
      </c>
      <c r="B38" s="426"/>
      <c r="C38" s="426"/>
      <c r="D38" s="426"/>
      <c r="E38" s="426"/>
      <c r="F38" s="426"/>
    </row>
    <row r="39" spans="1:6" ht="15" customHeight="1" x14ac:dyDescent="0.3">
      <c r="A39" s="501" t="s">
        <v>17</v>
      </c>
      <c r="B39" s="503"/>
      <c r="C39" s="90" t="s">
        <v>11</v>
      </c>
      <c r="D39" s="90" t="s">
        <v>78</v>
      </c>
      <c r="E39" s="90" t="s">
        <v>79</v>
      </c>
      <c r="F39" s="89" t="s">
        <v>10</v>
      </c>
    </row>
    <row r="40" spans="1:6" s="27" customFormat="1" ht="16.95" customHeight="1" x14ac:dyDescent="0.3">
      <c r="A40" s="427" t="s">
        <v>16</v>
      </c>
      <c r="B40" s="427"/>
      <c r="C40" s="98">
        <f>+SUM(C42:C48)</f>
        <v>1304690400</v>
      </c>
      <c r="D40" s="98">
        <f t="shared" ref="D40" si="2">+SUM(D42:D48)</f>
        <v>1532461490</v>
      </c>
      <c r="E40" s="98">
        <f>+SUM(E42:E48)</f>
        <v>1817097350</v>
      </c>
      <c r="F40" s="98">
        <f>+SUM(F42:F48)</f>
        <v>4654249240</v>
      </c>
    </row>
    <row r="41" spans="1:6" s="27" customFormat="1" ht="15" customHeight="1" x14ac:dyDescent="0.3">
      <c r="A41" s="428"/>
      <c r="B41" s="428"/>
      <c r="C41" s="14"/>
      <c r="D41" s="14"/>
      <c r="E41" s="14"/>
      <c r="F41" s="14"/>
    </row>
    <row r="42" spans="1:6" s="27" customFormat="1" ht="16.95" customHeight="1" x14ac:dyDescent="0.3">
      <c r="A42" s="428" t="s">
        <v>290</v>
      </c>
      <c r="B42" s="428"/>
      <c r="C42" s="15">
        <v>869755400</v>
      </c>
      <c r="D42" s="15">
        <v>1130661490</v>
      </c>
      <c r="E42" s="15">
        <v>1351964850</v>
      </c>
      <c r="F42" s="198">
        <f>+SUM(C42:E42)</f>
        <v>3352381740</v>
      </c>
    </row>
    <row r="43" spans="1:6" s="27" customFormat="1" ht="16.95" customHeight="1" x14ac:dyDescent="0.3">
      <c r="A43" s="428" t="s">
        <v>291</v>
      </c>
      <c r="B43" s="428"/>
      <c r="C43" s="15">
        <v>0</v>
      </c>
      <c r="D43" s="15">
        <v>0</v>
      </c>
      <c r="E43" s="15">
        <v>0</v>
      </c>
      <c r="F43" s="198">
        <f t="shared" ref="F43:F48" si="3">+SUM(C43:E43)</f>
        <v>0</v>
      </c>
    </row>
    <row r="44" spans="1:6" s="27" customFormat="1" ht="16.95" customHeight="1" x14ac:dyDescent="0.3">
      <c r="A44" s="428" t="s">
        <v>292</v>
      </c>
      <c r="B44" s="428"/>
      <c r="C44" s="15">
        <v>0</v>
      </c>
      <c r="D44" s="15">
        <v>0</v>
      </c>
      <c r="E44" s="15">
        <v>8577500</v>
      </c>
      <c r="F44" s="198">
        <f t="shared" si="3"/>
        <v>8577500</v>
      </c>
    </row>
    <row r="45" spans="1:6" s="27" customFormat="1" ht="16.95" customHeight="1" x14ac:dyDescent="0.3">
      <c r="A45" s="428" t="s">
        <v>293</v>
      </c>
      <c r="B45" s="428"/>
      <c r="C45" s="15">
        <v>198340000</v>
      </c>
      <c r="D45" s="15">
        <v>164970000</v>
      </c>
      <c r="E45" s="15">
        <v>174135000</v>
      </c>
      <c r="F45" s="198">
        <f t="shared" si="3"/>
        <v>537445000</v>
      </c>
    </row>
    <row r="46" spans="1:6" s="27" customFormat="1" ht="16.95" customHeight="1" x14ac:dyDescent="0.3">
      <c r="A46" s="428" t="s">
        <v>294</v>
      </c>
      <c r="B46" s="428"/>
      <c r="C46" s="15">
        <v>236595000</v>
      </c>
      <c r="D46" s="15">
        <v>236830000</v>
      </c>
      <c r="E46" s="15">
        <v>282420000</v>
      </c>
      <c r="F46" s="198">
        <f t="shared" si="3"/>
        <v>755845000</v>
      </c>
    </row>
    <row r="47" spans="1:6" s="27" customFormat="1" ht="16.95" customHeight="1" x14ac:dyDescent="0.3">
      <c r="A47" s="428" t="s">
        <v>295</v>
      </c>
      <c r="B47" s="428"/>
      <c r="C47" s="16">
        <v>0</v>
      </c>
      <c r="D47" s="15">
        <v>0</v>
      </c>
      <c r="E47" s="15">
        <v>0</v>
      </c>
      <c r="F47" s="198">
        <f t="shared" si="3"/>
        <v>0</v>
      </c>
    </row>
    <row r="48" spans="1:6" s="27" customFormat="1" ht="16.95" customHeight="1" x14ac:dyDescent="0.3">
      <c r="A48" s="428" t="s">
        <v>296</v>
      </c>
      <c r="B48" s="428"/>
      <c r="C48" s="17">
        <v>0</v>
      </c>
      <c r="D48" s="17">
        <v>0</v>
      </c>
      <c r="E48" s="17">
        <v>0</v>
      </c>
      <c r="F48" s="198">
        <f t="shared" si="3"/>
        <v>0</v>
      </c>
    </row>
    <row r="49" spans="1:6" s="27" customFormat="1" ht="15" customHeight="1" x14ac:dyDescent="0.3">
      <c r="A49" s="393" t="s">
        <v>334</v>
      </c>
      <c r="B49" s="284"/>
      <c r="C49" s="137"/>
      <c r="D49" s="137"/>
      <c r="E49" s="137"/>
      <c r="F49" s="137"/>
    </row>
    <row r="50" spans="1:6" s="27" customFormat="1" ht="35.1" customHeight="1" x14ac:dyDescent="0.3">
      <c r="A50" s="442" t="s">
        <v>283</v>
      </c>
      <c r="B50" s="443"/>
      <c r="C50" s="443"/>
      <c r="D50" s="443"/>
      <c r="E50" s="443"/>
      <c r="F50" s="444"/>
    </row>
    <row r="51" spans="1:6" ht="50.1" customHeight="1" x14ac:dyDescent="0.3">
      <c r="A51" s="468" t="s">
        <v>112</v>
      </c>
      <c r="B51" s="469"/>
      <c r="C51" s="469"/>
      <c r="D51" s="469"/>
      <c r="E51" s="469"/>
      <c r="F51" s="470"/>
    </row>
    <row r="52" spans="1:6" ht="9.9" customHeight="1" x14ac:dyDescent="0.3">
      <c r="A52" s="27"/>
      <c r="B52" s="27"/>
      <c r="C52" s="27"/>
      <c r="D52" s="27"/>
      <c r="E52" s="27"/>
    </row>
    <row r="53" spans="1:6" ht="16.95" customHeight="1" x14ac:dyDescent="0.3">
      <c r="A53" s="431" t="s">
        <v>38</v>
      </c>
      <c r="B53" s="431"/>
      <c r="C53" s="431"/>
      <c r="D53" s="431"/>
      <c r="E53" s="431"/>
      <c r="F53" s="431"/>
    </row>
    <row r="54" spans="1:6" ht="35.25" customHeight="1" x14ac:dyDescent="0.3">
      <c r="A54" s="449" t="s">
        <v>39</v>
      </c>
      <c r="B54" s="449"/>
      <c r="C54" s="449"/>
      <c r="D54" s="449"/>
      <c r="E54" s="449"/>
      <c r="F54" s="449"/>
    </row>
    <row r="55" spans="1:6" ht="31.2" x14ac:dyDescent="0.3">
      <c r="A55" s="424" t="s">
        <v>23</v>
      </c>
      <c r="B55" s="424"/>
      <c r="C55" s="91" t="s">
        <v>40</v>
      </c>
      <c r="D55" s="92" t="s">
        <v>41</v>
      </c>
      <c r="E55" s="93" t="s">
        <v>43</v>
      </c>
      <c r="F55" s="92" t="s">
        <v>24</v>
      </c>
    </row>
    <row r="56" spans="1:6" ht="27.9" customHeight="1" x14ac:dyDescent="0.3">
      <c r="A56" s="450" t="s">
        <v>28</v>
      </c>
      <c r="B56" s="451"/>
      <c r="C56" s="18" t="s">
        <v>335</v>
      </c>
      <c r="D56" s="18"/>
      <c r="E56" s="19"/>
      <c r="F56" s="388" t="s">
        <v>336</v>
      </c>
    </row>
    <row r="57" spans="1:6" ht="27.9" customHeight="1" x14ac:dyDescent="0.3">
      <c r="A57" s="450" t="s">
        <v>29</v>
      </c>
      <c r="B57" s="450"/>
      <c r="C57" s="18"/>
      <c r="D57" s="18" t="s">
        <v>335</v>
      </c>
      <c r="E57" s="18"/>
      <c r="F57" s="389"/>
    </row>
    <row r="58" spans="1:6" ht="27.9" customHeight="1" x14ac:dyDescent="0.3">
      <c r="A58" s="452" t="s">
        <v>27</v>
      </c>
      <c r="B58" s="452"/>
      <c r="C58" s="18" t="s">
        <v>335</v>
      </c>
      <c r="D58" s="18"/>
      <c r="E58" s="18"/>
      <c r="F58" s="389" t="s">
        <v>337</v>
      </c>
    </row>
    <row r="59" spans="1:6" ht="27.9" customHeight="1" x14ac:dyDescent="0.3">
      <c r="A59" s="453" t="s">
        <v>30</v>
      </c>
      <c r="B59" s="453"/>
      <c r="C59" s="18"/>
      <c r="D59" s="18" t="s">
        <v>335</v>
      </c>
      <c r="E59" s="18"/>
      <c r="F59" s="390"/>
    </row>
    <row r="60" spans="1:6" s="27" customFormat="1" ht="16.95" customHeight="1" x14ac:dyDescent="0.3">
      <c r="A60" s="393" t="s">
        <v>334</v>
      </c>
      <c r="B60" s="284"/>
      <c r="C60" s="285"/>
      <c r="D60" s="285"/>
      <c r="E60" s="285"/>
      <c r="F60" s="285"/>
    </row>
    <row r="61" spans="1:6" s="27" customFormat="1" ht="35.1" customHeight="1" x14ac:dyDescent="0.3">
      <c r="A61" s="442" t="s">
        <v>284</v>
      </c>
      <c r="B61" s="443"/>
      <c r="C61" s="443"/>
      <c r="D61" s="443"/>
      <c r="E61" s="443"/>
      <c r="F61" s="444"/>
    </row>
    <row r="62" spans="1:6" s="4" customFormat="1" ht="50.1" customHeight="1" x14ac:dyDescent="0.3">
      <c r="A62" s="478" t="s">
        <v>106</v>
      </c>
      <c r="B62" s="478"/>
      <c r="C62" s="478"/>
      <c r="D62" s="478"/>
      <c r="E62" s="478"/>
      <c r="F62" s="478"/>
    </row>
    <row r="63" spans="1:6" s="4" customFormat="1" ht="15" customHeight="1" x14ac:dyDescent="0.3">
      <c r="A63" s="54"/>
      <c r="B63" s="54"/>
      <c r="C63" s="54"/>
      <c r="D63" s="54"/>
      <c r="E63" s="54"/>
      <c r="F63" s="54"/>
    </row>
    <row r="64" spans="1:6" x14ac:dyDescent="0.3">
      <c r="A64" s="431" t="s">
        <v>44</v>
      </c>
      <c r="B64" s="431"/>
      <c r="C64" s="431"/>
      <c r="D64" s="431"/>
      <c r="E64" s="431"/>
      <c r="F64" s="431"/>
    </row>
    <row r="65" spans="1:6" x14ac:dyDescent="0.3">
      <c r="A65" s="431" t="s">
        <v>25</v>
      </c>
      <c r="B65" s="431"/>
      <c r="C65" s="431"/>
      <c r="D65" s="431"/>
      <c r="E65" s="431"/>
      <c r="F65" s="431"/>
    </row>
    <row r="66" spans="1:6" ht="15" x14ac:dyDescent="0.3">
      <c r="A66" s="501" t="s">
        <v>23</v>
      </c>
      <c r="B66" s="501"/>
      <c r="C66" s="90" t="s">
        <v>40</v>
      </c>
      <c r="D66" s="89" t="s">
        <v>41</v>
      </c>
      <c r="E66" s="94" t="s">
        <v>76</v>
      </c>
      <c r="F66" s="89" t="s">
        <v>24</v>
      </c>
    </row>
    <row r="67" spans="1:6" ht="27.9" customHeight="1" x14ac:dyDescent="0.3">
      <c r="A67" s="466" t="s">
        <v>31</v>
      </c>
      <c r="B67" s="466"/>
      <c r="C67" s="19"/>
      <c r="D67" s="19"/>
      <c r="E67" s="24"/>
      <c r="F67" s="36"/>
    </row>
    <row r="68" spans="1:6" ht="27.9" customHeight="1" x14ac:dyDescent="0.3">
      <c r="A68" s="450" t="s">
        <v>32</v>
      </c>
      <c r="B68" s="450"/>
      <c r="C68" s="25"/>
      <c r="D68" s="25"/>
      <c r="E68" s="26"/>
      <c r="F68" s="37"/>
    </row>
    <row r="69" spans="1:6" s="61" customFormat="1" ht="30" customHeight="1" x14ac:dyDescent="0.3">
      <c r="A69" s="467" t="s">
        <v>252</v>
      </c>
      <c r="B69" s="467"/>
      <c r="C69" s="288"/>
      <c r="D69" s="288"/>
      <c r="E69" s="289"/>
      <c r="F69" s="290"/>
    </row>
    <row r="70" spans="1:6" s="27" customFormat="1" x14ac:dyDescent="0.3">
      <c r="A70" s="393" t="s">
        <v>334</v>
      </c>
      <c r="B70" s="284"/>
      <c r="C70" s="137"/>
      <c r="D70" s="137"/>
      <c r="E70" s="137"/>
      <c r="F70" s="137"/>
    </row>
    <row r="71" spans="1:6" s="27" customFormat="1" ht="35.1" customHeight="1" x14ac:dyDescent="0.3">
      <c r="A71" s="442" t="s">
        <v>285</v>
      </c>
      <c r="B71" s="443"/>
      <c r="C71" s="443"/>
      <c r="D71" s="443"/>
      <c r="E71" s="443"/>
      <c r="F71" s="444"/>
    </row>
    <row r="72" spans="1:6" ht="50.1" customHeight="1" x14ac:dyDescent="0.3">
      <c r="A72" s="478" t="s">
        <v>55</v>
      </c>
      <c r="B72" s="478"/>
      <c r="C72" s="478"/>
      <c r="D72" s="478"/>
      <c r="E72" s="478"/>
      <c r="F72" s="478"/>
    </row>
    <row r="73" spans="1:6" ht="9.9" customHeight="1" x14ac:dyDescent="0.3">
      <c r="A73" s="27"/>
      <c r="B73" s="27"/>
      <c r="C73" s="27"/>
      <c r="D73" s="27"/>
      <c r="E73" s="38"/>
      <c r="F73" s="27"/>
    </row>
    <row r="74" spans="1:6" ht="30" customHeight="1" x14ac:dyDescent="0.3">
      <c r="A74" s="129" t="s">
        <v>45</v>
      </c>
      <c r="B74" s="455" t="s">
        <v>338</v>
      </c>
      <c r="C74" s="456"/>
      <c r="D74" s="457" t="s">
        <v>48</v>
      </c>
      <c r="E74" s="458"/>
      <c r="F74" s="459"/>
    </row>
    <row r="75" spans="1:6" ht="27.9" customHeight="1" x14ac:dyDescent="0.3">
      <c r="A75" s="87" t="s">
        <v>46</v>
      </c>
      <c r="B75" s="455" t="s">
        <v>339</v>
      </c>
      <c r="C75" s="456"/>
      <c r="D75" s="460"/>
      <c r="E75" s="461"/>
      <c r="F75" s="462"/>
    </row>
    <row r="76" spans="1:6" ht="27.9" customHeight="1" x14ac:dyDescent="0.3">
      <c r="A76" s="88" t="s">
        <v>47</v>
      </c>
      <c r="B76" s="455" t="s">
        <v>340</v>
      </c>
      <c r="C76" s="456"/>
      <c r="D76" s="463"/>
      <c r="E76" s="464"/>
      <c r="F76" s="465"/>
    </row>
    <row r="77" spans="1:6" x14ac:dyDescent="0.3">
      <c r="A77" s="27"/>
      <c r="B77" s="27"/>
      <c r="C77" s="27"/>
      <c r="D77" s="27"/>
      <c r="F77" s="27"/>
    </row>
    <row r="78" spans="1:6" ht="21.9" customHeight="1" x14ac:dyDescent="0.3">
      <c r="A78" s="432" t="s">
        <v>49</v>
      </c>
      <c r="B78" s="432"/>
      <c r="C78" s="432"/>
      <c r="D78" s="432"/>
      <c r="E78" s="432"/>
      <c r="F78" s="432"/>
    </row>
    <row r="79" spans="1:6" ht="9.9" customHeight="1" x14ac:dyDescent="0.3">
      <c r="A79" s="27"/>
      <c r="B79" s="27"/>
      <c r="C79" s="27"/>
      <c r="D79" s="27"/>
      <c r="E79" s="27"/>
      <c r="F79" s="27"/>
    </row>
    <row r="80" spans="1:6" ht="84.9" customHeight="1" x14ac:dyDescent="0.3">
      <c r="A80" s="409" t="s">
        <v>238</v>
      </c>
      <c r="B80" s="409"/>
      <c r="C80" s="409"/>
      <c r="D80" s="409"/>
      <c r="E80" s="409"/>
      <c r="F80" s="409"/>
    </row>
    <row r="81" spans="1:6" ht="9.9" customHeight="1" x14ac:dyDescent="0.3">
      <c r="A81" s="27"/>
      <c r="B81" s="27"/>
      <c r="C81" s="27"/>
      <c r="D81" s="27"/>
      <c r="E81" s="27"/>
      <c r="F81" s="27"/>
    </row>
    <row r="82" spans="1:6" ht="16.5" customHeight="1" x14ac:dyDescent="0.3">
      <c r="A82" s="431" t="s">
        <v>50</v>
      </c>
      <c r="B82" s="431"/>
      <c r="C82" s="431"/>
      <c r="D82" s="431"/>
      <c r="E82" s="431"/>
      <c r="F82" s="431"/>
    </row>
    <row r="83" spans="1:6" x14ac:dyDescent="0.3">
      <c r="A83" s="431" t="s">
        <v>58</v>
      </c>
      <c r="B83" s="431"/>
      <c r="C83" s="431"/>
      <c r="D83" s="431"/>
      <c r="E83" s="431"/>
      <c r="F83" s="431"/>
    </row>
    <row r="84" spans="1:6" x14ac:dyDescent="0.3">
      <c r="A84" s="431" t="s">
        <v>51</v>
      </c>
      <c r="B84" s="431"/>
      <c r="C84" s="431"/>
      <c r="D84" s="431"/>
      <c r="E84" s="431"/>
      <c r="F84" s="431"/>
    </row>
    <row r="85" spans="1:6" ht="30" x14ac:dyDescent="0.3">
      <c r="A85" s="82" t="s">
        <v>59</v>
      </c>
      <c r="B85" s="82" t="s">
        <v>61</v>
      </c>
      <c r="C85" s="82" t="s">
        <v>65</v>
      </c>
      <c r="D85" s="82" t="s">
        <v>62</v>
      </c>
      <c r="E85" s="82" t="s">
        <v>63</v>
      </c>
      <c r="F85" s="82" t="s">
        <v>64</v>
      </c>
    </row>
    <row r="86" spans="1:6" ht="18" customHeight="1" x14ac:dyDescent="0.3">
      <c r="A86" s="83" t="s">
        <v>16</v>
      </c>
      <c r="B86" s="84">
        <f>+SUM(B88:B94)</f>
        <v>15682914334.77</v>
      </c>
      <c r="C86" s="340">
        <f>+SUM(C88:C94)</f>
        <v>100</v>
      </c>
      <c r="D86" s="86"/>
      <c r="E86" s="86"/>
      <c r="F86" s="86"/>
    </row>
    <row r="87" spans="1:6" ht="9.9" customHeight="1" x14ac:dyDescent="0.3">
      <c r="A87" s="21"/>
      <c r="B87" s="22"/>
      <c r="C87" s="341"/>
      <c r="D87" s="20"/>
      <c r="E87" s="20"/>
      <c r="F87" s="20"/>
    </row>
    <row r="88" spans="1:6" ht="18" customHeight="1" x14ac:dyDescent="0.3">
      <c r="A88" s="21" t="s">
        <v>60</v>
      </c>
      <c r="B88" s="22">
        <f>'2T'!B86</f>
        <v>15682914334.77</v>
      </c>
      <c r="C88" s="341">
        <f>+B88/$B$86*100</f>
        <v>100</v>
      </c>
      <c r="D88" s="186">
        <f>+'1T'!D88</f>
        <v>0</v>
      </c>
      <c r="E88" s="186">
        <f>+'1T'!E88</f>
        <v>0</v>
      </c>
      <c r="F88" s="186">
        <f>+'1T'!F88</f>
        <v>0</v>
      </c>
    </row>
    <row r="89" spans="1:6" ht="18" customHeight="1" x14ac:dyDescent="0.3">
      <c r="A89" s="182" t="s">
        <v>217</v>
      </c>
      <c r="B89" s="183">
        <f>+'1T'!B89</f>
        <v>0</v>
      </c>
      <c r="C89" s="343">
        <f>+B89/$B$86*100</f>
        <v>0</v>
      </c>
      <c r="D89" s="186">
        <f>+'1T'!D89</f>
        <v>0</v>
      </c>
      <c r="E89" s="186">
        <f>+'1T'!E89</f>
        <v>0</v>
      </c>
      <c r="F89" s="186">
        <f>+'1T'!F89</f>
        <v>0</v>
      </c>
    </row>
    <row r="90" spans="1:6" ht="18" customHeight="1" x14ac:dyDescent="0.3">
      <c r="A90" s="182" t="s">
        <v>142</v>
      </c>
      <c r="B90" s="183">
        <v>0</v>
      </c>
      <c r="C90" s="343">
        <f t="shared" ref="C90:C94" si="4">+B90/$B$86*100</f>
        <v>0</v>
      </c>
      <c r="D90" s="186"/>
      <c r="E90" s="186"/>
      <c r="F90" s="186"/>
    </row>
    <row r="91" spans="1:6" ht="18" customHeight="1" x14ac:dyDescent="0.3">
      <c r="A91" s="191" t="s">
        <v>143</v>
      </c>
      <c r="B91" s="192">
        <v>0</v>
      </c>
      <c r="C91" s="332">
        <f t="shared" si="4"/>
        <v>0</v>
      </c>
      <c r="D91" s="193"/>
      <c r="E91" s="193"/>
      <c r="F91" s="193"/>
    </row>
    <row r="92" spans="1:6" ht="18" customHeight="1" x14ac:dyDescent="0.3">
      <c r="A92" s="182" t="s">
        <v>144</v>
      </c>
      <c r="B92" s="183">
        <v>0</v>
      </c>
      <c r="C92" s="343">
        <f t="shared" si="4"/>
        <v>0</v>
      </c>
      <c r="D92" s="186"/>
      <c r="E92" s="186"/>
      <c r="F92" s="186"/>
    </row>
    <row r="93" spans="1:6" ht="18" customHeight="1" x14ac:dyDescent="0.3">
      <c r="A93" s="182" t="s">
        <v>145</v>
      </c>
      <c r="B93" s="183">
        <v>0</v>
      </c>
      <c r="C93" s="343">
        <f t="shared" si="4"/>
        <v>0</v>
      </c>
      <c r="D93" s="186"/>
      <c r="E93" s="186"/>
      <c r="F93" s="186"/>
    </row>
    <row r="94" spans="1:6" ht="18" customHeight="1" x14ac:dyDescent="0.3">
      <c r="A94" s="184" t="s">
        <v>146</v>
      </c>
      <c r="B94" s="183">
        <v>0</v>
      </c>
      <c r="C94" s="343">
        <f t="shared" si="4"/>
        <v>0</v>
      </c>
      <c r="D94" s="188"/>
      <c r="E94" s="188"/>
      <c r="F94" s="188"/>
    </row>
    <row r="95" spans="1:6" ht="15" customHeight="1" x14ac:dyDescent="0.3">
      <c r="A95" s="502" t="s">
        <v>334</v>
      </c>
      <c r="B95" s="502"/>
      <c r="C95" s="502"/>
      <c r="D95" s="502"/>
      <c r="E95" s="502"/>
      <c r="F95" s="502"/>
    </row>
    <row r="96" spans="1:6" ht="35.1" customHeight="1" x14ac:dyDescent="0.3">
      <c r="A96" s="473" t="s">
        <v>215</v>
      </c>
      <c r="B96" s="474"/>
      <c r="C96" s="474"/>
      <c r="D96" s="474"/>
      <c r="E96" s="474"/>
      <c r="F96" s="475"/>
    </row>
    <row r="97" spans="1:10" ht="50.1" customHeight="1" x14ac:dyDescent="0.3">
      <c r="A97" s="468" t="s">
        <v>198</v>
      </c>
      <c r="B97" s="469"/>
      <c r="C97" s="469"/>
      <c r="D97" s="469"/>
      <c r="E97" s="469"/>
      <c r="F97" s="470"/>
    </row>
    <row r="98" spans="1:10" ht="9.9" customHeight="1" x14ac:dyDescent="0.3">
      <c r="A98" s="21"/>
      <c r="B98" s="41"/>
      <c r="C98" s="20"/>
    </row>
    <row r="99" spans="1:10" x14ac:dyDescent="0.3">
      <c r="A99" s="431" t="s">
        <v>66</v>
      </c>
      <c r="B99" s="431"/>
      <c r="C99" s="431"/>
      <c r="D99" s="431"/>
      <c r="E99" s="431"/>
      <c r="F99" s="431"/>
    </row>
    <row r="100" spans="1:10" x14ac:dyDescent="0.3">
      <c r="A100" s="431" t="s">
        <v>148</v>
      </c>
      <c r="B100" s="431"/>
      <c r="C100" s="431"/>
      <c r="D100" s="431"/>
      <c r="E100" s="431"/>
      <c r="F100" s="431"/>
    </row>
    <row r="101" spans="1:10" x14ac:dyDescent="0.3">
      <c r="A101" s="431" t="s">
        <v>51</v>
      </c>
      <c r="B101" s="431"/>
      <c r="C101" s="431"/>
      <c r="D101" s="431"/>
      <c r="E101" s="431"/>
      <c r="F101" s="431"/>
    </row>
    <row r="102" spans="1:10" ht="36.75" customHeight="1" x14ac:dyDescent="0.3">
      <c r="A102" s="133" t="s">
        <v>53</v>
      </c>
      <c r="B102" s="133" t="s">
        <v>150</v>
      </c>
      <c r="C102" s="96" t="s">
        <v>11</v>
      </c>
      <c r="D102" s="96" t="s">
        <v>78</v>
      </c>
      <c r="E102" s="96" t="s">
        <v>79</v>
      </c>
      <c r="F102" s="96" t="s">
        <v>10</v>
      </c>
    </row>
    <row r="103" spans="1:10" x14ac:dyDescent="0.3">
      <c r="A103" s="140" t="s">
        <v>16</v>
      </c>
      <c r="B103" s="97"/>
      <c r="C103" s="335">
        <f>+C105</f>
        <v>0</v>
      </c>
      <c r="D103" s="335">
        <f>+D105</f>
        <v>0</v>
      </c>
      <c r="E103" s="335">
        <f>+E105</f>
        <v>5816825167</v>
      </c>
      <c r="F103" s="335">
        <f>+F105</f>
        <v>5816825167</v>
      </c>
    </row>
    <row r="104" spans="1:10" ht="9.9" customHeight="1" x14ac:dyDescent="0.3">
      <c r="A104" s="12"/>
      <c r="B104" s="42"/>
      <c r="C104" s="198"/>
      <c r="D104" s="198"/>
      <c r="E104" s="198"/>
      <c r="F104" s="199"/>
    </row>
    <row r="105" spans="1:10" x14ac:dyDescent="0.3">
      <c r="A105" s="472" t="s">
        <v>161</v>
      </c>
      <c r="B105" s="472"/>
      <c r="C105" s="337">
        <f>+C106+C110</f>
        <v>0</v>
      </c>
      <c r="D105" s="337">
        <f t="shared" ref="D105:E105" si="5">+D106+D110</f>
        <v>0</v>
      </c>
      <c r="E105" s="337">
        <f t="shared" si="5"/>
        <v>5816825167</v>
      </c>
      <c r="F105" s="344">
        <f>+F106+F110</f>
        <v>5816825167</v>
      </c>
    </row>
    <row r="106" spans="1:10" ht="17.100000000000001" customHeight="1" x14ac:dyDescent="0.3">
      <c r="A106" s="167" t="s">
        <v>196</v>
      </c>
      <c r="B106" s="181" t="s">
        <v>191</v>
      </c>
      <c r="C106" s="198">
        <f t="shared" ref="C106:E108" si="6">+C107</f>
        <v>0</v>
      </c>
      <c r="D106" s="198">
        <f t="shared" si="6"/>
        <v>0</v>
      </c>
      <c r="E106" s="198">
        <f t="shared" si="6"/>
        <v>5816825167</v>
      </c>
      <c r="F106" s="345">
        <f>+C106+D106+E106</f>
        <v>5816825167</v>
      </c>
    </row>
    <row r="107" spans="1:10" ht="17.100000000000001" customHeight="1" x14ac:dyDescent="0.3">
      <c r="A107" s="167" t="s">
        <v>195</v>
      </c>
      <c r="B107" s="181" t="s">
        <v>167</v>
      </c>
      <c r="C107" s="15">
        <f t="shared" si="6"/>
        <v>0</v>
      </c>
      <c r="D107" s="15">
        <f t="shared" si="6"/>
        <v>0</v>
      </c>
      <c r="E107" s="15">
        <f t="shared" si="6"/>
        <v>5816825167</v>
      </c>
      <c r="F107" s="346">
        <f>+C107+D107+E107</f>
        <v>5816825167</v>
      </c>
    </row>
    <row r="108" spans="1:10" ht="17.100000000000001" customHeight="1" x14ac:dyDescent="0.3">
      <c r="A108" s="167" t="s">
        <v>194</v>
      </c>
      <c r="B108" s="181" t="s">
        <v>192</v>
      </c>
      <c r="C108" s="46">
        <f t="shared" si="6"/>
        <v>0</v>
      </c>
      <c r="D108" s="46">
        <f t="shared" si="6"/>
        <v>0</v>
      </c>
      <c r="E108" s="46">
        <f t="shared" si="6"/>
        <v>5816825167</v>
      </c>
      <c r="F108" s="103">
        <f>+C108+D108+E108</f>
        <v>5816825167</v>
      </c>
    </row>
    <row r="109" spans="1:10" ht="17.100000000000001" customHeight="1" x14ac:dyDescent="0.3">
      <c r="A109" s="370" t="s">
        <v>197</v>
      </c>
      <c r="B109" s="378" t="s">
        <v>193</v>
      </c>
      <c r="C109" s="379">
        <v>0</v>
      </c>
      <c r="D109" s="379">
        <v>0</v>
      </c>
      <c r="E109" s="379">
        <v>5816825167</v>
      </c>
      <c r="F109" s="380">
        <f t="shared" ref="F109:F113" si="7">+C109+D109+E109</f>
        <v>5816825167</v>
      </c>
      <c r="J109" s="395"/>
    </row>
    <row r="110" spans="1:10" ht="17.100000000000001" customHeight="1" x14ac:dyDescent="0.3">
      <c r="A110" s="166" t="s">
        <v>266</v>
      </c>
      <c r="B110" s="171" t="s">
        <v>263</v>
      </c>
      <c r="C110" s="347">
        <f>+C111</f>
        <v>0</v>
      </c>
      <c r="D110" s="347">
        <f t="shared" ref="D110:E112" si="8">+D111</f>
        <v>0</v>
      </c>
      <c r="E110" s="347">
        <f>+E111</f>
        <v>0</v>
      </c>
      <c r="F110" s="348">
        <f t="shared" si="7"/>
        <v>0</v>
      </c>
      <c r="J110" s="395"/>
    </row>
    <row r="111" spans="1:10" ht="17.100000000000001" customHeight="1" x14ac:dyDescent="0.3">
      <c r="A111" s="166" t="s">
        <v>267</v>
      </c>
      <c r="B111" s="171" t="s">
        <v>168</v>
      </c>
      <c r="C111" s="46">
        <f>+C112</f>
        <v>0</v>
      </c>
      <c r="D111" s="46">
        <f t="shared" si="8"/>
        <v>0</v>
      </c>
      <c r="E111" s="46">
        <f t="shared" si="8"/>
        <v>0</v>
      </c>
      <c r="F111" s="103">
        <f t="shared" si="7"/>
        <v>0</v>
      </c>
    </row>
    <row r="112" spans="1:10" ht="17.100000000000001" customHeight="1" x14ac:dyDescent="0.3">
      <c r="A112" s="166" t="s">
        <v>269</v>
      </c>
      <c r="B112" s="171" t="s">
        <v>268</v>
      </c>
      <c r="C112" s="46">
        <f>+C113</f>
        <v>0</v>
      </c>
      <c r="D112" s="46">
        <f t="shared" si="8"/>
        <v>0</v>
      </c>
      <c r="E112" s="46">
        <f t="shared" si="8"/>
        <v>0</v>
      </c>
      <c r="F112" s="103">
        <f t="shared" si="7"/>
        <v>0</v>
      </c>
    </row>
    <row r="113" spans="1:6" ht="17.100000000000001" customHeight="1" x14ac:dyDescent="0.3">
      <c r="A113" s="362" t="s">
        <v>270</v>
      </c>
      <c r="B113" s="363" t="s">
        <v>271</v>
      </c>
      <c r="C113" s="379">
        <v>0</v>
      </c>
      <c r="D113" s="379">
        <v>0</v>
      </c>
      <c r="E113" s="379">
        <v>0</v>
      </c>
      <c r="F113" s="380">
        <f t="shared" si="7"/>
        <v>0</v>
      </c>
    </row>
    <row r="114" spans="1:6" ht="9.9" customHeight="1" x14ac:dyDescent="0.3">
      <c r="A114" s="116"/>
      <c r="B114" s="40"/>
      <c r="C114" s="46"/>
      <c r="D114" s="46"/>
      <c r="E114" s="46"/>
      <c r="F114" s="47"/>
    </row>
    <row r="115" spans="1:6" ht="13.8" x14ac:dyDescent="0.3">
      <c r="A115" s="502" t="s">
        <v>334</v>
      </c>
      <c r="B115" s="502"/>
      <c r="C115" s="502"/>
      <c r="D115" s="502"/>
      <c r="E115" s="502"/>
      <c r="F115" s="502"/>
    </row>
    <row r="116" spans="1:6" ht="35.1" customHeight="1" x14ac:dyDescent="0.3">
      <c r="A116" s="474" t="s">
        <v>211</v>
      </c>
      <c r="B116" s="474"/>
      <c r="C116" s="474"/>
      <c r="D116" s="474"/>
      <c r="E116" s="474"/>
      <c r="F116" s="474"/>
    </row>
    <row r="117" spans="1:6" ht="50.1" customHeight="1" x14ac:dyDescent="0.3">
      <c r="A117" s="478" t="s">
        <v>104</v>
      </c>
      <c r="B117" s="478"/>
      <c r="C117" s="478"/>
      <c r="D117" s="478"/>
      <c r="E117" s="478"/>
      <c r="F117" s="478"/>
    </row>
    <row r="118" spans="1:6" x14ac:dyDescent="0.3">
      <c r="A118" s="21"/>
      <c r="B118" s="41"/>
      <c r="C118" s="20"/>
    </row>
    <row r="119" spans="1:6" x14ac:dyDescent="0.3">
      <c r="A119" s="431" t="s">
        <v>69</v>
      </c>
      <c r="B119" s="431"/>
      <c r="C119" s="431"/>
      <c r="D119" s="431"/>
      <c r="E119" s="431"/>
      <c r="F119" s="431"/>
    </row>
    <row r="120" spans="1:6" x14ac:dyDescent="0.3">
      <c r="A120" s="449" t="s">
        <v>124</v>
      </c>
      <c r="B120" s="449"/>
      <c r="C120" s="449"/>
      <c r="D120" s="449"/>
      <c r="E120" s="449"/>
      <c r="F120" s="449"/>
    </row>
    <row r="121" spans="1:6" x14ac:dyDescent="0.3">
      <c r="A121" s="431" t="s">
        <v>51</v>
      </c>
      <c r="B121" s="431"/>
      <c r="C121" s="431"/>
      <c r="D121" s="431"/>
      <c r="E121" s="431"/>
      <c r="F121" s="431"/>
    </row>
    <row r="122" spans="1:6" ht="33" customHeight="1" x14ac:dyDescent="0.3">
      <c r="A122" s="133" t="s">
        <v>53</v>
      </c>
      <c r="B122" s="133" t="s">
        <v>188</v>
      </c>
      <c r="C122" s="96" t="s">
        <v>11</v>
      </c>
      <c r="D122" s="96" t="s">
        <v>78</v>
      </c>
      <c r="E122" s="96" t="s">
        <v>79</v>
      </c>
      <c r="F122" s="96" t="s">
        <v>10</v>
      </c>
    </row>
    <row r="123" spans="1:6" ht="15" customHeight="1" x14ac:dyDescent="0.3">
      <c r="A123" s="140" t="s">
        <v>16</v>
      </c>
      <c r="B123" s="97"/>
      <c r="C123" s="335">
        <f>+C125</f>
        <v>1304690400</v>
      </c>
      <c r="D123" s="335">
        <f t="shared" ref="D123:E123" si="9">+D125</f>
        <v>1532461490</v>
      </c>
      <c r="E123" s="335">
        <f t="shared" si="9"/>
        <v>1817097350</v>
      </c>
      <c r="F123" s="335">
        <f>+F125</f>
        <v>4654249240</v>
      </c>
    </row>
    <row r="124" spans="1:6" ht="9.9" customHeight="1" x14ac:dyDescent="0.3">
      <c r="A124" s="12"/>
      <c r="B124" s="42"/>
      <c r="C124" s="198"/>
      <c r="D124" s="198"/>
      <c r="E124" s="198"/>
      <c r="F124" s="199"/>
    </row>
    <row r="125" spans="1:6" x14ac:dyDescent="0.3">
      <c r="A125" s="472" t="s">
        <v>56</v>
      </c>
      <c r="B125" s="472"/>
      <c r="C125" s="337">
        <f>+SUM(C126:C135)</f>
        <v>1304690400</v>
      </c>
      <c r="D125" s="337">
        <f>+SUM(D126:D135)</f>
        <v>1532461490</v>
      </c>
      <c r="E125" s="337">
        <f>+SUM(E126:E135)</f>
        <v>1817097350</v>
      </c>
      <c r="F125" s="337">
        <f>+SUM(F126:F135)</f>
        <v>4654249240</v>
      </c>
    </row>
    <row r="126" spans="1:6" ht="17.100000000000001" customHeight="1" x14ac:dyDescent="0.3">
      <c r="A126" s="166">
        <v>0</v>
      </c>
      <c r="B126" s="171" t="s">
        <v>181</v>
      </c>
      <c r="C126" s="15">
        <v>0</v>
      </c>
      <c r="D126" s="15">
        <v>0</v>
      </c>
      <c r="E126" s="15">
        <v>0</v>
      </c>
      <c r="F126" s="45">
        <f>+C126+D126+E126</f>
        <v>0</v>
      </c>
    </row>
    <row r="127" spans="1:6" ht="17.100000000000001" customHeight="1" x14ac:dyDescent="0.3">
      <c r="A127" s="166">
        <v>1</v>
      </c>
      <c r="B127" s="171" t="s">
        <v>169</v>
      </c>
      <c r="C127" s="15">
        <v>0</v>
      </c>
      <c r="D127" s="49">
        <v>0</v>
      </c>
      <c r="E127" s="49">
        <v>0</v>
      </c>
      <c r="F127" s="45">
        <f t="shared" ref="F127:F135" si="10">+C127+D127+E127</f>
        <v>0</v>
      </c>
    </row>
    <row r="128" spans="1:6" ht="17.100000000000001" customHeight="1" x14ac:dyDescent="0.3">
      <c r="A128" s="166">
        <v>2</v>
      </c>
      <c r="B128" s="171" t="s">
        <v>182</v>
      </c>
      <c r="C128" s="15">
        <v>0</v>
      </c>
      <c r="D128" s="15">
        <v>0</v>
      </c>
      <c r="E128" s="15">
        <v>0</v>
      </c>
      <c r="F128" s="45">
        <f t="shared" si="10"/>
        <v>0</v>
      </c>
    </row>
    <row r="129" spans="1:6" ht="17.100000000000001" customHeight="1" x14ac:dyDescent="0.3">
      <c r="A129" s="166">
        <v>3</v>
      </c>
      <c r="B129" s="171" t="s">
        <v>183</v>
      </c>
      <c r="C129" s="15">
        <v>0</v>
      </c>
      <c r="D129" s="15">
        <v>0</v>
      </c>
      <c r="E129" s="15">
        <v>0</v>
      </c>
      <c r="F129" s="45">
        <f t="shared" si="10"/>
        <v>0</v>
      </c>
    </row>
    <row r="130" spans="1:6" ht="17.100000000000001" customHeight="1" x14ac:dyDescent="0.3">
      <c r="A130" s="166">
        <v>4</v>
      </c>
      <c r="B130" s="171" t="s">
        <v>184</v>
      </c>
      <c r="C130" s="15">
        <v>0</v>
      </c>
      <c r="D130" s="15">
        <v>0</v>
      </c>
      <c r="E130" s="15">
        <v>0</v>
      </c>
      <c r="F130" s="45">
        <f t="shared" si="10"/>
        <v>0</v>
      </c>
    </row>
    <row r="131" spans="1:6" ht="17.100000000000001" customHeight="1" x14ac:dyDescent="0.3">
      <c r="A131" s="166">
        <v>5</v>
      </c>
      <c r="B131" s="171" t="s">
        <v>185</v>
      </c>
      <c r="C131" s="46">
        <v>0</v>
      </c>
      <c r="D131" s="46">
        <v>0</v>
      </c>
      <c r="E131" s="46">
        <v>0</v>
      </c>
      <c r="F131" s="45">
        <f t="shared" si="10"/>
        <v>0</v>
      </c>
    </row>
    <row r="132" spans="1:6" ht="17.100000000000001" customHeight="1" x14ac:dyDescent="0.3">
      <c r="A132" s="166">
        <v>6</v>
      </c>
      <c r="B132" s="171" t="s">
        <v>167</v>
      </c>
      <c r="C132" s="46">
        <f>C42+C44+C45+C46</f>
        <v>1304690400</v>
      </c>
      <c r="D132" s="46">
        <f t="shared" ref="D132:E132" si="11">D42+D44+D45+D46</f>
        <v>1532461490</v>
      </c>
      <c r="E132" s="46">
        <f t="shared" si="11"/>
        <v>1817097350</v>
      </c>
      <c r="F132" s="45">
        <f t="shared" si="10"/>
        <v>4654249240</v>
      </c>
    </row>
    <row r="133" spans="1:6" ht="17.100000000000001" customHeight="1" x14ac:dyDescent="0.3">
      <c r="A133" s="166">
        <v>7</v>
      </c>
      <c r="B133" s="171" t="s">
        <v>168</v>
      </c>
      <c r="C133" s="46">
        <v>0</v>
      </c>
      <c r="D133" s="46">
        <v>0</v>
      </c>
      <c r="E133" s="46">
        <v>0</v>
      </c>
      <c r="F133" s="45">
        <f t="shared" si="10"/>
        <v>0</v>
      </c>
    </row>
    <row r="134" spans="1:6" ht="17.100000000000001" customHeight="1" x14ac:dyDescent="0.3">
      <c r="A134" s="166">
        <v>8</v>
      </c>
      <c r="B134" s="171" t="s">
        <v>186</v>
      </c>
      <c r="C134" s="46">
        <v>0</v>
      </c>
      <c r="D134" s="46">
        <v>0</v>
      </c>
      <c r="E134" s="46">
        <v>0</v>
      </c>
      <c r="F134" s="45">
        <f t="shared" si="10"/>
        <v>0</v>
      </c>
    </row>
    <row r="135" spans="1:6" ht="17.100000000000001" customHeight="1" x14ac:dyDescent="0.3">
      <c r="A135" s="166">
        <v>9</v>
      </c>
      <c r="B135" s="171" t="s">
        <v>187</v>
      </c>
      <c r="C135" s="46">
        <v>0</v>
      </c>
      <c r="D135" s="46">
        <v>0</v>
      </c>
      <c r="E135" s="46">
        <v>0</v>
      </c>
      <c r="F135" s="45">
        <f t="shared" si="10"/>
        <v>0</v>
      </c>
    </row>
    <row r="136" spans="1:6" ht="18" customHeight="1" x14ac:dyDescent="0.3">
      <c r="A136" s="27"/>
      <c r="B136" s="27"/>
      <c r="C136" s="50"/>
      <c r="D136" s="50"/>
      <c r="E136" s="50"/>
      <c r="F136" s="50"/>
    </row>
    <row r="137" spans="1:6" x14ac:dyDescent="0.3">
      <c r="A137" s="472" t="s">
        <v>201</v>
      </c>
      <c r="B137" s="472"/>
      <c r="C137" s="337">
        <f>+C138</f>
        <v>0</v>
      </c>
      <c r="D137" s="337">
        <f>+D138</f>
        <v>0</v>
      </c>
      <c r="E137" s="337">
        <f>+E138</f>
        <v>0</v>
      </c>
      <c r="F137" s="337">
        <f>+F138</f>
        <v>0</v>
      </c>
    </row>
    <row r="138" spans="1:6" ht="17.100000000000001" customHeight="1" x14ac:dyDescent="0.3">
      <c r="A138" s="166">
        <v>6</v>
      </c>
      <c r="B138" s="171" t="s">
        <v>167</v>
      </c>
      <c r="C138" s="46">
        <f>+C139</f>
        <v>0</v>
      </c>
      <c r="D138" s="46">
        <f>+D139</f>
        <v>0</v>
      </c>
      <c r="E138" s="46">
        <f>+E139</f>
        <v>0</v>
      </c>
      <c r="F138" s="50">
        <f>+C138+D138+E138</f>
        <v>0</v>
      </c>
    </row>
    <row r="139" spans="1:6" ht="17.100000000000001" customHeight="1" x14ac:dyDescent="0.3">
      <c r="A139" s="366" t="s">
        <v>200</v>
      </c>
      <c r="B139" s="367" t="s">
        <v>199</v>
      </c>
      <c r="C139" s="368">
        <v>0</v>
      </c>
      <c r="D139" s="368">
        <v>0</v>
      </c>
      <c r="E139" s="368">
        <v>0</v>
      </c>
      <c r="F139" s="369">
        <f>+C139+D139+E139</f>
        <v>0</v>
      </c>
    </row>
    <row r="140" spans="1:6" ht="15" customHeight="1" x14ac:dyDescent="0.3">
      <c r="A140" s="477" t="s">
        <v>57</v>
      </c>
      <c r="B140" s="477"/>
      <c r="C140" s="477"/>
      <c r="D140" s="477"/>
      <c r="E140" s="477"/>
      <c r="F140" s="477"/>
    </row>
    <row r="141" spans="1:6" ht="15" customHeight="1" x14ac:dyDescent="0.3">
      <c r="A141" s="502" t="s">
        <v>334</v>
      </c>
      <c r="B141" s="502"/>
      <c r="C141" s="502"/>
      <c r="D141" s="502"/>
      <c r="E141" s="502"/>
      <c r="F141" s="502"/>
    </row>
    <row r="142" spans="1:6" ht="75" customHeight="1" x14ac:dyDescent="0.3">
      <c r="A142" s="474" t="s">
        <v>213</v>
      </c>
      <c r="B142" s="474"/>
      <c r="C142" s="474"/>
      <c r="D142" s="474"/>
      <c r="E142" s="474"/>
      <c r="F142" s="474"/>
    </row>
    <row r="143" spans="1:6" ht="50.1" customHeight="1" x14ac:dyDescent="0.3">
      <c r="A143" s="478" t="s">
        <v>105</v>
      </c>
      <c r="B143" s="478"/>
      <c r="C143" s="478"/>
      <c r="D143" s="478"/>
      <c r="E143" s="478"/>
      <c r="F143" s="478"/>
    </row>
    <row r="144" spans="1:6" ht="15" customHeight="1" x14ac:dyDescent="0.3">
      <c r="A144" s="44"/>
      <c r="B144" s="42"/>
      <c r="C144" s="27"/>
      <c r="D144" s="27"/>
      <c r="E144" s="27"/>
      <c r="F144" s="27"/>
    </row>
    <row r="145" spans="1:6" x14ac:dyDescent="0.3">
      <c r="A145" s="431" t="s">
        <v>71</v>
      </c>
      <c r="B145" s="431"/>
      <c r="C145" s="431"/>
      <c r="D145" s="431"/>
      <c r="E145" s="431"/>
      <c r="F145" s="431"/>
    </row>
    <row r="146" spans="1:6" x14ac:dyDescent="0.3">
      <c r="A146" s="431" t="s">
        <v>72</v>
      </c>
      <c r="B146" s="431"/>
      <c r="C146" s="431"/>
      <c r="D146" s="431"/>
      <c r="E146" s="431"/>
      <c r="F146" s="431"/>
    </row>
    <row r="147" spans="1:6" x14ac:dyDescent="0.3">
      <c r="A147" s="431" t="s">
        <v>51</v>
      </c>
      <c r="B147" s="431"/>
      <c r="C147" s="431"/>
      <c r="D147" s="431"/>
      <c r="E147" s="431"/>
      <c r="F147" s="431"/>
    </row>
    <row r="148" spans="1:6" x14ac:dyDescent="0.3">
      <c r="A148" s="96" t="s">
        <v>70</v>
      </c>
      <c r="B148" s="96" t="s">
        <v>11</v>
      </c>
      <c r="C148" s="96" t="s">
        <v>78</v>
      </c>
      <c r="D148" s="96" t="s">
        <v>79</v>
      </c>
      <c r="E148" s="96" t="s">
        <v>10</v>
      </c>
      <c r="F148" s="236"/>
    </row>
    <row r="149" spans="1:6" ht="18" customHeight="1" x14ac:dyDescent="0.3">
      <c r="A149" s="142" t="s">
        <v>73</v>
      </c>
      <c r="B149" s="169">
        <f>+'2T'!E153</f>
        <v>2995921302</v>
      </c>
      <c r="C149" s="126">
        <f>+B153</f>
        <v>1691230902</v>
      </c>
      <c r="D149" s="126">
        <f>+C153</f>
        <v>158769412</v>
      </c>
      <c r="E149" s="119">
        <f>+B149</f>
        <v>2995921302</v>
      </c>
      <c r="F149" s="48"/>
    </row>
    <row r="150" spans="1:6" ht="18" customHeight="1" x14ac:dyDescent="0.3">
      <c r="A150" s="142" t="s">
        <v>74</v>
      </c>
      <c r="B150" s="126">
        <f>+C105</f>
        <v>0</v>
      </c>
      <c r="C150" s="126">
        <f t="shared" ref="C150:D150" si="12">+D105</f>
        <v>0</v>
      </c>
      <c r="D150" s="126">
        <f t="shared" si="12"/>
        <v>5816825167</v>
      </c>
      <c r="E150" s="119">
        <f>+SUM(B150:D150)</f>
        <v>5816825167</v>
      </c>
      <c r="F150" s="48"/>
    </row>
    <row r="151" spans="1:6" ht="18" customHeight="1" x14ac:dyDescent="0.3">
      <c r="A151" s="101" t="s">
        <v>100</v>
      </c>
      <c r="B151" s="102">
        <f>+B149+B150</f>
        <v>2995921302</v>
      </c>
      <c r="C151" s="102">
        <f>+C149+C150</f>
        <v>1691230902</v>
      </c>
      <c r="D151" s="102">
        <f>+D149+D150</f>
        <v>5975594579</v>
      </c>
      <c r="E151" s="102">
        <f>+E150+E149</f>
        <v>8812746469</v>
      </c>
      <c r="F151" s="48"/>
    </row>
    <row r="152" spans="1:6" ht="18" customHeight="1" x14ac:dyDescent="0.3">
      <c r="A152" s="142" t="s">
        <v>152</v>
      </c>
      <c r="B152" s="126">
        <f>+C132</f>
        <v>1304690400</v>
      </c>
      <c r="C152" s="126">
        <f t="shared" ref="C152:D152" si="13">+D132</f>
        <v>1532461490</v>
      </c>
      <c r="D152" s="126">
        <f t="shared" si="13"/>
        <v>1817097350</v>
      </c>
      <c r="E152" s="119">
        <f>+SUM(B152:D152)</f>
        <v>4654249240</v>
      </c>
      <c r="F152" s="48"/>
    </row>
    <row r="153" spans="1:6" ht="18" customHeight="1" x14ac:dyDescent="0.3">
      <c r="A153" s="101" t="s">
        <v>101</v>
      </c>
      <c r="B153" s="132">
        <f>+B151-B152</f>
        <v>1691230902</v>
      </c>
      <c r="C153" s="102">
        <f t="shared" ref="C153:D153" si="14">+C151-C152</f>
        <v>158769412</v>
      </c>
      <c r="D153" s="102">
        <f t="shared" si="14"/>
        <v>4158497229</v>
      </c>
      <c r="E153" s="102">
        <f>+E151-E152</f>
        <v>4158497229</v>
      </c>
      <c r="F153" s="48"/>
    </row>
    <row r="154" spans="1:6" ht="18" customHeight="1" x14ac:dyDescent="0.3">
      <c r="A154" s="502" t="s">
        <v>334</v>
      </c>
      <c r="B154" s="502"/>
      <c r="C154" s="502"/>
      <c r="D154" s="502"/>
      <c r="E154" s="502"/>
      <c r="F154" s="33"/>
    </row>
    <row r="155" spans="1:6" ht="18" customHeight="1" x14ac:dyDescent="0.3">
      <c r="A155" s="485" t="s">
        <v>189</v>
      </c>
      <c r="B155" s="486"/>
      <c r="C155" s="486"/>
      <c r="D155" s="486"/>
      <c r="E155" s="486"/>
      <c r="F155" s="127"/>
    </row>
    <row r="156" spans="1:6" ht="53.1" customHeight="1" x14ac:dyDescent="0.3">
      <c r="A156" s="482" t="s">
        <v>214</v>
      </c>
      <c r="B156" s="483"/>
      <c r="C156" s="483"/>
      <c r="D156" s="483"/>
      <c r="E156" s="483"/>
      <c r="F156" s="484"/>
    </row>
    <row r="157" spans="1:6" ht="18" customHeight="1" x14ac:dyDescent="0.3">
      <c r="A157" s="482" t="s">
        <v>125</v>
      </c>
      <c r="B157" s="483"/>
      <c r="C157" s="483"/>
      <c r="D157" s="483"/>
      <c r="E157" s="483"/>
      <c r="F157" s="484"/>
    </row>
    <row r="158" spans="1:6" ht="18" customHeight="1" x14ac:dyDescent="0.3">
      <c r="A158" s="482" t="s">
        <v>155</v>
      </c>
      <c r="B158" s="483"/>
      <c r="C158" s="483"/>
      <c r="D158" s="483"/>
      <c r="E158" s="483"/>
      <c r="F158" s="484"/>
    </row>
    <row r="159" spans="1:6" ht="18" customHeight="1" x14ac:dyDescent="0.3">
      <c r="A159" s="482" t="s">
        <v>128</v>
      </c>
      <c r="B159" s="483"/>
      <c r="C159" s="483"/>
      <c r="D159" s="483"/>
      <c r="E159" s="483"/>
      <c r="F159" s="484"/>
    </row>
    <row r="160" spans="1:6" ht="18" customHeight="1" x14ac:dyDescent="0.3">
      <c r="A160" s="479" t="s">
        <v>154</v>
      </c>
      <c r="B160" s="480"/>
      <c r="C160" s="480"/>
      <c r="D160" s="480"/>
      <c r="E160" s="480"/>
      <c r="F160" s="481"/>
    </row>
    <row r="161" spans="1:6" ht="18" customHeight="1" x14ac:dyDescent="0.3">
      <c r="A161" s="104" t="s">
        <v>126</v>
      </c>
      <c r="B161" s="105"/>
      <c r="C161" s="105"/>
      <c r="D161" s="105"/>
      <c r="E161" s="105"/>
      <c r="F161" s="106"/>
    </row>
    <row r="162" spans="1:6" ht="45" customHeight="1" x14ac:dyDescent="0.3">
      <c r="A162" s="492" t="s">
        <v>127</v>
      </c>
      <c r="B162" s="493"/>
      <c r="C162" s="493"/>
      <c r="D162" s="493"/>
      <c r="E162" s="493"/>
      <c r="F162" s="494"/>
    </row>
    <row r="163" spans="1:6" ht="18" customHeight="1" x14ac:dyDescent="0.3">
      <c r="A163" s="75"/>
      <c r="B163"/>
      <c r="C163"/>
      <c r="D163"/>
      <c r="E163"/>
      <c r="F163" s="53"/>
    </row>
    <row r="164" spans="1:6" ht="18" customHeight="1" x14ac:dyDescent="0.3">
      <c r="A164"/>
      <c r="B164" s="431" t="s">
        <v>129</v>
      </c>
      <c r="C164" s="431"/>
      <c r="D164" s="431"/>
      <c r="E164"/>
      <c r="F164" s="35"/>
    </row>
    <row r="165" spans="1:6" ht="33" customHeight="1" x14ac:dyDescent="0.3">
      <c r="A165"/>
      <c r="B165" s="449" t="s">
        <v>130</v>
      </c>
      <c r="C165" s="449"/>
      <c r="D165" s="449"/>
      <c r="E165"/>
      <c r="F165" s="35"/>
    </row>
    <row r="166" spans="1:6" ht="18" customHeight="1" x14ac:dyDescent="0.3">
      <c r="A166"/>
      <c r="B166" s="500" t="s">
        <v>51</v>
      </c>
      <c r="C166" s="500"/>
      <c r="D166" s="500"/>
      <c r="E166"/>
      <c r="F166" s="35"/>
    </row>
    <row r="167" spans="1:6" ht="18" customHeight="1" x14ac:dyDescent="0.3">
      <c r="A167"/>
      <c r="B167" s="424" t="s">
        <v>70</v>
      </c>
      <c r="C167" s="424"/>
      <c r="D167" s="165" t="s">
        <v>84</v>
      </c>
      <c r="E167"/>
      <c r="F167" s="115"/>
    </row>
    <row r="168" spans="1:6" ht="18" customHeight="1" x14ac:dyDescent="0.3">
      <c r="A168"/>
      <c r="B168" s="497" t="s">
        <v>202</v>
      </c>
      <c r="C168" s="497"/>
      <c r="D168" s="165"/>
      <c r="E168"/>
      <c r="F168" s="63"/>
    </row>
    <row r="169" spans="1:6" ht="18" customHeight="1" x14ac:dyDescent="0.3">
      <c r="A169"/>
      <c r="B169" s="118" t="s">
        <v>131</v>
      </c>
      <c r="D169" s="126">
        <f>+'2T'!D179</f>
        <v>0</v>
      </c>
      <c r="E169" s="271"/>
      <c r="F169" s="63"/>
    </row>
    <row r="170" spans="1:6" ht="18" customHeight="1" x14ac:dyDescent="0.3">
      <c r="A170"/>
      <c r="B170" s="118" t="s">
        <v>132</v>
      </c>
      <c r="D170" s="126">
        <f>+'2T'!D180</f>
        <v>0</v>
      </c>
      <c r="E170" s="271"/>
      <c r="F170" s="63"/>
    </row>
    <row r="171" spans="1:6" ht="18" customHeight="1" x14ac:dyDescent="0.3">
      <c r="A171"/>
      <c r="B171" s="498" t="s">
        <v>16</v>
      </c>
      <c r="C171" s="498"/>
      <c r="D171" s="102">
        <f>+D169+D170</f>
        <v>0</v>
      </c>
      <c r="E171"/>
      <c r="F171" s="63"/>
    </row>
    <row r="172" spans="1:6" ht="18" customHeight="1" x14ac:dyDescent="0.3">
      <c r="A172"/>
      <c r="B172" s="118"/>
      <c r="D172" s="126"/>
      <c r="E172"/>
      <c r="F172" s="63"/>
    </row>
    <row r="173" spans="1:6" ht="18" customHeight="1" x14ac:dyDescent="0.3">
      <c r="A173"/>
      <c r="B173" s="497" t="s">
        <v>203</v>
      </c>
      <c r="C173" s="497"/>
      <c r="D173" s="165" t="s">
        <v>84</v>
      </c>
      <c r="E173"/>
      <c r="F173" s="63"/>
    </row>
    <row r="174" spans="1:6" ht="18" customHeight="1" x14ac:dyDescent="0.3">
      <c r="A174"/>
      <c r="B174" s="118" t="s">
        <v>131</v>
      </c>
      <c r="D174" s="126">
        <v>0</v>
      </c>
      <c r="E174"/>
      <c r="F174" s="63"/>
    </row>
    <row r="175" spans="1:6" ht="18" customHeight="1" x14ac:dyDescent="0.3">
      <c r="A175"/>
      <c r="B175" s="118" t="s">
        <v>204</v>
      </c>
      <c r="D175" s="126">
        <v>0</v>
      </c>
      <c r="E175"/>
      <c r="F175" s="63"/>
    </row>
    <row r="176" spans="1:6" ht="18" customHeight="1" x14ac:dyDescent="0.3">
      <c r="A176"/>
      <c r="B176" s="498" t="s">
        <v>205</v>
      </c>
      <c r="C176" s="498"/>
      <c r="D176" s="102">
        <f>+D174+D175</f>
        <v>0</v>
      </c>
      <c r="E176"/>
      <c r="F176" s="63"/>
    </row>
    <row r="177" spans="1:6" ht="18" customHeight="1" x14ac:dyDescent="0.3">
      <c r="A177"/>
      <c r="B177" s="118"/>
      <c r="D177" s="119"/>
      <c r="E177"/>
      <c r="F177" s="63"/>
    </row>
    <row r="178" spans="1:6" ht="18" customHeight="1" x14ac:dyDescent="0.3">
      <c r="A178"/>
      <c r="B178" s="497" t="s">
        <v>206</v>
      </c>
      <c r="C178" s="497"/>
      <c r="D178" s="165" t="s">
        <v>84</v>
      </c>
      <c r="E178"/>
      <c r="F178" s="63"/>
    </row>
    <row r="179" spans="1:6" ht="18" customHeight="1" x14ac:dyDescent="0.3">
      <c r="A179"/>
      <c r="B179" s="118" t="s">
        <v>131</v>
      </c>
      <c r="D179" s="126">
        <f>+D169-D174</f>
        <v>0</v>
      </c>
      <c r="E179" s="235"/>
      <c r="F179" s="63"/>
    </row>
    <row r="180" spans="1:6" ht="18" customHeight="1" x14ac:dyDescent="0.3">
      <c r="A180"/>
      <c r="B180" s="118" t="s">
        <v>132</v>
      </c>
      <c r="D180" s="126">
        <f>+D170-D175</f>
        <v>0</v>
      </c>
      <c r="E180" s="235"/>
      <c r="F180" s="63"/>
    </row>
    <row r="181" spans="1:6" ht="18" customHeight="1" x14ac:dyDescent="0.3">
      <c r="A181"/>
      <c r="B181" s="498" t="s">
        <v>207</v>
      </c>
      <c r="C181" s="498"/>
      <c r="D181" s="176">
        <f>+D179+D180</f>
        <v>0</v>
      </c>
      <c r="E181" s="235"/>
      <c r="F181" s="63"/>
    </row>
    <row r="182" spans="1:6" ht="18" customHeight="1" x14ac:dyDescent="0.3">
      <c r="A182"/>
      <c r="B182" s="177" t="s">
        <v>208</v>
      </c>
      <c r="C182" s="136"/>
      <c r="D182" s="173"/>
      <c r="E182"/>
      <c r="F182" s="33">
        <f>+D174-F185</f>
        <v>0</v>
      </c>
    </row>
    <row r="183" spans="1:6" ht="18" customHeight="1" x14ac:dyDescent="0.3">
      <c r="A183"/>
      <c r="B183" s="206"/>
      <c r="C183" s="207"/>
      <c r="D183" s="173"/>
      <c r="E183"/>
      <c r="F183" s="63"/>
    </row>
    <row r="184" spans="1:6" ht="18" customHeight="1" x14ac:dyDescent="0.3">
      <c r="A184" s="91" t="s">
        <v>53</v>
      </c>
      <c r="B184" s="91" t="s">
        <v>235</v>
      </c>
      <c r="C184" s="91" t="s">
        <v>11</v>
      </c>
      <c r="D184" s="91" t="s">
        <v>236</v>
      </c>
      <c r="E184" s="91" t="s">
        <v>237</v>
      </c>
      <c r="F184" s="91" t="s">
        <v>10</v>
      </c>
    </row>
    <row r="185" spans="1:6" ht="18" customHeight="1" x14ac:dyDescent="0.3">
      <c r="A185" s="208" t="s">
        <v>234</v>
      </c>
      <c r="B185" s="209"/>
      <c r="C185" s="339">
        <f>+SUM(C186:C195)</f>
        <v>0</v>
      </c>
      <c r="D185" s="339">
        <f>+SUM(D186:D195)</f>
        <v>0</v>
      </c>
      <c r="E185" s="339">
        <f>+SUM(E186:E195)</f>
        <v>0</v>
      </c>
      <c r="F185" s="339">
        <f>+SUM(F186:F195)</f>
        <v>0</v>
      </c>
    </row>
    <row r="186" spans="1:6" ht="18" customHeight="1" x14ac:dyDescent="0.3">
      <c r="A186" s="166">
        <v>0</v>
      </c>
      <c r="B186" s="171" t="s">
        <v>181</v>
      </c>
      <c r="C186" s="15">
        <v>0</v>
      </c>
      <c r="D186" s="15">
        <v>0</v>
      </c>
      <c r="E186" s="15">
        <v>0</v>
      </c>
      <c r="F186" s="45">
        <f>+C186+D186+E186</f>
        <v>0</v>
      </c>
    </row>
    <row r="187" spans="1:6" ht="18" customHeight="1" x14ac:dyDescent="0.3">
      <c r="A187" s="166">
        <v>1</v>
      </c>
      <c r="B187" s="171" t="s">
        <v>169</v>
      </c>
      <c r="C187" s="15">
        <v>0</v>
      </c>
      <c r="D187" s="49">
        <v>0</v>
      </c>
      <c r="E187" s="49">
        <v>0</v>
      </c>
      <c r="F187" s="45">
        <f t="shared" ref="F187:F195" si="15">+C187+D187+E187</f>
        <v>0</v>
      </c>
    </row>
    <row r="188" spans="1:6" ht="18" customHeight="1" x14ac:dyDescent="0.3">
      <c r="A188" s="166">
        <v>2</v>
      </c>
      <c r="B188" s="171" t="s">
        <v>182</v>
      </c>
      <c r="C188" s="15">
        <v>0</v>
      </c>
      <c r="D188" s="15">
        <v>0</v>
      </c>
      <c r="E188" s="15">
        <v>0</v>
      </c>
      <c r="F188" s="45">
        <f t="shared" si="15"/>
        <v>0</v>
      </c>
    </row>
    <row r="189" spans="1:6" ht="18" customHeight="1" x14ac:dyDescent="0.3">
      <c r="A189" s="166">
        <v>3</v>
      </c>
      <c r="B189" s="171" t="s">
        <v>183</v>
      </c>
      <c r="C189" s="15">
        <v>0</v>
      </c>
      <c r="D189" s="15">
        <v>0</v>
      </c>
      <c r="E189" s="15">
        <v>0</v>
      </c>
      <c r="F189" s="45">
        <f t="shared" si="15"/>
        <v>0</v>
      </c>
    </row>
    <row r="190" spans="1:6" ht="18" customHeight="1" x14ac:dyDescent="0.3">
      <c r="A190" s="166">
        <v>4</v>
      </c>
      <c r="B190" s="171" t="s">
        <v>184</v>
      </c>
      <c r="C190" s="15">
        <v>0</v>
      </c>
      <c r="D190" s="15">
        <v>0</v>
      </c>
      <c r="E190" s="15">
        <v>0</v>
      </c>
      <c r="F190" s="45">
        <f t="shared" si="15"/>
        <v>0</v>
      </c>
    </row>
    <row r="191" spans="1:6" ht="18" customHeight="1" x14ac:dyDescent="0.3">
      <c r="A191" s="166">
        <v>5</v>
      </c>
      <c r="B191" s="171" t="s">
        <v>185</v>
      </c>
      <c r="C191" s="15">
        <v>0</v>
      </c>
      <c r="D191" s="15">
        <v>0</v>
      </c>
      <c r="E191" s="15">
        <v>0</v>
      </c>
      <c r="F191" s="45">
        <f t="shared" si="15"/>
        <v>0</v>
      </c>
    </row>
    <row r="192" spans="1:6" ht="18" customHeight="1" x14ac:dyDescent="0.3">
      <c r="A192" s="166">
        <v>6</v>
      </c>
      <c r="B192" s="171" t="s">
        <v>167</v>
      </c>
      <c r="C192" s="15">
        <v>0</v>
      </c>
      <c r="D192" s="15">
        <v>0</v>
      </c>
      <c r="E192" s="15">
        <v>0</v>
      </c>
      <c r="F192" s="45">
        <f t="shared" si="15"/>
        <v>0</v>
      </c>
    </row>
    <row r="193" spans="1:6" ht="18" customHeight="1" x14ac:dyDescent="0.3">
      <c r="A193" s="166">
        <v>7</v>
      </c>
      <c r="B193" s="171" t="s">
        <v>168</v>
      </c>
      <c r="C193" s="15">
        <v>0</v>
      </c>
      <c r="D193" s="15">
        <v>0</v>
      </c>
      <c r="E193" s="15">
        <v>0</v>
      </c>
      <c r="F193" s="45">
        <f t="shared" si="15"/>
        <v>0</v>
      </c>
    </row>
    <row r="194" spans="1:6" ht="18" customHeight="1" x14ac:dyDescent="0.3">
      <c r="A194" s="166">
        <v>8</v>
      </c>
      <c r="B194" s="171" t="s">
        <v>186</v>
      </c>
      <c r="C194" s="15">
        <v>0</v>
      </c>
      <c r="D194" s="15">
        <v>0</v>
      </c>
      <c r="E194" s="15">
        <v>0</v>
      </c>
      <c r="F194" s="45">
        <f t="shared" si="15"/>
        <v>0</v>
      </c>
    </row>
    <row r="195" spans="1:6" ht="18" customHeight="1" x14ac:dyDescent="0.3">
      <c r="A195" s="211">
        <v>9</v>
      </c>
      <c r="B195" s="212" t="s">
        <v>187</v>
      </c>
      <c r="C195" s="17">
        <v>0</v>
      </c>
      <c r="D195" s="17">
        <v>0</v>
      </c>
      <c r="E195" s="17">
        <v>0</v>
      </c>
      <c r="F195" s="213">
        <f t="shared" si="15"/>
        <v>0</v>
      </c>
    </row>
    <row r="196" spans="1:6" ht="18" customHeight="1" x14ac:dyDescent="0.3">
      <c r="A196" s="499" t="s">
        <v>208</v>
      </c>
      <c r="B196" s="499"/>
      <c r="C196" s="499"/>
      <c r="D196" s="499"/>
      <c r="E196" s="499"/>
      <c r="F196" s="499"/>
    </row>
    <row r="197" spans="1:6" ht="18" customHeight="1" x14ac:dyDescent="0.3">
      <c r="A197" s="104" t="s">
        <v>126</v>
      </c>
      <c r="B197" s="105"/>
      <c r="C197" s="105"/>
      <c r="D197" s="105"/>
      <c r="E197" s="105"/>
      <c r="F197" s="106"/>
    </row>
    <row r="198" spans="1:6" ht="45" customHeight="1" x14ac:dyDescent="0.3">
      <c r="A198" s="492" t="s">
        <v>127</v>
      </c>
      <c r="B198" s="493"/>
      <c r="C198" s="493"/>
      <c r="D198" s="493"/>
      <c r="E198" s="493"/>
      <c r="F198" s="494"/>
    </row>
    <row r="199" spans="1:6" ht="30" customHeight="1" x14ac:dyDescent="0.3">
      <c r="A199"/>
      <c r="B199"/>
      <c r="C199"/>
      <c r="D199"/>
      <c r="E199"/>
      <c r="F199"/>
    </row>
    <row r="200" spans="1:6" ht="35.1" customHeight="1" x14ac:dyDescent="0.3">
      <c r="A200" s="129" t="s">
        <v>75</v>
      </c>
      <c r="B200" s="455" t="s">
        <v>338</v>
      </c>
      <c r="C200" s="456"/>
      <c r="D200" s="457" t="s">
        <v>48</v>
      </c>
      <c r="E200" s="458"/>
      <c r="F200" s="459"/>
    </row>
    <row r="201" spans="1:6" ht="35.1" customHeight="1" x14ac:dyDescent="0.3">
      <c r="A201" s="87" t="s">
        <v>46</v>
      </c>
      <c r="B201" s="455" t="s">
        <v>339</v>
      </c>
      <c r="C201" s="456"/>
      <c r="D201" s="460"/>
      <c r="E201" s="461"/>
      <c r="F201" s="462"/>
    </row>
    <row r="202" spans="1:6" ht="35.1" customHeight="1" x14ac:dyDescent="0.3">
      <c r="A202" s="88" t="s">
        <v>47</v>
      </c>
      <c r="B202" s="455" t="s">
        <v>340</v>
      </c>
      <c r="C202" s="456"/>
      <c r="D202" s="463"/>
      <c r="E202" s="464"/>
      <c r="F202" s="465"/>
    </row>
    <row r="203" spans="1:6" ht="13.8" x14ac:dyDescent="0.3">
      <c r="A203" s="528" t="s">
        <v>122</v>
      </c>
      <c r="B203" s="528"/>
      <c r="C203" s="528"/>
      <c r="D203" s="528"/>
      <c r="E203" s="528"/>
      <c r="F203" s="528"/>
    </row>
    <row r="205" spans="1:6" x14ac:dyDescent="0.3">
      <c r="A205" s="489" t="s">
        <v>149</v>
      </c>
      <c r="B205" s="490"/>
      <c r="C205" s="490"/>
      <c r="D205" s="490"/>
      <c r="E205" s="490"/>
      <c r="F205" s="491"/>
    </row>
    <row r="206" spans="1:6" x14ac:dyDescent="0.3">
      <c r="A206" s="108" t="s">
        <v>133</v>
      </c>
      <c r="F206" s="109"/>
    </row>
    <row r="207" spans="1:6" x14ac:dyDescent="0.3">
      <c r="A207" s="110"/>
      <c r="F207" s="109"/>
    </row>
    <row r="208" spans="1:6" x14ac:dyDescent="0.3">
      <c r="A208" s="108" t="s">
        <v>140</v>
      </c>
      <c r="D208" s="144" t="s">
        <v>174</v>
      </c>
      <c r="F208" s="109"/>
    </row>
    <row r="209" spans="1:6" x14ac:dyDescent="0.3">
      <c r="A209" s="110" t="s">
        <v>134</v>
      </c>
      <c r="B209" s="107">
        <f>+B86</f>
        <v>15682914334.77</v>
      </c>
      <c r="D209" s="487" t="s">
        <v>170</v>
      </c>
      <c r="E209" s="487"/>
      <c r="F209" s="488"/>
    </row>
    <row r="210" spans="1:6" x14ac:dyDescent="0.3">
      <c r="A210" s="110" t="s">
        <v>141</v>
      </c>
      <c r="B210" s="52">
        <f>+F105</f>
        <v>5816825167</v>
      </c>
      <c r="D210" s="487"/>
      <c r="E210" s="487"/>
      <c r="F210" s="488"/>
    </row>
    <row r="211" spans="1:6" ht="16.2" thickBot="1" x14ac:dyDescent="0.35">
      <c r="A211" s="110" t="s">
        <v>135</v>
      </c>
      <c r="B211" s="156">
        <f>+B209-B210</f>
        <v>9866089167.7700005</v>
      </c>
      <c r="D211" s="34" t="s">
        <v>171</v>
      </c>
      <c r="F211" s="158">
        <f>+F105</f>
        <v>5816825167</v>
      </c>
    </row>
    <row r="212" spans="1:6" ht="16.2" thickTop="1" x14ac:dyDescent="0.3">
      <c r="A212" s="110"/>
      <c r="D212" s="34" t="s">
        <v>172</v>
      </c>
      <c r="F212" s="159">
        <f>+F125</f>
        <v>4654249240</v>
      </c>
    </row>
    <row r="213" spans="1:6" ht="16.2" thickBot="1" x14ac:dyDescent="0.35">
      <c r="A213" s="108" t="s">
        <v>136</v>
      </c>
      <c r="D213" s="144" t="s">
        <v>173</v>
      </c>
      <c r="E213" s="144"/>
      <c r="F213" s="160">
        <f>+F212/F211</f>
        <v>0.80013565929477759</v>
      </c>
    </row>
    <row r="214" spans="1:6" ht="16.2" thickTop="1" x14ac:dyDescent="0.3">
      <c r="A214" s="110" t="s">
        <v>137</v>
      </c>
      <c r="B214" s="107">
        <f>+F40</f>
        <v>4654249240</v>
      </c>
      <c r="F214" s="109"/>
    </row>
    <row r="215" spans="1:6" x14ac:dyDescent="0.3">
      <c r="A215" s="110" t="s">
        <v>138</v>
      </c>
      <c r="B215" s="52">
        <f>+F125</f>
        <v>4654249240</v>
      </c>
      <c r="D215" s="487" t="s">
        <v>175</v>
      </c>
      <c r="E215" s="487"/>
      <c r="F215" s="488"/>
    </row>
    <row r="216" spans="1:6" ht="16.2" thickBot="1" x14ac:dyDescent="0.35">
      <c r="A216" s="110" t="s">
        <v>139</v>
      </c>
      <c r="B216" s="157">
        <f>+B214-B215</f>
        <v>0</v>
      </c>
      <c r="D216" s="487"/>
      <c r="E216" s="487"/>
      <c r="F216" s="488"/>
    </row>
    <row r="217" spans="1:6" ht="16.2" thickTop="1" x14ac:dyDescent="0.3">
      <c r="A217" s="110"/>
      <c r="B217"/>
      <c r="D217" s="162" t="s">
        <v>176</v>
      </c>
      <c r="E217" s="161"/>
      <c r="F217" s="158">
        <f>+B86</f>
        <v>15682914334.77</v>
      </c>
    </row>
    <row r="218" spans="1:6" x14ac:dyDescent="0.3">
      <c r="A218" s="110"/>
      <c r="B218"/>
      <c r="D218" s="162" t="s">
        <v>172</v>
      </c>
      <c r="E218" s="161"/>
      <c r="F218" s="159">
        <f>+F125</f>
        <v>4654249240</v>
      </c>
    </row>
    <row r="219" spans="1:6" ht="16.2" thickBot="1" x14ac:dyDescent="0.35">
      <c r="A219" s="110"/>
      <c r="B219"/>
      <c r="D219" s="161"/>
      <c r="E219" s="161"/>
      <c r="F219" s="160">
        <f>+F218/F217</f>
        <v>0.29677196091553204</v>
      </c>
    </row>
    <row r="220" spans="1:6" ht="16.2" thickTop="1" x14ac:dyDescent="0.3">
      <c r="A220" s="111"/>
      <c r="B220" s="112"/>
      <c r="C220" s="112"/>
      <c r="D220" s="112"/>
      <c r="E220" s="112"/>
      <c r="F220" s="113"/>
    </row>
  </sheetData>
  <mergeCells count="109">
    <mergeCell ref="B167:C167"/>
    <mergeCell ref="B168:C168"/>
    <mergeCell ref="B171:C171"/>
    <mergeCell ref="A115:F115"/>
    <mergeCell ref="A117:F117"/>
    <mergeCell ref="A119:F119"/>
    <mergeCell ref="A120:F120"/>
    <mergeCell ref="A121:F121"/>
    <mergeCell ref="A116:F116"/>
    <mergeCell ref="A154:E154"/>
    <mergeCell ref="A142:F142"/>
    <mergeCell ref="A125:B125"/>
    <mergeCell ref="A137:B137"/>
    <mergeCell ref="A140:F140"/>
    <mergeCell ref="A141:F141"/>
    <mergeCell ref="A143:F143"/>
    <mergeCell ref="A145:F145"/>
    <mergeCell ref="A146:F146"/>
    <mergeCell ref="D209:F210"/>
    <mergeCell ref="D215:F216"/>
    <mergeCell ref="A203:F203"/>
    <mergeCell ref="A205:F205"/>
    <mergeCell ref="A155:E155"/>
    <mergeCell ref="B200:C200"/>
    <mergeCell ref="D200:F202"/>
    <mergeCell ref="B201:C201"/>
    <mergeCell ref="B202:C202"/>
    <mergeCell ref="A156:F156"/>
    <mergeCell ref="A157:F157"/>
    <mergeCell ref="A158:F158"/>
    <mergeCell ref="A159:F159"/>
    <mergeCell ref="A160:F160"/>
    <mergeCell ref="A162:F162"/>
    <mergeCell ref="B164:D164"/>
    <mergeCell ref="A198:F198"/>
    <mergeCell ref="B173:C173"/>
    <mergeCell ref="B176:C176"/>
    <mergeCell ref="B178:C178"/>
    <mergeCell ref="B181:C181"/>
    <mergeCell ref="A196:F196"/>
    <mergeCell ref="B165:D165"/>
    <mergeCell ref="B166:D166"/>
    <mergeCell ref="A105:B105"/>
    <mergeCell ref="A82:F82"/>
    <mergeCell ref="A83:F83"/>
    <mergeCell ref="A84:F84"/>
    <mergeCell ref="A95:F95"/>
    <mergeCell ref="A97:F97"/>
    <mergeCell ref="A96:F96"/>
    <mergeCell ref="A80:F80"/>
    <mergeCell ref="A147:F147"/>
    <mergeCell ref="A72:F72"/>
    <mergeCell ref="B74:C74"/>
    <mergeCell ref="D74:F76"/>
    <mergeCell ref="B75:C75"/>
    <mergeCell ref="B76:C76"/>
    <mergeCell ref="A78:F78"/>
    <mergeCell ref="A99:F99"/>
    <mergeCell ref="A100:F100"/>
    <mergeCell ref="A101:F101"/>
    <mergeCell ref="A1:F2"/>
    <mergeCell ref="A3:F3"/>
    <mergeCell ref="A9:F9"/>
    <mergeCell ref="A46:B46"/>
    <mergeCell ref="A47:B47"/>
    <mergeCell ref="C5:E5"/>
    <mergeCell ref="C6:E6"/>
    <mergeCell ref="C7:E7"/>
    <mergeCell ref="A11:F11"/>
    <mergeCell ref="A27:A28"/>
    <mergeCell ref="A29:A30"/>
    <mergeCell ref="A31:A32"/>
    <mergeCell ref="A43:B43"/>
    <mergeCell ref="A44:B44"/>
    <mergeCell ref="A45:B45"/>
    <mergeCell ref="A48:B48"/>
    <mergeCell ref="A13:F13"/>
    <mergeCell ref="A14:F14"/>
    <mergeCell ref="A35:F35"/>
    <mergeCell ref="A37:F37"/>
    <mergeCell ref="A38:F38"/>
    <mergeCell ref="A39:B39"/>
    <mergeCell ref="A40:B40"/>
    <mergeCell ref="A41:B41"/>
    <mergeCell ref="A42:B42"/>
    <mergeCell ref="A34:F34"/>
    <mergeCell ref="A16:A17"/>
    <mergeCell ref="A19:A20"/>
    <mergeCell ref="A21:A22"/>
    <mergeCell ref="A23:A24"/>
    <mergeCell ref="A25:A26"/>
    <mergeCell ref="A50:F50"/>
    <mergeCell ref="A61:F61"/>
    <mergeCell ref="A69:B69"/>
    <mergeCell ref="A71:F71"/>
    <mergeCell ref="A58:B58"/>
    <mergeCell ref="A54:F54"/>
    <mergeCell ref="A51:F51"/>
    <mergeCell ref="A53:F53"/>
    <mergeCell ref="A55:B55"/>
    <mergeCell ref="A56:B56"/>
    <mergeCell ref="A57:B57"/>
    <mergeCell ref="A59:B59"/>
    <mergeCell ref="A62:F62"/>
    <mergeCell ref="A64:F64"/>
    <mergeCell ref="A65:F65"/>
    <mergeCell ref="A66:B66"/>
    <mergeCell ref="A67:B67"/>
    <mergeCell ref="A68:B68"/>
  </mergeCells>
  <conditionalFormatting sqref="B216">
    <cfRule type="cellIs" dxfId="11" priority="4" operator="equal">
      <formula>0</formula>
    </cfRule>
    <cfRule type="cellIs" dxfId="10" priority="5" operator="lessThan">
      <formula>0</formula>
    </cfRule>
    <cfRule type="cellIs" dxfId="9" priority="6" operator="greaterThan">
      <formula>0</formula>
    </cfRule>
  </conditionalFormatting>
  <conditionalFormatting sqref="F182">
    <cfRule type="cellIs" dxfId="8" priority="1" operator="equal">
      <formula>0</formula>
    </cfRule>
    <cfRule type="cellIs" dxfId="7" priority="2" operator="lessThan">
      <formula>0</formula>
    </cfRule>
    <cfRule type="cellIs" dxfId="6" priority="3" operator="greaterThan">
      <formula>0</formula>
    </cfRule>
  </conditionalFormatting>
  <dataValidations count="12">
    <dataValidation allowBlank="1" showInputMessage="1" showErrorMessage="1" promptTitle="Advertencia" prompt="Se recomienda leer cuidadosamente las indicaciones dispuestas en la parte inferior de esta tabla. " sqref="A149" xr:uid="{01CCBB73-FF2F-459D-9DFF-1CBB54F0F37B}"/>
    <dataValidation allowBlank="1" showInputMessage="1" showErrorMessage="1" promptTitle="Advertencia" prompt="Esta tabla solo la deben completar la unidades ejecutoras que por Ley específica estén facultadas para estimar superávits." sqref="F165" xr:uid="{1F9EC796-AA01-43E3-9EAA-598CFEFED945}"/>
    <dataValidation allowBlank="1" showInputMessage="1" showErrorMessage="1" promptTitle="Advertencia" prompt="El nombre de la partida debe ser de acuerdo al Clasificador de los Ingresos del Sector Público. " sqref="B106:B108 B126 B186" xr:uid="{C7DBA423-409B-400C-A60D-D813483DAAA4}"/>
    <dataValidation allowBlank="1" showInputMessage="1" showErrorMessage="1" promptTitle="Advertencia" prompt="En este espacio se debe detallar el código correspondiente a la partida detallada y debe ser el código definido en el Clasificador de los Ingresos del Sector Público. " sqref="A106:A108 A126 A186" xr:uid="{0E190341-4FE2-414F-B7DD-1CBDA094D952}"/>
    <dataValidation allowBlank="1" showInputMessage="1" showErrorMessage="1" promptTitle="Advertencia" prompt="El código debe ser el definido para la partida en particular y debe ser el código establecido en el Clasificador de los Ingresos del Sector Público. " sqref="A102 A122" xr:uid="{1AC7DD02-CCC5-4564-A840-491ADBB5F14D}"/>
    <dataValidation allowBlank="1" showInputMessage="1" showErrorMessage="1" promptTitle="Advertencia" prompt="Se debe indicar el nombre de la partida de acuerdo al Clasificador de los Ingresos del Sector Público." sqref="B102" xr:uid="{3B3A954B-FAB8-4EBE-BE1C-CBCF79BDE45C}"/>
    <dataValidation allowBlank="1" showInputMessage="1" showErrorMessage="1" promptTitle="Advertencia" prompt="Esta tabla se completa únicamente con los ingresos y egresos del período 2024. Se recomienda leer cuidadosamente las indicaciones señaladas en la parte inferior de la tabla. " sqref="A146:F146" xr:uid="{8C6076E1-1061-44AE-BAA4-891D6607B996}"/>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20:F120" xr:uid="{67E5F422-DF03-423C-BE60-1E3B1DD665F2}"/>
    <dataValidation allowBlank="1" showInputMessage="1" showErrorMessage="1" promptTitle="Advertencia" prompt="Debe coincidir con el monto reportado en la Liquidación Prespuestaria 2023, caso contrario se debe justificar en el espacio de observaciones. " sqref="D177 D169:D170 D172:D173" xr:uid="{F57FF142-55C7-414E-BCA8-BD8D3881DF92}"/>
    <dataValidation allowBlank="1" showInputMessage="1" showErrorMessage="1" promptTitle="Recordatorio" prompt="El superávit libre debe ser reintegrado a más tardar el 31 de marzo,_x000a_de acuerdo al  Decreto Nº 43189-MTSS, artículo 66. " sqref="B170:B172 B174:B177 B179:B181" xr:uid="{252659E5-6065-4F60-986E-33EBCFCC3BE2}"/>
    <dataValidation allowBlank="1" showInputMessage="1" showErrorMessage="1" promptTitle="Advertencia" prompt="Esta tabla solo la deben completar la unidades ejecutoras que por Ley específica estén facultadas para estimar y re presupuestar superávits." sqref="B165" xr:uid="{D68D0A7D-61CF-49DF-9E4E-EC74BC942AD9}"/>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74:F76" xr:uid="{2363D137-08ED-4EDA-A92A-566080085FAA}"/>
  </dataValidations>
  <hyperlinks>
    <hyperlink ref="A102" r:id="rId1" xr:uid="{100874E7-5AE0-43FD-8CAB-E8E6D98F09D0}"/>
    <hyperlink ref="A122" r:id="rId2" xr:uid="{8451ADDC-C0B3-4AC4-8CDB-0DF69D61BF35}"/>
    <hyperlink ref="B102" r:id="rId3" xr:uid="{BAFF97C4-3021-46E5-B77E-DBA8861ED6C0}"/>
    <hyperlink ref="B122" r:id="rId4" display="Nombre de la Partida presupuestaria" xr:uid="{E94F74C8-D75B-4B81-82E8-59FB5B2EA242}"/>
  </hyperlinks>
  <printOptions horizontalCentered="1"/>
  <pageMargins left="0.31496062992125984" right="0.31496062992125984" top="1.1811023622047245" bottom="0.39370078740157483" header="0.78740157480314965" footer="0.39370078740157483"/>
  <pageSetup scale="55" orientation="portrait" r:id="rId5"/>
  <headerFooter>
    <oddFooter>&amp;L&amp;"Palatino Linotype,Normal"&amp;K979797&amp;D&amp;C&amp;"Palatino Linotype,Normal"&amp;K979797Reporte de Ejecución programática y presupuestaria (I trimestre)&amp;R&amp;"Palatino Linotype,Normal"&amp;K979797&amp;P</oddFooter>
  </headerFooter>
  <rowBreaks count="4" manualBreakCount="4">
    <brk id="51" max="5" man="1"/>
    <brk id="76" max="16383" man="1"/>
    <brk id="117" max="5" man="1"/>
    <brk id="162" max="5" man="1"/>
  </rowBreaks>
  <drawing r:id="rId6"/>
  <legacyDrawing r:id="rId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31B42-86D4-44BD-A3EA-293853D8B8F7}">
  <sheetPr>
    <tabColor rgb="FF182951"/>
  </sheetPr>
  <dimension ref="A1:F118"/>
  <sheetViews>
    <sheetView showGridLines="0" zoomScale="80" zoomScaleNormal="80" zoomScaleSheetLayoutView="100" workbookViewId="0">
      <selection activeCell="A3" sqref="A3:F3"/>
    </sheetView>
  </sheetViews>
  <sheetFormatPr baseColWidth="10" defaultColWidth="11.44140625" defaultRowHeight="15.6" x14ac:dyDescent="0.3"/>
  <cols>
    <col min="1" max="1" width="63.44140625" style="27" customWidth="1"/>
    <col min="2" max="2" width="24.88671875" style="27" customWidth="1"/>
    <col min="3" max="6" width="20.6640625" style="27" customWidth="1"/>
    <col min="7" max="16384" width="11.44140625" style="27"/>
  </cols>
  <sheetData>
    <row r="1" spans="1:6" ht="18" customHeight="1" x14ac:dyDescent="0.3">
      <c r="A1" s="420" t="s">
        <v>123</v>
      </c>
      <c r="B1" s="420"/>
      <c r="C1" s="420"/>
      <c r="D1" s="420"/>
      <c r="E1" s="420"/>
      <c r="F1" s="420"/>
    </row>
    <row r="2" spans="1:6" ht="18" customHeight="1" x14ac:dyDescent="0.3">
      <c r="A2" s="420"/>
      <c r="B2" s="420"/>
      <c r="C2" s="420"/>
      <c r="D2" s="420"/>
      <c r="E2" s="420"/>
      <c r="F2" s="420"/>
    </row>
    <row r="3" spans="1:6" ht="18" customHeight="1" x14ac:dyDescent="0.3">
      <c r="A3" s="429" t="s">
        <v>230</v>
      </c>
      <c r="B3" s="429"/>
      <c r="C3" s="429"/>
      <c r="D3" s="429"/>
      <c r="E3" s="429"/>
      <c r="F3" s="429"/>
    </row>
    <row r="4" spans="1:6" ht="18" customHeight="1" thickBot="1" x14ac:dyDescent="0.35"/>
    <row r="5" spans="1:6" ht="18" customHeight="1" x14ac:dyDescent="0.3">
      <c r="A5" s="228"/>
      <c r="B5" s="143" t="s">
        <v>22</v>
      </c>
      <c r="C5" s="529" t="str">
        <f>+'1T'!C5</f>
        <v>Programa Nacional de Empleo (PRONAE)</v>
      </c>
      <c r="D5" s="530"/>
      <c r="E5" s="531"/>
    </row>
    <row r="6" spans="1:6" x14ac:dyDescent="0.3">
      <c r="A6" s="228"/>
      <c r="B6" s="145" t="s">
        <v>33</v>
      </c>
      <c r="C6" s="532" t="str">
        <f>+'1T'!C6</f>
        <v>Ministerio de Trabajo y Seguridad Social</v>
      </c>
      <c r="D6" s="533"/>
      <c r="E6" s="534"/>
    </row>
    <row r="7" spans="1:6" ht="21" customHeight="1" thickBot="1" x14ac:dyDescent="0.35">
      <c r="A7" s="228"/>
      <c r="B7" s="148" t="s">
        <v>34</v>
      </c>
      <c r="C7" s="535" t="str">
        <f>+'1T'!C7</f>
        <v>Dirección Nacional de Empleo</v>
      </c>
      <c r="D7" s="536"/>
      <c r="E7" s="537"/>
    </row>
    <row r="8" spans="1:6" x14ac:dyDescent="0.3">
      <c r="A8" s="228"/>
      <c r="B8" s="6"/>
      <c r="C8" s="6"/>
      <c r="D8" s="6"/>
      <c r="E8" s="6"/>
      <c r="F8" s="6"/>
    </row>
    <row r="9" spans="1:6" ht="19.8" x14ac:dyDescent="0.3">
      <c r="A9" s="432" t="s">
        <v>231</v>
      </c>
      <c r="B9" s="432"/>
      <c r="C9" s="432"/>
      <c r="D9" s="432"/>
      <c r="E9" s="432"/>
      <c r="F9" s="432"/>
    </row>
    <row r="10" spans="1:6" ht="15" customHeight="1" x14ac:dyDescent="0.3"/>
    <row r="11" spans="1:6" x14ac:dyDescent="0.3">
      <c r="A11" s="426" t="s">
        <v>36</v>
      </c>
      <c r="B11" s="426"/>
      <c r="C11" s="426"/>
      <c r="D11" s="426"/>
      <c r="E11" s="426"/>
      <c r="F11" s="426"/>
    </row>
    <row r="12" spans="1:6" x14ac:dyDescent="0.3">
      <c r="A12" s="426" t="s">
        <v>19</v>
      </c>
      <c r="B12" s="426"/>
      <c r="C12" s="426"/>
      <c r="D12" s="426"/>
      <c r="E12" s="426"/>
      <c r="F12" s="426"/>
    </row>
    <row r="13" spans="1:6" ht="35.1" customHeight="1" x14ac:dyDescent="0.3">
      <c r="A13" s="229" t="s">
        <v>17</v>
      </c>
      <c r="B13" s="91" t="s">
        <v>18</v>
      </c>
      <c r="C13" s="229" t="s">
        <v>82</v>
      </c>
      <c r="D13" s="91" t="s">
        <v>83</v>
      </c>
      <c r="E13" s="91" t="s">
        <v>84</v>
      </c>
      <c r="F13" s="230" t="s">
        <v>232</v>
      </c>
    </row>
    <row r="14" spans="1:6" s="60" customFormat="1" x14ac:dyDescent="0.3">
      <c r="A14" s="427" t="s">
        <v>16</v>
      </c>
      <c r="B14" s="86" t="s">
        <v>297</v>
      </c>
      <c r="C14" s="313">
        <f>+C17+C19+C21+C23+C25+C27+C29</f>
        <v>956</v>
      </c>
      <c r="D14" s="313">
        <f t="shared" ref="D14:F14" si="0">+D17+D19+D21+D23+D25+D27+D29</f>
        <v>2635</v>
      </c>
      <c r="E14" s="313">
        <f t="shared" si="0"/>
        <v>8348</v>
      </c>
      <c r="F14" s="313">
        <f t="shared" si="0"/>
        <v>11939</v>
      </c>
    </row>
    <row r="15" spans="1:6" s="60" customFormat="1" x14ac:dyDescent="0.3">
      <c r="A15" s="427"/>
      <c r="B15" s="86" t="s">
        <v>298</v>
      </c>
      <c r="C15" s="313">
        <f>+C18+C20+C22+C24+C26+C28+C30</f>
        <v>9120</v>
      </c>
      <c r="D15" s="313">
        <f t="shared" ref="D15:F15" si="1">+D18+D20+D22+D24+D26+D28+D30</f>
        <v>11043</v>
      </c>
      <c r="E15" s="313">
        <f t="shared" si="1"/>
        <v>21877</v>
      </c>
      <c r="F15" s="313">
        <f t="shared" si="1"/>
        <v>42040</v>
      </c>
    </row>
    <row r="16" spans="1:6" s="60" customFormat="1" x14ac:dyDescent="0.3">
      <c r="A16" s="12"/>
      <c r="B16" s="13"/>
      <c r="C16" s="314"/>
      <c r="D16" s="314"/>
      <c r="E16" s="314"/>
      <c r="F16" s="314"/>
    </row>
    <row r="17" spans="1:6" s="60" customFormat="1" x14ac:dyDescent="0.3">
      <c r="A17" s="430" t="s">
        <v>290</v>
      </c>
      <c r="B17" s="302" t="s">
        <v>297</v>
      </c>
      <c r="C17" s="312">
        <f>+'1T'!F19</f>
        <v>711</v>
      </c>
      <c r="D17" s="312">
        <f>+'2T'!F19</f>
        <v>1134</v>
      </c>
      <c r="E17" s="312">
        <f>+'3T'!F19</f>
        <v>6384</v>
      </c>
      <c r="F17" s="310">
        <f t="shared" ref="F17:F30" si="2">+SUM(C17:E17)</f>
        <v>8229</v>
      </c>
    </row>
    <row r="18" spans="1:6" s="60" customFormat="1" x14ac:dyDescent="0.3">
      <c r="A18" s="430"/>
      <c r="B18" s="302" t="s">
        <v>298</v>
      </c>
      <c r="C18" s="312">
        <f>+'1T'!F20</f>
        <v>8456</v>
      </c>
      <c r="D18" s="312">
        <f>+'2T'!F20</f>
        <v>2164</v>
      </c>
      <c r="E18" s="312">
        <f>+'3T'!F20</f>
        <v>16300</v>
      </c>
      <c r="F18" s="310">
        <f t="shared" si="2"/>
        <v>26920</v>
      </c>
    </row>
    <row r="19" spans="1:6" s="60" customFormat="1" x14ac:dyDescent="0.3">
      <c r="A19" s="445" t="s">
        <v>291</v>
      </c>
      <c r="B19" s="295" t="s">
        <v>297</v>
      </c>
      <c r="C19" s="311">
        <f>+'1T'!F21</f>
        <v>0</v>
      </c>
      <c r="D19" s="311">
        <f>+'2T'!F21</f>
        <v>0</v>
      </c>
      <c r="E19" s="311">
        <f>+'3T'!F21</f>
        <v>0</v>
      </c>
      <c r="F19" s="314">
        <f t="shared" si="2"/>
        <v>0</v>
      </c>
    </row>
    <row r="20" spans="1:6" s="60" customFormat="1" x14ac:dyDescent="0.3">
      <c r="A20" s="445"/>
      <c r="B20" s="295" t="s">
        <v>298</v>
      </c>
      <c r="C20" s="311">
        <f>+'1T'!F22</f>
        <v>0</v>
      </c>
      <c r="D20" s="311">
        <f>+'2T'!F22</f>
        <v>0</v>
      </c>
      <c r="E20" s="311">
        <f>+'3T'!F22</f>
        <v>0</v>
      </c>
      <c r="F20" s="314">
        <f t="shared" si="2"/>
        <v>0</v>
      </c>
    </row>
    <row r="21" spans="1:6" s="60" customFormat="1" x14ac:dyDescent="0.3">
      <c r="A21" s="430" t="s">
        <v>292</v>
      </c>
      <c r="B21" s="302" t="s">
        <v>297</v>
      </c>
      <c r="C21" s="312">
        <f>+'1T'!F23</f>
        <v>0</v>
      </c>
      <c r="D21" s="312">
        <f>+'2T'!F23</f>
        <v>0</v>
      </c>
      <c r="E21" s="312">
        <f>+'3T'!F23</f>
        <v>73</v>
      </c>
      <c r="F21" s="310">
        <f t="shared" si="2"/>
        <v>73</v>
      </c>
    </row>
    <row r="22" spans="1:6" s="60" customFormat="1" x14ac:dyDescent="0.3">
      <c r="A22" s="430"/>
      <c r="B22" s="302" t="s">
        <v>298</v>
      </c>
      <c r="C22" s="312">
        <f>+'1T'!F24</f>
        <v>9</v>
      </c>
      <c r="D22" s="312">
        <f>+'2T'!F24</f>
        <v>0</v>
      </c>
      <c r="E22" s="312">
        <f>+'3T'!F24</f>
        <v>73</v>
      </c>
      <c r="F22" s="310">
        <f t="shared" si="2"/>
        <v>82</v>
      </c>
    </row>
    <row r="23" spans="1:6" s="60" customFormat="1" x14ac:dyDescent="0.3">
      <c r="A23" s="445" t="s">
        <v>293</v>
      </c>
      <c r="B23" s="295" t="s">
        <v>297</v>
      </c>
      <c r="C23" s="311">
        <f>+'1T'!F25</f>
        <v>105</v>
      </c>
      <c r="D23" s="311">
        <f>+'2T'!F25</f>
        <v>692</v>
      </c>
      <c r="E23" s="311">
        <f>+'3T'!F25</f>
        <v>670</v>
      </c>
      <c r="F23" s="314">
        <f t="shared" si="2"/>
        <v>1467</v>
      </c>
    </row>
    <row r="24" spans="1:6" s="60" customFormat="1" x14ac:dyDescent="0.3">
      <c r="A24" s="445"/>
      <c r="B24" s="295" t="s">
        <v>298</v>
      </c>
      <c r="C24" s="311">
        <f>+'1T'!F26</f>
        <v>267</v>
      </c>
      <c r="D24" s="311">
        <f>+'2T'!F26</f>
        <v>7238</v>
      </c>
      <c r="E24" s="311">
        <f>+'3T'!F26</f>
        <v>2287</v>
      </c>
      <c r="F24" s="314">
        <f t="shared" si="2"/>
        <v>9792</v>
      </c>
    </row>
    <row r="25" spans="1:6" s="60" customFormat="1" x14ac:dyDescent="0.3">
      <c r="A25" s="446" t="s">
        <v>294</v>
      </c>
      <c r="B25" s="302" t="s">
        <v>297</v>
      </c>
      <c r="C25" s="312">
        <f>+'1T'!F27</f>
        <v>140</v>
      </c>
      <c r="D25" s="312">
        <f>+'2T'!F27</f>
        <v>809</v>
      </c>
      <c r="E25" s="312">
        <f>+'3T'!F27</f>
        <v>1221</v>
      </c>
      <c r="F25" s="310">
        <f t="shared" si="2"/>
        <v>2170</v>
      </c>
    </row>
    <row r="26" spans="1:6" s="60" customFormat="1" x14ac:dyDescent="0.3">
      <c r="A26" s="446"/>
      <c r="B26" s="302" t="s">
        <v>298</v>
      </c>
      <c r="C26" s="312">
        <f>+'1T'!F28</f>
        <v>388</v>
      </c>
      <c r="D26" s="312">
        <f>+'2T'!F28</f>
        <v>1641</v>
      </c>
      <c r="E26" s="312">
        <f>+'3T'!F28</f>
        <v>3217</v>
      </c>
      <c r="F26" s="310">
        <f t="shared" si="2"/>
        <v>5246</v>
      </c>
    </row>
    <row r="27" spans="1:6" s="60" customFormat="1" x14ac:dyDescent="0.3">
      <c r="A27" s="445" t="s">
        <v>295</v>
      </c>
      <c r="B27" s="295" t="s">
        <v>297</v>
      </c>
      <c r="C27" s="311">
        <f>+'1T'!F29</f>
        <v>0</v>
      </c>
      <c r="D27" s="311">
        <f>+'2T'!F29</f>
        <v>0</v>
      </c>
      <c r="E27" s="311">
        <f>+'3T'!F29</f>
        <v>0</v>
      </c>
      <c r="F27" s="314">
        <f t="shared" si="2"/>
        <v>0</v>
      </c>
    </row>
    <row r="28" spans="1:6" s="60" customFormat="1" x14ac:dyDescent="0.3">
      <c r="A28" s="445"/>
      <c r="B28" s="295" t="s">
        <v>298</v>
      </c>
      <c r="C28" s="311">
        <f>+'1T'!F30</f>
        <v>0</v>
      </c>
      <c r="D28" s="311">
        <f>+'2T'!F30</f>
        <v>0</v>
      </c>
      <c r="E28" s="311">
        <f>+'3T'!F30</f>
        <v>0</v>
      </c>
      <c r="F28" s="314">
        <f t="shared" si="2"/>
        <v>0</v>
      </c>
    </row>
    <row r="29" spans="1:6" s="60" customFormat="1" x14ac:dyDescent="0.3">
      <c r="A29" s="447" t="s">
        <v>296</v>
      </c>
      <c r="B29" s="302" t="s">
        <v>297</v>
      </c>
      <c r="C29" s="312">
        <f>+'1T'!F31</f>
        <v>0</v>
      </c>
      <c r="D29" s="312">
        <f>+'2T'!F31</f>
        <v>0</v>
      </c>
      <c r="E29" s="312">
        <f>+'3T'!F31</f>
        <v>0</v>
      </c>
      <c r="F29" s="310">
        <f t="shared" si="2"/>
        <v>0</v>
      </c>
    </row>
    <row r="30" spans="1:6" s="60" customFormat="1" x14ac:dyDescent="0.3">
      <c r="A30" s="448"/>
      <c r="B30" s="302" t="s">
        <v>298</v>
      </c>
      <c r="C30" s="312">
        <f>+'1T'!F32</f>
        <v>0</v>
      </c>
      <c r="D30" s="312">
        <f>+'2T'!F32</f>
        <v>0</v>
      </c>
      <c r="E30" s="312">
        <f>+'3T'!F32</f>
        <v>0</v>
      </c>
      <c r="F30" s="315">
        <f t="shared" si="2"/>
        <v>0</v>
      </c>
    </row>
    <row r="31" spans="1:6" x14ac:dyDescent="0.3">
      <c r="A31" s="138" t="s">
        <v>163</v>
      </c>
      <c r="B31" s="286" t="s">
        <v>164</v>
      </c>
      <c r="C31" s="137"/>
      <c r="D31" s="137"/>
      <c r="E31" s="137"/>
    </row>
    <row r="32" spans="1:6" ht="50.1" customHeight="1" x14ac:dyDescent="0.3">
      <c r="A32" s="468" t="s">
        <v>111</v>
      </c>
      <c r="B32" s="469"/>
      <c r="C32" s="469"/>
      <c r="D32" s="469"/>
      <c r="E32" s="469"/>
      <c r="F32" s="470"/>
    </row>
    <row r="33" spans="1:5" ht="17.25" customHeight="1" x14ac:dyDescent="0.3">
      <c r="A33" s="30"/>
      <c r="B33" s="30"/>
      <c r="C33" s="30"/>
      <c r="D33" s="31"/>
      <c r="E33" s="31"/>
    </row>
    <row r="34" spans="1:5" ht="18" customHeight="1" x14ac:dyDescent="0.3">
      <c r="A34" s="426" t="s">
        <v>37</v>
      </c>
      <c r="B34" s="426"/>
      <c r="C34" s="426"/>
      <c r="D34" s="426"/>
      <c r="E34" s="426"/>
    </row>
    <row r="35" spans="1:5" ht="18" customHeight="1" x14ac:dyDescent="0.3">
      <c r="A35" s="426" t="s">
        <v>20</v>
      </c>
      <c r="B35" s="426"/>
      <c r="C35" s="426"/>
      <c r="D35" s="426"/>
      <c r="E35" s="426"/>
    </row>
    <row r="36" spans="1:5" ht="35.1" customHeight="1" x14ac:dyDescent="0.3">
      <c r="A36" s="229" t="s">
        <v>21</v>
      </c>
      <c r="B36" s="205" t="s">
        <v>82</v>
      </c>
      <c r="C36" s="205" t="s">
        <v>83</v>
      </c>
      <c r="D36" s="205" t="s">
        <v>84</v>
      </c>
      <c r="E36" s="205" t="s">
        <v>232</v>
      </c>
    </row>
    <row r="37" spans="1:5" ht="18" customHeight="1" x14ac:dyDescent="0.3">
      <c r="A37" s="308" t="s">
        <v>16</v>
      </c>
      <c r="B37" s="98">
        <f>+SUM(B39:B45)</f>
        <v>2681672400</v>
      </c>
      <c r="C37" s="98">
        <f t="shared" ref="C37:E37" si="3">+SUM(C39:C45)</f>
        <v>3019813850</v>
      </c>
      <c r="D37" s="98">
        <f t="shared" si="3"/>
        <v>4654249240</v>
      </c>
      <c r="E37" s="98">
        <f t="shared" si="3"/>
        <v>10355735490</v>
      </c>
    </row>
    <row r="38" spans="1:5" ht="15" customHeight="1" x14ac:dyDescent="0.3">
      <c r="A38" s="309"/>
      <c r="B38" s="318"/>
      <c r="C38" s="318"/>
      <c r="D38" s="316"/>
      <c r="E38" s="317"/>
    </row>
    <row r="39" spans="1:5" ht="18" customHeight="1" x14ac:dyDescent="0.3">
      <c r="A39" s="309" t="s">
        <v>290</v>
      </c>
      <c r="B39" s="72">
        <f>+'1T'!F42</f>
        <v>2528377400</v>
      </c>
      <c r="C39" s="49">
        <f>+'2T'!F42</f>
        <v>2125638850</v>
      </c>
      <c r="D39" s="316">
        <f>+'3T'!F42</f>
        <v>3352381740</v>
      </c>
      <c r="E39" s="198">
        <f>+SUM(B39:D39)</f>
        <v>8006397990</v>
      </c>
    </row>
    <row r="40" spans="1:5" ht="18" customHeight="1" x14ac:dyDescent="0.3">
      <c r="A40" s="309" t="s">
        <v>291</v>
      </c>
      <c r="B40" s="72">
        <f>+'1T'!F43</f>
        <v>0</v>
      </c>
      <c r="C40" s="49">
        <f>+'2T'!F43</f>
        <v>0</v>
      </c>
      <c r="D40" s="316">
        <f>+'3T'!F43</f>
        <v>0</v>
      </c>
      <c r="E40" s="198">
        <f t="shared" ref="E40:E45" si="4">+SUM(B40:D40)</f>
        <v>0</v>
      </c>
    </row>
    <row r="41" spans="1:5" ht="18" customHeight="1" x14ac:dyDescent="0.3">
      <c r="A41" s="309" t="s">
        <v>292</v>
      </c>
      <c r="B41" s="72">
        <f>+'1T'!F44</f>
        <v>1035000</v>
      </c>
      <c r="C41" s="49">
        <f>+'2T'!F44</f>
        <v>0</v>
      </c>
      <c r="D41" s="316">
        <f>+'3T'!F44</f>
        <v>8577500</v>
      </c>
      <c r="E41" s="198">
        <f t="shared" si="4"/>
        <v>9612500</v>
      </c>
    </row>
    <row r="42" spans="1:5" ht="18" customHeight="1" x14ac:dyDescent="0.3">
      <c r="A42" s="309" t="s">
        <v>293</v>
      </c>
      <c r="B42" s="72">
        <f>+'1T'!F45</f>
        <v>61900000</v>
      </c>
      <c r="C42" s="49">
        <f>+'2T'!F45</f>
        <v>508540000</v>
      </c>
      <c r="D42" s="316">
        <f>+'3T'!F45</f>
        <v>537445000</v>
      </c>
      <c r="E42" s="198">
        <f t="shared" si="4"/>
        <v>1107885000</v>
      </c>
    </row>
    <row r="43" spans="1:5" ht="18" customHeight="1" x14ac:dyDescent="0.3">
      <c r="A43" s="309" t="s">
        <v>294</v>
      </c>
      <c r="B43" s="72">
        <f>+'1T'!F46</f>
        <v>90360000</v>
      </c>
      <c r="C43" s="49">
        <f>+'2T'!F46</f>
        <v>385635000</v>
      </c>
      <c r="D43" s="316">
        <f>+'3T'!F46</f>
        <v>755845000</v>
      </c>
      <c r="E43" s="198">
        <f t="shared" si="4"/>
        <v>1231840000</v>
      </c>
    </row>
    <row r="44" spans="1:5" ht="18" customHeight="1" x14ac:dyDescent="0.3">
      <c r="A44" s="309" t="s">
        <v>295</v>
      </c>
      <c r="B44" s="72">
        <f>+'1T'!F47</f>
        <v>0</v>
      </c>
      <c r="C44" s="49">
        <f>+'2T'!F47</f>
        <v>0</v>
      </c>
      <c r="D44" s="316">
        <f>+'3T'!F47</f>
        <v>0</v>
      </c>
      <c r="E44" s="198">
        <f t="shared" si="4"/>
        <v>0</v>
      </c>
    </row>
    <row r="45" spans="1:5" ht="18" customHeight="1" x14ac:dyDescent="0.3">
      <c r="A45" s="309" t="s">
        <v>296</v>
      </c>
      <c r="B45" s="72">
        <f>+'1T'!F48</f>
        <v>0</v>
      </c>
      <c r="C45" s="49">
        <f>+'2T'!F48</f>
        <v>0</v>
      </c>
      <c r="D45" s="316">
        <f>+'3T'!F48</f>
        <v>0</v>
      </c>
      <c r="E45" s="306">
        <f t="shared" si="4"/>
        <v>0</v>
      </c>
    </row>
    <row r="46" spans="1:5" ht="15" customHeight="1" x14ac:dyDescent="0.3">
      <c r="A46" s="138" t="s">
        <v>163</v>
      </c>
      <c r="B46" s="286" t="s">
        <v>164</v>
      </c>
      <c r="C46" s="231"/>
      <c r="D46" s="231"/>
    </row>
    <row r="47" spans="1:5" ht="50.1" customHeight="1" x14ac:dyDescent="0.3">
      <c r="A47" s="468" t="s">
        <v>111</v>
      </c>
      <c r="B47" s="469"/>
      <c r="C47" s="469"/>
      <c r="D47" s="469"/>
      <c r="E47" s="470"/>
    </row>
    <row r="48" spans="1:5" ht="21" customHeight="1" x14ac:dyDescent="0.3"/>
    <row r="49" spans="1:6" ht="21" customHeight="1" x14ac:dyDescent="0.3">
      <c r="A49" s="432" t="s">
        <v>332</v>
      </c>
      <c r="B49" s="432"/>
      <c r="C49" s="432"/>
      <c r="D49" s="432"/>
      <c r="E49" s="432"/>
      <c r="F49" s="432"/>
    </row>
    <row r="50" spans="1:6" ht="21" customHeight="1" x14ac:dyDescent="0.3">
      <c r="A50" s="431" t="s">
        <v>71</v>
      </c>
      <c r="B50" s="431"/>
      <c r="C50" s="431"/>
      <c r="D50" s="431"/>
      <c r="E50" s="431"/>
      <c r="F50" s="276"/>
    </row>
    <row r="51" spans="1:6" ht="21" customHeight="1" x14ac:dyDescent="0.3">
      <c r="A51" s="431" t="s">
        <v>72</v>
      </c>
      <c r="B51" s="431"/>
      <c r="C51" s="431"/>
      <c r="D51" s="431"/>
      <c r="E51" s="431"/>
    </row>
    <row r="52" spans="1:6" ht="21" customHeight="1" x14ac:dyDescent="0.3">
      <c r="A52" s="431" t="s">
        <v>51</v>
      </c>
      <c r="B52" s="431"/>
      <c r="C52" s="431"/>
      <c r="D52" s="431"/>
      <c r="E52" s="431"/>
    </row>
    <row r="53" spans="1:6" ht="34.5" customHeight="1" x14ac:dyDescent="0.3">
      <c r="A53" s="96" t="s">
        <v>70</v>
      </c>
      <c r="B53" s="96" t="s">
        <v>82</v>
      </c>
      <c r="C53" s="96" t="s">
        <v>83</v>
      </c>
      <c r="D53" s="272" t="s">
        <v>84</v>
      </c>
      <c r="E53" s="273" t="s">
        <v>232</v>
      </c>
      <c r="F53" s="234"/>
    </row>
    <row r="54" spans="1:6" ht="21" customHeight="1" x14ac:dyDescent="0.3">
      <c r="A54" s="118" t="s">
        <v>73</v>
      </c>
      <c r="B54" s="119">
        <v>0</v>
      </c>
      <c r="C54" s="119">
        <f>+B58</f>
        <v>3509452629</v>
      </c>
      <c r="D54" s="119">
        <f>+C58</f>
        <v>2995921302</v>
      </c>
      <c r="E54" s="277">
        <v>0</v>
      </c>
      <c r="F54" s="234"/>
    </row>
    <row r="55" spans="1:6" ht="21" customHeight="1" x14ac:dyDescent="0.3">
      <c r="A55" s="118" t="s">
        <v>74</v>
      </c>
      <c r="B55" s="119">
        <f>+'1T'!F105</f>
        <v>6191125029</v>
      </c>
      <c r="C55" s="119">
        <f>+'2T'!F105</f>
        <v>2506282523</v>
      </c>
      <c r="D55" s="119">
        <f>+'3T'!F105</f>
        <v>5816825167</v>
      </c>
      <c r="E55" s="277">
        <f>+B55+C55+D55</f>
        <v>14514232719</v>
      </c>
      <c r="F55" s="234"/>
    </row>
    <row r="56" spans="1:6" ht="21" customHeight="1" x14ac:dyDescent="0.3">
      <c r="A56" s="118" t="s">
        <v>100</v>
      </c>
      <c r="B56" s="119">
        <f>+B54+B55</f>
        <v>6191125029</v>
      </c>
      <c r="C56" s="119">
        <f>+C54+C55</f>
        <v>6015735152</v>
      </c>
      <c r="D56" s="119">
        <f>+D54+D55</f>
        <v>8812746469</v>
      </c>
      <c r="E56" s="278">
        <f>+D56</f>
        <v>8812746469</v>
      </c>
      <c r="F56" s="234"/>
    </row>
    <row r="57" spans="1:6" ht="21" customHeight="1" x14ac:dyDescent="0.3">
      <c r="A57" s="118" t="s">
        <v>152</v>
      </c>
      <c r="B57" s="119">
        <f>+'1T'!F125</f>
        <v>2681672400</v>
      </c>
      <c r="C57" s="119">
        <f>+'2T'!F125</f>
        <v>3019813850</v>
      </c>
      <c r="D57" s="119">
        <f>+'3T'!F125</f>
        <v>4654249240</v>
      </c>
      <c r="E57" s="278">
        <f>+D57</f>
        <v>4654249240</v>
      </c>
      <c r="F57" s="234"/>
    </row>
    <row r="58" spans="1:6" ht="21" customHeight="1" x14ac:dyDescent="0.3">
      <c r="A58" s="118" t="s">
        <v>101</v>
      </c>
      <c r="B58" s="119">
        <f>+B56-B57</f>
        <v>3509452629</v>
      </c>
      <c r="C58" s="119">
        <f>+C56-C57</f>
        <v>2995921302</v>
      </c>
      <c r="D58" s="119">
        <f>+D56-D57</f>
        <v>4158497229</v>
      </c>
      <c r="E58" s="279">
        <f>+E56-E57</f>
        <v>4158497229</v>
      </c>
      <c r="F58" s="234"/>
    </row>
    <row r="59" spans="1:6" ht="9.9" customHeight="1" x14ac:dyDescent="0.3">
      <c r="A59" s="504" t="s">
        <v>42</v>
      </c>
      <c r="B59" s="504"/>
      <c r="C59" s="504"/>
      <c r="D59" s="504"/>
    </row>
    <row r="60" spans="1:6" ht="9.9" customHeight="1" x14ac:dyDescent="0.3">
      <c r="A60" s="232"/>
      <c r="B60" s="232"/>
      <c r="C60" s="232"/>
      <c r="D60" s="232"/>
    </row>
    <row r="61" spans="1:6" ht="9.9" customHeight="1" x14ac:dyDescent="0.3">
      <c r="A61" s="232"/>
      <c r="B61" s="232"/>
      <c r="C61" s="232"/>
      <c r="D61" s="232"/>
    </row>
    <row r="62" spans="1:6" ht="9.9" customHeight="1" x14ac:dyDescent="0.3">
      <c r="A62" s="232"/>
      <c r="B62" s="232"/>
      <c r="C62" s="232"/>
      <c r="D62" s="232"/>
    </row>
    <row r="63" spans="1:6" x14ac:dyDescent="0.3">
      <c r="A63" s="419" t="s">
        <v>122</v>
      </c>
      <c r="B63" s="419"/>
      <c r="C63" s="419"/>
      <c r="D63" s="419"/>
      <c r="E63" s="419"/>
      <c r="F63" s="419"/>
    </row>
    <row r="118" spans="1:1" x14ac:dyDescent="0.3"/>
  </sheetData>
  <mergeCells count="26">
    <mergeCell ref="A1:F2"/>
    <mergeCell ref="A3:F3"/>
    <mergeCell ref="A9:F9"/>
    <mergeCell ref="C5:E5"/>
    <mergeCell ref="C6:E6"/>
    <mergeCell ref="C7:E7"/>
    <mergeCell ref="A11:F11"/>
    <mergeCell ref="A32:F32"/>
    <mergeCell ref="A34:E34"/>
    <mergeCell ref="A35:E35"/>
    <mergeCell ref="A47:E47"/>
    <mergeCell ref="A14:A15"/>
    <mergeCell ref="A17:A18"/>
    <mergeCell ref="A19:A20"/>
    <mergeCell ref="A21:A22"/>
    <mergeCell ref="A23:A24"/>
    <mergeCell ref="A25:A26"/>
    <mergeCell ref="A27:A28"/>
    <mergeCell ref="A29:A30"/>
    <mergeCell ref="A63:F63"/>
    <mergeCell ref="A12:F12"/>
    <mergeCell ref="A50:E50"/>
    <mergeCell ref="A51:E51"/>
    <mergeCell ref="A52:E52"/>
    <mergeCell ref="A59:D59"/>
    <mergeCell ref="A49:F49"/>
  </mergeCells>
  <dataValidations count="1">
    <dataValidation allowBlank="1" showInputMessage="1" showErrorMessage="1" promptTitle="Advertencia" prompt="Se recomienda leer cuidadosamente las indicaciones dispuestas en la parte inferior de esta tabla. " sqref="A54" xr:uid="{C90F0FF1-F3C1-4CF8-BBB9-4699C52B49F9}"/>
  </dataValidations>
  <printOptions horizontalCentered="1"/>
  <pageMargins left="0.31496062992125984" right="0.31496062992125984" top="1.1811023622047245" bottom="0.39370078740157483" header="0.78740157480314965" footer="0.39370078740157483"/>
  <pageSetup scale="58" orientation="portrait" r:id="rId1"/>
  <headerFooter>
    <oddFooter>&amp;L&amp;"Palatino Linotype,Normal"&amp;K979797&amp;D&amp;C&amp;"Palatino Linotype,Normal"&amp;K979797Reporte de Ejecución programática y presupuestaria (I trimestre)&amp;R&amp;"Palatino Linotype,Normal"&amp;K979797&amp;P</oddFooter>
  </headerFooter>
  <drawing r:id="rId2"/>
  <legacyDrawing r:id="rId3"/>
  <legacyDrawingHF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636D9-1666-488B-879D-AFC7C3DF6AA6}">
  <sheetPr>
    <tabColor rgb="FF979797"/>
  </sheetPr>
  <dimension ref="A1:F220"/>
  <sheetViews>
    <sheetView showGridLines="0" zoomScale="80" zoomScaleNormal="80" zoomScaleSheetLayoutView="100" workbookViewId="0">
      <selection sqref="A1:F2"/>
    </sheetView>
  </sheetViews>
  <sheetFormatPr baseColWidth="10" defaultColWidth="11.44140625" defaultRowHeight="15.6" x14ac:dyDescent="0.3"/>
  <cols>
    <col min="1" max="1" width="59.44140625" style="34" customWidth="1"/>
    <col min="2" max="2" width="28.109375" style="34" customWidth="1"/>
    <col min="3" max="5" width="19.6640625" style="34" customWidth="1"/>
    <col min="6" max="6" width="20.6640625" style="34" customWidth="1"/>
    <col min="7" max="16384" width="11.44140625" style="27"/>
  </cols>
  <sheetData>
    <row r="1" spans="1:6" ht="26.4" customHeight="1" x14ac:dyDescent="0.3">
      <c r="A1" s="420" t="s">
        <v>123</v>
      </c>
      <c r="B1" s="420"/>
      <c r="C1" s="420"/>
      <c r="D1" s="420"/>
      <c r="E1" s="420"/>
      <c r="F1" s="420"/>
    </row>
    <row r="2" spans="1:6" ht="19.2" customHeight="1" x14ac:dyDescent="0.3">
      <c r="A2" s="420"/>
      <c r="B2" s="420"/>
      <c r="C2" s="420"/>
      <c r="D2" s="420"/>
      <c r="E2" s="420"/>
      <c r="F2" s="420"/>
    </row>
    <row r="3" spans="1:6" ht="17.399999999999999" x14ac:dyDescent="0.3">
      <c r="A3" s="429" t="s">
        <v>159</v>
      </c>
      <c r="B3" s="429"/>
      <c r="C3" s="429"/>
      <c r="D3" s="429"/>
      <c r="E3" s="429"/>
      <c r="F3" s="429"/>
    </row>
    <row r="4" spans="1:6" ht="9.9" customHeight="1" thickBot="1" x14ac:dyDescent="0.35">
      <c r="A4" s="222"/>
      <c r="B4" s="222"/>
      <c r="C4" s="222"/>
      <c r="D4" s="222"/>
      <c r="E4" s="222"/>
      <c r="F4" s="222"/>
    </row>
    <row r="5" spans="1:6" ht="18" customHeight="1" x14ac:dyDescent="0.3">
      <c r="A5" s="55"/>
      <c r="B5" s="143" t="s">
        <v>22</v>
      </c>
      <c r="C5" s="433" t="str">
        <f>+'1T'!C5</f>
        <v>Programa Nacional de Empleo (PRONAE)</v>
      </c>
      <c r="D5" s="434"/>
      <c r="E5" s="435"/>
      <c r="F5" s="27"/>
    </row>
    <row r="6" spans="1:6" ht="18" customHeight="1" x14ac:dyDescent="0.3">
      <c r="A6" s="56"/>
      <c r="B6" s="145" t="s">
        <v>33</v>
      </c>
      <c r="C6" s="436" t="str">
        <f>+'1T'!C6</f>
        <v>Ministerio de Trabajo y Seguridad Social</v>
      </c>
      <c r="D6" s="437"/>
      <c r="E6" s="438"/>
      <c r="F6" s="6"/>
    </row>
    <row r="7" spans="1:6" ht="18" customHeight="1" thickBot="1" x14ac:dyDescent="0.35">
      <c r="A7" s="56"/>
      <c r="B7" s="148" t="s">
        <v>34</v>
      </c>
      <c r="C7" s="439" t="str">
        <f>+'1T'!C7</f>
        <v>Dirección Nacional de Empleo</v>
      </c>
      <c r="D7" s="440"/>
      <c r="E7" s="441"/>
      <c r="F7" s="6"/>
    </row>
    <row r="8" spans="1:6" ht="9.9" customHeight="1" x14ac:dyDescent="0.3">
      <c r="A8" s="7"/>
      <c r="B8" s="219"/>
      <c r="C8" s="219"/>
      <c r="D8" s="219"/>
      <c r="E8" s="219"/>
      <c r="F8" s="219"/>
    </row>
    <row r="9" spans="1:6" ht="21.9" customHeight="1" x14ac:dyDescent="0.3">
      <c r="A9" s="432" t="s">
        <v>35</v>
      </c>
      <c r="B9" s="432"/>
      <c r="C9" s="432"/>
      <c r="D9" s="432"/>
      <c r="E9" s="432"/>
      <c r="F9" s="432"/>
    </row>
    <row r="10" spans="1:6" s="60" customFormat="1" ht="17.399999999999999" x14ac:dyDescent="0.3">
      <c r="A10" s="11"/>
      <c r="B10" s="11"/>
      <c r="C10" s="11"/>
      <c r="D10" s="11"/>
      <c r="E10" s="11"/>
      <c r="F10" s="11"/>
    </row>
    <row r="11" spans="1:6" ht="50.25" customHeight="1" x14ac:dyDescent="0.3">
      <c r="A11" s="409" t="s">
        <v>282</v>
      </c>
      <c r="B11" s="409"/>
      <c r="C11" s="409"/>
      <c r="D11" s="409"/>
      <c r="E11" s="409"/>
      <c r="F11" s="409"/>
    </row>
    <row r="12" spans="1:6" s="60" customFormat="1" ht="17.399999999999999" x14ac:dyDescent="0.3">
      <c r="A12" s="11"/>
      <c r="B12" s="11"/>
      <c r="C12" s="11"/>
      <c r="D12" s="11"/>
      <c r="E12" s="11"/>
      <c r="F12" s="11"/>
    </row>
    <row r="13" spans="1:6" s="60" customFormat="1" ht="16.95" customHeight="1" x14ac:dyDescent="0.3">
      <c r="A13" s="426" t="s">
        <v>36</v>
      </c>
      <c r="B13" s="426"/>
      <c r="C13" s="426"/>
      <c r="D13" s="426"/>
      <c r="E13" s="426"/>
      <c r="F13" s="426"/>
    </row>
    <row r="14" spans="1:6" s="60" customFormat="1" ht="16.95" customHeight="1" x14ac:dyDescent="0.3">
      <c r="A14" s="426" t="s">
        <v>19</v>
      </c>
      <c r="B14" s="426"/>
      <c r="C14" s="426"/>
      <c r="D14" s="426"/>
      <c r="E14" s="426"/>
      <c r="F14" s="426"/>
    </row>
    <row r="15" spans="1:6" ht="18" customHeight="1" x14ac:dyDescent="0.3">
      <c r="A15" s="218" t="s">
        <v>17</v>
      </c>
      <c r="B15" s="91" t="s">
        <v>18</v>
      </c>
      <c r="C15" s="91" t="s">
        <v>14</v>
      </c>
      <c r="D15" s="91" t="s">
        <v>15</v>
      </c>
      <c r="E15" s="91" t="s">
        <v>80</v>
      </c>
      <c r="F15" s="218" t="s">
        <v>12</v>
      </c>
    </row>
    <row r="16" spans="1:6" ht="16.95" customHeight="1" x14ac:dyDescent="0.3">
      <c r="A16" s="427" t="s">
        <v>16</v>
      </c>
      <c r="B16" s="86" t="s">
        <v>297</v>
      </c>
      <c r="C16" s="296">
        <f>+C19+C21+C23+C25+C27+C29+C31</f>
        <v>3612</v>
      </c>
      <c r="D16" s="296">
        <f t="shared" ref="D16:F17" si="0">+D19+D21+D23+D25+D27+D29+D31</f>
        <v>1786</v>
      </c>
      <c r="E16" s="296">
        <f t="shared" si="0"/>
        <v>171</v>
      </c>
      <c r="F16" s="296">
        <f t="shared" si="0"/>
        <v>5569</v>
      </c>
    </row>
    <row r="17" spans="1:6" ht="16.95" customHeight="1" x14ac:dyDescent="0.3">
      <c r="A17" s="427"/>
      <c r="B17" s="86" t="s">
        <v>298</v>
      </c>
      <c r="C17" s="296">
        <f>+C20+C22+C24+C26+C28+C30+C32</f>
        <v>9730</v>
      </c>
      <c r="D17" s="296">
        <f t="shared" si="0"/>
        <v>7863</v>
      </c>
      <c r="E17" s="296">
        <f t="shared" si="0"/>
        <v>3673</v>
      </c>
      <c r="F17" s="296">
        <f t="shared" si="0"/>
        <v>21266</v>
      </c>
    </row>
    <row r="18" spans="1:6" ht="15" customHeight="1" x14ac:dyDescent="0.3">
      <c r="A18" s="12"/>
      <c r="B18" s="13"/>
      <c r="C18" s="297"/>
      <c r="D18" s="297"/>
      <c r="E18" s="297"/>
      <c r="F18" s="298"/>
    </row>
    <row r="19" spans="1:6" s="60" customFormat="1" ht="16.95" customHeight="1" x14ac:dyDescent="0.3">
      <c r="A19" s="430" t="s">
        <v>290</v>
      </c>
      <c r="B19" s="302" t="s">
        <v>297</v>
      </c>
      <c r="C19" s="303">
        <v>2964</v>
      </c>
      <c r="D19" s="303">
        <v>725</v>
      </c>
      <c r="E19" s="303">
        <v>120</v>
      </c>
      <c r="F19" s="304">
        <f>+SUM(C19:E19)</f>
        <v>3809</v>
      </c>
    </row>
    <row r="20" spans="1:6" s="60" customFormat="1" ht="16.95" customHeight="1" x14ac:dyDescent="0.3">
      <c r="A20" s="430"/>
      <c r="B20" s="302" t="s">
        <v>298</v>
      </c>
      <c r="C20" s="303">
        <v>7869</v>
      </c>
      <c r="D20" s="303">
        <v>5625</v>
      </c>
      <c r="E20" s="303">
        <v>2314</v>
      </c>
      <c r="F20" s="304">
        <f t="shared" ref="F20:F32" si="1">+SUM(C20:E20)</f>
        <v>15808</v>
      </c>
    </row>
    <row r="21" spans="1:6" s="60" customFormat="1" ht="16.95" customHeight="1" x14ac:dyDescent="0.3">
      <c r="A21" s="445" t="s">
        <v>291</v>
      </c>
      <c r="B21" s="295" t="s">
        <v>297</v>
      </c>
      <c r="C21" s="299">
        <v>0</v>
      </c>
      <c r="D21" s="299">
        <v>808</v>
      </c>
      <c r="E21" s="299">
        <v>0</v>
      </c>
      <c r="F21" s="300">
        <f t="shared" si="1"/>
        <v>808</v>
      </c>
    </row>
    <row r="22" spans="1:6" s="60" customFormat="1" ht="16.95" customHeight="1" x14ac:dyDescent="0.3">
      <c r="A22" s="445"/>
      <c r="B22" s="295" t="s">
        <v>298</v>
      </c>
      <c r="C22" s="299">
        <v>0</v>
      </c>
      <c r="D22" s="299">
        <v>808</v>
      </c>
      <c r="E22" s="299">
        <v>791</v>
      </c>
      <c r="F22" s="300">
        <f t="shared" si="1"/>
        <v>1599</v>
      </c>
    </row>
    <row r="23" spans="1:6" s="60" customFormat="1" ht="16.95" customHeight="1" x14ac:dyDescent="0.3">
      <c r="A23" s="430" t="s">
        <v>292</v>
      </c>
      <c r="B23" s="302" t="s">
        <v>297</v>
      </c>
      <c r="C23" s="303">
        <v>49</v>
      </c>
      <c r="D23" s="303">
        <v>174</v>
      </c>
      <c r="E23" s="303">
        <v>51</v>
      </c>
      <c r="F23" s="304">
        <f t="shared" si="1"/>
        <v>274</v>
      </c>
    </row>
    <row r="24" spans="1:6" s="60" customFormat="1" ht="16.95" customHeight="1" x14ac:dyDescent="0.3">
      <c r="A24" s="430"/>
      <c r="B24" s="302" t="s">
        <v>298</v>
      </c>
      <c r="C24" s="303">
        <v>105</v>
      </c>
      <c r="D24" s="303">
        <v>218</v>
      </c>
      <c r="E24" s="303">
        <v>215</v>
      </c>
      <c r="F24" s="304">
        <f t="shared" si="1"/>
        <v>538</v>
      </c>
    </row>
    <row r="25" spans="1:6" s="60" customFormat="1" ht="16.95" customHeight="1" x14ac:dyDescent="0.3">
      <c r="A25" s="445" t="s">
        <v>293</v>
      </c>
      <c r="B25" s="295" t="s">
        <v>297</v>
      </c>
      <c r="C25" s="299">
        <v>223</v>
      </c>
      <c r="D25" s="299">
        <v>22</v>
      </c>
      <c r="E25" s="299">
        <v>0</v>
      </c>
      <c r="F25" s="300">
        <f t="shared" si="1"/>
        <v>245</v>
      </c>
    </row>
    <row r="26" spans="1:6" s="60" customFormat="1" ht="16.95" customHeight="1" x14ac:dyDescent="0.3">
      <c r="A26" s="445"/>
      <c r="B26" s="295" t="s">
        <v>298</v>
      </c>
      <c r="C26" s="299">
        <v>633</v>
      </c>
      <c r="D26" s="299">
        <v>399</v>
      </c>
      <c r="E26" s="299">
        <v>149</v>
      </c>
      <c r="F26" s="300">
        <f t="shared" si="1"/>
        <v>1181</v>
      </c>
    </row>
    <row r="27" spans="1:6" s="60" customFormat="1" ht="16.95" customHeight="1" x14ac:dyDescent="0.3">
      <c r="A27" s="446" t="s">
        <v>294</v>
      </c>
      <c r="B27" s="302" t="s">
        <v>297</v>
      </c>
      <c r="C27" s="303">
        <v>376</v>
      </c>
      <c r="D27" s="303">
        <v>57</v>
      </c>
      <c r="E27" s="303">
        <v>0</v>
      </c>
      <c r="F27" s="304">
        <f t="shared" si="1"/>
        <v>433</v>
      </c>
    </row>
    <row r="28" spans="1:6" s="60" customFormat="1" ht="16.95" customHeight="1" x14ac:dyDescent="0.3">
      <c r="A28" s="446"/>
      <c r="B28" s="302" t="s">
        <v>298</v>
      </c>
      <c r="C28" s="303">
        <v>1123</v>
      </c>
      <c r="D28" s="303">
        <v>813</v>
      </c>
      <c r="E28" s="303">
        <v>204</v>
      </c>
      <c r="F28" s="304">
        <f t="shared" si="1"/>
        <v>2140</v>
      </c>
    </row>
    <row r="29" spans="1:6" s="60" customFormat="1" ht="16.95" customHeight="1" x14ac:dyDescent="0.3">
      <c r="A29" s="445" t="s">
        <v>295</v>
      </c>
      <c r="B29" s="295" t="s">
        <v>297</v>
      </c>
      <c r="C29" s="299"/>
      <c r="D29" s="299"/>
      <c r="E29" s="299"/>
      <c r="F29" s="300">
        <f t="shared" si="1"/>
        <v>0</v>
      </c>
    </row>
    <row r="30" spans="1:6" s="60" customFormat="1" ht="16.95" customHeight="1" x14ac:dyDescent="0.3">
      <c r="A30" s="445"/>
      <c r="B30" s="295" t="s">
        <v>298</v>
      </c>
      <c r="C30" s="301"/>
      <c r="D30" s="299"/>
      <c r="E30" s="299"/>
      <c r="F30" s="300">
        <f t="shared" si="1"/>
        <v>0</v>
      </c>
    </row>
    <row r="31" spans="1:6" s="60" customFormat="1" ht="16.95" customHeight="1" x14ac:dyDescent="0.3">
      <c r="A31" s="447" t="s">
        <v>296</v>
      </c>
      <c r="B31" s="302" t="s">
        <v>297</v>
      </c>
      <c r="C31" s="305"/>
      <c r="D31" s="303"/>
      <c r="E31" s="303"/>
      <c r="F31" s="304">
        <f t="shared" si="1"/>
        <v>0</v>
      </c>
    </row>
    <row r="32" spans="1:6" s="60" customFormat="1" ht="16.95" customHeight="1" x14ac:dyDescent="0.3">
      <c r="A32" s="448"/>
      <c r="B32" s="302" t="s">
        <v>298</v>
      </c>
      <c r="C32" s="303"/>
      <c r="D32" s="303"/>
      <c r="E32" s="303"/>
      <c r="F32" s="304">
        <f t="shared" si="1"/>
        <v>0</v>
      </c>
    </row>
    <row r="33" spans="1:6" x14ac:dyDescent="0.3">
      <c r="A33" s="394" t="s">
        <v>334</v>
      </c>
      <c r="B33" s="284"/>
      <c r="C33" s="137"/>
      <c r="D33" s="137"/>
      <c r="E33" s="137"/>
      <c r="F33" s="137"/>
    </row>
    <row r="34" spans="1:6" ht="35.1" customHeight="1" x14ac:dyDescent="0.3">
      <c r="A34" s="442" t="s">
        <v>283</v>
      </c>
      <c r="B34" s="443"/>
      <c r="C34" s="443"/>
      <c r="D34" s="443"/>
      <c r="E34" s="443"/>
      <c r="F34" s="444"/>
    </row>
    <row r="35" spans="1:6" ht="50.1" customHeight="1" x14ac:dyDescent="0.3">
      <c r="A35" s="468" t="s">
        <v>113</v>
      </c>
      <c r="B35" s="469"/>
      <c r="C35" s="469"/>
      <c r="D35" s="469"/>
      <c r="E35" s="469"/>
      <c r="F35" s="470"/>
    </row>
    <row r="36" spans="1:6" ht="16.95" customHeight="1" x14ac:dyDescent="0.3">
      <c r="A36" s="30"/>
      <c r="B36" s="30"/>
      <c r="C36" s="30"/>
      <c r="D36" s="31"/>
      <c r="E36" s="31"/>
      <c r="F36" s="32"/>
    </row>
    <row r="37" spans="1:6" ht="16.95" customHeight="1" x14ac:dyDescent="0.3">
      <c r="A37" s="426" t="s">
        <v>37</v>
      </c>
      <c r="B37" s="426"/>
      <c r="C37" s="426"/>
      <c r="D37" s="426"/>
      <c r="E37" s="426"/>
      <c r="F37" s="426"/>
    </row>
    <row r="38" spans="1:6" ht="16.95" customHeight="1" x14ac:dyDescent="0.3">
      <c r="A38" s="426" t="s">
        <v>20</v>
      </c>
      <c r="B38" s="426"/>
      <c r="C38" s="426"/>
      <c r="D38" s="426"/>
      <c r="E38" s="426"/>
      <c r="F38" s="426"/>
    </row>
    <row r="39" spans="1:6" ht="18" customHeight="1" x14ac:dyDescent="0.3">
      <c r="A39" s="424" t="s">
        <v>17</v>
      </c>
      <c r="B39" s="425"/>
      <c r="C39" s="91" t="s">
        <v>14</v>
      </c>
      <c r="D39" s="91" t="s">
        <v>15</v>
      </c>
      <c r="E39" s="91" t="s">
        <v>80</v>
      </c>
      <c r="F39" s="218" t="s">
        <v>12</v>
      </c>
    </row>
    <row r="40" spans="1:6" ht="16.95" customHeight="1" x14ac:dyDescent="0.3">
      <c r="A40" s="427" t="s">
        <v>16</v>
      </c>
      <c r="B40" s="427"/>
      <c r="C40" s="98">
        <f>+SUM(C42:C48)</f>
        <v>1927584690</v>
      </c>
      <c r="D40" s="98">
        <f t="shared" ref="D40" si="2">+SUM(D42:D48)</f>
        <v>1922567730</v>
      </c>
      <c r="E40" s="98">
        <f>+SUM(E42:E48)</f>
        <v>1031909280</v>
      </c>
      <c r="F40" s="98">
        <f>+SUM(F42:F48)</f>
        <v>4882061700</v>
      </c>
    </row>
    <row r="41" spans="1:6" ht="15" customHeight="1" x14ac:dyDescent="0.3">
      <c r="A41" s="428"/>
      <c r="B41" s="428"/>
      <c r="C41" s="14"/>
      <c r="D41" s="14"/>
      <c r="E41" s="14"/>
      <c r="F41" s="14"/>
    </row>
    <row r="42" spans="1:6" ht="16.95" customHeight="1" x14ac:dyDescent="0.3">
      <c r="A42" s="428" t="s">
        <v>290</v>
      </c>
      <c r="B42" s="428"/>
      <c r="C42" s="15">
        <v>1502587190</v>
      </c>
      <c r="D42" s="15">
        <v>1502623610</v>
      </c>
      <c r="E42" s="15">
        <v>816479700</v>
      </c>
      <c r="F42" s="198">
        <f>+SUM(C42:E42)</f>
        <v>3821690500</v>
      </c>
    </row>
    <row r="43" spans="1:6" ht="16.95" customHeight="1" x14ac:dyDescent="0.3">
      <c r="A43" s="428" t="s">
        <v>291</v>
      </c>
      <c r="B43" s="428"/>
      <c r="C43" s="15">
        <v>0</v>
      </c>
      <c r="D43" s="15">
        <v>109509120</v>
      </c>
      <c r="E43" s="15">
        <v>107212080</v>
      </c>
      <c r="F43" s="198">
        <f t="shared" ref="F43:F48" si="3">+SUM(C43:E43)</f>
        <v>216721200</v>
      </c>
    </row>
    <row r="44" spans="1:6" ht="16.95" customHeight="1" x14ac:dyDescent="0.3">
      <c r="A44" s="428" t="s">
        <v>292</v>
      </c>
      <c r="B44" s="428"/>
      <c r="C44" s="15">
        <v>12337500</v>
      </c>
      <c r="D44" s="15">
        <v>25615000</v>
      </c>
      <c r="E44" s="15">
        <v>25262500</v>
      </c>
      <c r="F44" s="198">
        <f t="shared" si="3"/>
        <v>63215000</v>
      </c>
    </row>
    <row r="45" spans="1:6" ht="16.95" customHeight="1" x14ac:dyDescent="0.3">
      <c r="A45" s="428" t="s">
        <v>293</v>
      </c>
      <c r="B45" s="428"/>
      <c r="C45" s="15">
        <v>148755000</v>
      </c>
      <c r="D45" s="15">
        <v>93765000</v>
      </c>
      <c r="E45" s="15">
        <v>35015000</v>
      </c>
      <c r="F45" s="198">
        <f t="shared" si="3"/>
        <v>277535000</v>
      </c>
    </row>
    <row r="46" spans="1:6" ht="16.95" customHeight="1" x14ac:dyDescent="0.3">
      <c r="A46" s="428" t="s">
        <v>294</v>
      </c>
      <c r="B46" s="428"/>
      <c r="C46" s="15">
        <v>263905000</v>
      </c>
      <c r="D46" s="15">
        <v>191055000</v>
      </c>
      <c r="E46" s="15">
        <v>47940000</v>
      </c>
      <c r="F46" s="198">
        <f t="shared" si="3"/>
        <v>502900000</v>
      </c>
    </row>
    <row r="47" spans="1:6" ht="16.95" customHeight="1" x14ac:dyDescent="0.3">
      <c r="A47" s="428" t="s">
        <v>295</v>
      </c>
      <c r="B47" s="428"/>
      <c r="C47" s="16"/>
      <c r="D47" s="15"/>
      <c r="E47" s="15"/>
      <c r="F47" s="198">
        <f t="shared" si="3"/>
        <v>0</v>
      </c>
    </row>
    <row r="48" spans="1:6" ht="16.95" customHeight="1" x14ac:dyDescent="0.3">
      <c r="A48" s="428" t="s">
        <v>296</v>
      </c>
      <c r="B48" s="428"/>
      <c r="C48" s="17"/>
      <c r="D48" s="17"/>
      <c r="E48" s="17"/>
      <c r="F48" s="198">
        <f t="shared" si="3"/>
        <v>0</v>
      </c>
    </row>
    <row r="49" spans="1:6" ht="15" customHeight="1" x14ac:dyDescent="0.3">
      <c r="A49" s="394" t="s">
        <v>334</v>
      </c>
      <c r="B49" s="284"/>
      <c r="C49" s="137"/>
      <c r="D49" s="137"/>
      <c r="E49" s="137"/>
      <c r="F49" s="137"/>
    </row>
    <row r="50" spans="1:6" ht="35.1" customHeight="1" x14ac:dyDescent="0.3">
      <c r="A50" s="442" t="s">
        <v>283</v>
      </c>
      <c r="B50" s="443"/>
      <c r="C50" s="443"/>
      <c r="D50" s="443"/>
      <c r="E50" s="443"/>
      <c r="F50" s="444"/>
    </row>
    <row r="51" spans="1:6" ht="50.1" customHeight="1" x14ac:dyDescent="0.3">
      <c r="A51" s="468" t="s">
        <v>111</v>
      </c>
      <c r="B51" s="469"/>
      <c r="C51" s="469"/>
      <c r="D51" s="469"/>
      <c r="E51" s="469"/>
      <c r="F51" s="470"/>
    </row>
    <row r="52" spans="1:6" ht="16.95" customHeight="1" x14ac:dyDescent="0.3">
      <c r="A52" s="27"/>
      <c r="B52" s="27"/>
      <c r="C52" s="27"/>
      <c r="D52" s="27"/>
      <c r="E52" s="27"/>
    </row>
    <row r="53" spans="1:6" ht="16.95" customHeight="1" x14ac:dyDescent="0.3">
      <c r="A53" s="431" t="s">
        <v>38</v>
      </c>
      <c r="B53" s="431"/>
      <c r="C53" s="431"/>
      <c r="D53" s="431"/>
      <c r="E53" s="431"/>
      <c r="F53" s="431"/>
    </row>
    <row r="54" spans="1:6" ht="33" customHeight="1" x14ac:dyDescent="0.3">
      <c r="A54" s="449" t="s">
        <v>39</v>
      </c>
      <c r="B54" s="449"/>
      <c r="C54" s="449"/>
      <c r="D54" s="449"/>
      <c r="E54" s="449"/>
      <c r="F54" s="449"/>
    </row>
    <row r="55" spans="1:6" ht="31.2" x14ac:dyDescent="0.3">
      <c r="A55" s="424" t="s">
        <v>23</v>
      </c>
      <c r="B55" s="424"/>
      <c r="C55" s="91" t="s">
        <v>40</v>
      </c>
      <c r="D55" s="218" t="s">
        <v>41</v>
      </c>
      <c r="E55" s="93" t="s">
        <v>43</v>
      </c>
      <c r="F55" s="218" t="s">
        <v>24</v>
      </c>
    </row>
    <row r="56" spans="1:6" ht="30" customHeight="1" x14ac:dyDescent="0.3">
      <c r="A56" s="450" t="s">
        <v>28</v>
      </c>
      <c r="B56" s="451"/>
      <c r="C56" s="18" t="s">
        <v>335</v>
      </c>
      <c r="D56" s="18"/>
      <c r="E56" s="19"/>
      <c r="F56" s="388" t="s">
        <v>336</v>
      </c>
    </row>
    <row r="57" spans="1:6" ht="30" customHeight="1" x14ac:dyDescent="0.3">
      <c r="A57" s="450" t="s">
        <v>29</v>
      </c>
      <c r="B57" s="450"/>
      <c r="C57" s="18"/>
      <c r="D57" s="18" t="s">
        <v>335</v>
      </c>
      <c r="E57" s="18"/>
      <c r="F57" s="389"/>
    </row>
    <row r="58" spans="1:6" ht="30" customHeight="1" x14ac:dyDescent="0.3">
      <c r="A58" s="452" t="s">
        <v>27</v>
      </c>
      <c r="B58" s="452"/>
      <c r="C58" s="18" t="s">
        <v>335</v>
      </c>
      <c r="D58" s="18"/>
      <c r="E58" s="18"/>
      <c r="F58" s="389" t="s">
        <v>337</v>
      </c>
    </row>
    <row r="59" spans="1:6" ht="30" customHeight="1" x14ac:dyDescent="0.3">
      <c r="A59" s="453" t="s">
        <v>30</v>
      </c>
      <c r="B59" s="453"/>
      <c r="C59" s="18"/>
      <c r="D59" s="18" t="s">
        <v>335</v>
      </c>
      <c r="E59" s="18"/>
      <c r="F59" s="390"/>
    </row>
    <row r="60" spans="1:6" ht="16.95" customHeight="1" x14ac:dyDescent="0.3">
      <c r="A60" s="394" t="s">
        <v>334</v>
      </c>
      <c r="B60" s="284"/>
      <c r="C60" s="285"/>
      <c r="D60" s="285"/>
      <c r="E60" s="285"/>
      <c r="F60" s="285"/>
    </row>
    <row r="61" spans="1:6" ht="35.1" customHeight="1" x14ac:dyDescent="0.3">
      <c r="A61" s="442" t="s">
        <v>284</v>
      </c>
      <c r="B61" s="443"/>
      <c r="C61" s="443"/>
      <c r="D61" s="443"/>
      <c r="E61" s="443"/>
      <c r="F61" s="444"/>
    </row>
    <row r="62" spans="1:6" s="61" customFormat="1" ht="50.1" customHeight="1" x14ac:dyDescent="0.3">
      <c r="A62" s="478" t="s">
        <v>77</v>
      </c>
      <c r="B62" s="478"/>
      <c r="C62" s="478"/>
      <c r="D62" s="478"/>
      <c r="E62" s="478"/>
      <c r="F62" s="478"/>
    </row>
    <row r="63" spans="1:6" x14ac:dyDescent="0.3">
      <c r="A63" s="27"/>
      <c r="B63" s="27"/>
      <c r="C63" s="27"/>
      <c r="D63" s="27"/>
      <c r="E63" s="27"/>
      <c r="F63" s="27"/>
    </row>
    <row r="64" spans="1:6" x14ac:dyDescent="0.3">
      <c r="A64" s="431" t="s">
        <v>44</v>
      </c>
      <c r="B64" s="431"/>
      <c r="C64" s="431"/>
      <c r="D64" s="431"/>
      <c r="E64" s="431"/>
      <c r="F64" s="431"/>
    </row>
    <row r="65" spans="1:6" x14ac:dyDescent="0.3">
      <c r="A65" s="431" t="s">
        <v>25</v>
      </c>
      <c r="B65" s="431"/>
      <c r="C65" s="431"/>
      <c r="D65" s="431"/>
      <c r="E65" s="431"/>
      <c r="F65" s="431"/>
    </row>
    <row r="66" spans="1:6" x14ac:dyDescent="0.3">
      <c r="A66" s="501" t="s">
        <v>23</v>
      </c>
      <c r="B66" s="501"/>
      <c r="C66" s="90" t="s">
        <v>40</v>
      </c>
      <c r="D66" s="223" t="s">
        <v>41</v>
      </c>
      <c r="E66" s="94" t="s">
        <v>76</v>
      </c>
      <c r="F66" s="223" t="s">
        <v>24</v>
      </c>
    </row>
    <row r="67" spans="1:6" ht="30" customHeight="1" x14ac:dyDescent="0.3">
      <c r="A67" s="466" t="s">
        <v>31</v>
      </c>
      <c r="B67" s="466"/>
      <c r="C67" s="19"/>
      <c r="D67" s="19"/>
      <c r="E67" s="24"/>
      <c r="F67" s="36"/>
    </row>
    <row r="68" spans="1:6" ht="30" customHeight="1" x14ac:dyDescent="0.3">
      <c r="A68" s="450" t="s">
        <v>32</v>
      </c>
      <c r="B68" s="450"/>
      <c r="C68" s="25"/>
      <c r="D68" s="25"/>
      <c r="E68" s="26"/>
      <c r="F68" s="37"/>
    </row>
    <row r="69" spans="1:6" s="61" customFormat="1" ht="30" customHeight="1" x14ac:dyDescent="0.3">
      <c r="A69" s="467" t="s">
        <v>252</v>
      </c>
      <c r="B69" s="467"/>
      <c r="C69" s="288"/>
      <c r="D69" s="288"/>
      <c r="E69" s="289"/>
      <c r="F69" s="290"/>
    </row>
    <row r="70" spans="1:6" x14ac:dyDescent="0.3">
      <c r="A70" s="138" t="s">
        <v>163</v>
      </c>
      <c r="B70" s="284" t="s">
        <v>164</v>
      </c>
      <c r="C70" s="137"/>
      <c r="D70" s="137"/>
      <c r="E70" s="137"/>
      <c r="F70" s="137"/>
    </row>
    <row r="71" spans="1:6" ht="35.1" customHeight="1" x14ac:dyDescent="0.3">
      <c r="A71" s="442" t="s">
        <v>285</v>
      </c>
      <c r="B71" s="443"/>
      <c r="C71" s="443"/>
      <c r="D71" s="443"/>
      <c r="E71" s="443"/>
      <c r="F71" s="444"/>
    </row>
    <row r="72" spans="1:6" ht="50.1" customHeight="1" x14ac:dyDescent="0.3">
      <c r="A72" s="478" t="s">
        <v>55</v>
      </c>
      <c r="B72" s="478"/>
      <c r="C72" s="478"/>
      <c r="D72" s="478"/>
      <c r="E72" s="478"/>
      <c r="F72" s="478"/>
    </row>
    <row r="73" spans="1:6" ht="9.9" customHeight="1" x14ac:dyDescent="0.3">
      <c r="A73" s="27"/>
      <c r="B73" s="27"/>
      <c r="C73" s="27"/>
      <c r="D73" s="27"/>
      <c r="E73" s="38"/>
      <c r="F73" s="27"/>
    </row>
    <row r="74" spans="1:6" ht="30" customHeight="1" x14ac:dyDescent="0.3">
      <c r="A74" s="95" t="s">
        <v>45</v>
      </c>
      <c r="B74" s="455" t="s">
        <v>338</v>
      </c>
      <c r="C74" s="456"/>
      <c r="D74" s="457" t="s">
        <v>48</v>
      </c>
      <c r="E74" s="458"/>
      <c r="F74" s="459"/>
    </row>
    <row r="75" spans="1:6" ht="30" customHeight="1" x14ac:dyDescent="0.3">
      <c r="A75" s="95" t="s">
        <v>46</v>
      </c>
      <c r="B75" s="455" t="s">
        <v>339</v>
      </c>
      <c r="C75" s="456"/>
      <c r="D75" s="460"/>
      <c r="E75" s="461"/>
      <c r="F75" s="462"/>
    </row>
    <row r="76" spans="1:6" ht="30" customHeight="1" x14ac:dyDescent="0.3">
      <c r="A76" s="95" t="s">
        <v>47</v>
      </c>
      <c r="B76" s="455" t="s">
        <v>340</v>
      </c>
      <c r="C76" s="456"/>
      <c r="D76" s="463"/>
      <c r="E76" s="464"/>
      <c r="F76" s="465"/>
    </row>
    <row r="77" spans="1:6" x14ac:dyDescent="0.3">
      <c r="A77" s="27"/>
      <c r="B77" s="27"/>
      <c r="C77" s="27"/>
      <c r="D77" s="27"/>
      <c r="E77" s="27"/>
      <c r="F77" s="27"/>
    </row>
    <row r="78" spans="1:6" ht="21.9" customHeight="1" x14ac:dyDescent="0.3">
      <c r="A78" s="432" t="s">
        <v>49</v>
      </c>
      <c r="B78" s="432"/>
      <c r="C78" s="432"/>
      <c r="D78" s="432"/>
      <c r="E78" s="432"/>
      <c r="F78" s="432"/>
    </row>
    <row r="79" spans="1:6" ht="9.9" customHeight="1" x14ac:dyDescent="0.3">
      <c r="A79" s="27"/>
      <c r="B79" s="27"/>
      <c r="C79" s="27"/>
      <c r="D79" s="27"/>
      <c r="E79" s="27"/>
      <c r="F79" s="27"/>
    </row>
    <row r="80" spans="1:6" ht="84.9" customHeight="1" x14ac:dyDescent="0.3">
      <c r="A80" s="409" t="s">
        <v>238</v>
      </c>
      <c r="B80" s="409"/>
      <c r="C80" s="409"/>
      <c r="D80" s="409"/>
      <c r="E80" s="409"/>
      <c r="F80" s="409"/>
    </row>
    <row r="81" spans="1:6" ht="9.9" customHeight="1" x14ac:dyDescent="0.3">
      <c r="A81" s="27"/>
      <c r="B81" s="27"/>
      <c r="C81" s="27"/>
      <c r="D81" s="27"/>
      <c r="E81" s="27"/>
      <c r="F81" s="27"/>
    </row>
    <row r="82" spans="1:6" x14ac:dyDescent="0.3">
      <c r="A82" s="431" t="s">
        <v>50</v>
      </c>
      <c r="B82" s="431"/>
      <c r="C82" s="431"/>
      <c r="D82" s="431"/>
      <c r="E82" s="431"/>
      <c r="F82" s="431"/>
    </row>
    <row r="83" spans="1:6" x14ac:dyDescent="0.3">
      <c r="A83" s="431" t="s">
        <v>58</v>
      </c>
      <c r="B83" s="431"/>
      <c r="C83" s="431"/>
      <c r="D83" s="431"/>
      <c r="E83" s="431"/>
      <c r="F83" s="431"/>
    </row>
    <row r="84" spans="1:6" x14ac:dyDescent="0.3">
      <c r="A84" s="431" t="s">
        <v>51</v>
      </c>
      <c r="B84" s="431"/>
      <c r="C84" s="431"/>
      <c r="D84" s="431"/>
      <c r="E84" s="431"/>
      <c r="F84" s="431"/>
    </row>
    <row r="85" spans="1:6" ht="45" customHeight="1" x14ac:dyDescent="0.3">
      <c r="A85" s="82" t="s">
        <v>59</v>
      </c>
      <c r="B85" s="82" t="s">
        <v>61</v>
      </c>
      <c r="C85" s="82" t="s">
        <v>65</v>
      </c>
      <c r="D85" s="82" t="s">
        <v>62</v>
      </c>
      <c r="E85" s="82" t="s">
        <v>63</v>
      </c>
      <c r="F85" s="82" t="s">
        <v>64</v>
      </c>
    </row>
    <row r="86" spans="1:6" x14ac:dyDescent="0.3">
      <c r="A86" s="220" t="s">
        <v>16</v>
      </c>
      <c r="B86" s="84">
        <f>+SUM(B88:B94)</f>
        <v>15082914334.77</v>
      </c>
      <c r="C86" s="340">
        <f>+SUM(C88:C94)</f>
        <v>100</v>
      </c>
      <c r="D86" s="86"/>
      <c r="E86" s="86"/>
      <c r="F86" s="86"/>
    </row>
    <row r="87" spans="1:6" ht="9.9" customHeight="1" x14ac:dyDescent="0.3">
      <c r="A87" s="21"/>
      <c r="B87" s="22"/>
      <c r="C87" s="341"/>
      <c r="D87" s="20"/>
      <c r="E87" s="20"/>
      <c r="F87" s="20"/>
    </row>
    <row r="88" spans="1:6" ht="17.100000000000001" customHeight="1" x14ac:dyDescent="0.3">
      <c r="A88" s="21" t="s">
        <v>60</v>
      </c>
      <c r="B88" s="22">
        <f>+'3T'!B88</f>
        <v>15682914334.77</v>
      </c>
      <c r="C88" s="341">
        <f>+B88/$B$86*100</f>
        <v>103.97801105729843</v>
      </c>
      <c r="D88" s="186">
        <f>+'1T'!D88</f>
        <v>0</v>
      </c>
      <c r="E88" s="186">
        <f>+'1T'!E88</f>
        <v>0</v>
      </c>
      <c r="F88" s="186">
        <f>+'1T'!F88</f>
        <v>0</v>
      </c>
    </row>
    <row r="89" spans="1:6" ht="17.100000000000001" customHeight="1" x14ac:dyDescent="0.3">
      <c r="A89" s="182" t="s">
        <v>216</v>
      </c>
      <c r="B89" s="22">
        <f>+'1T'!B89</f>
        <v>0</v>
      </c>
      <c r="C89" s="341">
        <f>+B89/$B$86*100</f>
        <v>0</v>
      </c>
      <c r="D89" s="186">
        <f>+'1T'!D89</f>
        <v>0</v>
      </c>
      <c r="E89" s="186">
        <f>+'1T'!E89</f>
        <v>0</v>
      </c>
      <c r="F89" s="186">
        <f>+'1T'!F89</f>
        <v>0</v>
      </c>
    </row>
    <row r="90" spans="1:6" ht="45" x14ac:dyDescent="0.3">
      <c r="A90" s="21" t="s">
        <v>142</v>
      </c>
      <c r="B90" s="22">
        <v>400000000</v>
      </c>
      <c r="C90" s="341">
        <f t="shared" ref="C90:C94" si="4">+B90/$B$86*100</f>
        <v>2.6520073715322843</v>
      </c>
      <c r="D90" s="186"/>
      <c r="E90" s="391" t="s">
        <v>343</v>
      </c>
      <c r="F90" s="186"/>
    </row>
    <row r="91" spans="1:6" ht="17.100000000000001" customHeight="1" x14ac:dyDescent="0.3">
      <c r="A91" s="191" t="s">
        <v>143</v>
      </c>
      <c r="B91" s="192">
        <v>0</v>
      </c>
      <c r="C91" s="332">
        <f t="shared" si="4"/>
        <v>0</v>
      </c>
      <c r="D91" s="193"/>
      <c r="E91" s="193"/>
      <c r="F91" s="193"/>
    </row>
    <row r="92" spans="1:6" ht="17.100000000000001" customHeight="1" x14ac:dyDescent="0.3">
      <c r="A92" s="21" t="s">
        <v>144</v>
      </c>
      <c r="B92" s="22">
        <v>0</v>
      </c>
      <c r="C92" s="341">
        <f t="shared" si="4"/>
        <v>0</v>
      </c>
      <c r="D92" s="186"/>
      <c r="E92" s="186"/>
      <c r="F92" s="186"/>
    </row>
    <row r="93" spans="1:6" ht="45" x14ac:dyDescent="0.3">
      <c r="A93" s="21" t="s">
        <v>145</v>
      </c>
      <c r="B93" s="22">
        <v>-1000000000</v>
      </c>
      <c r="C93" s="341">
        <f t="shared" si="4"/>
        <v>-6.6300184288307102</v>
      </c>
      <c r="D93" s="186"/>
      <c r="E93" s="391" t="s">
        <v>343</v>
      </c>
      <c r="F93" s="186"/>
    </row>
    <row r="94" spans="1:6" ht="17.100000000000001" customHeight="1" x14ac:dyDescent="0.3">
      <c r="A94" s="23" t="s">
        <v>146</v>
      </c>
      <c r="B94" s="22">
        <v>0</v>
      </c>
      <c r="C94" s="341">
        <f t="shared" si="4"/>
        <v>0</v>
      </c>
      <c r="D94" s="188"/>
      <c r="E94" s="188"/>
      <c r="F94" s="188"/>
    </row>
    <row r="95" spans="1:6" ht="14.4" customHeight="1" x14ac:dyDescent="0.3">
      <c r="A95" s="502" t="s">
        <v>334</v>
      </c>
      <c r="B95" s="502"/>
      <c r="C95" s="502"/>
      <c r="D95" s="502"/>
      <c r="E95" s="502"/>
      <c r="F95" s="502"/>
    </row>
    <row r="96" spans="1:6" ht="35.1" customHeight="1" x14ac:dyDescent="0.3">
      <c r="A96" s="473" t="s">
        <v>215</v>
      </c>
      <c r="B96" s="474"/>
      <c r="C96" s="474"/>
      <c r="D96" s="474"/>
      <c r="E96" s="474"/>
      <c r="F96" s="475"/>
    </row>
    <row r="97" spans="1:6" ht="50.1" customHeight="1" x14ac:dyDescent="0.3">
      <c r="A97" s="468" t="s">
        <v>198</v>
      </c>
      <c r="B97" s="469"/>
      <c r="C97" s="469"/>
      <c r="D97" s="469"/>
      <c r="E97" s="469"/>
      <c r="F97" s="470"/>
    </row>
    <row r="98" spans="1:6" ht="9.9" customHeight="1" x14ac:dyDescent="0.3">
      <c r="A98" s="21"/>
      <c r="B98" s="41"/>
      <c r="C98" s="20"/>
    </row>
    <row r="99" spans="1:6" x14ac:dyDescent="0.3">
      <c r="A99" s="431" t="s">
        <v>66</v>
      </c>
      <c r="B99" s="431"/>
      <c r="C99" s="431"/>
      <c r="D99" s="431"/>
      <c r="E99" s="431"/>
      <c r="F99" s="431"/>
    </row>
    <row r="100" spans="1:6" x14ac:dyDescent="0.3">
      <c r="A100" s="431" t="s">
        <v>148</v>
      </c>
      <c r="B100" s="431"/>
      <c r="C100" s="431"/>
      <c r="D100" s="431"/>
      <c r="E100" s="431"/>
      <c r="F100" s="431"/>
    </row>
    <row r="101" spans="1:6" x14ac:dyDescent="0.3">
      <c r="A101" s="431" t="s">
        <v>51</v>
      </c>
      <c r="B101" s="431"/>
      <c r="C101" s="431"/>
      <c r="D101" s="431"/>
      <c r="E101" s="431"/>
      <c r="F101" s="431"/>
    </row>
    <row r="102" spans="1:6" ht="34.5" customHeight="1" x14ac:dyDescent="0.3">
      <c r="A102" s="133" t="s">
        <v>53</v>
      </c>
      <c r="B102" s="133" t="s">
        <v>150</v>
      </c>
      <c r="C102" s="96" t="s">
        <v>14</v>
      </c>
      <c r="D102" s="96" t="s">
        <v>15</v>
      </c>
      <c r="E102" s="96" t="s">
        <v>80</v>
      </c>
      <c r="F102" s="96" t="s">
        <v>12</v>
      </c>
    </row>
    <row r="103" spans="1:6" ht="18" customHeight="1" x14ac:dyDescent="0.3">
      <c r="A103" s="220" t="s">
        <v>16</v>
      </c>
      <c r="B103" s="97"/>
      <c r="C103" s="335">
        <f>+C105</f>
        <v>568681615.77000046</v>
      </c>
      <c r="D103" s="335">
        <f>+D105</f>
        <v>0</v>
      </c>
      <c r="E103" s="335">
        <f>+E105</f>
        <v>0</v>
      </c>
      <c r="F103" s="335">
        <f>+F105</f>
        <v>568681615.77000046</v>
      </c>
    </row>
    <row r="104" spans="1:6" ht="9.9" customHeight="1" x14ac:dyDescent="0.3">
      <c r="A104" s="12"/>
      <c r="B104" s="42"/>
      <c r="C104" s="198"/>
      <c r="D104" s="198"/>
      <c r="E104" s="198"/>
      <c r="F104" s="199"/>
    </row>
    <row r="105" spans="1:6" x14ac:dyDescent="0.3">
      <c r="A105" s="472" t="s">
        <v>161</v>
      </c>
      <c r="B105" s="472"/>
      <c r="C105" s="337">
        <f>+C106+C110</f>
        <v>568681615.77000046</v>
      </c>
      <c r="D105" s="337">
        <f t="shared" ref="D105:E105" si="5">+D106+D110</f>
        <v>0</v>
      </c>
      <c r="E105" s="337">
        <f t="shared" si="5"/>
        <v>0</v>
      </c>
      <c r="F105" s="337">
        <f>+F106+F110</f>
        <v>568681615.77000046</v>
      </c>
    </row>
    <row r="106" spans="1:6" x14ac:dyDescent="0.3">
      <c r="A106" s="166" t="s">
        <v>196</v>
      </c>
      <c r="B106" s="171" t="s">
        <v>191</v>
      </c>
      <c r="C106" s="198">
        <f>+C107</f>
        <v>568681615.77000046</v>
      </c>
      <c r="D106" s="198">
        <f t="shared" ref="D106:E106" si="6">+D107</f>
        <v>0</v>
      </c>
      <c r="E106" s="198">
        <f t="shared" si="6"/>
        <v>0</v>
      </c>
      <c r="F106" s="338">
        <f>+C106+D106+E106</f>
        <v>568681615.77000046</v>
      </c>
    </row>
    <row r="107" spans="1:6" x14ac:dyDescent="0.3">
      <c r="A107" s="166" t="s">
        <v>195</v>
      </c>
      <c r="B107" s="171" t="s">
        <v>167</v>
      </c>
      <c r="C107" s="15">
        <f>+C108</f>
        <v>568681615.77000046</v>
      </c>
      <c r="D107" s="15">
        <f t="shared" ref="D107:E107" si="7">+D108</f>
        <v>0</v>
      </c>
      <c r="E107" s="15">
        <f t="shared" si="7"/>
        <v>0</v>
      </c>
      <c r="F107" s="45">
        <f t="shared" ref="F107" si="8">+C107+D107+E107</f>
        <v>568681615.77000046</v>
      </c>
    </row>
    <row r="108" spans="1:6" x14ac:dyDescent="0.3">
      <c r="A108" s="166" t="s">
        <v>194</v>
      </c>
      <c r="B108" s="171" t="s">
        <v>192</v>
      </c>
      <c r="C108" s="46">
        <f>+C109</f>
        <v>568681615.77000046</v>
      </c>
      <c r="D108" s="46">
        <f t="shared" ref="D108:E108" si="9">+D109</f>
        <v>0</v>
      </c>
      <c r="E108" s="46">
        <f t="shared" si="9"/>
        <v>0</v>
      </c>
      <c r="F108" s="45">
        <f t="shared" ref="F108:F113" si="10">+C108+D108+E108</f>
        <v>568681615.77000046</v>
      </c>
    </row>
    <row r="109" spans="1:6" x14ac:dyDescent="0.3">
      <c r="A109" s="362" t="s">
        <v>197</v>
      </c>
      <c r="B109" s="363" t="s">
        <v>212</v>
      </c>
      <c r="C109" s="379">
        <v>568681615.77000046</v>
      </c>
      <c r="D109" s="379">
        <v>0</v>
      </c>
      <c r="E109" s="379">
        <v>0</v>
      </c>
      <c r="F109" s="365">
        <f t="shared" si="10"/>
        <v>568681615.77000046</v>
      </c>
    </row>
    <row r="110" spans="1:6" x14ac:dyDescent="0.3">
      <c r="A110" s="166" t="s">
        <v>266</v>
      </c>
      <c r="B110" s="171" t="s">
        <v>263</v>
      </c>
      <c r="C110" s="347">
        <f>+C111</f>
        <v>0</v>
      </c>
      <c r="D110" s="347">
        <f t="shared" ref="D110:E112" si="11">+D111</f>
        <v>0</v>
      </c>
      <c r="E110" s="347">
        <f>+E111</f>
        <v>0</v>
      </c>
      <c r="F110" s="338">
        <f t="shared" si="10"/>
        <v>0</v>
      </c>
    </row>
    <row r="111" spans="1:6" x14ac:dyDescent="0.3">
      <c r="A111" s="166" t="s">
        <v>267</v>
      </c>
      <c r="B111" s="171" t="s">
        <v>168</v>
      </c>
      <c r="C111" s="46">
        <f>+C112</f>
        <v>0</v>
      </c>
      <c r="D111" s="46">
        <f t="shared" si="11"/>
        <v>0</v>
      </c>
      <c r="E111" s="46">
        <f t="shared" si="11"/>
        <v>0</v>
      </c>
      <c r="F111" s="45">
        <f t="shared" si="10"/>
        <v>0</v>
      </c>
    </row>
    <row r="112" spans="1:6" x14ac:dyDescent="0.3">
      <c r="A112" s="166" t="s">
        <v>269</v>
      </c>
      <c r="B112" s="171" t="s">
        <v>268</v>
      </c>
      <c r="C112" s="46">
        <f>+C113</f>
        <v>0</v>
      </c>
      <c r="D112" s="46">
        <f t="shared" si="11"/>
        <v>0</v>
      </c>
      <c r="E112" s="46">
        <f t="shared" si="11"/>
        <v>0</v>
      </c>
      <c r="F112" s="45">
        <f t="shared" si="10"/>
        <v>0</v>
      </c>
    </row>
    <row r="113" spans="1:6" x14ac:dyDescent="0.3">
      <c r="A113" s="362" t="s">
        <v>270</v>
      </c>
      <c r="B113" s="363" t="s">
        <v>271</v>
      </c>
      <c r="C113" s="379">
        <v>0</v>
      </c>
      <c r="D113" s="379">
        <v>0</v>
      </c>
      <c r="E113" s="379">
        <v>0</v>
      </c>
      <c r="F113" s="365">
        <f t="shared" si="10"/>
        <v>0</v>
      </c>
    </row>
    <row r="114" spans="1:6" ht="9.9" customHeight="1" x14ac:dyDescent="0.3">
      <c r="A114" s="116"/>
      <c r="B114" s="40"/>
      <c r="C114" s="46"/>
      <c r="D114" s="46"/>
      <c r="E114" s="46"/>
      <c r="F114" s="47"/>
    </row>
    <row r="115" spans="1:6" x14ac:dyDescent="0.3">
      <c r="A115" s="502" t="s">
        <v>334</v>
      </c>
      <c r="B115" s="502"/>
      <c r="C115" s="502"/>
      <c r="D115" s="502"/>
      <c r="E115" s="502"/>
      <c r="F115" s="502"/>
    </row>
    <row r="116" spans="1:6" ht="35.1" customHeight="1" x14ac:dyDescent="0.3">
      <c r="A116" s="474" t="s">
        <v>211</v>
      </c>
      <c r="B116" s="474"/>
      <c r="C116" s="474"/>
      <c r="D116" s="474"/>
      <c r="E116" s="474"/>
      <c r="F116" s="474"/>
    </row>
    <row r="117" spans="1:6" ht="50.1" customHeight="1" x14ac:dyDescent="0.3">
      <c r="A117" s="478" t="s">
        <v>104</v>
      </c>
      <c r="B117" s="478"/>
      <c r="C117" s="478"/>
      <c r="D117" s="478"/>
      <c r="E117" s="478"/>
      <c r="F117" s="478"/>
    </row>
    <row r="118" spans="1:6" ht="9.9" customHeight="1" x14ac:dyDescent="0.3">
      <c r="A118" s="21"/>
      <c r="B118" s="41"/>
      <c r="C118" s="20"/>
    </row>
    <row r="119" spans="1:6" x14ac:dyDescent="0.3">
      <c r="A119" s="431" t="s">
        <v>69</v>
      </c>
      <c r="B119" s="431"/>
      <c r="C119" s="431"/>
      <c r="D119" s="431"/>
      <c r="E119" s="431"/>
      <c r="F119" s="431"/>
    </row>
    <row r="120" spans="1:6" ht="33" customHeight="1" x14ac:dyDescent="0.3">
      <c r="A120" s="449" t="s">
        <v>124</v>
      </c>
      <c r="B120" s="449"/>
      <c r="C120" s="449"/>
      <c r="D120" s="449"/>
      <c r="E120" s="449"/>
      <c r="F120" s="449"/>
    </row>
    <row r="121" spans="1:6" x14ac:dyDescent="0.3">
      <c r="A121" s="431" t="s">
        <v>51</v>
      </c>
      <c r="B121" s="431"/>
      <c r="C121" s="431"/>
      <c r="D121" s="431"/>
      <c r="E121" s="431"/>
      <c r="F121" s="431"/>
    </row>
    <row r="122" spans="1:6" ht="33" customHeight="1" x14ac:dyDescent="0.3">
      <c r="A122" s="96" t="s">
        <v>53</v>
      </c>
      <c r="B122" s="133" t="s">
        <v>188</v>
      </c>
      <c r="C122" s="96" t="s">
        <v>14</v>
      </c>
      <c r="D122" s="96" t="s">
        <v>15</v>
      </c>
      <c r="E122" s="96" t="s">
        <v>80</v>
      </c>
      <c r="F122" s="96" t="s">
        <v>12</v>
      </c>
    </row>
    <row r="123" spans="1:6" ht="18" customHeight="1" x14ac:dyDescent="0.3">
      <c r="A123" s="220" t="s">
        <v>16</v>
      </c>
      <c r="B123" s="97"/>
      <c r="C123" s="335">
        <f>+C125+C137</f>
        <v>1927584690</v>
      </c>
      <c r="D123" s="335">
        <f>+D125+D137</f>
        <v>1922567730</v>
      </c>
      <c r="E123" s="335">
        <f>+E125+E137</f>
        <v>1031909280</v>
      </c>
      <c r="F123" s="335">
        <f>+F125</f>
        <v>4882061700</v>
      </c>
    </row>
    <row r="124" spans="1:6" ht="9.9" customHeight="1" x14ac:dyDescent="0.3">
      <c r="A124" s="12"/>
      <c r="B124" s="42"/>
      <c r="C124" s="198"/>
      <c r="D124" s="198"/>
      <c r="E124" s="198"/>
      <c r="F124" s="199"/>
    </row>
    <row r="125" spans="1:6" ht="18" customHeight="1" x14ac:dyDescent="0.3">
      <c r="A125" s="472" t="s">
        <v>56</v>
      </c>
      <c r="B125" s="472"/>
      <c r="C125" s="337">
        <f>+SUM(C126:C135)</f>
        <v>1927584690</v>
      </c>
      <c r="D125" s="337">
        <f t="shared" ref="D125:E125" si="12">+SUM(D126:D135)</f>
        <v>1922567730</v>
      </c>
      <c r="E125" s="337">
        <f t="shared" si="12"/>
        <v>1031909280</v>
      </c>
      <c r="F125" s="337">
        <f>+SUM(F126:F135)</f>
        <v>4882061700</v>
      </c>
    </row>
    <row r="126" spans="1:6" x14ac:dyDescent="0.3">
      <c r="A126" s="166">
        <v>0</v>
      </c>
      <c r="B126" s="171" t="s">
        <v>181</v>
      </c>
      <c r="C126" s="15">
        <v>0</v>
      </c>
      <c r="D126" s="15">
        <v>0</v>
      </c>
      <c r="E126" s="15">
        <v>0</v>
      </c>
      <c r="F126" s="45">
        <f>+C126+D126+E126</f>
        <v>0</v>
      </c>
    </row>
    <row r="127" spans="1:6" x14ac:dyDescent="0.3">
      <c r="A127" s="166">
        <v>1</v>
      </c>
      <c r="B127" s="171" t="s">
        <v>169</v>
      </c>
      <c r="C127" s="15">
        <v>0</v>
      </c>
      <c r="D127" s="49">
        <v>0</v>
      </c>
      <c r="E127" s="49">
        <v>0</v>
      </c>
      <c r="F127" s="45">
        <f t="shared" ref="F127:F135" si="13">+C127+D127+E127</f>
        <v>0</v>
      </c>
    </row>
    <row r="128" spans="1:6" x14ac:dyDescent="0.3">
      <c r="A128" s="166">
        <v>2</v>
      </c>
      <c r="B128" s="171" t="s">
        <v>182</v>
      </c>
      <c r="C128" s="15">
        <v>0</v>
      </c>
      <c r="D128" s="15">
        <v>0</v>
      </c>
      <c r="E128" s="15">
        <v>0</v>
      </c>
      <c r="F128" s="45">
        <f t="shared" si="13"/>
        <v>0</v>
      </c>
    </row>
    <row r="129" spans="1:6" x14ac:dyDescent="0.3">
      <c r="A129" s="166">
        <v>3</v>
      </c>
      <c r="B129" s="171" t="s">
        <v>183</v>
      </c>
      <c r="C129" s="15">
        <v>0</v>
      </c>
      <c r="D129" s="15">
        <v>0</v>
      </c>
      <c r="E129" s="15">
        <v>0</v>
      </c>
      <c r="F129" s="45">
        <f t="shared" si="13"/>
        <v>0</v>
      </c>
    </row>
    <row r="130" spans="1:6" x14ac:dyDescent="0.3">
      <c r="A130" s="166">
        <v>4</v>
      </c>
      <c r="B130" s="171" t="s">
        <v>184</v>
      </c>
      <c r="C130" s="15">
        <v>0</v>
      </c>
      <c r="D130" s="15">
        <v>0</v>
      </c>
      <c r="E130" s="15">
        <v>0</v>
      </c>
      <c r="F130" s="45">
        <f t="shared" si="13"/>
        <v>0</v>
      </c>
    </row>
    <row r="131" spans="1:6" x14ac:dyDescent="0.3">
      <c r="A131" s="166">
        <v>5</v>
      </c>
      <c r="B131" s="171" t="s">
        <v>185</v>
      </c>
      <c r="C131" s="46">
        <v>0</v>
      </c>
      <c r="D131" s="46">
        <v>0</v>
      </c>
      <c r="E131" s="46">
        <v>0</v>
      </c>
      <c r="F131" s="45">
        <f t="shared" si="13"/>
        <v>0</v>
      </c>
    </row>
    <row r="132" spans="1:6" x14ac:dyDescent="0.3">
      <c r="A132" s="166">
        <v>6</v>
      </c>
      <c r="B132" s="171" t="s">
        <v>167</v>
      </c>
      <c r="C132" s="46">
        <f>C40</f>
        <v>1927584690</v>
      </c>
      <c r="D132" s="46">
        <f t="shared" ref="D132:E132" si="14">D40</f>
        <v>1922567730</v>
      </c>
      <c r="E132" s="46">
        <f t="shared" si="14"/>
        <v>1031909280</v>
      </c>
      <c r="F132" s="45">
        <f t="shared" si="13"/>
        <v>4882061700</v>
      </c>
    </row>
    <row r="133" spans="1:6" x14ac:dyDescent="0.3">
      <c r="A133" s="166">
        <v>7</v>
      </c>
      <c r="B133" s="171" t="s">
        <v>168</v>
      </c>
      <c r="C133" s="46">
        <v>0</v>
      </c>
      <c r="D133" s="46">
        <v>0</v>
      </c>
      <c r="E133" s="46">
        <v>0</v>
      </c>
      <c r="F133" s="45">
        <f t="shared" si="13"/>
        <v>0</v>
      </c>
    </row>
    <row r="134" spans="1:6" x14ac:dyDescent="0.3">
      <c r="A134" s="166">
        <v>8</v>
      </c>
      <c r="B134" s="171" t="s">
        <v>186</v>
      </c>
      <c r="C134" s="46">
        <v>0</v>
      </c>
      <c r="D134" s="46">
        <v>0</v>
      </c>
      <c r="E134" s="46">
        <v>0</v>
      </c>
      <c r="F134" s="45">
        <f t="shared" si="13"/>
        <v>0</v>
      </c>
    </row>
    <row r="135" spans="1:6" x14ac:dyDescent="0.3">
      <c r="A135" s="166">
        <v>9</v>
      </c>
      <c r="B135" s="171" t="s">
        <v>187</v>
      </c>
      <c r="C135" s="46">
        <v>0</v>
      </c>
      <c r="D135" s="46">
        <v>0</v>
      </c>
      <c r="E135" s="46">
        <v>0</v>
      </c>
      <c r="F135" s="45">
        <f t="shared" si="13"/>
        <v>0</v>
      </c>
    </row>
    <row r="136" spans="1:6" ht="9.9" customHeight="1" x14ac:dyDescent="0.3">
      <c r="A136" s="27"/>
      <c r="B136" s="27"/>
      <c r="C136" s="50"/>
      <c r="D136" s="50"/>
      <c r="E136" s="50"/>
      <c r="F136" s="50"/>
    </row>
    <row r="137" spans="1:6" ht="18" customHeight="1" x14ac:dyDescent="0.3">
      <c r="A137" s="472" t="s">
        <v>201</v>
      </c>
      <c r="B137" s="472"/>
      <c r="C137" s="337">
        <f>+C138</f>
        <v>0</v>
      </c>
      <c r="D137" s="337">
        <f>+D138</f>
        <v>0</v>
      </c>
      <c r="E137" s="337">
        <f>+E138</f>
        <v>0</v>
      </c>
      <c r="F137" s="337">
        <f>+F138</f>
        <v>0</v>
      </c>
    </row>
    <row r="138" spans="1:6" x14ac:dyDescent="0.3">
      <c r="A138" s="166">
        <v>6</v>
      </c>
      <c r="B138" s="171" t="s">
        <v>167</v>
      </c>
      <c r="C138" s="46">
        <f>+C139</f>
        <v>0</v>
      </c>
      <c r="D138" s="46">
        <f>+D139</f>
        <v>0</v>
      </c>
      <c r="E138" s="46">
        <f>+E139</f>
        <v>0</v>
      </c>
      <c r="F138" s="50">
        <f>+C138+D138+E138</f>
        <v>0</v>
      </c>
    </row>
    <row r="139" spans="1:6" x14ac:dyDescent="0.3">
      <c r="A139" s="366" t="s">
        <v>200</v>
      </c>
      <c r="B139" s="367" t="s">
        <v>199</v>
      </c>
      <c r="C139" s="368">
        <v>0</v>
      </c>
      <c r="D139" s="368">
        <v>0</v>
      </c>
      <c r="E139" s="368">
        <v>0</v>
      </c>
      <c r="F139" s="369">
        <f>+C139+D139+E139</f>
        <v>0</v>
      </c>
    </row>
    <row r="140" spans="1:6" ht="15.75" customHeight="1" x14ac:dyDescent="0.3">
      <c r="A140" s="477" t="s">
        <v>57</v>
      </c>
      <c r="B140" s="477"/>
      <c r="C140" s="477"/>
      <c r="D140" s="477"/>
      <c r="E140" s="477"/>
      <c r="F140" s="477"/>
    </row>
    <row r="141" spans="1:6" ht="15.6" customHeight="1" x14ac:dyDescent="0.3">
      <c r="A141" s="502" t="s">
        <v>42</v>
      </c>
      <c r="B141" s="502"/>
      <c r="C141" s="502"/>
      <c r="D141" s="502"/>
      <c r="E141" s="502"/>
      <c r="F141" s="502"/>
    </row>
    <row r="142" spans="1:6" ht="75" customHeight="1" x14ac:dyDescent="0.3">
      <c r="A142" s="474" t="s">
        <v>213</v>
      </c>
      <c r="B142" s="474"/>
      <c r="C142" s="474"/>
      <c r="D142" s="474"/>
      <c r="E142" s="474"/>
      <c r="F142" s="474"/>
    </row>
    <row r="143" spans="1:6" ht="50.1" customHeight="1" x14ac:dyDescent="0.3">
      <c r="A143" s="478" t="s">
        <v>107</v>
      </c>
      <c r="B143" s="478"/>
      <c r="C143" s="478"/>
      <c r="D143" s="478"/>
      <c r="E143" s="478"/>
      <c r="F143" s="478"/>
    </row>
    <row r="144" spans="1:6" ht="15" customHeight="1" x14ac:dyDescent="0.3">
      <c r="A144" s="227"/>
      <c r="B144" s="227"/>
      <c r="C144" s="227"/>
      <c r="D144" s="227"/>
      <c r="E144" s="227"/>
      <c r="F144" s="227"/>
    </row>
    <row r="145" spans="1:6" x14ac:dyDescent="0.3">
      <c r="A145" s="431" t="s">
        <v>71</v>
      </c>
      <c r="B145" s="431"/>
      <c r="C145" s="431"/>
      <c r="D145" s="431"/>
      <c r="E145" s="431"/>
      <c r="F145" s="431"/>
    </row>
    <row r="146" spans="1:6" x14ac:dyDescent="0.3">
      <c r="A146" s="431" t="s">
        <v>72</v>
      </c>
      <c r="B146" s="431"/>
      <c r="C146" s="431"/>
      <c r="D146" s="431"/>
      <c r="E146" s="431"/>
      <c r="F146" s="431"/>
    </row>
    <row r="147" spans="1:6" x14ac:dyDescent="0.3">
      <c r="A147" s="431" t="s">
        <v>51</v>
      </c>
      <c r="B147" s="431"/>
      <c r="C147" s="431"/>
      <c r="D147" s="431"/>
      <c r="E147" s="431"/>
      <c r="F147" s="431"/>
    </row>
    <row r="148" spans="1:6" ht="17.399999999999999" x14ac:dyDescent="0.3">
      <c r="A148" s="96" t="s">
        <v>70</v>
      </c>
      <c r="B148" s="96" t="s">
        <v>14</v>
      </c>
      <c r="C148" s="96" t="s">
        <v>15</v>
      </c>
      <c r="D148" s="96" t="s">
        <v>80</v>
      </c>
      <c r="E148" s="96" t="s">
        <v>12</v>
      </c>
      <c r="F148" s="275"/>
    </row>
    <row r="149" spans="1:6" x14ac:dyDescent="0.3">
      <c r="A149" s="142" t="s">
        <v>73</v>
      </c>
      <c r="B149" s="126">
        <f>+'3T'!D153</f>
        <v>4158497229</v>
      </c>
      <c r="C149" s="126">
        <f>+B153</f>
        <v>2799594154.7700005</v>
      </c>
      <c r="D149" s="126">
        <f>+C153</f>
        <v>877026424.77000046</v>
      </c>
      <c r="E149" s="119">
        <f>+B149</f>
        <v>4158497229</v>
      </c>
      <c r="F149" s="274"/>
    </row>
    <row r="150" spans="1:6" x14ac:dyDescent="0.3">
      <c r="A150" s="142" t="s">
        <v>74</v>
      </c>
      <c r="B150" s="126">
        <f>+C105</f>
        <v>568681615.77000046</v>
      </c>
      <c r="C150" s="126">
        <f>+D105</f>
        <v>0</v>
      </c>
      <c r="D150" s="126">
        <f>+E105</f>
        <v>0</v>
      </c>
      <c r="E150" s="119">
        <f>+SUM(B150:D150)</f>
        <v>568681615.77000046</v>
      </c>
      <c r="F150" s="274"/>
    </row>
    <row r="151" spans="1:6" x14ac:dyDescent="0.3">
      <c r="A151" s="101" t="s">
        <v>100</v>
      </c>
      <c r="B151" s="102">
        <f>+B149+B150</f>
        <v>4727178844.7700005</v>
      </c>
      <c r="C151" s="102">
        <f t="shared" ref="C151:D151" si="15">+C149+C150</f>
        <v>2799594154.7700005</v>
      </c>
      <c r="D151" s="102">
        <f t="shared" si="15"/>
        <v>877026424.77000046</v>
      </c>
      <c r="E151" s="102">
        <f>+E149+E150</f>
        <v>4727178844.7700005</v>
      </c>
      <c r="F151" s="274"/>
    </row>
    <row r="152" spans="1:6" x14ac:dyDescent="0.3">
      <c r="A152" s="142" t="s">
        <v>152</v>
      </c>
      <c r="B152" s="126">
        <f>+C125</f>
        <v>1927584690</v>
      </c>
      <c r="C152" s="126">
        <f>+D125</f>
        <v>1922567730</v>
      </c>
      <c r="D152" s="126">
        <f>+E125</f>
        <v>1031909280</v>
      </c>
      <c r="E152" s="119">
        <f>+SUM(B152:D152)</f>
        <v>4882061700</v>
      </c>
      <c r="F152" s="274"/>
    </row>
    <row r="153" spans="1:6" x14ac:dyDescent="0.3">
      <c r="A153" s="101" t="s">
        <v>101</v>
      </c>
      <c r="B153" s="102">
        <f>+B151-B152</f>
        <v>2799594154.7700005</v>
      </c>
      <c r="C153" s="102">
        <f t="shared" ref="C153:D153" si="16">+C151-C152</f>
        <v>877026424.77000046</v>
      </c>
      <c r="D153" s="102">
        <f t="shared" si="16"/>
        <v>-154882855.22999954</v>
      </c>
      <c r="E153" s="102">
        <f>+E151-E152</f>
        <v>-154882855.22999954</v>
      </c>
      <c r="F153" s="274"/>
    </row>
    <row r="154" spans="1:6" x14ac:dyDescent="0.3">
      <c r="A154" s="502" t="s">
        <v>334</v>
      </c>
      <c r="B154" s="502"/>
      <c r="C154" s="502"/>
      <c r="D154" s="502"/>
      <c r="E154" s="502"/>
      <c r="F154" s="33"/>
    </row>
    <row r="155" spans="1:6" ht="18" customHeight="1" x14ac:dyDescent="0.3">
      <c r="A155" s="485" t="s">
        <v>189</v>
      </c>
      <c r="B155" s="486"/>
      <c r="C155" s="486"/>
      <c r="D155" s="486"/>
      <c r="E155" s="486"/>
      <c r="F155" s="127"/>
    </row>
    <row r="156" spans="1:6" ht="53.1" customHeight="1" x14ac:dyDescent="0.3">
      <c r="A156" s="482" t="s">
        <v>151</v>
      </c>
      <c r="B156" s="483"/>
      <c r="C156" s="483"/>
      <c r="D156" s="483"/>
      <c r="E156" s="483"/>
      <c r="F156" s="484"/>
    </row>
    <row r="157" spans="1:6" ht="18" customHeight="1" x14ac:dyDescent="0.3">
      <c r="A157" s="482" t="s">
        <v>125</v>
      </c>
      <c r="B157" s="483"/>
      <c r="C157" s="483"/>
      <c r="D157" s="483"/>
      <c r="E157" s="483"/>
      <c r="F157" s="484"/>
    </row>
    <row r="158" spans="1:6" ht="18" customHeight="1" x14ac:dyDescent="0.3">
      <c r="A158" s="482" t="s">
        <v>155</v>
      </c>
      <c r="B158" s="483"/>
      <c r="C158" s="483"/>
      <c r="D158" s="483"/>
      <c r="E158" s="483"/>
      <c r="F158" s="484"/>
    </row>
    <row r="159" spans="1:6" ht="18" customHeight="1" x14ac:dyDescent="0.3">
      <c r="A159" s="482" t="s">
        <v>128</v>
      </c>
      <c r="B159" s="483"/>
      <c r="C159" s="483"/>
      <c r="D159" s="483"/>
      <c r="E159" s="483"/>
      <c r="F159" s="484"/>
    </row>
    <row r="160" spans="1:6" ht="18" customHeight="1" x14ac:dyDescent="0.3">
      <c r="A160" s="479" t="s">
        <v>154</v>
      </c>
      <c r="B160" s="480"/>
      <c r="C160" s="480"/>
      <c r="D160" s="480"/>
      <c r="E160" s="480"/>
      <c r="F160" s="481"/>
    </row>
    <row r="161" spans="1:6" x14ac:dyDescent="0.3">
      <c r="A161" s="104" t="s">
        <v>126</v>
      </c>
      <c r="B161" s="105"/>
      <c r="C161" s="105"/>
      <c r="D161" s="105"/>
      <c r="E161" s="105"/>
      <c r="F161" s="106"/>
    </row>
    <row r="162" spans="1:6" ht="83.25" customHeight="1" x14ac:dyDescent="0.3">
      <c r="A162" s="550" t="s">
        <v>344</v>
      </c>
      <c r="B162" s="551"/>
      <c r="C162" s="551"/>
      <c r="D162" s="551"/>
      <c r="E162" s="551"/>
      <c r="F162" s="552"/>
    </row>
    <row r="163" spans="1:6" x14ac:dyDescent="0.3">
      <c r="A163" s="226"/>
      <c r="B163" s="226"/>
      <c r="C163" s="226"/>
      <c r="D163" s="226"/>
      <c r="E163" s="226"/>
      <c r="F163" s="33"/>
    </row>
    <row r="164" spans="1:6" x14ac:dyDescent="0.3">
      <c r="A164" s="226"/>
      <c r="B164" s="431" t="s">
        <v>129</v>
      </c>
      <c r="C164" s="431"/>
      <c r="D164" s="431"/>
      <c r="E164" s="27"/>
      <c r="F164" s="33"/>
    </row>
    <row r="165" spans="1:6" x14ac:dyDescent="0.3">
      <c r="A165" s="226"/>
      <c r="B165" s="449" t="s">
        <v>130</v>
      </c>
      <c r="C165" s="449"/>
      <c r="D165" s="449"/>
      <c r="E165" s="27"/>
      <c r="F165" s="33"/>
    </row>
    <row r="166" spans="1:6" x14ac:dyDescent="0.3">
      <c r="A166" s="226"/>
      <c r="B166" s="500" t="s">
        <v>51</v>
      </c>
      <c r="C166" s="500"/>
      <c r="D166" s="500"/>
      <c r="E166" s="27"/>
      <c r="F166" s="33"/>
    </row>
    <row r="167" spans="1:6" x14ac:dyDescent="0.3">
      <c r="A167" s="226"/>
      <c r="B167" s="424" t="s">
        <v>70</v>
      </c>
      <c r="C167" s="424"/>
      <c r="D167" s="218" t="s">
        <v>86</v>
      </c>
      <c r="E167" s="27"/>
      <c r="F167" s="33"/>
    </row>
    <row r="168" spans="1:6" x14ac:dyDescent="0.3">
      <c r="A168" s="226"/>
      <c r="B168" s="497" t="s">
        <v>202</v>
      </c>
      <c r="C168" s="497"/>
      <c r="D168" s="218"/>
      <c r="E168" s="27"/>
      <c r="F168" s="33"/>
    </row>
    <row r="169" spans="1:6" x14ac:dyDescent="0.3">
      <c r="A169" s="226"/>
      <c r="B169" s="118" t="s">
        <v>131</v>
      </c>
      <c r="D169" s="126">
        <f>+'2T'!D179</f>
        <v>0</v>
      </c>
      <c r="E169" s="27"/>
      <c r="F169" s="33"/>
    </row>
    <row r="170" spans="1:6" x14ac:dyDescent="0.3">
      <c r="A170" s="226"/>
      <c r="B170" s="118" t="s">
        <v>132</v>
      </c>
      <c r="D170" s="126">
        <f>+'2T'!D180</f>
        <v>0</v>
      </c>
      <c r="E170" s="27"/>
      <c r="F170" s="33"/>
    </row>
    <row r="171" spans="1:6" x14ac:dyDescent="0.3">
      <c r="A171" s="226"/>
      <c r="B171" s="498" t="s">
        <v>16</v>
      </c>
      <c r="C171" s="498"/>
      <c r="D171" s="102">
        <f>+D169+D170</f>
        <v>0</v>
      </c>
      <c r="E171" s="27"/>
      <c r="F171" s="33"/>
    </row>
    <row r="172" spans="1:6" x14ac:dyDescent="0.3">
      <c r="A172" s="226"/>
      <c r="B172" s="118"/>
      <c r="D172" s="126"/>
      <c r="E172" s="27"/>
      <c r="F172" s="33"/>
    </row>
    <row r="173" spans="1:6" x14ac:dyDescent="0.3">
      <c r="A173" s="226"/>
      <c r="B173" s="497" t="s">
        <v>203</v>
      </c>
      <c r="C173" s="497"/>
      <c r="D173" s="218" t="s">
        <v>86</v>
      </c>
      <c r="E173" s="27"/>
      <c r="F173" s="33"/>
    </row>
    <row r="174" spans="1:6" x14ac:dyDescent="0.3">
      <c r="A174" s="226"/>
      <c r="B174" s="118" t="s">
        <v>131</v>
      </c>
      <c r="D174" s="126">
        <v>0</v>
      </c>
      <c r="E174" s="27"/>
      <c r="F174" s="33"/>
    </row>
    <row r="175" spans="1:6" x14ac:dyDescent="0.3">
      <c r="A175" s="27"/>
      <c r="B175" s="118" t="s">
        <v>204</v>
      </c>
      <c r="D175" s="126">
        <v>0</v>
      </c>
      <c r="E175" s="27"/>
      <c r="F175" s="27"/>
    </row>
    <row r="176" spans="1:6" x14ac:dyDescent="0.3">
      <c r="A176" s="27"/>
      <c r="B176" s="498" t="s">
        <v>205</v>
      </c>
      <c r="C176" s="498"/>
      <c r="D176" s="102">
        <f>+D174+D175</f>
        <v>0</v>
      </c>
      <c r="E176" s="27"/>
      <c r="F176" s="27"/>
    </row>
    <row r="177" spans="1:6" x14ac:dyDescent="0.3">
      <c r="A177" s="27"/>
      <c r="B177" s="118"/>
      <c r="D177" s="119"/>
      <c r="E177" s="27"/>
      <c r="F177" s="27"/>
    </row>
    <row r="178" spans="1:6" x14ac:dyDescent="0.3">
      <c r="A178" s="27"/>
      <c r="B178" s="497" t="s">
        <v>206</v>
      </c>
      <c r="C178" s="497"/>
      <c r="D178" s="218" t="s">
        <v>86</v>
      </c>
      <c r="E178" s="27"/>
      <c r="F178" s="27"/>
    </row>
    <row r="179" spans="1:6" x14ac:dyDescent="0.3">
      <c r="A179" s="27"/>
      <c r="B179" s="118" t="s">
        <v>131</v>
      </c>
      <c r="D179" s="126">
        <f>+D169-D174</f>
        <v>0</v>
      </c>
      <c r="E179" s="27"/>
      <c r="F179" s="27"/>
    </row>
    <row r="180" spans="1:6" x14ac:dyDescent="0.3">
      <c r="A180" s="27"/>
      <c r="B180" s="118" t="s">
        <v>132</v>
      </c>
      <c r="D180" s="126">
        <f>+D170-D175</f>
        <v>0</v>
      </c>
      <c r="E180" s="27"/>
      <c r="F180" s="27"/>
    </row>
    <row r="181" spans="1:6" x14ac:dyDescent="0.3">
      <c r="A181" s="27"/>
      <c r="B181" s="498" t="s">
        <v>207</v>
      </c>
      <c r="C181" s="498"/>
      <c r="D181" s="176">
        <f>+D179+D180</f>
        <v>0</v>
      </c>
      <c r="E181" s="27"/>
      <c r="F181" s="27"/>
    </row>
    <row r="182" spans="1:6" x14ac:dyDescent="0.3">
      <c r="A182" s="27"/>
      <c r="B182" s="177" t="s">
        <v>208</v>
      </c>
      <c r="C182" s="136"/>
      <c r="D182" s="173"/>
      <c r="E182" s="27"/>
      <c r="F182" s="33">
        <f>+D174-F185</f>
        <v>0</v>
      </c>
    </row>
    <row r="183" spans="1:6" x14ac:dyDescent="0.3">
      <c r="A183" s="27"/>
      <c r="B183" s="206"/>
      <c r="C183" s="207"/>
      <c r="D183" s="173"/>
      <c r="E183" s="27"/>
      <c r="F183" s="27"/>
    </row>
    <row r="184" spans="1:6" x14ac:dyDescent="0.3">
      <c r="A184" s="91" t="s">
        <v>53</v>
      </c>
      <c r="B184" s="91" t="s">
        <v>235</v>
      </c>
      <c r="C184" s="91" t="s">
        <v>14</v>
      </c>
      <c r="D184" s="91" t="s">
        <v>15</v>
      </c>
      <c r="E184" s="91" t="s">
        <v>80</v>
      </c>
      <c r="F184" s="91" t="s">
        <v>12</v>
      </c>
    </row>
    <row r="185" spans="1:6" x14ac:dyDescent="0.3">
      <c r="A185" s="208" t="s">
        <v>234</v>
      </c>
      <c r="B185" s="209"/>
      <c r="C185" s="210">
        <f>+SUM(C186:C195)</f>
        <v>0</v>
      </c>
      <c r="D185" s="210">
        <f>+SUM(D186:D195)</f>
        <v>0</v>
      </c>
      <c r="E185" s="210">
        <f>+SUM(E186:E195)</f>
        <v>0</v>
      </c>
      <c r="F185" s="210">
        <f>+SUM(F186:F195)</f>
        <v>0</v>
      </c>
    </row>
    <row r="186" spans="1:6" x14ac:dyDescent="0.3">
      <c r="A186" s="166">
        <v>0</v>
      </c>
      <c r="B186" s="171" t="s">
        <v>181</v>
      </c>
      <c r="C186" s="15">
        <v>0</v>
      </c>
      <c r="D186" s="15">
        <v>0</v>
      </c>
      <c r="E186" s="15">
        <v>0</v>
      </c>
      <c r="F186" s="45">
        <f>+C186+D186+E186</f>
        <v>0</v>
      </c>
    </row>
    <row r="187" spans="1:6" x14ac:dyDescent="0.3">
      <c r="A187" s="166">
        <v>1</v>
      </c>
      <c r="B187" s="171" t="s">
        <v>169</v>
      </c>
      <c r="C187" s="15">
        <v>0</v>
      </c>
      <c r="D187" s="49">
        <v>0</v>
      </c>
      <c r="E187" s="49">
        <v>0</v>
      </c>
      <c r="F187" s="45">
        <f t="shared" ref="F187:F195" si="17">+C187+D187+E187</f>
        <v>0</v>
      </c>
    </row>
    <row r="188" spans="1:6" x14ac:dyDescent="0.3">
      <c r="A188" s="166">
        <v>2</v>
      </c>
      <c r="B188" s="171" t="s">
        <v>182</v>
      </c>
      <c r="C188" s="15">
        <v>0</v>
      </c>
      <c r="D188" s="15">
        <v>0</v>
      </c>
      <c r="E188" s="15">
        <v>0</v>
      </c>
      <c r="F188" s="45">
        <f t="shared" si="17"/>
        <v>0</v>
      </c>
    </row>
    <row r="189" spans="1:6" x14ac:dyDescent="0.3">
      <c r="A189" s="166">
        <v>3</v>
      </c>
      <c r="B189" s="171" t="s">
        <v>183</v>
      </c>
      <c r="C189" s="15">
        <v>0</v>
      </c>
      <c r="D189" s="15">
        <v>0</v>
      </c>
      <c r="E189" s="15">
        <v>0</v>
      </c>
      <c r="F189" s="45">
        <f t="shared" si="17"/>
        <v>0</v>
      </c>
    </row>
    <row r="190" spans="1:6" x14ac:dyDescent="0.3">
      <c r="A190" s="166">
        <v>4</v>
      </c>
      <c r="B190" s="171" t="s">
        <v>184</v>
      </c>
      <c r="C190" s="15">
        <v>0</v>
      </c>
      <c r="D190" s="15">
        <v>0</v>
      </c>
      <c r="E190" s="15">
        <v>0</v>
      </c>
      <c r="F190" s="45">
        <f t="shared" si="17"/>
        <v>0</v>
      </c>
    </row>
    <row r="191" spans="1:6" x14ac:dyDescent="0.3">
      <c r="A191" s="166">
        <v>5</v>
      </c>
      <c r="B191" s="171" t="s">
        <v>185</v>
      </c>
      <c r="C191" s="15">
        <v>0</v>
      </c>
      <c r="D191" s="15">
        <v>0</v>
      </c>
      <c r="E191" s="15">
        <v>0</v>
      </c>
      <c r="F191" s="45">
        <f t="shared" si="17"/>
        <v>0</v>
      </c>
    </row>
    <row r="192" spans="1:6" x14ac:dyDescent="0.3">
      <c r="A192" s="166">
        <v>6</v>
      </c>
      <c r="B192" s="171" t="s">
        <v>167</v>
      </c>
      <c r="C192" s="15">
        <v>0</v>
      </c>
      <c r="D192" s="15">
        <v>0</v>
      </c>
      <c r="E192" s="15">
        <v>0</v>
      </c>
      <c r="F192" s="45">
        <f t="shared" si="17"/>
        <v>0</v>
      </c>
    </row>
    <row r="193" spans="1:6" x14ac:dyDescent="0.3">
      <c r="A193" s="166">
        <v>7</v>
      </c>
      <c r="B193" s="171" t="s">
        <v>168</v>
      </c>
      <c r="C193" s="15">
        <v>0</v>
      </c>
      <c r="D193" s="15">
        <v>0</v>
      </c>
      <c r="E193" s="15">
        <v>0</v>
      </c>
      <c r="F193" s="45">
        <f t="shared" si="17"/>
        <v>0</v>
      </c>
    </row>
    <row r="194" spans="1:6" x14ac:dyDescent="0.3">
      <c r="A194" s="166">
        <v>8</v>
      </c>
      <c r="B194" s="171" t="s">
        <v>186</v>
      </c>
      <c r="C194" s="15">
        <v>0</v>
      </c>
      <c r="D194" s="15">
        <v>0</v>
      </c>
      <c r="E194" s="15">
        <v>0</v>
      </c>
      <c r="F194" s="45">
        <f t="shared" si="17"/>
        <v>0</v>
      </c>
    </row>
    <row r="195" spans="1:6" x14ac:dyDescent="0.3">
      <c r="A195" s="211">
        <v>9</v>
      </c>
      <c r="B195" s="212" t="s">
        <v>187</v>
      </c>
      <c r="C195" s="17">
        <v>0</v>
      </c>
      <c r="D195" s="17">
        <v>0</v>
      </c>
      <c r="E195" s="17">
        <v>0</v>
      </c>
      <c r="F195" s="213">
        <f t="shared" si="17"/>
        <v>0</v>
      </c>
    </row>
    <row r="196" spans="1:6" x14ac:dyDescent="0.3">
      <c r="A196" s="499" t="s">
        <v>208</v>
      </c>
      <c r="B196" s="499"/>
      <c r="C196" s="499"/>
      <c r="D196" s="499"/>
      <c r="E196" s="499"/>
      <c r="F196" s="499"/>
    </row>
    <row r="197" spans="1:6" x14ac:dyDescent="0.3">
      <c r="A197" s="104" t="s">
        <v>126</v>
      </c>
      <c r="B197" s="105"/>
      <c r="C197" s="105"/>
      <c r="D197" s="105"/>
      <c r="E197" s="105"/>
      <c r="F197" s="106"/>
    </row>
    <row r="198" spans="1:6" ht="45" customHeight="1" x14ac:dyDescent="0.3">
      <c r="A198" s="538" t="s">
        <v>127</v>
      </c>
      <c r="B198" s="539"/>
      <c r="C198" s="539"/>
      <c r="D198" s="539"/>
      <c r="E198" s="539"/>
      <c r="F198" s="540"/>
    </row>
    <row r="199" spans="1:6" ht="18" customHeight="1" x14ac:dyDescent="0.3">
      <c r="A199" s="27"/>
      <c r="B199" s="27"/>
      <c r="C199" s="27"/>
      <c r="D199" s="27"/>
      <c r="E199" s="27"/>
      <c r="F199" s="27"/>
    </row>
    <row r="200" spans="1:6" ht="35.1" customHeight="1" x14ac:dyDescent="0.3">
      <c r="A200" s="129" t="s">
        <v>75</v>
      </c>
      <c r="B200" s="455" t="s">
        <v>338</v>
      </c>
      <c r="C200" s="456"/>
      <c r="D200" s="541" t="s">
        <v>48</v>
      </c>
      <c r="E200" s="542"/>
      <c r="F200" s="543"/>
    </row>
    <row r="201" spans="1:6" ht="35.1" customHeight="1" x14ac:dyDescent="0.3">
      <c r="A201" s="87" t="s">
        <v>46</v>
      </c>
      <c r="B201" s="455" t="s">
        <v>339</v>
      </c>
      <c r="C201" s="456"/>
      <c r="D201" s="544"/>
      <c r="E201" s="545"/>
      <c r="F201" s="546"/>
    </row>
    <row r="202" spans="1:6" ht="35.1" customHeight="1" x14ac:dyDescent="0.3">
      <c r="A202" s="88" t="s">
        <v>47</v>
      </c>
      <c r="B202" s="455" t="s">
        <v>340</v>
      </c>
      <c r="C202" s="456"/>
      <c r="D202" s="547"/>
      <c r="E202" s="548"/>
      <c r="F202" s="549"/>
    </row>
    <row r="203" spans="1:6" x14ac:dyDescent="0.3">
      <c r="A203" s="528" t="s">
        <v>122</v>
      </c>
      <c r="B203" s="528"/>
      <c r="C203" s="528"/>
      <c r="D203" s="528"/>
      <c r="E203" s="528"/>
      <c r="F203" s="528"/>
    </row>
    <row r="205" spans="1:6" x14ac:dyDescent="0.3">
      <c r="A205" s="489" t="s">
        <v>149</v>
      </c>
      <c r="B205" s="490"/>
      <c r="C205" s="490"/>
      <c r="D205" s="490"/>
      <c r="E205" s="490"/>
      <c r="F205" s="491"/>
    </row>
    <row r="206" spans="1:6" x14ac:dyDescent="0.3">
      <c r="A206" s="108" t="s">
        <v>133</v>
      </c>
      <c r="F206" s="109"/>
    </row>
    <row r="207" spans="1:6" x14ac:dyDescent="0.3">
      <c r="A207" s="110"/>
      <c r="F207" s="109"/>
    </row>
    <row r="208" spans="1:6" x14ac:dyDescent="0.3">
      <c r="A208" s="108" t="s">
        <v>140</v>
      </c>
      <c r="D208" s="144" t="s">
        <v>174</v>
      </c>
      <c r="F208" s="109"/>
    </row>
    <row r="209" spans="1:6" x14ac:dyDescent="0.3">
      <c r="A209" s="110" t="s">
        <v>134</v>
      </c>
      <c r="B209" s="107">
        <f>+B86</f>
        <v>15082914334.77</v>
      </c>
      <c r="D209" s="487" t="s">
        <v>170</v>
      </c>
      <c r="E209" s="487"/>
      <c r="F209" s="488"/>
    </row>
    <row r="210" spans="1:6" x14ac:dyDescent="0.3">
      <c r="A210" s="110" t="s">
        <v>141</v>
      </c>
      <c r="B210" s="52">
        <f>+F105</f>
        <v>568681615.77000046</v>
      </c>
      <c r="D210" s="487"/>
      <c r="E210" s="487"/>
      <c r="F210" s="488"/>
    </row>
    <row r="211" spans="1:6" ht="16.2" thickBot="1" x14ac:dyDescent="0.35">
      <c r="A211" s="110" t="s">
        <v>135</v>
      </c>
      <c r="B211" s="156">
        <f>+B209-B210</f>
        <v>14514232719</v>
      </c>
      <c r="D211" s="34" t="s">
        <v>171</v>
      </c>
      <c r="F211" s="158">
        <f>+F105</f>
        <v>568681615.77000046</v>
      </c>
    </row>
    <row r="212" spans="1:6" ht="16.2" thickTop="1" x14ac:dyDescent="0.3">
      <c r="A212" s="110"/>
      <c r="D212" s="34" t="s">
        <v>172</v>
      </c>
      <c r="F212" s="159">
        <f>+F125</f>
        <v>4882061700</v>
      </c>
    </row>
    <row r="213" spans="1:6" ht="16.2" thickBot="1" x14ac:dyDescent="0.35">
      <c r="A213" s="108" t="s">
        <v>136</v>
      </c>
      <c r="D213" s="144" t="s">
        <v>173</v>
      </c>
      <c r="E213" s="144"/>
      <c r="F213" s="160">
        <f>+F212/F211</f>
        <v>8.5848769585942062</v>
      </c>
    </row>
    <row r="214" spans="1:6" ht="16.2" thickTop="1" x14ac:dyDescent="0.3">
      <c r="A214" s="110" t="s">
        <v>137</v>
      </c>
      <c r="B214" s="107">
        <f>+F40</f>
        <v>4882061700</v>
      </c>
      <c r="F214" s="109"/>
    </row>
    <row r="215" spans="1:6" x14ac:dyDescent="0.3">
      <c r="A215" s="110" t="s">
        <v>138</v>
      </c>
      <c r="B215" s="52">
        <f>+F125</f>
        <v>4882061700</v>
      </c>
      <c r="D215" s="487" t="s">
        <v>175</v>
      </c>
      <c r="E215" s="487"/>
      <c r="F215" s="488"/>
    </row>
    <row r="216" spans="1:6" ht="16.2" thickBot="1" x14ac:dyDescent="0.35">
      <c r="A216" s="110" t="s">
        <v>139</v>
      </c>
      <c r="B216" s="157">
        <f>+B214-B215</f>
        <v>0</v>
      </c>
      <c r="D216" s="487"/>
      <c r="E216" s="487"/>
      <c r="F216" s="488"/>
    </row>
    <row r="217" spans="1:6" ht="16.2" thickTop="1" x14ac:dyDescent="0.3">
      <c r="A217" s="110"/>
      <c r="B217" s="27"/>
      <c r="D217" s="162" t="s">
        <v>176</v>
      </c>
      <c r="E217" s="217"/>
      <c r="F217" s="158">
        <f>+B86</f>
        <v>15082914334.77</v>
      </c>
    </row>
    <row r="218" spans="1:6" x14ac:dyDescent="0.3">
      <c r="A218" s="110"/>
      <c r="B218" s="27"/>
      <c r="D218" s="162" t="s">
        <v>172</v>
      </c>
      <c r="E218" s="217"/>
      <c r="F218" s="159">
        <f>+F125</f>
        <v>4882061700</v>
      </c>
    </row>
    <row r="219" spans="1:6" ht="16.2" thickBot="1" x14ac:dyDescent="0.35">
      <c r="A219" s="110"/>
      <c r="B219" s="27"/>
      <c r="D219" s="217"/>
      <c r="E219" s="217"/>
      <c r="F219" s="160">
        <f>+F218/F217</f>
        <v>0.32368159041688588</v>
      </c>
    </row>
    <row r="220" spans="1:6" ht="16.2" thickTop="1" x14ac:dyDescent="0.3">
      <c r="A220" s="111"/>
      <c r="B220" s="112"/>
      <c r="C220" s="112"/>
      <c r="D220" s="112"/>
      <c r="E220" s="112"/>
      <c r="F220" s="113"/>
    </row>
  </sheetData>
  <mergeCells count="109">
    <mergeCell ref="A158:F158"/>
    <mergeCell ref="A159:F159"/>
    <mergeCell ref="A147:F147"/>
    <mergeCell ref="A154:E154"/>
    <mergeCell ref="A155:E155"/>
    <mergeCell ref="A156:F156"/>
    <mergeCell ref="A196:F196"/>
    <mergeCell ref="B181:C181"/>
    <mergeCell ref="A116:F116"/>
    <mergeCell ref="B168:C168"/>
    <mergeCell ref="B171:C171"/>
    <mergeCell ref="B173:C173"/>
    <mergeCell ref="B176:C176"/>
    <mergeCell ref="B178:C178"/>
    <mergeCell ref="A142:F142"/>
    <mergeCell ref="B164:D164"/>
    <mergeCell ref="B165:D165"/>
    <mergeCell ref="B166:D166"/>
    <mergeCell ref="B167:C167"/>
    <mergeCell ref="A160:F160"/>
    <mergeCell ref="A162:F162"/>
    <mergeCell ref="A157:F157"/>
    <mergeCell ref="A137:B137"/>
    <mergeCell ref="A140:F140"/>
    <mergeCell ref="D209:F210"/>
    <mergeCell ref="D215:F216"/>
    <mergeCell ref="A205:F205"/>
    <mergeCell ref="A198:F198"/>
    <mergeCell ref="A203:F203"/>
    <mergeCell ref="B200:C200"/>
    <mergeCell ref="D200:F202"/>
    <mergeCell ref="B201:C201"/>
    <mergeCell ref="B202:C202"/>
    <mergeCell ref="A141:F141"/>
    <mergeCell ref="A146:F146"/>
    <mergeCell ref="A143:F143"/>
    <mergeCell ref="A145:F145"/>
    <mergeCell ref="A115:F115"/>
    <mergeCell ref="A117:F117"/>
    <mergeCell ref="A119:F119"/>
    <mergeCell ref="A120:F120"/>
    <mergeCell ref="A121:F121"/>
    <mergeCell ref="A105:B105"/>
    <mergeCell ref="A82:F82"/>
    <mergeCell ref="A83:F83"/>
    <mergeCell ref="A84:F84"/>
    <mergeCell ref="A95:F95"/>
    <mergeCell ref="A97:F97"/>
    <mergeCell ref="A96:F96"/>
    <mergeCell ref="A80:F80"/>
    <mergeCell ref="A125:B125"/>
    <mergeCell ref="A72:F72"/>
    <mergeCell ref="B74:C74"/>
    <mergeCell ref="D74:F76"/>
    <mergeCell ref="B75:C75"/>
    <mergeCell ref="B76:C76"/>
    <mergeCell ref="A78:F78"/>
    <mergeCell ref="A99:F99"/>
    <mergeCell ref="A100:F100"/>
    <mergeCell ref="A101:F101"/>
    <mergeCell ref="A1:F2"/>
    <mergeCell ref="A3:F3"/>
    <mergeCell ref="A9:F9"/>
    <mergeCell ref="A46:B46"/>
    <mergeCell ref="A47:B47"/>
    <mergeCell ref="C5:E5"/>
    <mergeCell ref="C6:E6"/>
    <mergeCell ref="C7:E7"/>
    <mergeCell ref="A11:F11"/>
    <mergeCell ref="A27:A28"/>
    <mergeCell ref="A29:A30"/>
    <mergeCell ref="A31:A32"/>
    <mergeCell ref="A43:B43"/>
    <mergeCell ref="A44:B44"/>
    <mergeCell ref="A45:B45"/>
    <mergeCell ref="A48:B48"/>
    <mergeCell ref="A13:F13"/>
    <mergeCell ref="A14:F14"/>
    <mergeCell ref="A35:F35"/>
    <mergeCell ref="A37:F37"/>
    <mergeCell ref="A38:F38"/>
    <mergeCell ref="A39:B39"/>
    <mergeCell ref="A40:B40"/>
    <mergeCell ref="A41:B41"/>
    <mergeCell ref="A42:B42"/>
    <mergeCell ref="A34:F34"/>
    <mergeCell ref="A16:A17"/>
    <mergeCell ref="A19:A20"/>
    <mergeCell ref="A21:A22"/>
    <mergeCell ref="A23:A24"/>
    <mergeCell ref="A25:A26"/>
    <mergeCell ref="A50:F50"/>
    <mergeCell ref="A61:F61"/>
    <mergeCell ref="A69:B69"/>
    <mergeCell ref="A71:F71"/>
    <mergeCell ref="A58:B58"/>
    <mergeCell ref="A51:F51"/>
    <mergeCell ref="A53:F53"/>
    <mergeCell ref="A55:B55"/>
    <mergeCell ref="A56:B56"/>
    <mergeCell ref="A57:B57"/>
    <mergeCell ref="A54:F54"/>
    <mergeCell ref="A59:B59"/>
    <mergeCell ref="A62:F62"/>
    <mergeCell ref="A64:F64"/>
    <mergeCell ref="A65:F65"/>
    <mergeCell ref="A66:B66"/>
    <mergeCell ref="A67:B67"/>
    <mergeCell ref="A68:B68"/>
  </mergeCells>
  <conditionalFormatting sqref="B216">
    <cfRule type="cellIs" dxfId="5" priority="4" operator="equal">
      <formula>0</formula>
    </cfRule>
    <cfRule type="cellIs" dxfId="4" priority="5" operator="lessThan">
      <formula>0</formula>
    </cfRule>
    <cfRule type="cellIs" dxfId="3" priority="6" operator="greaterThan">
      <formula>0</formula>
    </cfRule>
  </conditionalFormatting>
  <conditionalFormatting sqref="F182">
    <cfRule type="cellIs" dxfId="2" priority="1" operator="equal">
      <formula>0</formula>
    </cfRule>
    <cfRule type="cellIs" dxfId="1" priority="2" operator="lessThan">
      <formula>0</formula>
    </cfRule>
    <cfRule type="cellIs" dxfId="0" priority="3" operator="greaterThan">
      <formula>0</formula>
    </cfRule>
  </conditionalFormatting>
  <dataValidations count="11">
    <dataValidation allowBlank="1" showInputMessage="1" showErrorMessage="1" promptTitle="Advertencia" prompt="Se recomienda leer cuidadosamente las indicaciones dispuestas en la parte inferior de esta tabla. " sqref="A149" xr:uid="{BFE8CDC7-B9EC-4E46-9DB3-FBE90FF48E02}"/>
    <dataValidation allowBlank="1" showInputMessage="1" showErrorMessage="1" promptTitle="Advertencia" prompt="El nombre de la partida debe ser de acuerdo al Clasificador de los Ingresos del Sector Público. " sqref="B106:B108 B126 B186" xr:uid="{4B30C247-C2DE-4D66-AF38-61DF57B1EB34}"/>
    <dataValidation allowBlank="1" showInputMessage="1" showErrorMessage="1" promptTitle="Advertencia" prompt="En este espacio se debe detallar el código correspondiente a la partida detallada y debe ser el código definido en el Clasificador de los Ingresos del Sector Público. " sqref="A106:A108 A126 A186" xr:uid="{EC532235-CE3F-41A5-A2D3-8B57B3030F66}"/>
    <dataValidation allowBlank="1" showInputMessage="1" showErrorMessage="1" promptTitle="Advertencia" prompt="El código debe ser el definido para la partida en particular y debe ser el código establecido en el Clasificador de los Ingresos del Sector Público. " sqref="A102" xr:uid="{78E46D02-9FA1-43F0-B24B-CF0567719188}"/>
    <dataValidation allowBlank="1" showInputMessage="1" showErrorMessage="1" promptTitle="Advertencia" prompt="Se debe indicar el nombre de la partida de acuerdo al Clasificador de los Ingresos del Sector Público." sqref="B102" xr:uid="{6B4236F6-FA63-4B0B-8B3E-3A6A50908F73}"/>
    <dataValidation allowBlank="1" showInputMessage="1" showErrorMessage="1" promptTitle="Advertencia" prompt="Esta tabla se completa únicamente con los ingresos y egresos del período 2024. Se recomienda leer cuidadosamente las indicaciones señaladas en la parte inferior de la tabla. " sqref="A146:F146" xr:uid="{B0C1118C-2EE7-4C74-9409-1D314D64C0D2}"/>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20:F120" xr:uid="{5924D6FD-2148-4299-972F-B2483F073ED2}"/>
    <dataValidation allowBlank="1" showInputMessage="1" showErrorMessage="1" promptTitle="Advertencia" prompt="Esta tabla solo la deben completar la unidades ejecutoras que por Ley específica estén facultadas para estimar y re presupuestar superávits." sqref="B165" xr:uid="{E50958FC-EB5D-42D9-BA0F-39F074E95E09}"/>
    <dataValidation allowBlank="1" showInputMessage="1" showErrorMessage="1" promptTitle="Recordatorio" prompt="El superávit libre debe ser reintegrado a más tardar el 31 de marzo,_x000a_de acuerdo al  Decreto Nº 43189-MTSS, artículo 66. " sqref="B170:B172 B174:B177 B179:B181" xr:uid="{C4EFC073-86E0-4629-91B4-F9DB0A458953}"/>
    <dataValidation allowBlank="1" showInputMessage="1" showErrorMessage="1" promptTitle="Advertencia" prompt="Debe coincidir con el monto reportado en la Liquidación Prespuestaria 2023, caso contrario se debe justificar en el espacio de observaciones. " sqref="D177 D169:D170 D172" xr:uid="{69C197AC-E19D-4AD2-882B-225A5CB26BD8}"/>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74:F76" xr:uid="{D5557D6A-C312-4ADE-968B-4F8E98388CD5}"/>
  </dataValidations>
  <hyperlinks>
    <hyperlink ref="B102" r:id="rId1" xr:uid="{1C767F05-BC8E-4CFC-864E-C18904A786B0}"/>
    <hyperlink ref="A102" r:id="rId2" xr:uid="{CAE4ABC9-320E-4346-ADA7-3EFE4F418C6B}"/>
    <hyperlink ref="B122" r:id="rId3" display="Nombre de la Partida presupuestaria" xr:uid="{5CEA26C4-2BEC-4CF4-AD19-94480C4F04FF}"/>
  </hyperlinks>
  <printOptions horizontalCentered="1"/>
  <pageMargins left="0.31496062992125984" right="0.31496062992125984" top="1.1811023622047245" bottom="0.39370078740157483" header="0.78740157480314965" footer="0.39370078740157483"/>
  <pageSetup scale="56" orientation="portrait" r:id="rId4"/>
  <headerFooter>
    <oddFooter>&amp;L&amp;"Palatino Linotype,Normal"&amp;K979797&amp;D&amp;C&amp;"Palatino Linotype,Normal"&amp;K979797Reporte de Ejecución programática y presupuestaria (I trimestre)&amp;R&amp;"Palatino Linotype,Normal"&amp;K979797&amp;P</oddFooter>
  </headerFooter>
  <rowBreaks count="4" manualBreakCount="4">
    <brk id="52" max="5" man="1"/>
    <brk id="76" max="5" man="1"/>
    <brk id="117" max="5" man="1"/>
    <brk id="163" max="5" man="1"/>
  </rowBreaks>
  <drawing r:id="rId5"/>
  <legacyDrawing r:id="rId6"/>
  <legacyDrawingHF r:id="rId7"/>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09F5-8E4B-4455-BEDC-0BEDA20B09D9}">
  <sheetPr>
    <tabColor rgb="FF182951"/>
  </sheetPr>
  <dimension ref="A1:H124"/>
  <sheetViews>
    <sheetView showGridLines="0" zoomScale="80" zoomScaleNormal="80" zoomScaleSheetLayoutView="100" workbookViewId="0">
      <selection sqref="A1:G2"/>
    </sheetView>
  </sheetViews>
  <sheetFormatPr baseColWidth="10" defaultColWidth="11.44140625" defaultRowHeight="15.6" x14ac:dyDescent="0.35"/>
  <cols>
    <col min="1" max="1" width="62" style="9" customWidth="1"/>
    <col min="2" max="2" width="29" style="9" customWidth="1"/>
    <col min="3" max="7" width="18.6640625" style="9" customWidth="1"/>
    <col min="8" max="16384" width="11.44140625" style="9"/>
  </cols>
  <sheetData>
    <row r="1" spans="1:7" s="5" customFormat="1" ht="18" customHeight="1" x14ac:dyDescent="0.35">
      <c r="A1" s="420" t="s">
        <v>123</v>
      </c>
      <c r="B1" s="420"/>
      <c r="C1" s="420"/>
      <c r="D1" s="420"/>
      <c r="E1" s="420"/>
      <c r="F1" s="420"/>
      <c r="G1" s="420"/>
    </row>
    <row r="2" spans="1:7" s="5" customFormat="1" ht="18" customHeight="1" x14ac:dyDescent="0.35">
      <c r="A2" s="420"/>
      <c r="B2" s="420"/>
      <c r="C2" s="420"/>
      <c r="D2" s="420"/>
      <c r="E2" s="420"/>
      <c r="F2" s="420"/>
      <c r="G2" s="420"/>
    </row>
    <row r="3" spans="1:7" s="5" customFormat="1" ht="18" customHeight="1" x14ac:dyDescent="0.4">
      <c r="A3" s="553" t="s">
        <v>160</v>
      </c>
      <c r="B3" s="553"/>
      <c r="C3" s="553"/>
      <c r="D3" s="553"/>
      <c r="E3" s="553"/>
      <c r="F3" s="553"/>
      <c r="G3" s="553"/>
    </row>
    <row r="4" spans="1:7" s="5" customFormat="1" ht="15" customHeight="1" thickBot="1" x14ac:dyDescent="0.4">
      <c r="A4" s="27"/>
      <c r="B4" s="27"/>
      <c r="C4" s="27"/>
      <c r="D4" s="27"/>
      <c r="E4" s="27"/>
      <c r="F4" s="3"/>
      <c r="G4"/>
    </row>
    <row r="5" spans="1:7" s="5" customFormat="1" ht="18" customHeight="1" x14ac:dyDescent="0.35">
      <c r="A5" s="58"/>
      <c r="B5" s="143" t="s">
        <v>22</v>
      </c>
      <c r="C5" s="149" t="str">
        <f>+'1T'!C5</f>
        <v>Programa Nacional de Empleo (PRONAE)</v>
      </c>
      <c r="D5" s="150"/>
      <c r="E5" s="151"/>
      <c r="F5" s="3"/>
      <c r="G5"/>
    </row>
    <row r="6" spans="1:7" s="5" customFormat="1" ht="18" customHeight="1" x14ac:dyDescent="0.35">
      <c r="A6" s="58"/>
      <c r="B6" s="145" t="s">
        <v>33</v>
      </c>
      <c r="C6" s="146" t="str">
        <f>+'1T'!C6</f>
        <v>Ministerio de Trabajo y Seguridad Social</v>
      </c>
      <c r="D6" s="147"/>
      <c r="E6" s="152"/>
      <c r="F6" s="3"/>
      <c r="G6"/>
    </row>
    <row r="7" spans="1:7" s="5" customFormat="1" ht="18" customHeight="1" thickBot="1" x14ac:dyDescent="0.4">
      <c r="A7" s="58"/>
      <c r="B7" s="148" t="s">
        <v>34</v>
      </c>
      <c r="C7" s="153" t="str">
        <f>+'1T'!C7</f>
        <v>Dirección Nacional de Empleo</v>
      </c>
      <c r="D7" s="154"/>
      <c r="E7" s="155"/>
      <c r="F7" s="3"/>
    </row>
    <row r="8" spans="1:7" ht="15" customHeight="1" x14ac:dyDescent="0.35">
      <c r="A8"/>
      <c r="B8" s="6"/>
      <c r="C8" s="6"/>
      <c r="D8" s="6"/>
      <c r="E8" s="6"/>
      <c r="F8" s="6"/>
    </row>
    <row r="9" spans="1:7" ht="21.9" customHeight="1" x14ac:dyDescent="0.35">
      <c r="A9" s="432" t="s">
        <v>108</v>
      </c>
      <c r="B9" s="432"/>
      <c r="C9" s="432"/>
      <c r="D9" s="432"/>
      <c r="E9" s="432"/>
      <c r="F9" s="432"/>
      <c r="G9" s="432"/>
    </row>
    <row r="10" spans="1:7" ht="15" customHeight="1" x14ac:dyDescent="0.35">
      <c r="A10" s="10"/>
      <c r="B10" s="8"/>
      <c r="C10" s="8"/>
      <c r="D10" s="8"/>
      <c r="E10" s="8"/>
      <c r="F10" s="8"/>
    </row>
    <row r="11" spans="1:7" customFormat="1" ht="18" customHeight="1" x14ac:dyDescent="0.3">
      <c r="A11" s="426" t="s">
        <v>36</v>
      </c>
      <c r="B11" s="426"/>
      <c r="C11" s="426"/>
      <c r="D11" s="426"/>
      <c r="E11" s="426"/>
      <c r="F11" s="426"/>
      <c r="G11" s="426"/>
    </row>
    <row r="12" spans="1:7" customFormat="1" ht="18" customHeight="1" x14ac:dyDescent="0.3">
      <c r="A12" s="426" t="s">
        <v>19</v>
      </c>
      <c r="B12" s="426"/>
      <c r="C12" s="426"/>
      <c r="D12" s="426"/>
      <c r="E12" s="426"/>
      <c r="F12" s="426"/>
      <c r="G12" s="426"/>
    </row>
    <row r="13" spans="1:7" customFormat="1" ht="18" customHeight="1" x14ac:dyDescent="0.3">
      <c r="A13" s="92" t="s">
        <v>17</v>
      </c>
      <c r="B13" s="91" t="s">
        <v>18</v>
      </c>
      <c r="C13" s="92" t="s">
        <v>82</v>
      </c>
      <c r="D13" s="91" t="s">
        <v>83</v>
      </c>
      <c r="E13" s="91" t="s">
        <v>84</v>
      </c>
      <c r="F13" s="128" t="s">
        <v>86</v>
      </c>
      <c r="G13" s="128" t="s">
        <v>13</v>
      </c>
    </row>
    <row r="14" spans="1:7" customFormat="1" ht="18" customHeight="1" x14ac:dyDescent="0.3">
      <c r="A14" s="427" t="s">
        <v>16</v>
      </c>
      <c r="B14" s="86" t="s">
        <v>297</v>
      </c>
      <c r="C14" s="307">
        <f>+C17+C19+C21+C23+C25+C27+C29</f>
        <v>956</v>
      </c>
      <c r="D14" s="307">
        <f t="shared" ref="D14:G14" si="0">+D17+D19+D21+D23+D25+D27+D29</f>
        <v>2635</v>
      </c>
      <c r="E14" s="307">
        <f t="shared" si="0"/>
        <v>8348</v>
      </c>
      <c r="F14" s="307">
        <f t="shared" si="0"/>
        <v>5569</v>
      </c>
      <c r="G14" s="307">
        <f t="shared" si="0"/>
        <v>17508</v>
      </c>
    </row>
    <row r="15" spans="1:7" customFormat="1" ht="18" customHeight="1" x14ac:dyDescent="0.3">
      <c r="A15" s="427"/>
      <c r="B15" s="86" t="s">
        <v>298</v>
      </c>
      <c r="C15" s="307">
        <f>+C18+C20+C22+C24+C26+C28+C30</f>
        <v>9120</v>
      </c>
      <c r="D15" s="307">
        <f t="shared" ref="D15:G15" si="1">+D18+D20+D22+D24+D26+D28+D30</f>
        <v>11043</v>
      </c>
      <c r="E15" s="307">
        <f t="shared" si="1"/>
        <v>21877</v>
      </c>
      <c r="F15" s="307">
        <f t="shared" si="1"/>
        <v>21266</v>
      </c>
      <c r="G15" s="307">
        <f t="shared" si="1"/>
        <v>63306</v>
      </c>
    </row>
    <row r="16" spans="1:7" customFormat="1" ht="18" customHeight="1" x14ac:dyDescent="0.3">
      <c r="A16" s="12"/>
      <c r="B16" s="13"/>
      <c r="C16" s="299"/>
      <c r="D16" s="299"/>
      <c r="E16" s="299"/>
      <c r="F16" s="299"/>
      <c r="G16" s="300"/>
    </row>
    <row r="17" spans="1:7" customFormat="1" ht="18" customHeight="1" x14ac:dyDescent="0.3">
      <c r="A17" s="430" t="s">
        <v>290</v>
      </c>
      <c r="B17" s="302" t="s">
        <v>297</v>
      </c>
      <c r="C17" s="303">
        <f>+'1T'!F19</f>
        <v>711</v>
      </c>
      <c r="D17" s="303">
        <f>+'2T'!F19</f>
        <v>1134</v>
      </c>
      <c r="E17" s="303">
        <f>+'3T'!F19</f>
        <v>6384</v>
      </c>
      <c r="F17" s="303">
        <f>+'4T'!F19</f>
        <v>3809</v>
      </c>
      <c r="G17" s="304">
        <f t="shared" ref="G17:G30" si="2">+SUM(C17:F17)</f>
        <v>12038</v>
      </c>
    </row>
    <row r="18" spans="1:7" customFormat="1" ht="18" customHeight="1" x14ac:dyDescent="0.3">
      <c r="A18" s="430"/>
      <c r="B18" s="302" t="s">
        <v>298</v>
      </c>
      <c r="C18" s="303">
        <f>+'1T'!F20</f>
        <v>8456</v>
      </c>
      <c r="D18" s="303">
        <f>+'2T'!F20</f>
        <v>2164</v>
      </c>
      <c r="E18" s="303">
        <f>+'3T'!F20</f>
        <v>16300</v>
      </c>
      <c r="F18" s="303">
        <f>+'4T'!F20</f>
        <v>15808</v>
      </c>
      <c r="G18" s="304">
        <f t="shared" si="2"/>
        <v>42728</v>
      </c>
    </row>
    <row r="19" spans="1:7" customFormat="1" ht="18" customHeight="1" x14ac:dyDescent="0.3">
      <c r="A19" s="445" t="s">
        <v>291</v>
      </c>
      <c r="B19" s="295" t="s">
        <v>297</v>
      </c>
      <c r="C19" s="299">
        <f>+'1T'!F21</f>
        <v>0</v>
      </c>
      <c r="D19" s="299">
        <f>+'2T'!F21</f>
        <v>0</v>
      </c>
      <c r="E19" s="299">
        <f>+'3T'!F21</f>
        <v>0</v>
      </c>
      <c r="F19" s="299">
        <f>+'4T'!F21</f>
        <v>808</v>
      </c>
      <c r="G19" s="300">
        <f t="shared" si="2"/>
        <v>808</v>
      </c>
    </row>
    <row r="20" spans="1:7" customFormat="1" ht="18" customHeight="1" x14ac:dyDescent="0.3">
      <c r="A20" s="445"/>
      <c r="B20" s="295" t="s">
        <v>298</v>
      </c>
      <c r="C20" s="299">
        <f>+'1T'!F22</f>
        <v>0</v>
      </c>
      <c r="D20" s="299">
        <f>+'2T'!F22</f>
        <v>0</v>
      </c>
      <c r="E20" s="299">
        <f>+'3T'!F22</f>
        <v>0</v>
      </c>
      <c r="F20" s="299">
        <f>+'4T'!F22</f>
        <v>1599</v>
      </c>
      <c r="G20" s="300">
        <f t="shared" si="2"/>
        <v>1599</v>
      </c>
    </row>
    <row r="21" spans="1:7" customFormat="1" ht="18" customHeight="1" x14ac:dyDescent="0.3">
      <c r="A21" s="430" t="s">
        <v>292</v>
      </c>
      <c r="B21" s="302" t="s">
        <v>297</v>
      </c>
      <c r="C21" s="303">
        <f>+'1T'!F23</f>
        <v>0</v>
      </c>
      <c r="D21" s="303">
        <f>+'2T'!F23</f>
        <v>0</v>
      </c>
      <c r="E21" s="303">
        <f>+'3T'!F23</f>
        <v>73</v>
      </c>
      <c r="F21" s="303">
        <f>+'4T'!F23</f>
        <v>274</v>
      </c>
      <c r="G21" s="304">
        <f t="shared" si="2"/>
        <v>347</v>
      </c>
    </row>
    <row r="22" spans="1:7" customFormat="1" ht="18" customHeight="1" x14ac:dyDescent="0.3">
      <c r="A22" s="430"/>
      <c r="B22" s="302" t="s">
        <v>298</v>
      </c>
      <c r="C22" s="303">
        <f>+'1T'!F24</f>
        <v>9</v>
      </c>
      <c r="D22" s="303">
        <f>+'2T'!F24</f>
        <v>0</v>
      </c>
      <c r="E22" s="303">
        <f>+'3T'!F24</f>
        <v>73</v>
      </c>
      <c r="F22" s="303">
        <f>+'4T'!F24</f>
        <v>538</v>
      </c>
      <c r="G22" s="304">
        <f t="shared" si="2"/>
        <v>620</v>
      </c>
    </row>
    <row r="23" spans="1:7" customFormat="1" ht="18" customHeight="1" x14ac:dyDescent="0.3">
      <c r="A23" s="445" t="s">
        <v>293</v>
      </c>
      <c r="B23" s="295" t="s">
        <v>297</v>
      </c>
      <c r="C23" s="299">
        <f>+'1T'!F25</f>
        <v>105</v>
      </c>
      <c r="D23" s="299">
        <f>+'2T'!F25</f>
        <v>692</v>
      </c>
      <c r="E23" s="299">
        <f>+'3T'!F25</f>
        <v>670</v>
      </c>
      <c r="F23" s="299">
        <f>+'4T'!F25</f>
        <v>245</v>
      </c>
      <c r="G23" s="300">
        <f t="shared" si="2"/>
        <v>1712</v>
      </c>
    </row>
    <row r="24" spans="1:7" customFormat="1" ht="18" customHeight="1" x14ac:dyDescent="0.3">
      <c r="A24" s="445"/>
      <c r="B24" s="295" t="s">
        <v>298</v>
      </c>
      <c r="C24" s="299">
        <f>+'1T'!F26</f>
        <v>267</v>
      </c>
      <c r="D24" s="299">
        <f>+'2T'!F26</f>
        <v>7238</v>
      </c>
      <c r="E24" s="299">
        <f>+'3T'!F26</f>
        <v>2287</v>
      </c>
      <c r="F24" s="299">
        <f>+'4T'!F26</f>
        <v>1181</v>
      </c>
      <c r="G24" s="300">
        <f t="shared" si="2"/>
        <v>10973</v>
      </c>
    </row>
    <row r="25" spans="1:7" customFormat="1" ht="18" customHeight="1" x14ac:dyDescent="0.3">
      <c r="A25" s="446" t="s">
        <v>294</v>
      </c>
      <c r="B25" s="302" t="s">
        <v>297</v>
      </c>
      <c r="C25" s="303">
        <f>+'1T'!F27</f>
        <v>140</v>
      </c>
      <c r="D25" s="303">
        <f>+'2T'!F27</f>
        <v>809</v>
      </c>
      <c r="E25" s="303">
        <f>+'3T'!F27</f>
        <v>1221</v>
      </c>
      <c r="F25" s="303">
        <f>+'4T'!F27</f>
        <v>433</v>
      </c>
      <c r="G25" s="304">
        <f t="shared" si="2"/>
        <v>2603</v>
      </c>
    </row>
    <row r="26" spans="1:7" customFormat="1" ht="15" customHeight="1" x14ac:dyDescent="0.3">
      <c r="A26" s="446"/>
      <c r="B26" s="302" t="s">
        <v>298</v>
      </c>
      <c r="C26" s="303">
        <f>+'1T'!F28</f>
        <v>388</v>
      </c>
      <c r="D26" s="303">
        <f>+'2T'!F28</f>
        <v>1641</v>
      </c>
      <c r="E26" s="303">
        <f>+'3T'!F28</f>
        <v>3217</v>
      </c>
      <c r="F26" s="303">
        <f>+'4T'!F28</f>
        <v>2140</v>
      </c>
      <c r="G26" s="304">
        <f t="shared" si="2"/>
        <v>7386</v>
      </c>
    </row>
    <row r="27" spans="1:7" customFormat="1" ht="18" customHeight="1" x14ac:dyDescent="0.3">
      <c r="A27" s="445" t="s">
        <v>295</v>
      </c>
      <c r="B27" s="295" t="s">
        <v>297</v>
      </c>
      <c r="C27" s="299">
        <f>+'1T'!F29</f>
        <v>0</v>
      </c>
      <c r="D27" s="299">
        <f>+'2T'!F29</f>
        <v>0</v>
      </c>
      <c r="E27" s="299">
        <f>+'3T'!F29</f>
        <v>0</v>
      </c>
      <c r="F27" s="299">
        <f>+'4T'!F29</f>
        <v>0</v>
      </c>
      <c r="G27" s="300">
        <f t="shared" si="2"/>
        <v>0</v>
      </c>
    </row>
    <row r="28" spans="1:7" customFormat="1" ht="18" customHeight="1" x14ac:dyDescent="0.3">
      <c r="A28" s="445"/>
      <c r="B28" s="295" t="s">
        <v>298</v>
      </c>
      <c r="C28" s="299">
        <f>+'1T'!F30</f>
        <v>0</v>
      </c>
      <c r="D28" s="299">
        <f>+'2T'!F30</f>
        <v>0</v>
      </c>
      <c r="E28" s="299">
        <f>+'3T'!F30</f>
        <v>0</v>
      </c>
      <c r="F28" s="299">
        <f>+'4T'!F30</f>
        <v>0</v>
      </c>
      <c r="G28" s="300">
        <f t="shared" si="2"/>
        <v>0</v>
      </c>
    </row>
    <row r="29" spans="1:7" customFormat="1" ht="18" customHeight="1" x14ac:dyDescent="0.3">
      <c r="A29" s="447" t="s">
        <v>296</v>
      </c>
      <c r="B29" s="302" t="s">
        <v>297</v>
      </c>
      <c r="C29" s="303">
        <f>+'1T'!F31</f>
        <v>0</v>
      </c>
      <c r="D29" s="303">
        <f>+'2T'!F31</f>
        <v>0</v>
      </c>
      <c r="E29" s="303">
        <f>+'3T'!F31</f>
        <v>0</v>
      </c>
      <c r="F29" s="303">
        <f>+'4T'!F31</f>
        <v>0</v>
      </c>
      <c r="G29" s="304">
        <f t="shared" si="2"/>
        <v>0</v>
      </c>
    </row>
    <row r="30" spans="1:7" customFormat="1" ht="18" customHeight="1" x14ac:dyDescent="0.3">
      <c r="A30" s="448"/>
      <c r="B30" s="302" t="s">
        <v>298</v>
      </c>
      <c r="C30" s="303">
        <f>+'1T'!F32</f>
        <v>0</v>
      </c>
      <c r="D30" s="303">
        <f>+'2T'!F32</f>
        <v>0</v>
      </c>
      <c r="E30" s="303">
        <f>+'3T'!F32</f>
        <v>0</v>
      </c>
      <c r="F30" s="319">
        <f>+'4T'!F32</f>
        <v>0</v>
      </c>
      <c r="G30" s="320">
        <f t="shared" si="2"/>
        <v>0</v>
      </c>
    </row>
    <row r="31" spans="1:7" customFormat="1" ht="18" customHeight="1" x14ac:dyDescent="0.3">
      <c r="A31" s="394" t="s">
        <v>334</v>
      </c>
      <c r="B31" s="286"/>
      <c r="C31" s="287"/>
      <c r="D31" s="287"/>
      <c r="E31" s="287"/>
    </row>
    <row r="32" spans="1:7" customFormat="1" ht="50.1" customHeight="1" x14ac:dyDescent="0.3">
      <c r="A32" s="468" t="s">
        <v>111</v>
      </c>
      <c r="B32" s="469"/>
      <c r="C32" s="469"/>
      <c r="D32" s="469"/>
      <c r="E32" s="469"/>
      <c r="F32" s="469"/>
      <c r="G32" s="470"/>
    </row>
    <row r="33" spans="1:6" customFormat="1" ht="15" customHeight="1" x14ac:dyDescent="0.3">
      <c r="A33" s="30"/>
      <c r="B33" s="30"/>
      <c r="C33" s="30"/>
      <c r="D33" s="31"/>
      <c r="E33" s="31"/>
    </row>
    <row r="34" spans="1:6" customFormat="1" ht="18" customHeight="1" x14ac:dyDescent="0.3">
      <c r="A34" s="426" t="s">
        <v>37</v>
      </c>
      <c r="B34" s="426"/>
      <c r="C34" s="426"/>
      <c r="D34" s="426"/>
      <c r="E34" s="426"/>
      <c r="F34" s="426"/>
    </row>
    <row r="35" spans="1:6" customFormat="1" ht="18" customHeight="1" x14ac:dyDescent="0.3">
      <c r="A35" s="426" t="s">
        <v>20</v>
      </c>
      <c r="B35" s="426"/>
      <c r="C35" s="426"/>
      <c r="D35" s="426"/>
      <c r="E35" s="426"/>
      <c r="F35" s="426"/>
    </row>
    <row r="36" spans="1:6" customFormat="1" ht="18" customHeight="1" x14ac:dyDescent="0.3">
      <c r="A36" s="92" t="s">
        <v>21</v>
      </c>
      <c r="B36" s="92" t="s">
        <v>82</v>
      </c>
      <c r="C36" s="92" t="s">
        <v>83</v>
      </c>
      <c r="D36" s="92" t="s">
        <v>84</v>
      </c>
      <c r="E36" s="92" t="s">
        <v>86</v>
      </c>
      <c r="F36" s="92" t="s">
        <v>13</v>
      </c>
    </row>
    <row r="37" spans="1:6" customFormat="1" ht="18" customHeight="1" x14ac:dyDescent="0.3">
      <c r="A37" s="308" t="s">
        <v>16</v>
      </c>
      <c r="B37" s="98">
        <f>+SUM(B39:B45)</f>
        <v>2681672400</v>
      </c>
      <c r="C37" s="98">
        <f t="shared" ref="C37:F37" si="3">+SUM(C39:C45)</f>
        <v>3019813850</v>
      </c>
      <c r="D37" s="98">
        <f t="shared" si="3"/>
        <v>4654249240</v>
      </c>
      <c r="E37" s="98">
        <f t="shared" si="3"/>
        <v>4882061700</v>
      </c>
      <c r="F37" s="98">
        <f t="shared" si="3"/>
        <v>15237797190</v>
      </c>
    </row>
    <row r="38" spans="1:6" customFormat="1" ht="15" customHeight="1" x14ac:dyDescent="0.3">
      <c r="A38" s="309"/>
      <c r="B38" s="318"/>
      <c r="C38" s="318"/>
      <c r="D38" s="321"/>
      <c r="E38" s="321"/>
      <c r="F38" s="317"/>
    </row>
    <row r="39" spans="1:6" customFormat="1" ht="18" customHeight="1" x14ac:dyDescent="0.3">
      <c r="A39" s="309" t="s">
        <v>290</v>
      </c>
      <c r="B39" s="72">
        <f>+'1T'!F42</f>
        <v>2528377400</v>
      </c>
      <c r="C39" s="49">
        <f>+'2T'!F42</f>
        <v>2125638850</v>
      </c>
      <c r="D39" s="321">
        <f>+'3T'!F42</f>
        <v>3352381740</v>
      </c>
      <c r="E39" s="321">
        <f>+'4T'!F42</f>
        <v>3821690500</v>
      </c>
      <c r="F39" s="198">
        <f>+SUM(B39:E39)</f>
        <v>11828088490</v>
      </c>
    </row>
    <row r="40" spans="1:6" customFormat="1" ht="18" customHeight="1" x14ac:dyDescent="0.3">
      <c r="A40" s="309" t="s">
        <v>291</v>
      </c>
      <c r="B40" s="72">
        <f>+'1T'!F43</f>
        <v>0</v>
      </c>
      <c r="C40" s="49">
        <f>+'2T'!F43</f>
        <v>0</v>
      </c>
      <c r="D40" s="321">
        <f>+'3T'!F43</f>
        <v>0</v>
      </c>
      <c r="E40" s="321">
        <f>+'4T'!F43</f>
        <v>216721200</v>
      </c>
      <c r="F40" s="198">
        <f t="shared" ref="F40:F45" si="4">+SUM(B40:E40)</f>
        <v>216721200</v>
      </c>
    </row>
    <row r="41" spans="1:6" customFormat="1" ht="18" customHeight="1" x14ac:dyDescent="0.3">
      <c r="A41" s="309" t="s">
        <v>292</v>
      </c>
      <c r="B41" s="72">
        <f>+'1T'!F44</f>
        <v>1035000</v>
      </c>
      <c r="C41" s="49">
        <f>+'2T'!F44</f>
        <v>0</v>
      </c>
      <c r="D41" s="321">
        <f>+'3T'!F44</f>
        <v>8577500</v>
      </c>
      <c r="E41" s="321">
        <f>+'4T'!F44</f>
        <v>63215000</v>
      </c>
      <c r="F41" s="198">
        <f t="shared" si="4"/>
        <v>72827500</v>
      </c>
    </row>
    <row r="42" spans="1:6" customFormat="1" ht="18" customHeight="1" x14ac:dyDescent="0.3">
      <c r="A42" s="309" t="s">
        <v>293</v>
      </c>
      <c r="B42" s="72">
        <f>+'1T'!F45</f>
        <v>61900000</v>
      </c>
      <c r="C42" s="49">
        <f>+'2T'!F45</f>
        <v>508540000</v>
      </c>
      <c r="D42" s="321">
        <f>+'3T'!F45</f>
        <v>537445000</v>
      </c>
      <c r="E42" s="321">
        <f>+'4T'!F45</f>
        <v>277535000</v>
      </c>
      <c r="F42" s="198">
        <f t="shared" si="4"/>
        <v>1385420000</v>
      </c>
    </row>
    <row r="43" spans="1:6" customFormat="1" ht="18" customHeight="1" x14ac:dyDescent="0.3">
      <c r="A43" s="309" t="s">
        <v>294</v>
      </c>
      <c r="B43" s="72">
        <f>+'1T'!F46</f>
        <v>90360000</v>
      </c>
      <c r="C43" s="49">
        <f>+'2T'!F46</f>
        <v>385635000</v>
      </c>
      <c r="D43" s="321">
        <f>+'3T'!F46</f>
        <v>755845000</v>
      </c>
      <c r="E43" s="321">
        <f>+'4T'!F46</f>
        <v>502900000</v>
      </c>
      <c r="F43" s="198">
        <f t="shared" si="4"/>
        <v>1734740000</v>
      </c>
    </row>
    <row r="44" spans="1:6" customFormat="1" ht="18" customHeight="1" x14ac:dyDescent="0.3">
      <c r="A44" s="309" t="s">
        <v>295</v>
      </c>
      <c r="B44" s="72">
        <f>+'1T'!F47</f>
        <v>0</v>
      </c>
      <c r="C44" s="49">
        <f>+'2T'!F47</f>
        <v>0</v>
      </c>
      <c r="D44" s="321">
        <f>+'3T'!F47</f>
        <v>0</v>
      </c>
      <c r="E44" s="321">
        <f>+'4T'!F47</f>
        <v>0</v>
      </c>
      <c r="F44" s="198">
        <f t="shared" si="4"/>
        <v>0</v>
      </c>
    </row>
    <row r="45" spans="1:6" customFormat="1" ht="18" customHeight="1" x14ac:dyDescent="0.3">
      <c r="A45" s="309" t="s">
        <v>296</v>
      </c>
      <c r="B45" s="72">
        <f>+'1T'!F48</f>
        <v>0</v>
      </c>
      <c r="C45" s="49">
        <f>+'2T'!F48</f>
        <v>0</v>
      </c>
      <c r="D45" s="321">
        <f>+'3T'!F48</f>
        <v>0</v>
      </c>
      <c r="E45" s="322">
        <f>+'4T'!F48</f>
        <v>0</v>
      </c>
      <c r="F45" s="306">
        <f t="shared" si="4"/>
        <v>0</v>
      </c>
    </row>
    <row r="46" spans="1:6" customFormat="1" ht="18" customHeight="1" x14ac:dyDescent="0.3">
      <c r="A46" s="394" t="s">
        <v>334</v>
      </c>
      <c r="B46" s="286"/>
      <c r="C46" s="73"/>
      <c r="D46" s="73"/>
    </row>
    <row r="47" spans="1:6" customFormat="1" ht="50.1" customHeight="1" x14ac:dyDescent="0.3">
      <c r="A47" s="468" t="s">
        <v>111</v>
      </c>
      <c r="B47" s="469"/>
      <c r="C47" s="469"/>
      <c r="D47" s="469"/>
      <c r="E47" s="469"/>
      <c r="F47" s="470"/>
    </row>
    <row r="48" spans="1:6" customFormat="1" ht="18" customHeight="1" x14ac:dyDescent="0.3"/>
    <row r="50" spans="1:8" ht="21" customHeight="1" x14ac:dyDescent="0.35">
      <c r="A50" s="432" t="s">
        <v>109</v>
      </c>
      <c r="B50" s="432"/>
      <c r="C50" s="432"/>
      <c r="D50" s="432"/>
      <c r="E50" s="432"/>
      <c r="F50" s="432"/>
      <c r="G50" s="432"/>
      <c r="H50" s="270"/>
    </row>
    <row r="51" spans="1:8" ht="9.9" customHeight="1" x14ac:dyDescent="0.35">
      <c r="A51" s="3"/>
      <c r="B51" s="3"/>
      <c r="C51" s="3"/>
      <c r="D51" s="3"/>
      <c r="E51" s="3"/>
      <c r="F51" s="3"/>
    </row>
    <row r="52" spans="1:8" x14ac:dyDescent="0.35">
      <c r="A52" s="431" t="s">
        <v>66</v>
      </c>
      <c r="B52" s="431"/>
      <c r="C52" s="431"/>
      <c r="D52" s="431"/>
      <c r="E52" s="431"/>
      <c r="F52" s="431"/>
      <c r="G52" s="431"/>
    </row>
    <row r="53" spans="1:8" ht="17.25" customHeight="1" x14ac:dyDescent="0.35">
      <c r="A53" s="449" t="s">
        <v>67</v>
      </c>
      <c r="B53" s="449"/>
      <c r="C53" s="449"/>
      <c r="D53" s="449"/>
      <c r="E53" s="449"/>
      <c r="F53" s="449"/>
      <c r="G53" s="449"/>
    </row>
    <row r="54" spans="1:8" x14ac:dyDescent="0.35">
      <c r="A54" s="431" t="s">
        <v>51</v>
      </c>
      <c r="B54" s="431"/>
      <c r="C54" s="431"/>
      <c r="D54" s="431"/>
      <c r="E54" s="431"/>
      <c r="F54" s="431"/>
      <c r="G54" s="431"/>
    </row>
    <row r="55" spans="1:8" ht="35.1" customHeight="1" x14ac:dyDescent="0.35">
      <c r="A55" s="96" t="s">
        <v>53</v>
      </c>
      <c r="B55" s="96" t="s">
        <v>150</v>
      </c>
      <c r="C55" s="96" t="s">
        <v>82</v>
      </c>
      <c r="D55" s="96" t="s">
        <v>83</v>
      </c>
      <c r="E55" s="96" t="s">
        <v>84</v>
      </c>
      <c r="F55" s="96" t="s">
        <v>85</v>
      </c>
      <c r="G55" s="96" t="s">
        <v>13</v>
      </c>
    </row>
    <row r="56" spans="1:8" ht="18" customHeight="1" x14ac:dyDescent="0.35">
      <c r="A56" s="83" t="s">
        <v>16</v>
      </c>
      <c r="B56" s="97"/>
      <c r="C56" s="84">
        <f>+C58</f>
        <v>6191125029</v>
      </c>
      <c r="D56" s="84">
        <f t="shared" ref="D56:G56" si="5">+D58</f>
        <v>2506282523</v>
      </c>
      <c r="E56" s="84">
        <f t="shared" si="5"/>
        <v>5816825167</v>
      </c>
      <c r="F56" s="84">
        <f t="shared" si="5"/>
        <v>568681615.77000046</v>
      </c>
      <c r="G56" s="84">
        <f t="shared" si="5"/>
        <v>15082914334.77</v>
      </c>
    </row>
    <row r="57" spans="1:8" ht="9.9" customHeight="1" x14ac:dyDescent="0.35">
      <c r="A57" s="12"/>
      <c r="B57" s="42"/>
      <c r="C57" s="14"/>
      <c r="D57" s="14"/>
      <c r="E57" s="14"/>
      <c r="F57" s="14"/>
      <c r="G57" s="43"/>
    </row>
    <row r="58" spans="1:8" ht="18" customHeight="1" x14ac:dyDescent="0.35">
      <c r="A58" s="472" t="s">
        <v>161</v>
      </c>
      <c r="B58" s="472"/>
      <c r="C58" s="99">
        <f>+C59</f>
        <v>6191125029</v>
      </c>
      <c r="D58" s="99">
        <f>+D59</f>
        <v>2506282523</v>
      </c>
      <c r="E58" s="99">
        <f t="shared" ref="E58:G61" si="6">+E59</f>
        <v>5816825167</v>
      </c>
      <c r="F58" s="99">
        <f>+F59</f>
        <v>568681615.77000046</v>
      </c>
      <c r="G58" s="99">
        <f t="shared" si="6"/>
        <v>15082914334.77</v>
      </c>
    </row>
    <row r="59" spans="1:8" x14ac:dyDescent="0.35">
      <c r="A59" s="166" t="s">
        <v>196</v>
      </c>
      <c r="B59" s="171" t="s">
        <v>191</v>
      </c>
      <c r="C59" s="198">
        <f>+C60</f>
        <v>6191125029</v>
      </c>
      <c r="D59" s="198">
        <f t="shared" ref="D59:D61" si="7">+D60</f>
        <v>2506282523</v>
      </c>
      <c r="E59" s="198">
        <f t="shared" si="6"/>
        <v>5816825167</v>
      </c>
      <c r="F59" s="198">
        <f t="shared" si="6"/>
        <v>568681615.77000046</v>
      </c>
      <c r="G59" s="199">
        <f>+C59+D59+E59+F59</f>
        <v>15082914334.77</v>
      </c>
    </row>
    <row r="60" spans="1:8" x14ac:dyDescent="0.35">
      <c r="A60" s="166" t="s">
        <v>195</v>
      </c>
      <c r="B60" s="171" t="s">
        <v>167</v>
      </c>
      <c r="C60" s="15">
        <f>+C61</f>
        <v>6191125029</v>
      </c>
      <c r="D60" s="15">
        <f t="shared" si="7"/>
        <v>2506282523</v>
      </c>
      <c r="E60" s="15">
        <f t="shared" si="6"/>
        <v>5816825167</v>
      </c>
      <c r="F60" s="15">
        <f t="shared" si="6"/>
        <v>568681615.77000046</v>
      </c>
      <c r="G60" s="64">
        <f>+C60+D60+E60+F60</f>
        <v>15082914334.77</v>
      </c>
    </row>
    <row r="61" spans="1:8" x14ac:dyDescent="0.35">
      <c r="A61" s="166" t="s">
        <v>194</v>
      </c>
      <c r="B61" s="171" t="s">
        <v>192</v>
      </c>
      <c r="C61" s="46">
        <f>+C62</f>
        <v>6191125029</v>
      </c>
      <c r="D61" s="46">
        <f t="shared" si="7"/>
        <v>2506282523</v>
      </c>
      <c r="E61" s="46">
        <f t="shared" si="6"/>
        <v>5816825167</v>
      </c>
      <c r="F61" s="46">
        <f t="shared" si="6"/>
        <v>568681615.77000046</v>
      </c>
      <c r="G61" s="65">
        <f>+C61+D61+E61+F61</f>
        <v>15082914334.77</v>
      </c>
    </row>
    <row r="62" spans="1:8" x14ac:dyDescent="0.35">
      <c r="A62" s="362" t="s">
        <v>197</v>
      </c>
      <c r="B62" s="363" t="s">
        <v>212</v>
      </c>
      <c r="C62" s="379">
        <f>+'1T'!F103</f>
        <v>6191125029</v>
      </c>
      <c r="D62" s="379">
        <f>+'2T'!F103</f>
        <v>2506282523</v>
      </c>
      <c r="E62" s="379">
        <f>+'3T'!F103</f>
        <v>5816825167</v>
      </c>
      <c r="F62" s="379">
        <f>+'4T'!F103</f>
        <v>568681615.77000046</v>
      </c>
      <c r="G62" s="381">
        <f>+C62+D62+E62+F62</f>
        <v>15082914334.77</v>
      </c>
    </row>
    <row r="63" spans="1:8" ht="9.9" customHeight="1" x14ac:dyDescent="0.35">
      <c r="A63" s="196"/>
      <c r="B63" s="197"/>
      <c r="C63" s="66"/>
      <c r="D63" s="66"/>
      <c r="E63" s="66"/>
      <c r="F63" s="66"/>
      <c r="G63" s="67"/>
    </row>
    <row r="64" spans="1:8" x14ac:dyDescent="0.35">
      <c r="A64" s="554" t="s">
        <v>334</v>
      </c>
      <c r="B64" s="554"/>
      <c r="C64" s="554"/>
      <c r="D64" s="554"/>
      <c r="E64" s="554"/>
      <c r="F64" s="3"/>
    </row>
    <row r="65" spans="1:7" ht="50.1" customHeight="1" x14ac:dyDescent="0.35">
      <c r="A65" s="555" t="s">
        <v>110</v>
      </c>
      <c r="B65" s="556"/>
      <c r="C65" s="556"/>
      <c r="D65" s="556"/>
      <c r="E65" s="556"/>
      <c r="F65" s="556"/>
      <c r="G65" s="556"/>
    </row>
    <row r="66" spans="1:7" ht="9.9" customHeight="1" x14ac:dyDescent="0.35">
      <c r="A66" s="21"/>
      <c r="B66" s="41"/>
      <c r="C66" s="20"/>
      <c r="D66" s="34"/>
      <c r="E66" s="34"/>
      <c r="F66" s="3"/>
    </row>
    <row r="67" spans="1:7" x14ac:dyDescent="0.35">
      <c r="A67" s="431" t="s">
        <v>69</v>
      </c>
      <c r="B67" s="431"/>
      <c r="C67" s="431"/>
      <c r="D67" s="431"/>
      <c r="E67" s="431"/>
      <c r="F67" s="431"/>
      <c r="G67" s="431"/>
    </row>
    <row r="68" spans="1:7" ht="17.25" customHeight="1" x14ac:dyDescent="0.35">
      <c r="A68" s="449" t="s">
        <v>52</v>
      </c>
      <c r="B68" s="449"/>
      <c r="C68" s="449"/>
      <c r="D68" s="449"/>
      <c r="E68" s="449"/>
      <c r="F68" s="449"/>
      <c r="G68" s="449"/>
    </row>
    <row r="69" spans="1:7" x14ac:dyDescent="0.35">
      <c r="A69" s="431" t="s">
        <v>51</v>
      </c>
      <c r="B69" s="431"/>
      <c r="C69" s="431"/>
      <c r="D69" s="431"/>
      <c r="E69" s="431"/>
      <c r="F69" s="431"/>
      <c r="G69" s="431"/>
    </row>
    <row r="70" spans="1:7" ht="35.1" customHeight="1" x14ac:dyDescent="0.35">
      <c r="A70" s="96" t="s">
        <v>53</v>
      </c>
      <c r="B70" s="96" t="s">
        <v>150</v>
      </c>
      <c r="C70" s="96" t="s">
        <v>82</v>
      </c>
      <c r="D70" s="96" t="s">
        <v>83</v>
      </c>
      <c r="E70" s="96" t="s">
        <v>84</v>
      </c>
      <c r="F70" s="96" t="s">
        <v>86</v>
      </c>
      <c r="G70" s="96" t="s">
        <v>13</v>
      </c>
    </row>
    <row r="71" spans="1:7" ht="18" customHeight="1" x14ac:dyDescent="0.35">
      <c r="A71" s="83" t="s">
        <v>16</v>
      </c>
      <c r="B71" s="97"/>
      <c r="C71" s="84">
        <f>+C73</f>
        <v>2681672400</v>
      </c>
      <c r="D71" s="84">
        <f t="shared" ref="D71:G71" si="8">+D73</f>
        <v>3019813850</v>
      </c>
      <c r="E71" s="84">
        <f t="shared" si="8"/>
        <v>4654249240</v>
      </c>
      <c r="F71" s="84">
        <f t="shared" si="8"/>
        <v>4882061700</v>
      </c>
      <c r="G71" s="84">
        <f t="shared" si="8"/>
        <v>15237797190</v>
      </c>
    </row>
    <row r="72" spans="1:7" ht="15" customHeight="1" x14ac:dyDescent="0.35">
      <c r="A72" s="12"/>
      <c r="B72" s="42"/>
      <c r="C72" s="14"/>
      <c r="D72" s="14"/>
      <c r="E72" s="14"/>
      <c r="F72" s="43"/>
      <c r="G72" s="43"/>
    </row>
    <row r="73" spans="1:7" x14ac:dyDescent="0.35">
      <c r="A73" s="472" t="s">
        <v>56</v>
      </c>
      <c r="B73" s="472"/>
      <c r="C73" s="99">
        <f>+SUM(C74:C83)</f>
        <v>2681672400</v>
      </c>
      <c r="D73" s="99">
        <f t="shared" ref="D73:G73" si="9">+SUM(D74:D83)</f>
        <v>3019813850</v>
      </c>
      <c r="E73" s="99">
        <f t="shared" si="9"/>
        <v>4654249240</v>
      </c>
      <c r="F73" s="99">
        <f t="shared" si="9"/>
        <v>4882061700</v>
      </c>
      <c r="G73" s="99">
        <f t="shared" si="9"/>
        <v>15237797190</v>
      </c>
    </row>
    <row r="74" spans="1:7" x14ac:dyDescent="0.35">
      <c r="A74" s="166">
        <v>0</v>
      </c>
      <c r="B74" s="171" t="s">
        <v>181</v>
      </c>
      <c r="C74" s="15">
        <f>+'1T'!F126</f>
        <v>0</v>
      </c>
      <c r="D74" s="15">
        <f>+'2T'!F126</f>
        <v>0</v>
      </c>
      <c r="E74" s="15">
        <f>+'3T'!F126</f>
        <v>0</v>
      </c>
      <c r="F74" s="15">
        <f>+'4T'!F126</f>
        <v>0</v>
      </c>
      <c r="G74" s="64">
        <f>+C74+D74+E74+F74</f>
        <v>0</v>
      </c>
    </row>
    <row r="75" spans="1:7" x14ac:dyDescent="0.35">
      <c r="A75" s="166">
        <v>1</v>
      </c>
      <c r="B75" s="171" t="s">
        <v>169</v>
      </c>
      <c r="C75" s="15">
        <f>+'1T'!F127</f>
        <v>0</v>
      </c>
      <c r="D75" s="15">
        <f>+'2T'!F127</f>
        <v>0</v>
      </c>
      <c r="E75" s="15">
        <f>+'3T'!F127</f>
        <v>0</v>
      </c>
      <c r="F75" s="15">
        <f>+'4T'!F127</f>
        <v>0</v>
      </c>
      <c r="G75" s="64">
        <f t="shared" ref="G75:G78" si="10">+C75+D75+E75+F75</f>
        <v>0</v>
      </c>
    </row>
    <row r="76" spans="1:7" x14ac:dyDescent="0.35">
      <c r="A76" s="166">
        <v>2</v>
      </c>
      <c r="B76" s="171" t="s">
        <v>182</v>
      </c>
      <c r="C76" s="15">
        <f>+'1T'!F128</f>
        <v>0</v>
      </c>
      <c r="D76" s="15">
        <f>+'2T'!F128</f>
        <v>0</v>
      </c>
      <c r="E76" s="15">
        <f>+'3T'!F128</f>
        <v>0</v>
      </c>
      <c r="F76" s="15">
        <f>+'4T'!F128</f>
        <v>0</v>
      </c>
      <c r="G76" s="64">
        <f t="shared" si="10"/>
        <v>0</v>
      </c>
    </row>
    <row r="77" spans="1:7" x14ac:dyDescent="0.35">
      <c r="A77" s="166">
        <v>3</v>
      </c>
      <c r="B77" s="171" t="s">
        <v>183</v>
      </c>
      <c r="C77" s="15">
        <f>+'1T'!F129</f>
        <v>0</v>
      </c>
      <c r="D77" s="15">
        <f>+'2T'!F129</f>
        <v>0</v>
      </c>
      <c r="E77" s="15">
        <f>+'3T'!F129</f>
        <v>0</v>
      </c>
      <c r="F77" s="15">
        <f>+'4T'!F129</f>
        <v>0</v>
      </c>
      <c r="G77" s="64">
        <f t="shared" si="10"/>
        <v>0</v>
      </c>
    </row>
    <row r="78" spans="1:7" x14ac:dyDescent="0.35">
      <c r="A78" s="166">
        <v>4</v>
      </c>
      <c r="B78" s="171" t="s">
        <v>184</v>
      </c>
      <c r="C78" s="15">
        <f>+'1T'!F130</f>
        <v>0</v>
      </c>
      <c r="D78" s="15">
        <f>+'2T'!F130</f>
        <v>0</v>
      </c>
      <c r="E78" s="15">
        <f>+'3T'!F130</f>
        <v>0</v>
      </c>
      <c r="F78" s="15">
        <f>+'4T'!F130</f>
        <v>0</v>
      </c>
      <c r="G78" s="64">
        <f t="shared" si="10"/>
        <v>0</v>
      </c>
    </row>
    <row r="79" spans="1:7" x14ac:dyDescent="0.35">
      <c r="A79" s="166">
        <v>5</v>
      </c>
      <c r="B79" s="171" t="s">
        <v>185</v>
      </c>
      <c r="C79" s="15">
        <f>+'1T'!F131</f>
        <v>0</v>
      </c>
      <c r="D79" s="15">
        <f>+'2T'!F131</f>
        <v>0</v>
      </c>
      <c r="E79" s="15">
        <f>+'3T'!F131</f>
        <v>0</v>
      </c>
      <c r="F79" s="15">
        <f>+'4T'!F131</f>
        <v>0</v>
      </c>
      <c r="G79" s="65">
        <f>+C79+D79+E79+F79</f>
        <v>0</v>
      </c>
    </row>
    <row r="80" spans="1:7" x14ac:dyDescent="0.35">
      <c r="A80" s="166">
        <v>6</v>
      </c>
      <c r="B80" s="171" t="s">
        <v>167</v>
      </c>
      <c r="C80" s="15">
        <f>+'1T'!F132</f>
        <v>2681672400</v>
      </c>
      <c r="D80" s="15">
        <f>+'2T'!F132</f>
        <v>3019813850</v>
      </c>
      <c r="E80" s="15">
        <f>+'3T'!F132</f>
        <v>4654249240</v>
      </c>
      <c r="F80" s="15">
        <f>+'4T'!F132</f>
        <v>4882061700</v>
      </c>
      <c r="G80" s="65">
        <f t="shared" ref="G80:G83" si="11">+C80+D80+E80+F80</f>
        <v>15237797190</v>
      </c>
    </row>
    <row r="81" spans="1:7" x14ac:dyDescent="0.35">
      <c r="A81" s="166">
        <v>7</v>
      </c>
      <c r="B81" s="171" t="s">
        <v>168</v>
      </c>
      <c r="C81" s="15">
        <f>+'1T'!F133</f>
        <v>0</v>
      </c>
      <c r="D81" s="15">
        <f>+'2T'!F133</f>
        <v>0</v>
      </c>
      <c r="E81" s="15">
        <f>+'3T'!F133</f>
        <v>0</v>
      </c>
      <c r="F81" s="15">
        <f>+'4T'!F133</f>
        <v>0</v>
      </c>
      <c r="G81" s="65">
        <f t="shared" si="11"/>
        <v>0</v>
      </c>
    </row>
    <row r="82" spans="1:7" x14ac:dyDescent="0.35">
      <c r="A82" s="166">
        <v>8</v>
      </c>
      <c r="B82" s="171" t="s">
        <v>186</v>
      </c>
      <c r="C82" s="15">
        <f>+'1T'!F134</f>
        <v>0</v>
      </c>
      <c r="D82" s="15">
        <f>+'2T'!F134</f>
        <v>0</v>
      </c>
      <c r="E82" s="15">
        <f>+'3T'!F134</f>
        <v>0</v>
      </c>
      <c r="F82" s="15">
        <f>+'4T'!F134</f>
        <v>0</v>
      </c>
      <c r="G82" s="65">
        <f t="shared" si="11"/>
        <v>0</v>
      </c>
    </row>
    <row r="83" spans="1:7" x14ac:dyDescent="0.35">
      <c r="A83" s="166">
        <v>9</v>
      </c>
      <c r="B83" s="171" t="s">
        <v>187</v>
      </c>
      <c r="C83" s="15">
        <f>+'1T'!F135</f>
        <v>0</v>
      </c>
      <c r="D83" s="15">
        <f>+'2T'!F135</f>
        <v>0</v>
      </c>
      <c r="E83" s="15">
        <f>+'3T'!F135</f>
        <v>0</v>
      </c>
      <c r="F83" s="15">
        <f>+'4T'!F135</f>
        <v>0</v>
      </c>
      <c r="G83" s="65">
        <f t="shared" si="11"/>
        <v>0</v>
      </c>
    </row>
    <row r="84" spans="1:7" ht="15" customHeight="1" x14ac:dyDescent="0.35">
      <c r="A84" s="27"/>
      <c r="B84" s="27"/>
      <c r="C84" s="50"/>
      <c r="D84" s="50"/>
      <c r="E84" s="50"/>
      <c r="F84" s="50"/>
      <c r="G84" s="50"/>
    </row>
    <row r="85" spans="1:7" x14ac:dyDescent="0.35">
      <c r="A85" s="472" t="s">
        <v>201</v>
      </c>
      <c r="B85" s="472"/>
      <c r="C85" s="99">
        <f>+C86</f>
        <v>0</v>
      </c>
      <c r="D85" s="99">
        <f>+D86</f>
        <v>0</v>
      </c>
      <c r="E85" s="99">
        <f>+E86</f>
        <v>0</v>
      </c>
      <c r="F85" s="99">
        <f>+F86</f>
        <v>0</v>
      </c>
      <c r="G85" s="99">
        <f>+G86</f>
        <v>0</v>
      </c>
    </row>
    <row r="86" spans="1:7" x14ac:dyDescent="0.35">
      <c r="A86" s="166">
        <v>6</v>
      </c>
      <c r="B86" s="171" t="s">
        <v>167</v>
      </c>
      <c r="C86" s="46">
        <f>+C87</f>
        <v>0</v>
      </c>
      <c r="D86" s="46">
        <f t="shared" ref="D86:G86" si="12">+D87</f>
        <v>0</v>
      </c>
      <c r="E86" s="46">
        <f t="shared" si="12"/>
        <v>0</v>
      </c>
      <c r="F86" s="46">
        <f t="shared" si="12"/>
        <v>0</v>
      </c>
      <c r="G86" s="65">
        <f t="shared" si="12"/>
        <v>0</v>
      </c>
    </row>
    <row r="87" spans="1:7" x14ac:dyDescent="0.35">
      <c r="A87" s="366" t="s">
        <v>200</v>
      </c>
      <c r="B87" s="367" t="s">
        <v>199</v>
      </c>
      <c r="C87" s="382">
        <f>+'1T'!F139</f>
        <v>0</v>
      </c>
      <c r="D87" s="382">
        <f>+'2T'!F139</f>
        <v>0</v>
      </c>
      <c r="E87" s="382">
        <f>+'3T'!F139</f>
        <v>0</v>
      </c>
      <c r="F87" s="382">
        <f>+'4T'!F139</f>
        <v>0</v>
      </c>
      <c r="G87" s="383">
        <f>+C87+D87+E87+F87</f>
        <v>0</v>
      </c>
    </row>
    <row r="88" spans="1:7" x14ac:dyDescent="0.35">
      <c r="A88" s="476" t="s">
        <v>57</v>
      </c>
      <c r="B88" s="476"/>
      <c r="C88" s="476"/>
      <c r="D88" s="476"/>
      <c r="E88" s="476"/>
      <c r="F88" s="476"/>
    </row>
    <row r="89" spans="1:7" x14ac:dyDescent="0.35">
      <c r="A89" s="554" t="s">
        <v>42</v>
      </c>
      <c r="B89" s="554"/>
      <c r="C89" s="554"/>
      <c r="D89" s="554"/>
      <c r="E89" s="554"/>
      <c r="F89" s="554"/>
    </row>
    <row r="90" spans="1:7" x14ac:dyDescent="0.35">
      <c r="A90" s="44"/>
      <c r="B90" s="42"/>
      <c r="C90" s="27"/>
      <c r="D90" s="27"/>
      <c r="E90" s="27"/>
      <c r="F90" s="3"/>
    </row>
    <row r="91" spans="1:7" x14ac:dyDescent="0.35">
      <c r="A91" s="431" t="s">
        <v>71</v>
      </c>
      <c r="B91" s="431"/>
      <c r="C91" s="431"/>
      <c r="D91" s="431"/>
      <c r="E91" s="431"/>
      <c r="F91" s="431"/>
    </row>
    <row r="92" spans="1:7" x14ac:dyDescent="0.35">
      <c r="A92" s="431" t="s">
        <v>72</v>
      </c>
      <c r="B92" s="431"/>
      <c r="C92" s="431"/>
      <c r="D92" s="431"/>
      <c r="E92" s="431"/>
      <c r="F92" s="431"/>
    </row>
    <row r="93" spans="1:7" x14ac:dyDescent="0.35">
      <c r="A93" s="431" t="s">
        <v>51</v>
      </c>
      <c r="B93" s="431"/>
      <c r="C93" s="431"/>
      <c r="D93" s="431"/>
      <c r="E93" s="431"/>
      <c r="F93" s="431"/>
    </row>
    <row r="94" spans="1:7" x14ac:dyDescent="0.35">
      <c r="A94" s="96" t="s">
        <v>70</v>
      </c>
      <c r="B94" s="96" t="s">
        <v>82</v>
      </c>
      <c r="C94" s="96" t="s">
        <v>83</v>
      </c>
      <c r="D94" s="96" t="s">
        <v>84</v>
      </c>
      <c r="E94" s="96" t="s">
        <v>85</v>
      </c>
      <c r="F94" s="96" t="s">
        <v>13</v>
      </c>
    </row>
    <row r="95" spans="1:7" x14ac:dyDescent="0.35">
      <c r="A95" s="118" t="s">
        <v>73</v>
      </c>
      <c r="B95" s="119">
        <f>+'1T'!E149</f>
        <v>0</v>
      </c>
      <c r="C95" s="119">
        <f>+'2T'!E149</f>
        <v>3509452629</v>
      </c>
      <c r="D95" s="119">
        <f>+'3T'!E149</f>
        <v>2995921302</v>
      </c>
      <c r="E95" s="119">
        <f>+'4T'!E149</f>
        <v>4158497229</v>
      </c>
      <c r="F95" s="119">
        <f>+B95</f>
        <v>0</v>
      </c>
    </row>
    <row r="96" spans="1:7" x14ac:dyDescent="0.35">
      <c r="A96" s="118" t="s">
        <v>74</v>
      </c>
      <c r="B96" s="119">
        <f>+'1T'!F105</f>
        <v>6191125029</v>
      </c>
      <c r="C96" s="119">
        <f>+'2T'!F105</f>
        <v>2506282523</v>
      </c>
      <c r="D96" s="119">
        <f>+'3T'!F105</f>
        <v>5816825167</v>
      </c>
      <c r="E96" s="119">
        <f>+'4T'!F105</f>
        <v>568681615.77000046</v>
      </c>
      <c r="F96" s="119">
        <f>+B96+C96+D96+E96</f>
        <v>15082914334.77</v>
      </c>
    </row>
    <row r="97" spans="1:7" x14ac:dyDescent="0.35">
      <c r="A97" s="101" t="s">
        <v>100</v>
      </c>
      <c r="B97" s="102">
        <f>+B95+B96</f>
        <v>6191125029</v>
      </c>
      <c r="C97" s="102">
        <f t="shared" ref="C97:E97" si="13">+C95+C96</f>
        <v>6015735152</v>
      </c>
      <c r="D97" s="102">
        <f t="shared" si="13"/>
        <v>8812746469</v>
      </c>
      <c r="E97" s="102">
        <f t="shared" si="13"/>
        <v>4727178844.7700005</v>
      </c>
      <c r="F97" s="102">
        <f>+F95+F96</f>
        <v>15082914334.77</v>
      </c>
    </row>
    <row r="98" spans="1:7" x14ac:dyDescent="0.35">
      <c r="A98" s="118" t="s">
        <v>152</v>
      </c>
      <c r="B98" s="119">
        <f>+'1T'!F125</f>
        <v>2681672400</v>
      </c>
      <c r="C98" s="119">
        <f>+'2T'!F125</f>
        <v>3019813850</v>
      </c>
      <c r="D98" s="119">
        <f>+'3T'!F125</f>
        <v>4654249240</v>
      </c>
      <c r="E98" s="119">
        <f>+'4T'!F125</f>
        <v>4882061700</v>
      </c>
      <c r="F98" s="119">
        <f>+B98+C98+D98+E98</f>
        <v>15237797190</v>
      </c>
    </row>
    <row r="99" spans="1:7" x14ac:dyDescent="0.35">
      <c r="A99" s="101" t="s">
        <v>101</v>
      </c>
      <c r="B99" s="102">
        <f>+B97-B98</f>
        <v>3509452629</v>
      </c>
      <c r="C99" s="102">
        <f t="shared" ref="C99:E99" si="14">+C97-C98</f>
        <v>2995921302</v>
      </c>
      <c r="D99" s="102">
        <f t="shared" si="14"/>
        <v>4158497229</v>
      </c>
      <c r="E99" s="132">
        <f t="shared" si="14"/>
        <v>-154882855.22999954</v>
      </c>
      <c r="F99" s="132">
        <f>+F97-F98</f>
        <v>-154882855.22999954</v>
      </c>
      <c r="G99" s="201"/>
    </row>
    <row r="100" spans="1:7" x14ac:dyDescent="0.35">
      <c r="A100" s="504" t="s">
        <v>334</v>
      </c>
      <c r="B100" s="504"/>
      <c r="C100" s="504"/>
      <c r="D100" s="504"/>
      <c r="E100" s="39"/>
      <c r="F100" s="3"/>
    </row>
    <row r="101" spans="1:7" x14ac:dyDescent="0.35">
      <c r="A101" s="54"/>
      <c r="B101" s="54"/>
      <c r="C101" s="54"/>
      <c r="D101" s="54"/>
      <c r="E101" s="39"/>
      <c r="F101" s="3"/>
    </row>
    <row r="102" spans="1:7" x14ac:dyDescent="0.35">
      <c r="A102" s="431" t="s">
        <v>129</v>
      </c>
      <c r="B102" s="431"/>
      <c r="C102" s="431"/>
      <c r="D102" s="431"/>
      <c r="E102" s="431"/>
      <c r="F102" s="431"/>
    </row>
    <row r="103" spans="1:7" ht="17.25" customHeight="1" x14ac:dyDescent="0.35">
      <c r="A103" s="449" t="s">
        <v>130</v>
      </c>
      <c r="B103" s="449"/>
      <c r="C103" s="449"/>
      <c r="D103" s="449"/>
      <c r="E103" s="449"/>
      <c r="F103" s="449"/>
    </row>
    <row r="104" spans="1:7" x14ac:dyDescent="0.35">
      <c r="A104" s="500" t="s">
        <v>51</v>
      </c>
      <c r="B104" s="500"/>
      <c r="C104" s="500"/>
      <c r="D104" s="500"/>
      <c r="E104" s="500"/>
      <c r="F104" s="500"/>
    </row>
    <row r="105" spans="1:7" x14ac:dyDescent="0.35">
      <c r="A105" s="180" t="s">
        <v>70</v>
      </c>
      <c r="B105" s="180"/>
      <c r="C105" s="180" t="s">
        <v>82</v>
      </c>
      <c r="D105" s="180" t="s">
        <v>83</v>
      </c>
      <c r="E105" s="180" t="s">
        <v>84</v>
      </c>
      <c r="F105" s="180" t="s">
        <v>86</v>
      </c>
    </row>
    <row r="106" spans="1:7" x14ac:dyDescent="0.35">
      <c r="A106" s="172" t="s">
        <v>202</v>
      </c>
      <c r="B106" s="172"/>
      <c r="C106" s="165"/>
      <c r="D106" s="165"/>
      <c r="E106" s="202"/>
      <c r="F106" s="203"/>
    </row>
    <row r="107" spans="1:7" x14ac:dyDescent="0.35">
      <c r="A107" s="118" t="s">
        <v>131</v>
      </c>
      <c r="B107" s="34"/>
      <c r="C107" s="126">
        <f>+'1T'!D169</f>
        <v>0</v>
      </c>
      <c r="D107" s="126">
        <f>+'2T'!D169</f>
        <v>0</v>
      </c>
      <c r="E107" s="126">
        <f>+'3T'!D169</f>
        <v>0</v>
      </c>
      <c r="F107" s="126">
        <f>+'4T'!D169</f>
        <v>0</v>
      </c>
    </row>
    <row r="108" spans="1:7" x14ac:dyDescent="0.35">
      <c r="A108" s="118" t="s">
        <v>132</v>
      </c>
      <c r="B108" s="34"/>
      <c r="C108" s="126">
        <f>+'1T'!D170</f>
        <v>0</v>
      </c>
      <c r="D108" s="126">
        <f>+'2T'!D170</f>
        <v>0</v>
      </c>
      <c r="E108" s="126">
        <f>+'3T'!D170</f>
        <v>0</v>
      </c>
      <c r="F108" s="126">
        <f>+'4T'!D170</f>
        <v>0</v>
      </c>
    </row>
    <row r="109" spans="1:7" x14ac:dyDescent="0.35">
      <c r="A109" s="175" t="s">
        <v>222</v>
      </c>
      <c r="B109" s="175"/>
      <c r="C109" s="102">
        <f>+C107+C108</f>
        <v>0</v>
      </c>
      <c r="D109" s="102">
        <f>+D107+D108</f>
        <v>0</v>
      </c>
      <c r="E109" s="102">
        <f t="shared" ref="E109:F109" si="15">+E107+E108</f>
        <v>0</v>
      </c>
      <c r="F109" s="102">
        <f t="shared" si="15"/>
        <v>0</v>
      </c>
    </row>
    <row r="110" spans="1:7" x14ac:dyDescent="0.35">
      <c r="A110" s="118"/>
      <c r="B110" s="34"/>
      <c r="C110" s="126"/>
      <c r="D110" s="126"/>
      <c r="E110" s="39"/>
      <c r="F110" s="3"/>
    </row>
    <row r="111" spans="1:7" x14ac:dyDescent="0.35">
      <c r="A111" s="172" t="s">
        <v>203</v>
      </c>
      <c r="B111" s="172"/>
      <c r="C111" s="165" t="s">
        <v>82</v>
      </c>
      <c r="D111" s="165" t="s">
        <v>83</v>
      </c>
      <c r="E111" s="180" t="s">
        <v>84</v>
      </c>
      <c r="F111" s="180" t="s">
        <v>86</v>
      </c>
    </row>
    <row r="112" spans="1:7" x14ac:dyDescent="0.35">
      <c r="A112" s="118" t="s">
        <v>131</v>
      </c>
      <c r="B112" s="34"/>
      <c r="C112" s="126">
        <f>+'1T'!D174</f>
        <v>0</v>
      </c>
      <c r="D112" s="126">
        <f>+'2T'!D174</f>
        <v>0</v>
      </c>
      <c r="E112" s="126">
        <f>+'3T'!D174</f>
        <v>0</v>
      </c>
      <c r="F112" s="126">
        <f>+'4T'!D174</f>
        <v>0</v>
      </c>
    </row>
    <row r="113" spans="1:8" x14ac:dyDescent="0.35">
      <c r="A113" s="118" t="s">
        <v>204</v>
      </c>
      <c r="B113" s="34"/>
      <c r="C113" s="126">
        <f>+'1T'!D175</f>
        <v>0</v>
      </c>
      <c r="D113" s="126">
        <f>+'2T'!D175</f>
        <v>0</v>
      </c>
      <c r="E113" s="126">
        <f>+'3T'!D175</f>
        <v>0</v>
      </c>
      <c r="F113" s="126">
        <f>+'4T'!D175</f>
        <v>0</v>
      </c>
    </row>
    <row r="114" spans="1:8" x14ac:dyDescent="0.35">
      <c r="A114" s="175" t="s">
        <v>205</v>
      </c>
      <c r="B114" s="175"/>
      <c r="C114" s="102">
        <f>+C112+C113</f>
        <v>0</v>
      </c>
      <c r="D114" s="102">
        <f>+D112+D113</f>
        <v>0</v>
      </c>
      <c r="E114" s="102">
        <f t="shared" ref="E114:F114" si="16">+E112+E113</f>
        <v>0</v>
      </c>
      <c r="F114" s="102">
        <f t="shared" si="16"/>
        <v>0</v>
      </c>
    </row>
    <row r="115" spans="1:8" x14ac:dyDescent="0.35">
      <c r="A115" s="118"/>
      <c r="B115" s="34"/>
      <c r="C115" s="119"/>
      <c r="D115" s="119"/>
      <c r="E115" s="39"/>
      <c r="F115" s="3"/>
    </row>
    <row r="116" spans="1:8" x14ac:dyDescent="0.35">
      <c r="A116" s="172" t="s">
        <v>206</v>
      </c>
      <c r="B116" s="172"/>
      <c r="C116" s="165" t="s">
        <v>82</v>
      </c>
      <c r="D116" s="165" t="s">
        <v>83</v>
      </c>
      <c r="E116" s="180" t="s">
        <v>84</v>
      </c>
      <c r="F116" s="180" t="s">
        <v>86</v>
      </c>
    </row>
    <row r="117" spans="1:8" x14ac:dyDescent="0.35">
      <c r="A117" s="118" t="s">
        <v>131</v>
      </c>
      <c r="B117" s="34"/>
      <c r="C117" s="126">
        <f>+'1T'!D179</f>
        <v>0</v>
      </c>
      <c r="D117" s="126">
        <f>+'2T'!D179</f>
        <v>0</v>
      </c>
      <c r="E117" s="126">
        <f>+'3T'!D179</f>
        <v>0</v>
      </c>
      <c r="F117" s="126">
        <f>+'4T'!D179</f>
        <v>0</v>
      </c>
    </row>
    <row r="118" spans="1:8" x14ac:dyDescent="0.35">
      <c r="A118" s="118" t="s">
        <v>132</v>
      </c>
      <c r="B118" s="34"/>
      <c r="C118" s="126">
        <f>+'1T'!D180</f>
        <v>0</v>
      </c>
      <c r="D118" s="126">
        <f>+'2T'!D180</f>
        <v>0</v>
      </c>
      <c r="E118" s="126">
        <f>+'3T'!D180</f>
        <v>0</v>
      </c>
      <c r="F118" s="126">
        <f>+'4T'!D180</f>
        <v>0</v>
      </c>
      <c r="H118"/>
    </row>
    <row r="119" spans="1:8" x14ac:dyDescent="0.35">
      <c r="A119" s="175" t="s">
        <v>207</v>
      </c>
      <c r="B119" s="175"/>
      <c r="C119" s="176">
        <f>+C117+C118</f>
        <v>0</v>
      </c>
      <c r="D119" s="176">
        <f>+D117+D118</f>
        <v>0</v>
      </c>
      <c r="E119" s="176">
        <f t="shared" ref="E119:F119" si="17">+E117+E118</f>
        <v>0</v>
      </c>
      <c r="F119" s="176">
        <f t="shared" si="17"/>
        <v>0</v>
      </c>
      <c r="H119"/>
    </row>
    <row r="120" spans="1:8" x14ac:dyDescent="0.35">
      <c r="A120" s="394" t="s">
        <v>334</v>
      </c>
      <c r="B120" s="136"/>
      <c r="C120" s="173"/>
      <c r="D120"/>
      <c r="E120"/>
      <c r="F120"/>
    </row>
    <row r="121" spans="1:8" x14ac:dyDescent="0.35">
      <c r="A121"/>
      <c r="B121"/>
      <c r="C121"/>
      <c r="D121"/>
      <c r="E121"/>
      <c r="F121"/>
    </row>
    <row r="122" spans="1:8" x14ac:dyDescent="0.35">
      <c r="A122"/>
      <c r="B122"/>
      <c r="C122"/>
      <c r="D122"/>
      <c r="E122"/>
      <c r="F122"/>
      <c r="G122"/>
    </row>
    <row r="123" spans="1:8" x14ac:dyDescent="0.35">
      <c r="A123" s="528" t="s">
        <v>122</v>
      </c>
      <c r="B123" s="528"/>
      <c r="C123" s="528"/>
      <c r="D123" s="528"/>
      <c r="E123" s="528"/>
      <c r="F123" s="528"/>
      <c r="G123"/>
    </row>
    <row r="124" spans="1:8" x14ac:dyDescent="0.35">
      <c r="A124"/>
      <c r="B124"/>
      <c r="C124"/>
      <c r="D124"/>
      <c r="E124"/>
      <c r="F124"/>
      <c r="G124"/>
    </row>
  </sheetData>
  <mergeCells count="39">
    <mergeCell ref="A123:F123"/>
    <mergeCell ref="A103:F103"/>
    <mergeCell ref="A104:F104"/>
    <mergeCell ref="A102:F102"/>
    <mergeCell ref="A47:F47"/>
    <mergeCell ref="A58:B58"/>
    <mergeCell ref="A52:G52"/>
    <mergeCell ref="A53:G53"/>
    <mergeCell ref="A54:G54"/>
    <mergeCell ref="A50:G50"/>
    <mergeCell ref="A12:G12"/>
    <mergeCell ref="A68:G68"/>
    <mergeCell ref="A67:G67"/>
    <mergeCell ref="A35:F35"/>
    <mergeCell ref="A64:E64"/>
    <mergeCell ref="A65:G65"/>
    <mergeCell ref="A17:A18"/>
    <mergeCell ref="A19:A20"/>
    <mergeCell ref="A21:A22"/>
    <mergeCell ref="A23:A24"/>
    <mergeCell ref="A25:A26"/>
    <mergeCell ref="A27:A28"/>
    <mergeCell ref="A29:A30"/>
    <mergeCell ref="A1:G2"/>
    <mergeCell ref="A93:F93"/>
    <mergeCell ref="A100:D100"/>
    <mergeCell ref="A73:B73"/>
    <mergeCell ref="A85:B85"/>
    <mergeCell ref="A88:F88"/>
    <mergeCell ref="A3:G3"/>
    <mergeCell ref="A89:F89"/>
    <mergeCell ref="A91:F91"/>
    <mergeCell ref="A92:F92"/>
    <mergeCell ref="A69:G69"/>
    <mergeCell ref="A34:F34"/>
    <mergeCell ref="A11:G11"/>
    <mergeCell ref="A32:G32"/>
    <mergeCell ref="A9:G9"/>
    <mergeCell ref="A14:A15"/>
  </mergeCells>
  <dataValidations count="7">
    <dataValidation allowBlank="1" showInputMessage="1" showErrorMessage="1" promptTitle="Advertencia" prompt="Se recomienda leer cuidadosamente las indicaciones dispuestas en la parte inferior de esta tabla. " sqref="A95" xr:uid="{073A0AB3-D0F5-4C8F-ACDC-8F60F2775066}"/>
    <dataValidation allowBlank="1" showInputMessage="1" showErrorMessage="1" promptTitle="Advertencia" prompt="En este espacio se debe detallar el código correspondiente a la partida detallada y debe ser el código definido en el Clasificador de los Ingresos del Sector Público. " sqref="A59:A61 A74" xr:uid="{623C21BD-5B6A-48D2-9B0C-6FD620A056DA}"/>
    <dataValidation allowBlank="1" showInputMessage="1" showErrorMessage="1" promptTitle="Advertencia" prompt="El nombre de la partida debe ser de acuerdo al Clasificador de los Ingresos del Sector Público. " sqref="B59:B61 B74" xr:uid="{02A3143A-C825-4B8C-9534-6A221E6F3A6F}"/>
    <dataValidation allowBlank="1" showInputMessage="1" showErrorMessage="1" promptTitle="Advertencia" prompt="Esta tabla solo la deben completar la unidades ejecutoras que por Ley específica estén facultadas para estimar superávits." sqref="D111" xr:uid="{A18DA515-8DD2-4A64-B7D3-6D16B83D51BE}"/>
    <dataValidation allowBlank="1" showInputMessage="1" showErrorMessage="1" promptTitle="Advertencia" prompt="Esta tabla solo la deben completar la unidades ejecutoras que por Ley específica estén facultadas para estimar y re presupuestar superávits." sqref="A103" xr:uid="{788B8DBD-0E46-4157-9902-EF57D9F7753A}"/>
    <dataValidation allowBlank="1" showInputMessage="1" showErrorMessage="1" promptTitle="Recordatorio" prompt="El superávit libre debe ser reintegrado a más tardar el 31 de marzo,_x000a_de acuerdo al  Decreto Nº 43189-MTSS, artículo 66. " sqref="A108:A110 A112:A115 A117:A119" xr:uid="{3411636E-4E5D-435D-A3BC-FA6DBF5460E2}"/>
    <dataValidation allowBlank="1" showInputMessage="1" showErrorMessage="1" promptTitle="Advertencia" prompt="Debe coincidir con el monto reportado en la Liquidación Prespuestaria 2023, caso contrario se debe justificar en el espacio de observaciones. " sqref="D115 C111 D110:D111" xr:uid="{795C2495-D450-46F3-95AF-7BE30140186E}"/>
  </dataValidations>
  <printOptions horizontalCentered="1"/>
  <pageMargins left="0.31496062992125984" right="0.31496062992125984" top="1.1811023622047245" bottom="0.39370078740157483" header="0.78740157480314965" footer="0.39370078740157483"/>
  <pageSetup scale="51" orientation="portrait" r:id="rId1"/>
  <headerFooter>
    <oddFooter>&amp;L&amp;"Palatino Linotype,Normal"&amp;K979797&amp;D&amp;C&amp;"Palatino Linotype,Normal"&amp;K979797Reporte de Ejecución programática y presupuestaria (I trimestre)&amp;R&amp;"Palatino Linotype,Normal"&amp;K979797&amp;P</oddFooter>
  </headerFooter>
  <rowBreaks count="1" manualBreakCount="1">
    <brk id="48" max="16383" man="1"/>
  </rowBreaks>
  <drawing r:id="rId2"/>
  <legacy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C31579EE2B15044A21CA214DC1621B7" ma:contentTypeVersion="14" ma:contentTypeDescription="Crear nuevo documento." ma:contentTypeScope="" ma:versionID="8260f902f2d60db69e695c40ea4e902b">
  <xsd:schema xmlns:xsd="http://www.w3.org/2001/XMLSchema" xmlns:xs="http://www.w3.org/2001/XMLSchema" xmlns:p="http://schemas.microsoft.com/office/2006/metadata/properties" xmlns:ns3="3be6da85-fe21-4610-adb7-d3a94d3af923" xmlns:ns4="4413b21b-dea0-4953-b6fb-287dbf680181" targetNamespace="http://schemas.microsoft.com/office/2006/metadata/properties" ma:root="true" ma:fieldsID="871d47853e11c214d02b94e708f3e850" ns3:_="" ns4:_="">
    <xsd:import namespace="3be6da85-fe21-4610-adb7-d3a94d3af923"/>
    <xsd:import namespace="4413b21b-dea0-4953-b6fb-287dbf68018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6da85-fe21-4610-adb7-d3a94d3af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13b21b-dea0-4953-b6fb-287dbf68018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EDFD0C-C76C-4B97-A82D-A90D862E5C6C}">
  <ds:schemaRefs>
    <ds:schemaRef ds:uri="http://schemas.microsoft.com/sharepoint/v3/contenttype/forms"/>
  </ds:schemaRefs>
</ds:datastoreItem>
</file>

<file path=customXml/itemProps2.xml><?xml version="1.0" encoding="utf-8"?>
<ds:datastoreItem xmlns:ds="http://schemas.openxmlformats.org/officeDocument/2006/customXml" ds:itemID="{C277D53E-41DB-40B5-AC48-AE9FBE30DF9E}">
  <ds:schemaRefs>
    <ds:schemaRef ds:uri="3be6da85-fe21-4610-adb7-d3a94d3af923"/>
    <ds:schemaRef ds:uri="http://schemas.microsoft.com/office/2006/documentManagement/types"/>
    <ds:schemaRef ds:uri="http://schemas.microsoft.com/office/infopath/2007/PartnerControls"/>
    <ds:schemaRef ds:uri="http://purl.org/dc/terms/"/>
    <ds:schemaRef ds:uri="http://schemas.microsoft.com/office/2006/metadata/properties"/>
    <ds:schemaRef ds:uri="http://schemas.openxmlformats.org/package/2006/metadata/core-properties"/>
    <ds:schemaRef ds:uri="4413b21b-dea0-4953-b6fb-287dbf680181"/>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6E6050B5-F82E-4BE2-A8D9-3BB2E9412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6da85-fe21-4610-adb7-d3a94d3af923"/>
    <ds:schemaRef ds:uri="4413b21b-dea0-4953-b6fb-287dbf680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Calendario</vt:lpstr>
      <vt:lpstr>Instrucciones</vt:lpstr>
      <vt:lpstr>1T</vt:lpstr>
      <vt:lpstr>2T</vt:lpstr>
      <vt:lpstr>I Semestre</vt:lpstr>
      <vt:lpstr>3T</vt:lpstr>
      <vt:lpstr>III T Acum</vt:lpstr>
      <vt:lpstr>4T</vt:lpstr>
      <vt:lpstr>Anual</vt:lpstr>
      <vt:lpstr>'1T'!Área_de_impresión</vt:lpstr>
      <vt:lpstr>'2T'!Área_de_impresión</vt:lpstr>
      <vt:lpstr>'3T'!Área_de_impresión</vt:lpstr>
      <vt:lpstr>'4T'!Área_de_impresión</vt:lpstr>
      <vt:lpstr>Anual!Área_de_impresión</vt:lpstr>
      <vt:lpstr>Calendario!Área_de_impresión</vt:lpstr>
      <vt:lpstr>'I Semestre'!Área_de_impresión</vt:lpstr>
      <vt:lpstr>'III T Acum'!Área_de_impresión</vt:lpstr>
      <vt:lpstr>Instrucciones!Área_de_impresión</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Salas;Tatiana Vargas</dc:creator>
  <cp:lastModifiedBy>Stephanie Tatiana Salas Soto</cp:lastModifiedBy>
  <cp:lastPrinted>2024-08-10T02:11:43Z</cp:lastPrinted>
  <dcterms:created xsi:type="dcterms:W3CDTF">2011-10-26T20:29:12Z</dcterms:created>
  <dcterms:modified xsi:type="dcterms:W3CDTF">2026-01-03T13:12:39Z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0x010100EC31579EE2B15044A21CA214DC1621B7</vt:lpwstr>
  </property>
</Properties>
</file>