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15E0222D-5E58-4667-9448-8822BAAB0032}" xr6:coauthVersionLast="47" xr6:coauthVersionMax="47" xr10:uidLastSave="{00000000-0000-0000-0000-000000000000}"/>
  <bookViews>
    <workbookView xWindow="-108" yWindow="-108" windowWidth="23256" windowHeight="13896" tabRatio="722"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definedNames>
    <definedName name="ANPHNN" localSheetId="0">#REF!</definedName>
    <definedName name="ANPHNN" localSheetId="1">#REF!</definedName>
    <definedName name="ANPHNN">#REF!</definedName>
    <definedName name="_xlnm.Print_Area" localSheetId="2">'1T'!$A$1:$F$234</definedName>
    <definedName name="_xlnm.Print_Area" localSheetId="3">'2T'!$A$1:$F$224</definedName>
    <definedName name="_xlnm.Print_Area" localSheetId="5">'3T'!$A$1:$F$222</definedName>
    <definedName name="_xlnm.Print_Area" localSheetId="7">'4T'!$A$1:$F$222</definedName>
    <definedName name="_xlnm.Print_Area" localSheetId="8">Anual!$A$1:$G$123</definedName>
    <definedName name="_xlnm.Print_Area" localSheetId="0">Calendario!$A$1:$F$13</definedName>
    <definedName name="_xlnm.Print_Area" localSheetId="4">'I Semestre'!$A$1:$E$129</definedName>
    <definedName name="_xlnm.Print_Area" localSheetId="6">'III T Acum'!$A$1:$F$63</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#REF!</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#REF!</definedName>
    <definedName name="Institución_GC" localSheetId="1">#REF!</definedName>
    <definedName name="Institución_GC">#REF!</definedName>
    <definedName name="PANI" localSheetId="0">#REF!</definedName>
    <definedName name="PANI" localSheetId="1">#REF!</definedName>
    <definedName name="PANI">#REF!</definedName>
    <definedName name="Programa_737" localSheetId="0">#REF!</definedName>
    <definedName name="Programa_737" localSheetId="1">#REF!</definedName>
    <definedName name="Programa_737">#REF!</definedName>
    <definedName name="Programa_GC" localSheetId="0">#REF!</definedName>
    <definedName name="Programa_GC" localSheetId="1">#REF!</definedName>
    <definedName name="Programa_G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2" i="20" l="1"/>
  <c r="E93" i="20"/>
  <c r="F110" i="17" l="1"/>
  <c r="C109" i="19" l="1"/>
  <c r="D109" i="19"/>
  <c r="E109" i="19"/>
  <c r="F94" i="17" l="1"/>
  <c r="B97" i="1"/>
  <c r="D94" i="17"/>
  <c r="B94" i="17"/>
  <c r="B220" i="1" l="1"/>
  <c r="C119" i="1" l="1"/>
  <c r="C118" i="1" s="1"/>
  <c r="C117" i="1" s="1"/>
  <c r="F50" i="20" l="1"/>
  <c r="E47" i="24" s="1"/>
  <c r="F49" i="20"/>
  <c r="E46" i="24" s="1"/>
  <c r="F48" i="20"/>
  <c r="E45" i="24" s="1"/>
  <c r="F47" i="20"/>
  <c r="E44" i="24" s="1"/>
  <c r="F46" i="20"/>
  <c r="E43" i="24" s="1"/>
  <c r="F45" i="20"/>
  <c r="E42" i="24" s="1"/>
  <c r="F44" i="20"/>
  <c r="E41" i="24" s="1"/>
  <c r="F43" i="20"/>
  <c r="F42" i="20"/>
  <c r="E39" i="24" s="1"/>
  <c r="F41" i="20"/>
  <c r="E38" i="24" s="1"/>
  <c r="F40" i="20"/>
  <c r="E37" i="24" s="1"/>
  <c r="F39" i="20"/>
  <c r="E36" i="24" s="1"/>
  <c r="E38" i="20"/>
  <c r="D38" i="20"/>
  <c r="C38" i="20"/>
  <c r="F37" i="20"/>
  <c r="E34" i="24" s="1"/>
  <c r="F36" i="20"/>
  <c r="E33" i="24" s="1"/>
  <c r="F35" i="20"/>
  <c r="F34" i="20"/>
  <c r="E31" i="24" s="1"/>
  <c r="F33" i="20"/>
  <c r="E30" i="24" s="1"/>
  <c r="E32" i="20"/>
  <c r="D32" i="20"/>
  <c r="C32" i="20"/>
  <c r="F22" i="20"/>
  <c r="F20" i="24" s="1"/>
  <c r="F21" i="20"/>
  <c r="F19" i="24" s="1"/>
  <c r="F20" i="20"/>
  <c r="F18" i="24" s="1"/>
  <c r="F19" i="20"/>
  <c r="F17" i="24" s="1"/>
  <c r="F18" i="20"/>
  <c r="E16" i="20"/>
  <c r="D16" i="20"/>
  <c r="C16" i="20"/>
  <c r="F50" i="19"/>
  <c r="D47" i="32" s="1"/>
  <c r="F49" i="19"/>
  <c r="F48" i="19"/>
  <c r="D45" i="24" s="1"/>
  <c r="F47" i="19"/>
  <c r="F46" i="19"/>
  <c r="D43" i="24" s="1"/>
  <c r="F45" i="19"/>
  <c r="F44" i="19"/>
  <c r="F43" i="19"/>
  <c r="D40" i="32" s="1"/>
  <c r="F42" i="19"/>
  <c r="D39" i="32" s="1"/>
  <c r="F41" i="19"/>
  <c r="D38" i="32" s="1"/>
  <c r="F40" i="19"/>
  <c r="D37" i="24" s="1"/>
  <c r="F39" i="19"/>
  <c r="D36" i="32" s="1"/>
  <c r="E38" i="19"/>
  <c r="D38" i="19"/>
  <c r="C38" i="19"/>
  <c r="F37" i="19"/>
  <c r="D34" i="32" s="1"/>
  <c r="F36" i="19"/>
  <c r="D33" i="24" s="1"/>
  <c r="F35" i="19"/>
  <c r="F34" i="19"/>
  <c r="D31" i="24" s="1"/>
  <c r="F33" i="19"/>
  <c r="E32" i="19"/>
  <c r="D32" i="19"/>
  <c r="C32" i="19"/>
  <c r="F22" i="19"/>
  <c r="F21" i="19"/>
  <c r="F20" i="19"/>
  <c r="E18" i="32" s="1"/>
  <c r="F19" i="19"/>
  <c r="E17" i="32" s="1"/>
  <c r="F18" i="19"/>
  <c r="E16" i="32" s="1"/>
  <c r="E16" i="19"/>
  <c r="D16" i="19"/>
  <c r="C16" i="19"/>
  <c r="F50" i="17"/>
  <c r="F49" i="17"/>
  <c r="F48" i="17"/>
  <c r="C45" i="24" s="1"/>
  <c r="F47" i="17"/>
  <c r="F46" i="17"/>
  <c r="C43" i="32" s="1"/>
  <c r="F45" i="17"/>
  <c r="F44" i="17"/>
  <c r="F43" i="17"/>
  <c r="F42" i="17"/>
  <c r="F41" i="17"/>
  <c r="F40" i="17"/>
  <c r="C37" i="24" s="1"/>
  <c r="F39" i="17"/>
  <c r="C37" i="22" s="1"/>
  <c r="E38" i="17"/>
  <c r="D38" i="17"/>
  <c r="C38" i="17"/>
  <c r="F37" i="17"/>
  <c r="C35" i="22" s="1"/>
  <c r="F36" i="17"/>
  <c r="C34" i="22" s="1"/>
  <c r="F35" i="17"/>
  <c r="F34" i="17"/>
  <c r="F33" i="17"/>
  <c r="C31" i="22" s="1"/>
  <c r="E32" i="17"/>
  <c r="D32" i="17"/>
  <c r="C32" i="17"/>
  <c r="F22" i="17"/>
  <c r="F21" i="17"/>
  <c r="F20" i="17"/>
  <c r="F19" i="17"/>
  <c r="F18" i="17"/>
  <c r="E16" i="17"/>
  <c r="D16" i="17"/>
  <c r="C16" i="17"/>
  <c r="F40" i="1"/>
  <c r="B37" i="24" s="1"/>
  <c r="F41" i="1"/>
  <c r="B38" i="24" s="1"/>
  <c r="F42" i="1"/>
  <c r="B39" i="32" s="1"/>
  <c r="F43" i="1"/>
  <c r="B41" i="22" s="1"/>
  <c r="F44" i="1"/>
  <c r="B41" i="24" s="1"/>
  <c r="F45" i="1"/>
  <c r="B42" i="24" s="1"/>
  <c r="F46" i="1"/>
  <c r="B44" i="22" s="1"/>
  <c r="F47" i="1"/>
  <c r="B44" i="24" s="1"/>
  <c r="F48" i="1"/>
  <c r="B45" i="32" s="1"/>
  <c r="F49" i="1"/>
  <c r="B46" i="24" s="1"/>
  <c r="F50" i="1"/>
  <c r="B47" i="32" s="1"/>
  <c r="F39" i="1"/>
  <c r="B36" i="32" s="1"/>
  <c r="F34" i="1"/>
  <c r="B32" i="22" s="1"/>
  <c r="F35" i="1"/>
  <c r="B32" i="32" s="1"/>
  <c r="F36" i="1"/>
  <c r="B33" i="24" s="1"/>
  <c r="F37" i="1"/>
  <c r="B34" i="32" s="1"/>
  <c r="F33" i="1"/>
  <c r="B30" i="32" s="1"/>
  <c r="D38" i="1"/>
  <c r="E38" i="1"/>
  <c r="C38" i="1"/>
  <c r="D32" i="1"/>
  <c r="E32" i="1"/>
  <c r="C32" i="1"/>
  <c r="F19" i="1"/>
  <c r="C17" i="24" s="1"/>
  <c r="F20" i="1"/>
  <c r="C18" i="22" s="1"/>
  <c r="F21" i="1"/>
  <c r="C19" i="32" s="1"/>
  <c r="F22" i="1"/>
  <c r="C20" i="24" s="1"/>
  <c r="F18" i="1"/>
  <c r="C16" i="24" s="1"/>
  <c r="D30" i="20" l="1"/>
  <c r="F16" i="20"/>
  <c r="E30" i="20"/>
  <c r="F32" i="19"/>
  <c r="D30" i="19"/>
  <c r="F16" i="17"/>
  <c r="D30" i="17"/>
  <c r="F32" i="17"/>
  <c r="D17" i="32"/>
  <c r="D17" i="24"/>
  <c r="D18" i="24"/>
  <c r="D18" i="32"/>
  <c r="D18" i="22"/>
  <c r="E18" i="22" s="1"/>
  <c r="D19" i="24"/>
  <c r="D19" i="32"/>
  <c r="D19" i="22"/>
  <c r="D20" i="32"/>
  <c r="D20" i="24"/>
  <c r="C31" i="24"/>
  <c r="C32" i="22"/>
  <c r="D32" i="22" s="1"/>
  <c r="C32" i="24"/>
  <c r="C32" i="32"/>
  <c r="C33" i="22"/>
  <c r="C39" i="22"/>
  <c r="C38" i="32"/>
  <c r="C39" i="24"/>
  <c r="C40" i="22"/>
  <c r="C40" i="24"/>
  <c r="C41" i="22"/>
  <c r="D41" i="22" s="1"/>
  <c r="C41" i="24"/>
  <c r="C41" i="32"/>
  <c r="C42" i="22"/>
  <c r="C43" i="22"/>
  <c r="C42" i="32"/>
  <c r="C45" i="22"/>
  <c r="C44" i="24"/>
  <c r="C47" i="22"/>
  <c r="C46" i="24"/>
  <c r="C46" i="32"/>
  <c r="C47" i="24"/>
  <c r="C48" i="22"/>
  <c r="E19" i="32"/>
  <c r="E19" i="24"/>
  <c r="E20" i="24"/>
  <c r="E20" i="32"/>
  <c r="D30" i="32"/>
  <c r="D30" i="24"/>
  <c r="D32" i="24"/>
  <c r="D32" i="32"/>
  <c r="D41" i="32"/>
  <c r="D41" i="24"/>
  <c r="F41" i="24" s="1"/>
  <c r="D42" i="32"/>
  <c r="D42" i="24"/>
  <c r="D44" i="24"/>
  <c r="D44" i="32"/>
  <c r="D46" i="24"/>
  <c r="D46" i="32"/>
  <c r="F32" i="20"/>
  <c r="F16" i="24"/>
  <c r="F14" i="24" s="1"/>
  <c r="F38" i="20"/>
  <c r="C30" i="20"/>
  <c r="E32" i="24"/>
  <c r="E29" i="24" s="1"/>
  <c r="E40" i="24"/>
  <c r="E35" i="24" s="1"/>
  <c r="E18" i="24"/>
  <c r="D36" i="24"/>
  <c r="D39" i="24"/>
  <c r="D45" i="32"/>
  <c r="D31" i="32"/>
  <c r="E17" i="24"/>
  <c r="D38" i="24"/>
  <c r="D43" i="32"/>
  <c r="F38" i="19"/>
  <c r="D37" i="32"/>
  <c r="D34" i="24"/>
  <c r="C30" i="19"/>
  <c r="E16" i="24"/>
  <c r="D47" i="24"/>
  <c r="F16" i="19"/>
  <c r="E30" i="19"/>
  <c r="D33" i="32"/>
  <c r="D40" i="24"/>
  <c r="C38" i="24"/>
  <c r="C30" i="32"/>
  <c r="D17" i="22"/>
  <c r="C36" i="32"/>
  <c r="E36" i="32" s="1"/>
  <c r="C45" i="32"/>
  <c r="C37" i="32"/>
  <c r="C31" i="32"/>
  <c r="C30" i="24"/>
  <c r="C34" i="24"/>
  <c r="C43" i="24"/>
  <c r="C46" i="22"/>
  <c r="C38" i="22"/>
  <c r="C44" i="32"/>
  <c r="C40" i="32"/>
  <c r="C34" i="32"/>
  <c r="E34" i="32" s="1"/>
  <c r="D16" i="24"/>
  <c r="C36" i="24"/>
  <c r="F38" i="17"/>
  <c r="C30" i="17"/>
  <c r="D16" i="22"/>
  <c r="C44" i="22"/>
  <c r="D44" i="22" s="1"/>
  <c r="D16" i="32"/>
  <c r="C47" i="32"/>
  <c r="E47" i="32" s="1"/>
  <c r="C39" i="32"/>
  <c r="C33" i="32"/>
  <c r="C33" i="24"/>
  <c r="F33" i="24" s="1"/>
  <c r="C42" i="24"/>
  <c r="E30" i="17"/>
  <c r="D20" i="22"/>
  <c r="E30" i="1"/>
  <c r="B33" i="22"/>
  <c r="B43" i="22"/>
  <c r="D43" i="22" s="1"/>
  <c r="C30" i="1"/>
  <c r="B40" i="32"/>
  <c r="D30" i="1"/>
  <c r="B43" i="32"/>
  <c r="B31" i="32"/>
  <c r="B31" i="24"/>
  <c r="C17" i="22"/>
  <c r="B37" i="22"/>
  <c r="D37" i="22" s="1"/>
  <c r="C18" i="32"/>
  <c r="C19" i="24"/>
  <c r="B40" i="24"/>
  <c r="B42" i="22"/>
  <c r="C17" i="32"/>
  <c r="F17" i="32" s="1"/>
  <c r="B33" i="32"/>
  <c r="C18" i="24"/>
  <c r="B36" i="24"/>
  <c r="B32" i="24"/>
  <c r="F32" i="1"/>
  <c r="B41" i="32"/>
  <c r="B31" i="22"/>
  <c r="D31" i="22" s="1"/>
  <c r="B30" i="24"/>
  <c r="B46" i="22"/>
  <c r="B38" i="32"/>
  <c r="E38" i="32" s="1"/>
  <c r="B45" i="22"/>
  <c r="B34" i="24"/>
  <c r="B47" i="24"/>
  <c r="B45" i="24"/>
  <c r="F45" i="24" s="1"/>
  <c r="B43" i="24"/>
  <c r="B39" i="24"/>
  <c r="C20" i="22"/>
  <c r="C16" i="32"/>
  <c r="B37" i="32"/>
  <c r="F38" i="1"/>
  <c r="C19" i="22"/>
  <c r="E19" i="22" s="1"/>
  <c r="B35" i="22"/>
  <c r="D35" i="22" s="1"/>
  <c r="B48" i="22"/>
  <c r="D48" i="22" s="1"/>
  <c r="B40" i="22"/>
  <c r="D40" i="22" s="1"/>
  <c r="C20" i="32"/>
  <c r="B42" i="32"/>
  <c r="B38" i="22"/>
  <c r="C16" i="22"/>
  <c r="B46" i="32"/>
  <c r="B34" i="22"/>
  <c r="D34" i="22" s="1"/>
  <c r="B47" i="22"/>
  <c r="B39" i="22"/>
  <c r="B44" i="32"/>
  <c r="E44" i="32" s="1"/>
  <c r="F37" i="24"/>
  <c r="F30" i="20" l="1"/>
  <c r="B216" i="20" s="1"/>
  <c r="F30" i="17"/>
  <c r="B218" i="17" s="1"/>
  <c r="E27" i="24"/>
  <c r="D39" i="22"/>
  <c r="D14" i="22"/>
  <c r="F30" i="19"/>
  <c r="B216" i="19" s="1"/>
  <c r="F47" i="24"/>
  <c r="E14" i="32"/>
  <c r="G20" i="24"/>
  <c r="G17" i="24"/>
  <c r="F42" i="24"/>
  <c r="E30" i="32"/>
  <c r="F19" i="32"/>
  <c r="E14" i="24"/>
  <c r="E37" i="32"/>
  <c r="E32" i="32"/>
  <c r="D35" i="32"/>
  <c r="E46" i="32"/>
  <c r="F44" i="24"/>
  <c r="D29" i="24"/>
  <c r="F46" i="24"/>
  <c r="F18" i="32"/>
  <c r="D14" i="24"/>
  <c r="G18" i="24"/>
  <c r="D14" i="32"/>
  <c r="E20" i="22"/>
  <c r="G19" i="24"/>
  <c r="D45" i="22"/>
  <c r="D47" i="22"/>
  <c r="D38" i="22"/>
  <c r="F20" i="32"/>
  <c r="D42" i="22"/>
  <c r="E42" i="32"/>
  <c r="F32" i="24"/>
  <c r="E17" i="22"/>
  <c r="G16" i="24"/>
  <c r="E41" i="32"/>
  <c r="D33" i="22"/>
  <c r="D30" i="22" s="1"/>
  <c r="C30" i="22"/>
  <c r="F31" i="24"/>
  <c r="C29" i="32"/>
  <c r="C36" i="22"/>
  <c r="C29" i="24"/>
  <c r="D29" i="32"/>
  <c r="C14" i="32"/>
  <c r="C14" i="22"/>
  <c r="C14" i="24"/>
  <c r="D35" i="24"/>
  <c r="F40" i="24"/>
  <c r="F39" i="24"/>
  <c r="F34" i="24"/>
  <c r="E33" i="32"/>
  <c r="E31" i="32"/>
  <c r="C35" i="32"/>
  <c r="E43" i="32"/>
  <c r="E45" i="32"/>
  <c r="E40" i="32"/>
  <c r="E39" i="32"/>
  <c r="F38" i="24"/>
  <c r="C35" i="24"/>
  <c r="C27" i="24" s="1"/>
  <c r="D46" i="22"/>
  <c r="F36" i="24"/>
  <c r="F43" i="24"/>
  <c r="B29" i="32"/>
  <c r="B29" i="24"/>
  <c r="F30" i="1"/>
  <c r="B228" i="1" s="1"/>
  <c r="F30" i="24"/>
  <c r="F16" i="32"/>
  <c r="B35" i="32"/>
  <c r="E16" i="22"/>
  <c r="B35" i="24"/>
  <c r="B36" i="22"/>
  <c r="B30" i="22"/>
  <c r="G14" i="24" l="1"/>
  <c r="D27" i="32"/>
  <c r="D27" i="24"/>
  <c r="F14" i="32"/>
  <c r="E14" i="22"/>
  <c r="D36" i="22"/>
  <c r="D28" i="22" s="1"/>
  <c r="C28" i="22"/>
  <c r="C27" i="32"/>
  <c r="E35" i="32"/>
  <c r="E29" i="32"/>
  <c r="B27" i="24"/>
  <c r="F29" i="24"/>
  <c r="F35" i="24"/>
  <c r="B27" i="32"/>
  <c r="B28" i="22"/>
  <c r="F115" i="20"/>
  <c r="D113" i="20"/>
  <c r="D112" i="20" s="1"/>
  <c r="C113" i="20"/>
  <c r="C112" i="20" s="1"/>
  <c r="F115" i="19"/>
  <c r="E113" i="19"/>
  <c r="E112" i="19" s="1"/>
  <c r="D113" i="19"/>
  <c r="D112" i="19" s="1"/>
  <c r="C113" i="19"/>
  <c r="C114" i="17"/>
  <c r="C113" i="17" s="1"/>
  <c r="C112" i="17" s="1"/>
  <c r="C136" i="1"/>
  <c r="F115" i="17"/>
  <c r="D69" i="22" s="1"/>
  <c r="D68" i="22" s="1"/>
  <c r="D67" i="22" s="1"/>
  <c r="D66" i="22" s="1"/>
  <c r="E114" i="17"/>
  <c r="E113" i="17" s="1"/>
  <c r="E112" i="17" s="1"/>
  <c r="D114" i="17"/>
  <c r="F124" i="1"/>
  <c r="C69" i="22" s="1"/>
  <c r="E123" i="1"/>
  <c r="E122" i="1" s="1"/>
  <c r="E121" i="1" s="1"/>
  <c r="D123" i="1"/>
  <c r="D122" i="1" s="1"/>
  <c r="D121" i="1" s="1"/>
  <c r="C123" i="1"/>
  <c r="C122" i="1" s="1"/>
  <c r="F120" i="1"/>
  <c r="D119" i="1"/>
  <c r="D118" i="1" s="1"/>
  <c r="D117" i="1" s="1"/>
  <c r="E119" i="1"/>
  <c r="E118" i="1" s="1"/>
  <c r="E117" i="1" s="1"/>
  <c r="E27" i="32" l="1"/>
  <c r="F27" i="24"/>
  <c r="E116" i="1"/>
  <c r="E114" i="1" s="1"/>
  <c r="F114" i="20"/>
  <c r="E69" i="22"/>
  <c r="E113" i="20"/>
  <c r="E112" i="20" s="1"/>
  <c r="F112" i="20" s="1"/>
  <c r="F113" i="19"/>
  <c r="C112" i="19"/>
  <c r="F112" i="19" s="1"/>
  <c r="F114" i="19"/>
  <c r="C68" i="22"/>
  <c r="C67" i="22" s="1"/>
  <c r="C66" i="22" s="1"/>
  <c r="E66" i="22" s="1"/>
  <c r="D116" i="1"/>
  <c r="D114" i="1" s="1"/>
  <c r="F119" i="1"/>
  <c r="F114" i="17"/>
  <c r="D113" i="17"/>
  <c r="D112" i="17" s="1"/>
  <c r="F112" i="17" s="1"/>
  <c r="F118" i="1"/>
  <c r="F122" i="1"/>
  <c r="C121" i="1"/>
  <c r="F123" i="1"/>
  <c r="F197" i="20"/>
  <c r="F196" i="20"/>
  <c r="F195" i="20"/>
  <c r="F194" i="20"/>
  <c r="F193" i="20"/>
  <c r="F192" i="20"/>
  <c r="F191" i="20"/>
  <c r="F190" i="20"/>
  <c r="F189" i="20"/>
  <c r="F188" i="20"/>
  <c r="E187" i="20"/>
  <c r="D187" i="20"/>
  <c r="C187" i="20"/>
  <c r="F197" i="19"/>
  <c r="F196" i="19"/>
  <c r="F195" i="19"/>
  <c r="F194" i="19"/>
  <c r="F193" i="19"/>
  <c r="F192" i="19"/>
  <c r="F191" i="19"/>
  <c r="F190" i="19"/>
  <c r="F189" i="19"/>
  <c r="F188" i="19"/>
  <c r="E187" i="19"/>
  <c r="D187" i="19"/>
  <c r="C187" i="19"/>
  <c r="F197" i="17"/>
  <c r="F196" i="17"/>
  <c r="F195" i="17"/>
  <c r="F194" i="17"/>
  <c r="F193" i="17"/>
  <c r="F184" i="17" s="1"/>
  <c r="F192" i="17"/>
  <c r="F191" i="17"/>
  <c r="F190" i="17"/>
  <c r="F189" i="17"/>
  <c r="F188" i="17"/>
  <c r="E187" i="17"/>
  <c r="D187" i="17"/>
  <c r="C187" i="17"/>
  <c r="F203" i="1"/>
  <c r="E196" i="1"/>
  <c r="D196" i="1"/>
  <c r="C196" i="1"/>
  <c r="F206" i="1"/>
  <c r="F205" i="1"/>
  <c r="F204" i="1"/>
  <c r="F202" i="1"/>
  <c r="F201" i="1"/>
  <c r="F200" i="1"/>
  <c r="F199" i="1"/>
  <c r="F198" i="1"/>
  <c r="F197" i="1"/>
  <c r="F121" i="1" l="1"/>
  <c r="C116" i="1"/>
  <c r="C114" i="1" s="1"/>
  <c r="E68" i="22"/>
  <c r="E67" i="22"/>
  <c r="F113" i="20"/>
  <c r="F113" i="17"/>
  <c r="F117" i="1"/>
  <c r="F116" i="1" s="1"/>
  <c r="B224" i="1" s="1"/>
  <c r="F187" i="20"/>
  <c r="F184" i="20" s="1"/>
  <c r="F187" i="19"/>
  <c r="F184" i="19" s="1"/>
  <c r="F187" i="17"/>
  <c r="F196" i="1"/>
  <c r="F193" i="1" s="1"/>
  <c r="F114" i="1" l="1"/>
  <c r="B58" i="32"/>
  <c r="B59" i="32" s="1"/>
  <c r="C7" i="32"/>
  <c r="C6" i="32"/>
  <c r="C5" i="32"/>
  <c r="F114" i="24" l="1"/>
  <c r="F113" i="24"/>
  <c r="E114" i="24"/>
  <c r="E113" i="24"/>
  <c r="D114" i="24"/>
  <c r="D113" i="24"/>
  <c r="C114" i="24"/>
  <c r="C113" i="24"/>
  <c r="C109" i="24"/>
  <c r="C108" i="24"/>
  <c r="D84" i="24"/>
  <c r="D178" i="20"/>
  <c r="E140" i="20"/>
  <c r="E139" i="20" s="1"/>
  <c r="D140" i="20"/>
  <c r="D139" i="20" s="1"/>
  <c r="C140" i="20"/>
  <c r="C139" i="20" s="1"/>
  <c r="F129" i="20"/>
  <c r="F76" i="24" s="1"/>
  <c r="F130" i="20"/>
  <c r="F77" i="24" s="1"/>
  <c r="F131" i="20"/>
  <c r="F78" i="24" s="1"/>
  <c r="F132" i="20"/>
  <c r="F79" i="24" s="1"/>
  <c r="F133" i="20"/>
  <c r="F80" i="24" s="1"/>
  <c r="F134" i="20"/>
  <c r="F81" i="24" s="1"/>
  <c r="F135" i="20"/>
  <c r="F82" i="24" s="1"/>
  <c r="F136" i="20"/>
  <c r="F83" i="24" s="1"/>
  <c r="F137" i="20"/>
  <c r="F84" i="24" s="1"/>
  <c r="D127" i="20"/>
  <c r="E127" i="20"/>
  <c r="C127" i="20"/>
  <c r="D109" i="20"/>
  <c r="D108" i="20" s="1"/>
  <c r="E109" i="20"/>
  <c r="E108" i="20" s="1"/>
  <c r="C109" i="20"/>
  <c r="C108" i="20" s="1"/>
  <c r="C103" i="1"/>
  <c r="E91" i="19"/>
  <c r="D91" i="19"/>
  <c r="F91" i="17"/>
  <c r="F90" i="17"/>
  <c r="F91" i="19"/>
  <c r="F90" i="19"/>
  <c r="F90" i="20"/>
  <c r="E91" i="20"/>
  <c r="D91" i="20"/>
  <c r="B91" i="20"/>
  <c r="B91" i="19"/>
  <c r="B88" i="19" s="1"/>
  <c r="E91" i="17"/>
  <c r="B91" i="17"/>
  <c r="E90" i="20"/>
  <c r="D90" i="20"/>
  <c r="B90" i="20"/>
  <c r="D178" i="19"/>
  <c r="C140" i="19"/>
  <c r="C139" i="19" s="1"/>
  <c r="C127" i="19"/>
  <c r="B154" i="19" s="1"/>
  <c r="D109" i="17"/>
  <c r="D108" i="17" s="1"/>
  <c r="D107" i="17" s="1"/>
  <c r="E109" i="17"/>
  <c r="E108" i="17" s="1"/>
  <c r="E107" i="17" s="1"/>
  <c r="E108" i="19"/>
  <c r="E107" i="19" s="1"/>
  <c r="D108" i="19"/>
  <c r="D107" i="19" s="1"/>
  <c r="C108" i="19"/>
  <c r="C107" i="19" s="1"/>
  <c r="B152" i="19" s="1"/>
  <c r="B88" i="20" l="1"/>
  <c r="B223" i="1"/>
  <c r="B225" i="1" s="1"/>
  <c r="C100" i="1"/>
  <c r="C107" i="20"/>
  <c r="D107" i="20"/>
  <c r="D105" i="20" s="1"/>
  <c r="E107" i="20"/>
  <c r="C109" i="17"/>
  <c r="D64" i="22"/>
  <c r="F115" i="24"/>
  <c r="E115" i="24"/>
  <c r="D115" i="24"/>
  <c r="C110" i="24"/>
  <c r="C115" i="24"/>
  <c r="C125" i="19"/>
  <c r="E140" i="19"/>
  <c r="E139" i="19" s="1"/>
  <c r="D140" i="19"/>
  <c r="D139" i="19" s="1"/>
  <c r="F129" i="19"/>
  <c r="E76" i="24" s="1"/>
  <c r="F130" i="19"/>
  <c r="E77" i="24" s="1"/>
  <c r="F131" i="19"/>
  <c r="E78" i="24" s="1"/>
  <c r="F132" i="19"/>
  <c r="E79" i="24" s="1"/>
  <c r="F133" i="19"/>
  <c r="F134" i="19"/>
  <c r="E81" i="24" s="1"/>
  <c r="F135" i="19"/>
  <c r="E82" i="24" s="1"/>
  <c r="F136" i="19"/>
  <c r="E83" i="24" s="1"/>
  <c r="F137" i="19"/>
  <c r="E84" i="24" s="1"/>
  <c r="E127" i="19"/>
  <c r="D127" i="19"/>
  <c r="E90" i="19"/>
  <c r="D121" i="22"/>
  <c r="D120" i="22"/>
  <c r="C121" i="22"/>
  <c r="C120" i="22"/>
  <c r="C116" i="22"/>
  <c r="C115" i="22"/>
  <c r="D178" i="17"/>
  <c r="C95" i="20" l="1"/>
  <c r="C96" i="20"/>
  <c r="E105" i="20"/>
  <c r="D152" i="20"/>
  <c r="C105" i="20"/>
  <c r="B152" i="20"/>
  <c r="E80" i="24"/>
  <c r="D125" i="19"/>
  <c r="C154" i="19"/>
  <c r="E125" i="19"/>
  <c r="D154" i="19"/>
  <c r="C108" i="17"/>
  <c r="F109" i="17"/>
  <c r="C117" i="22"/>
  <c r="C122" i="22"/>
  <c r="C105" i="19"/>
  <c r="E105" i="19"/>
  <c r="D152" i="19"/>
  <c r="D105" i="19"/>
  <c r="C152" i="19"/>
  <c r="D122" i="22"/>
  <c r="E154" i="19" l="1"/>
  <c r="C107" i="17"/>
  <c r="C105" i="17" s="1"/>
  <c r="F108" i="17"/>
  <c r="F107" i="17" s="1"/>
  <c r="D191" i="1"/>
  <c r="C119" i="24" s="1"/>
  <c r="D190" i="1"/>
  <c r="C118" i="24" s="1"/>
  <c r="D187" i="1"/>
  <c r="D182" i="1"/>
  <c r="D91" i="22"/>
  <c r="E149" i="1"/>
  <c r="E148" i="1" s="1"/>
  <c r="D149" i="1"/>
  <c r="D148" i="1" s="1"/>
  <c r="C149" i="1"/>
  <c r="C148" i="1" s="1"/>
  <c r="E140" i="17"/>
  <c r="E139" i="17" s="1"/>
  <c r="E136" i="1"/>
  <c r="B163" i="1"/>
  <c r="D136" i="1"/>
  <c r="D127" i="17"/>
  <c r="C154" i="17" s="1"/>
  <c r="E127" i="17"/>
  <c r="D154" i="17" s="1"/>
  <c r="C127" i="17"/>
  <c r="B154" i="17" s="1"/>
  <c r="C140" i="17"/>
  <c r="C139" i="17" s="1"/>
  <c r="F141" i="17"/>
  <c r="D140" i="17"/>
  <c r="D139" i="17" s="1"/>
  <c r="F150" i="1"/>
  <c r="F135" i="17"/>
  <c r="F134" i="17"/>
  <c r="F133" i="17"/>
  <c r="F132" i="17"/>
  <c r="D87" i="22" l="1"/>
  <c r="D80" i="24"/>
  <c r="D86" i="22"/>
  <c r="D79" i="24"/>
  <c r="D88" i="22"/>
  <c r="D81" i="24"/>
  <c r="D89" i="22"/>
  <c r="D82" i="24"/>
  <c r="F140" i="17"/>
  <c r="F139" i="17" s="1"/>
  <c r="D88" i="24"/>
  <c r="D87" i="24" s="1"/>
  <c r="D86" i="24" s="1"/>
  <c r="C120" i="24"/>
  <c r="F149" i="1"/>
  <c r="C88" i="24"/>
  <c r="C87" i="24" s="1"/>
  <c r="C86" i="24" s="1"/>
  <c r="C125" i="22"/>
  <c r="D171" i="17"/>
  <c r="D108" i="24" s="1"/>
  <c r="C126" i="22"/>
  <c r="D172" i="17"/>
  <c r="D109" i="24" s="1"/>
  <c r="E154" i="17"/>
  <c r="D95" i="22"/>
  <c r="D94" i="22" s="1"/>
  <c r="D93" i="22" s="1"/>
  <c r="D192" i="1"/>
  <c r="C95" i="22"/>
  <c r="B161" i="1"/>
  <c r="B162" i="1" s="1"/>
  <c r="B164" i="1" s="1"/>
  <c r="C160" i="1" s="1"/>
  <c r="C106" i="22" l="1"/>
  <c r="D110" i="24"/>
  <c r="C127" i="22"/>
  <c r="D173" i="17"/>
  <c r="D116" i="22"/>
  <c r="D182" i="17"/>
  <c r="D181" i="17"/>
  <c r="D115" i="22"/>
  <c r="E95" i="22"/>
  <c r="E94" i="22" s="1"/>
  <c r="E93" i="22" s="1"/>
  <c r="C94" i="22"/>
  <c r="C93" i="22" s="1"/>
  <c r="E90" i="17"/>
  <c r="D90" i="17"/>
  <c r="B90" i="17"/>
  <c r="C65" i="22"/>
  <c r="C64" i="22" s="1"/>
  <c r="C63" i="22" s="1"/>
  <c r="C62" i="22" s="1"/>
  <c r="C61" i="22" s="1"/>
  <c r="F145" i="1"/>
  <c r="C83" i="24" s="1"/>
  <c r="F144" i="1"/>
  <c r="C82" i="24" s="1"/>
  <c r="F143" i="1"/>
  <c r="C81" i="24" s="1"/>
  <c r="F142" i="1"/>
  <c r="C80" i="24" s="1"/>
  <c r="F141" i="1"/>
  <c r="C79" i="24" s="1"/>
  <c r="B210" i="17" l="1"/>
  <c r="B88" i="17"/>
  <c r="D117" i="22"/>
  <c r="C86" i="22"/>
  <c r="E86" i="22" s="1"/>
  <c r="C89" i="22"/>
  <c r="E89" i="22" s="1"/>
  <c r="C87" i="22"/>
  <c r="E87" i="22" s="1"/>
  <c r="C88" i="22"/>
  <c r="E88" i="22" s="1"/>
  <c r="D171" i="20"/>
  <c r="F108" i="24" s="1"/>
  <c r="D118" i="24"/>
  <c r="D172" i="20"/>
  <c r="D119" i="24"/>
  <c r="C90" i="22"/>
  <c r="D183" i="17"/>
  <c r="D172" i="19"/>
  <c r="D126" i="22"/>
  <c r="D171" i="19"/>
  <c r="E108" i="24" s="1"/>
  <c r="D125" i="22"/>
  <c r="C161" i="1"/>
  <c r="D127" i="22" l="1"/>
  <c r="D173" i="20"/>
  <c r="D181" i="20"/>
  <c r="F118" i="24" s="1"/>
  <c r="D120" i="24"/>
  <c r="D182" i="20"/>
  <c r="F119" i="24" s="1"/>
  <c r="F109" i="24"/>
  <c r="F110" i="24" s="1"/>
  <c r="D182" i="19"/>
  <c r="E119" i="24" s="1"/>
  <c r="E109" i="24"/>
  <c r="E110" i="24" s="1"/>
  <c r="D181" i="19"/>
  <c r="D173" i="19"/>
  <c r="F231" i="1"/>
  <c r="C7" i="24"/>
  <c r="C6" i="24"/>
  <c r="C5" i="24"/>
  <c r="C7" i="20"/>
  <c r="C6" i="20"/>
  <c r="C5" i="20"/>
  <c r="C7" i="19"/>
  <c r="C6" i="19"/>
  <c r="C5" i="19"/>
  <c r="C7" i="22"/>
  <c r="C6" i="22"/>
  <c r="C5" i="22"/>
  <c r="C7" i="17"/>
  <c r="C6" i="17"/>
  <c r="C5" i="17"/>
  <c r="F120" i="24" l="1"/>
  <c r="D183" i="19"/>
  <c r="E118" i="24"/>
  <c r="E120" i="24" s="1"/>
  <c r="D183" i="20"/>
  <c r="F108" i="19"/>
  <c r="F107" i="19" s="1"/>
  <c r="F105" i="19" l="1"/>
  <c r="E63" i="24" s="1"/>
  <c r="E62" i="24" s="1"/>
  <c r="E61" i="24" s="1"/>
  <c r="E60" i="24" s="1"/>
  <c r="E59" i="24" s="1"/>
  <c r="E57" i="24" s="1"/>
  <c r="D58" i="32"/>
  <c r="E152" i="19"/>
  <c r="C105" i="1" l="1"/>
  <c r="C94" i="20" l="1"/>
  <c r="F219" i="20"/>
  <c r="B211" i="20"/>
  <c r="B211" i="19"/>
  <c r="F219" i="19"/>
  <c r="B213" i="17"/>
  <c r="F221" i="17"/>
  <c r="C91" i="20"/>
  <c r="C95" i="19"/>
  <c r="C91" i="19"/>
  <c r="C91" i="17"/>
  <c r="C94" i="17"/>
  <c r="C95" i="17"/>
  <c r="C104" i="1"/>
  <c r="C99" i="1"/>
  <c r="C96" i="19"/>
  <c r="C94" i="19"/>
  <c r="C96" i="17"/>
  <c r="C102" i="1"/>
  <c r="C101" i="1"/>
  <c r="C97" i="1" l="1"/>
  <c r="F140" i="20" l="1"/>
  <c r="F139" i="20" s="1"/>
  <c r="F128" i="20"/>
  <c r="F75" i="24" s="1"/>
  <c r="F110" i="19"/>
  <c r="F109" i="19"/>
  <c r="F127" i="20" l="1"/>
  <c r="F74" i="24"/>
  <c r="F213" i="19"/>
  <c r="B212" i="19"/>
  <c r="B213" i="19" s="1"/>
  <c r="D97" i="24"/>
  <c r="C58" i="32"/>
  <c r="E58" i="32" s="1"/>
  <c r="F141" i="20" l="1"/>
  <c r="F88" i="24" s="1"/>
  <c r="F87" i="24" s="1"/>
  <c r="F86" i="24" s="1"/>
  <c r="F111" i="20"/>
  <c r="F110" i="20"/>
  <c r="F109" i="20"/>
  <c r="F108" i="20"/>
  <c r="F107" i="20" s="1"/>
  <c r="C152" i="20"/>
  <c r="C93" i="20"/>
  <c r="F141" i="19"/>
  <c r="F140" i="19"/>
  <c r="F139" i="19" s="1"/>
  <c r="F128" i="19"/>
  <c r="F111" i="19"/>
  <c r="C92" i="19"/>
  <c r="E125" i="17"/>
  <c r="D125" i="17"/>
  <c r="C125" i="17"/>
  <c r="F136" i="17"/>
  <c r="F131" i="17"/>
  <c r="F130" i="17"/>
  <c r="F129" i="17"/>
  <c r="F128" i="17"/>
  <c r="D75" i="24" s="1"/>
  <c r="F111" i="17"/>
  <c r="B152" i="17"/>
  <c r="C93" i="17"/>
  <c r="F138" i="1"/>
  <c r="C76" i="24" s="1"/>
  <c r="F139" i="1"/>
  <c r="C77" i="24" s="1"/>
  <c r="F140" i="1"/>
  <c r="C78" i="24" s="1"/>
  <c r="F146" i="1"/>
  <c r="C84" i="24" s="1"/>
  <c r="F137" i="1"/>
  <c r="C75" i="24" s="1"/>
  <c r="D134" i="1"/>
  <c r="E134" i="1"/>
  <c r="C134" i="1"/>
  <c r="C163" i="1"/>
  <c r="D163" i="1"/>
  <c r="C74" i="24" l="1"/>
  <c r="D65" i="22"/>
  <c r="F127" i="19"/>
  <c r="D60" i="32" s="1"/>
  <c r="E60" i="32" s="1"/>
  <c r="E75" i="24"/>
  <c r="E74" i="24" s="1"/>
  <c r="D90" i="22"/>
  <c r="E90" i="22" s="1"/>
  <c r="D83" i="24"/>
  <c r="D85" i="22"/>
  <c r="D78" i="24"/>
  <c r="D83" i="22"/>
  <c r="D76" i="24"/>
  <c r="D74" i="24" s="1"/>
  <c r="D84" i="22"/>
  <c r="D77" i="24"/>
  <c r="C91" i="22"/>
  <c r="E91" i="22" s="1"/>
  <c r="D154" i="20"/>
  <c r="E125" i="20"/>
  <c r="B154" i="20"/>
  <c r="C125" i="20"/>
  <c r="E152" i="20"/>
  <c r="C154" i="20"/>
  <c r="D125" i="20"/>
  <c r="F105" i="20"/>
  <c r="F63" i="24" s="1"/>
  <c r="F62" i="24" s="1"/>
  <c r="F61" i="24" s="1"/>
  <c r="F60" i="24" s="1"/>
  <c r="F59" i="24" s="1"/>
  <c r="F57" i="24" s="1"/>
  <c r="F127" i="17"/>
  <c r="C60" i="32" s="1"/>
  <c r="E163" i="1"/>
  <c r="F136" i="1"/>
  <c r="C152" i="17"/>
  <c r="D105" i="17"/>
  <c r="D152" i="17"/>
  <c r="E105" i="17"/>
  <c r="F148" i="1"/>
  <c r="D161" i="1"/>
  <c r="C82" i="22"/>
  <c r="C84" i="22"/>
  <c r="C83" i="22"/>
  <c r="E88" i="24"/>
  <c r="D82" i="22"/>
  <c r="F72" i="24"/>
  <c r="F125" i="20"/>
  <c r="C92" i="20"/>
  <c r="C85" i="22"/>
  <c r="C90" i="20"/>
  <c r="C88" i="20" s="1"/>
  <c r="C93" i="19"/>
  <c r="C88" i="19" s="1"/>
  <c r="C90" i="17"/>
  <c r="C92" i="17"/>
  <c r="E154" i="20" l="1"/>
  <c r="B106" i="22"/>
  <c r="D106" i="22" s="1"/>
  <c r="D63" i="22"/>
  <c r="E64" i="22"/>
  <c r="E65" i="22"/>
  <c r="F125" i="19"/>
  <c r="B229" i="1"/>
  <c r="B60" i="32"/>
  <c r="B61" i="32" s="1"/>
  <c r="C57" i="32" s="1"/>
  <c r="E152" i="17"/>
  <c r="E87" i="24"/>
  <c r="E86" i="24" s="1"/>
  <c r="G88" i="24"/>
  <c r="G87" i="24" s="1"/>
  <c r="G86" i="24" s="1"/>
  <c r="C63" i="24"/>
  <c r="C62" i="24" s="1"/>
  <c r="C61" i="24" s="1"/>
  <c r="C60" i="24" s="1"/>
  <c r="C59" i="24" s="1"/>
  <c r="C57" i="24" s="1"/>
  <c r="F213" i="20"/>
  <c r="B212" i="20"/>
  <c r="B213" i="20" s="1"/>
  <c r="E97" i="24"/>
  <c r="F220" i="20"/>
  <c r="F221" i="20" s="1"/>
  <c r="B217" i="20"/>
  <c r="B218" i="20" s="1"/>
  <c r="F214" i="20"/>
  <c r="E99" i="24"/>
  <c r="F220" i="19"/>
  <c r="F221" i="19" s="1"/>
  <c r="B217" i="19"/>
  <c r="B218" i="19" s="1"/>
  <c r="F214" i="19"/>
  <c r="F215" i="19" s="1"/>
  <c r="D99" i="24"/>
  <c r="C162" i="1"/>
  <c r="C164" i="1" s="1"/>
  <c r="E161" i="1"/>
  <c r="G164" i="1" s="1"/>
  <c r="F125" i="17"/>
  <c r="F105" i="17"/>
  <c r="D63" i="24" s="1"/>
  <c r="D62" i="24" s="1"/>
  <c r="D61" i="24" s="1"/>
  <c r="D60" i="24" s="1"/>
  <c r="D59" i="24" s="1"/>
  <c r="D57" i="24" s="1"/>
  <c r="F215" i="17"/>
  <c r="B214" i="17"/>
  <c r="B215" i="17" s="1"/>
  <c r="C97" i="24"/>
  <c r="B219" i="17"/>
  <c r="B220" i="17" s="1"/>
  <c r="F216" i="17"/>
  <c r="F217" i="17" s="1"/>
  <c r="F222" i="17"/>
  <c r="F223" i="17" s="1"/>
  <c r="C99" i="24"/>
  <c r="F232" i="1"/>
  <c r="F233" i="1" s="1"/>
  <c r="F134" i="1"/>
  <c r="F225" i="1"/>
  <c r="C88" i="17"/>
  <c r="B99" i="24"/>
  <c r="F226" i="1"/>
  <c r="B97" i="24"/>
  <c r="E83" i="22"/>
  <c r="E82" i="22"/>
  <c r="E85" i="22"/>
  <c r="C72" i="24"/>
  <c r="E84" i="22"/>
  <c r="G84" i="24"/>
  <c r="G79" i="24"/>
  <c r="G81" i="24"/>
  <c r="G77" i="24"/>
  <c r="G76" i="24"/>
  <c r="G83" i="24"/>
  <c r="G82" i="24"/>
  <c r="G78" i="24"/>
  <c r="E72" i="24"/>
  <c r="G80" i="24"/>
  <c r="D81" i="22"/>
  <c r="D79" i="22" s="1"/>
  <c r="G75" i="24"/>
  <c r="D72" i="24"/>
  <c r="C81" i="22"/>
  <c r="G74" i="24" l="1"/>
  <c r="G72" i="24" s="1"/>
  <c r="E162" i="1"/>
  <c r="C104" i="22"/>
  <c r="D62" i="22"/>
  <c r="E63" i="22"/>
  <c r="C59" i="32"/>
  <c r="C61" i="32" s="1"/>
  <c r="D57" i="32" s="1"/>
  <c r="D59" i="32" s="1"/>
  <c r="G63" i="24"/>
  <c r="C59" i="22"/>
  <c r="G62" i="24"/>
  <c r="G60" i="24"/>
  <c r="G59" i="24" s="1"/>
  <c r="G61" i="24"/>
  <c r="F99" i="24"/>
  <c r="F215" i="20"/>
  <c r="E81" i="22"/>
  <c r="B104" i="22"/>
  <c r="C79" i="22"/>
  <c r="F227" i="1"/>
  <c r="D160" i="1"/>
  <c r="B96" i="24" s="1"/>
  <c r="F97" i="24"/>
  <c r="E16" i="1"/>
  <c r="D16" i="1"/>
  <c r="C16" i="1"/>
  <c r="G57" i="24" l="1"/>
  <c r="E164" i="1"/>
  <c r="B151" i="17" s="1"/>
  <c r="B153" i="17" s="1"/>
  <c r="D61" i="32"/>
  <c r="E59" i="32"/>
  <c r="E61" i="32" s="1"/>
  <c r="D61" i="22"/>
  <c r="E62" i="22"/>
  <c r="F16" i="1"/>
  <c r="D104" i="22"/>
  <c r="D105" i="22" s="1"/>
  <c r="D107" i="22" s="1"/>
  <c r="B105" i="22"/>
  <c r="B107" i="22" s="1"/>
  <c r="C103" i="22" s="1"/>
  <c r="C105" i="22" s="1"/>
  <c r="C107" i="22" s="1"/>
  <c r="E79" i="22"/>
  <c r="D162" i="1"/>
  <c r="D164" i="1" s="1"/>
  <c r="F96" i="24"/>
  <c r="F98" i="24" s="1"/>
  <c r="F100" i="24" s="1"/>
  <c r="B98" i="24"/>
  <c r="B100" i="24" s="1"/>
  <c r="B230" i="1"/>
  <c r="D59" i="22" l="1"/>
  <c r="E61" i="22"/>
  <c r="E59" i="22" s="1"/>
  <c r="E151" i="17"/>
  <c r="B155" i="17" l="1"/>
  <c r="C151" i="17" s="1"/>
  <c r="E153" i="17"/>
  <c r="E155" i="17" l="1"/>
  <c r="B151" i="19" s="1"/>
  <c r="C153" i="17"/>
  <c r="C155" i="17" s="1"/>
  <c r="D151" i="17" s="1"/>
  <c r="B153" i="19" l="1"/>
  <c r="B155" i="19" s="1"/>
  <c r="C151" i="19" s="1"/>
  <c r="E151" i="19"/>
  <c r="E153" i="19" s="1"/>
  <c r="E155" i="19" s="1"/>
  <c r="C96" i="24"/>
  <c r="C98" i="24" s="1"/>
  <c r="C100" i="24" s="1"/>
  <c r="D153" i="17"/>
  <c r="D155" i="17" s="1"/>
  <c r="C153" i="19" l="1"/>
  <c r="C155" i="19" s="1"/>
  <c r="D151" i="19" s="1"/>
  <c r="D96" i="24"/>
  <c r="D98" i="24" s="1"/>
  <c r="D100" i="24" s="1"/>
  <c r="D153" i="19" l="1"/>
  <c r="D155" i="19" s="1"/>
  <c r="B151" i="20" s="1"/>
  <c r="B153" i="20" l="1"/>
  <c r="B155" i="20" s="1"/>
  <c r="C151" i="20" s="1"/>
  <c r="E151" i="20"/>
  <c r="C153" i="20" l="1"/>
  <c r="C155" i="20" s="1"/>
  <c r="D151" i="20" s="1"/>
  <c r="D153" i="20" s="1"/>
  <c r="D155" i="20" s="1"/>
  <c r="E153" i="20"/>
  <c r="E155" i="20" s="1"/>
  <c r="E96" i="24"/>
  <c r="E98" i="24" s="1"/>
  <c r="E10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66"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21"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66"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<sst xmlns="http://schemas.openxmlformats.org/spreadsheetml/2006/main" count="1633" uniqueCount="422">
  <si>
    <t>N/A</t>
  </si>
  <si>
    <t>TRANSFERENCIAS DE CAPITAL</t>
  </si>
  <si>
    <t>TRANSFERENCIAS CORRIENTES</t>
  </si>
  <si>
    <t>SERVICIOS</t>
  </si>
  <si>
    <t>Calendario programático y presupuestario 2024</t>
  </si>
  <si>
    <t>Detalle</t>
  </si>
  <si>
    <t>Fecha</t>
  </si>
  <si>
    <t>Observaciones</t>
  </si>
  <si>
    <t>Responsable</t>
  </si>
  <si>
    <r>
      <t xml:space="preserve">Envío liquidación presupuestaria </t>
    </r>
    <r>
      <rPr>
        <b/>
        <sz val="12"/>
        <color theme="1"/>
        <rFont val="Palatino Linotype"/>
        <family val="1"/>
      </rPr>
      <t>2023</t>
    </r>
  </si>
  <si>
    <t>Jueves 01 de febrero de 2024</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</si>
  <si>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</si>
  <si>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t xml:space="preserve">Departamento de Presupuesto </t>
  </si>
  <si>
    <r>
      <t xml:space="preserve">Envío reporte de ejecución mensual </t>
    </r>
    <r>
      <rPr>
        <b/>
        <sz val="12"/>
        <color theme="1"/>
        <rFont val="Palatino Linotype"/>
        <family val="1"/>
      </rPr>
      <t>mensual</t>
    </r>
  </si>
  <si>
    <t>en los primeros 8 días de cada mes</t>
  </si>
  <si>
    <r>
      <t xml:space="preserve">Se debe enviar en el formato establecido a los correos electrónicos: </t>
    </r>
    <r>
      <rPr>
        <b/>
        <u/>
        <sz val="11"/>
        <color theme="3" tint="-0.249977111117893"/>
        <rFont val="Palatino Linotype"/>
        <family val="1"/>
      </rPr>
      <t>presupuesto.desaf@mtss.go.cr</t>
    </r>
  </si>
  <si>
    <r>
      <t xml:space="preserve">Envío reporte de ejecución </t>
    </r>
    <r>
      <rPr>
        <b/>
        <sz val="12"/>
        <color theme="1"/>
        <rFont val="Palatino Linotype"/>
        <family val="1"/>
      </rPr>
      <t>trimestral</t>
    </r>
  </si>
  <si>
    <t>aprox. al 15 de cada mes</t>
  </si>
  <si>
    <t>Informe I trimestre: Lunes 22 de abril de 2024
Informe II Trimestre: Lunes 15 de julio de 2024
Informe III Trimestre: Martes 15 de octubre de 2024
Informe de Liquidación / IV trimestre: Lunes 03 de febrero 2025</t>
  </si>
  <si>
    <t xml:space="preserve">Departamento de Presupuesto 
Unidad de Control y Seguimiento </t>
  </si>
  <si>
    <r>
      <t xml:space="preserve">Plan Presupuesto </t>
    </r>
    <r>
      <rPr>
        <b/>
        <sz val="12"/>
        <color theme="1"/>
        <rFont val="Palatino Linotype"/>
        <family val="1"/>
      </rPr>
      <t>2025</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</si>
  <si>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</si>
  <si>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</si>
  <si>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t xml:space="preserve">Departamento de Presupuesto  </t>
  </si>
  <si>
    <r>
      <rPr>
        <b/>
        <sz val="11"/>
        <color theme="1"/>
        <rFont val="Palatino Linotype"/>
        <family val="1"/>
      </rPr>
      <t>Etapa 2:</t>
    </r>
    <r>
      <rPr>
        <sz val="11"/>
        <color theme="1"/>
        <rFont val="Palatino Linotype"/>
        <family val="1"/>
      </rPr>
      <t xml:space="preserve"> 30 de junio (plazo máximo).</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</si>
  <si>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</si>
  <si>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Envío de informe para la incorporación de recursos extraordinarios (PE) y modificaciones (ejecutivas y legislativas)</t>
  </si>
  <si>
    <t>8 días naturales después de comunicada la asignación de recursos extraordinarios</t>
  </si>
  <si>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</si>
  <si>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t>Reporte de ejecución programática y presupuestaria de programas sociales financiados con recursos del Fondo de Desarrollo Social y Asignaciones Familiares (Fodesaf)</t>
  </si>
  <si>
    <t>Presentación</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</si>
  <si>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</si>
  <si>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</si>
  <si>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</si>
  <si>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</si>
  <si>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Instrucciones</t>
  </si>
  <si>
    <t xml:space="preserve">La estructura de la matriz, es la siguiente: </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</si>
  <si>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</si>
  <si>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Cada hoja mantiene el mismo formato. La información que se debe desarrollar es la siguiente:</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</si>
  <si>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</si>
  <si>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</si>
  <si>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Tabla 1. Beneficiarios efectivos por producto financiados por el Fodesaf</t>
  </si>
  <si>
    <t>La Columna del total del trimestre se genera automáticamente, según cada programa.</t>
  </si>
  <si>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</si>
  <si>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</si>
  <si>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Tabla 2. Gasto efectivo por producto financiado por Fodesaf</t>
  </si>
  <si>
    <t>La Columna del total del trimestre se genera automáticamente. Se recomienda verificar que la información coincida con tabla 7.</t>
  </si>
  <si>
    <t>Tabla 3. Control y seguimiento del uso y aplicación del Sistema Nacional de Información y Registro Único de Beneficiarios del Estado (Sinirube)</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</si>
  <si>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</si>
  <si>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</si>
  <si>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 xml:space="preserve">     </t>
  </si>
  <si>
    <t>Tabla 4. Control y seguimiento de la incorporación de los activos en el Sibinet</t>
  </si>
  <si>
    <t>La Fila "Observaciones" es para que se establezcan las observaciones y/o justificaciones relacionadas con la incorporación de los activos en el Sibinet.</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</si>
  <si>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</si>
  <si>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Tabla 5.  Detalle del presupuesto modificado del programa</t>
  </si>
  <si>
    <t xml:space="preserve">Se debe completar la información que se consulta de acuerdo a los presupuestos aprobados para ese trimestre. </t>
  </si>
  <si>
    <t>La fila "Observaciones" es para brindar observaciones y/o justificaciones relacionadas con el presupuesto modificado.</t>
  </si>
  <si>
    <t>Tabla 6. Ingresos efectivos provenientes de recursos Fodesaf por partida presupuestaria del clasificador de los ingresos del sector público</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</si>
  <si>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</si>
  <si>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brindar observaciones y/o justificaciones relacionadas con los ingresos efectivos del periodo.</t>
  </si>
  <si>
    <t>Tabla 7. Reporte de gastos efectivos financiados por Fodesaf por partida presupuestaria del clasificador por objeto del gasto del sector público</t>
  </si>
  <si>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</si>
  <si>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</si>
  <si>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Tabla 8. Resumen del periodo de los recursos provenientes de Fodesaf</t>
  </si>
  <si>
    <t>Esta tabla se completa de forma automática, se recomienda verificar que la información coincida con tablas 6 y 7.</t>
  </si>
  <si>
    <t>La fila "Observaciones" es para establecer las observaciones y/o justificaciones relacionadas con la tabla 8.</t>
  </si>
  <si>
    <t>Tabla 9. Resumen de los recursos de vigencias anteriores (superávit) provenientes de la fuente Fodesaf</t>
  </si>
  <si>
    <t>Esta tabla solo la deben completar la unidades ejecutoras que por Ley específica estén facultadas para estimar y re presupuestar superávits.</t>
  </si>
  <si>
    <t>La fila "Observaciones" es para establecer las observaciones y/o justificaciones relacionadas con la tabla 9.</t>
  </si>
  <si>
    <t>Notas importantes:</t>
  </si>
  <si>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</si>
  <si>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</si>
  <si>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Dirección General Desaf:</t>
  </si>
  <si>
    <t>direccion.desaf@mtss.go.cr</t>
  </si>
  <si>
    <t>Analista del SI, Unidad Control y Seguimiento, Desaf:</t>
  </si>
  <si>
    <t>stephanie.salas@mtss.go.cr</t>
  </si>
  <si>
    <t xml:space="preserve">Depto. de Presupuesto, Desaf: </t>
  </si>
  <si>
    <t>presupuesto.desaf@mtss.go.cr</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</si>
  <si>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</si>
  <si>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Informe I trimestre: Lunes 22 de abril de 2024</t>
  </si>
  <si>
    <t>Informe II Trimestre: Lunes 15 de julio de 2024</t>
  </si>
  <si>
    <t>Informe III Trimestre: Martes 15 de octubre de 2024</t>
  </si>
  <si>
    <t>Informe de Liquidación / IV trimestre: Lunes 03 de febrero 2025</t>
  </si>
  <si>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</si>
  <si>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</si>
  <si>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 xml:space="preserve">Stephanie Salas / Silvia Hernández </t>
  </si>
  <si>
    <t xml:space="preserve">stephanie.salas@mtss.go.cr / silvia.hernandez@mtss.go.cr </t>
  </si>
  <si>
    <t>Ejecución Presupuestaria:</t>
  </si>
  <si>
    <t>Carlos Álvarez</t>
  </si>
  <si>
    <t>carlos.alvarez@mtss.go.cr</t>
  </si>
  <si>
    <t>Consideraciones</t>
  </si>
  <si>
    <t>En caso de incumplimiento o envío de información incorrecta, se procederá a devolver los archivos y no se consideraran hasta el tanto no sean corregidos y eviados según corresponda.</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</si>
  <si>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</si>
  <si>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</si>
  <si>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(Ministerios)</t>
  </si>
  <si>
    <t>Datos de la sesión:</t>
  </si>
  <si>
    <t>MS - CEN CINAI, IAFA</t>
  </si>
  <si>
    <t>Fecha:</t>
  </si>
  <si>
    <t>martes 16 de abril, 2024</t>
  </si>
  <si>
    <t>MEP - BECAS POSTSECUNDARIA</t>
  </si>
  <si>
    <t xml:space="preserve">Horario: </t>
  </si>
  <si>
    <t>de 9 am a 11 am</t>
  </si>
  <si>
    <t>MEP - COMEDORES ESCOLARES</t>
  </si>
  <si>
    <t>Modalidad:</t>
  </si>
  <si>
    <t>Virtual</t>
  </si>
  <si>
    <t>Link de la sesión:</t>
  </si>
  <si>
    <t>Google Meet</t>
  </si>
  <si>
    <t xml:space="preserve"> ----------------------------------- ULTIMA LINEA ------------------------------------</t>
  </si>
  <si>
    <t>Reporte de ejecución programática y presupuestaria de programas sociales financiados con recursos del 
Fondo de Desarrollo Social y Asignaciones Familiares (Fodesaf)</t>
  </si>
  <si>
    <t>I Trimestre 2024</t>
  </si>
  <si>
    <t xml:space="preserve">Programa: </t>
  </si>
  <si>
    <t>Programa Nacional de Nutrición y Desarrollo Infantil CEN CINAI</t>
  </si>
  <si>
    <t>Institución a cargo:</t>
  </si>
  <si>
    <t>Ministerio de Salud</t>
  </si>
  <si>
    <t xml:space="preserve">Unidad ejecutora: </t>
  </si>
  <si>
    <t>Dirección Nacional de CEN CINAI</t>
  </si>
  <si>
    <t>Ejecución programática</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</si>
  <si>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</si>
  <si>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t>Tabla 1</t>
  </si>
  <si>
    <t>Beneficiarios efectivos por producto financiados por el Fodesaf</t>
  </si>
  <si>
    <t xml:space="preserve">Beneficio / Producto </t>
  </si>
  <si>
    <t xml:space="preserve">Unidad de medida </t>
  </si>
  <si>
    <t>Enero</t>
  </si>
  <si>
    <t>Febrero</t>
  </si>
  <si>
    <t xml:space="preserve">Marzo </t>
  </si>
  <si>
    <t>I Trimestre</t>
  </si>
  <si>
    <t>Total</t>
  </si>
  <si>
    <t>Servicio de nutrición preventiva Estrategia de Intramuros</t>
  </si>
  <si>
    <t>Clientes y Beneficiarias</t>
  </si>
  <si>
    <t>Servicio de nutrición preventiva Estrategia de Extramuros Distribución 1.600 gr leche en polvo</t>
  </si>
  <si>
    <t xml:space="preserve"> Servicio de nutrición preventiva Estrategia de Extramuros Distribución de Alimentos a Familias (DAF)</t>
  </si>
  <si>
    <t>Familias</t>
  </si>
  <si>
    <t xml:space="preserve"> Servicio de atención y protección infantil intramuros (API)</t>
  </si>
  <si>
    <t>Clientes</t>
  </si>
  <si>
    <t xml:space="preserve">Servicio de promoción del crecimiento y desarrollo infantil extramuros </t>
  </si>
  <si>
    <t xml:space="preserve">Fuente: </t>
  </si>
  <si>
    <t>Informe Mensual de Servicios, 2024. Sistema de Información de Alimentación Complementaria (SIAC) en la Unidad de Tecnologías de Información y Comunicación de la Dirección de Información de la Dirección Nacional de CEN-CINAI</t>
  </si>
  <si>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</si>
  <si>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Observaciones: 
</t>
    </r>
    <r>
      <rPr>
        <sz val="11"/>
        <color theme="1"/>
        <rFont val="Palatino Linotype"/>
        <family val="1"/>
      </rPr>
      <t>Durante el primer trimestre 2024 la institución procedió a solicitar autorización a la Autoridad Presupuestaria de 93 plazas sustantivas (plazas directas en la prestación de Atención y Protección Infantil (APC) en la estrategia intramuros, dado que para el año 2024 los órganos desconcentrados podrán utilizar las plazas vacantes previo a la autorización por la Autoridad Presupuestaria, se esta a la espera de aprobación. Así mismo, en este mismo periodo, los Comité CEN CINAI, como ente de apoyo a la Dirección Nacional, se encontraban realizando las compras de servicios personal de Atención Integral de Infantes, Cuido, Cocina y Limpieza como Promotores de Salud  para atención directa a los clientes de los servicios  que se ofrecen en las estratégicas intra y extramuros.</t>
    </r>
  </si>
  <si>
    <t>Tabla 2</t>
  </si>
  <si>
    <t>Gasto efectivo por producto financiado por Fodesaf</t>
  </si>
  <si>
    <t xml:space="preserve">Servicios </t>
  </si>
  <si>
    <t>Servicio de nutrición preventiva Estrategia de Extramuros Distribución de Alimentos a Familias (DAF)</t>
  </si>
  <si>
    <t>Inversión</t>
  </si>
  <si>
    <t>Servicio de ingeniería y arquitectura</t>
  </si>
  <si>
    <t>Mantenimiento de edificios, locales y terrenos</t>
  </si>
  <si>
    <t>Mantenimiento de instalaciones y otras obras</t>
  </si>
  <si>
    <t>Mantenimiento y reparación de equipo de transporte</t>
  </si>
  <si>
    <t>Mantenimiento y reparación de equipo y mobiliario de oficina</t>
  </si>
  <si>
    <t>Mantenimiento y reparación de equipo de cómputo y sistemas de información</t>
  </si>
  <si>
    <t>Mantenimiento y reparación de otros equipos</t>
  </si>
  <si>
    <t>Equipo y mobiliario de oficina</t>
  </si>
  <si>
    <t>Equipos y Programas de cómputo</t>
  </si>
  <si>
    <t>Maquinaria, equipo y mobiliario diverso</t>
  </si>
  <si>
    <t>Edificios</t>
  </si>
  <si>
    <t>Otras construcciones adiciones y mejoras</t>
  </si>
  <si>
    <t>Unidad Financiera de la Dirección Nacional de CEN CINAI.</t>
  </si>
  <si>
    <r>
      <t xml:space="preserve">Observaciones: 
</t>
    </r>
    <r>
      <rPr>
        <sz val="11"/>
        <color theme="1"/>
        <rFont val="Palatino Linotype"/>
        <family val="1"/>
      </rPr>
      <t>La Dirección Nacional de CEN-CINAI, construye este cuadro con base en el pagado real del I Trimestre, sin embargo, a la ejecución total es de ¢6.010.222.856,43 que corresponde al comprometido no pagado del  I Trimestre, por otra parte, existe la posibilidad de que en algunos meses no se presenta gasto a pesar de que se dio continuidad al servicio.</t>
    </r>
  </si>
  <si>
    <t>Tabla 3</t>
  </si>
  <si>
    <t xml:space="preserve">Control y seguimiento del uso y aplicación del Sistema Nacional de Información y Registro Único de Beneficiarios del Estado (Sinirube) </t>
  </si>
  <si>
    <t xml:space="preserve">Detalle </t>
  </si>
  <si>
    <t>Sí</t>
  </si>
  <si>
    <t>No</t>
  </si>
  <si>
    <r>
      <t xml:space="preserve">NA </t>
    </r>
    <r>
      <rPr>
        <b/>
        <sz val="8"/>
        <color theme="0"/>
        <rFont val="Palatino Linotype"/>
        <family val="1"/>
      </rPr>
      <t>(justificar abajo)</t>
    </r>
  </si>
  <si>
    <t xml:space="preserve">Frecuencia </t>
  </si>
  <si>
    <t>¿Se utiliza como medio de consulta para la asignación de beneficios?</t>
  </si>
  <si>
    <t>X</t>
  </si>
  <si>
    <t xml:space="preserve">Cada vez que se requiera, mediante usuarios que tienen acceso de las Oficinas Locales </t>
  </si>
  <si>
    <t>¿Se utiliza para el levantamiento de la información de las personas beneficiarias?</t>
  </si>
  <si>
    <t>Todo el año</t>
  </si>
  <si>
    <t>¿Reportan al Sinirube las personas que están beneficiando?</t>
  </si>
  <si>
    <t xml:space="preserve">Si mensualmente La Dirección DNCC-UTIC  brinda la información </t>
  </si>
  <si>
    <t>¿El programa tiene algún impedimento legal para la aplicación de la Directriz?</t>
  </si>
  <si>
    <t xml:space="preserve"> Dirección Nacional de CEN CINAI, Dirección Técnica, marzo 2024</t>
  </si>
  <si>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</si>
  <si>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 xml:space="preserve">Observaciones: 
</t>
    </r>
    <r>
      <rPr>
        <sz val="11"/>
        <color theme="1"/>
        <rFont val="Palatino Linotype"/>
        <family val="1"/>
      </rPr>
      <t>Se utiliza el levantamiento de la información de SINIRUBE en la selección de clientes, para identificar la población calificada con pobreza , esta unido al sistema CAH , para identificar el escenario de prioridad 1</t>
    </r>
  </si>
  <si>
    <t>Tabla 4</t>
  </si>
  <si>
    <t>Control y Seguimiento de la incorporación de los activos en el Sibinet</t>
  </si>
  <si>
    <t>NA (justificar abajo)</t>
  </si>
  <si>
    <t>¿Se encuentran incorporados los activos al Sibinet?</t>
  </si>
  <si>
    <t>Demanda</t>
  </si>
  <si>
    <t>¿Se mantiene un registro auxiliar actualizado de los activos comprados con recursos del Fodesaf?</t>
  </si>
  <si>
    <t>¿Se cuenta con la ubicación de los activos adquiridos con recursos Fodesaf?</t>
  </si>
  <si>
    <t xml:space="preserve">Unidad de Proveeduria Institucional ( Unidad Administrativa de Bienes Institucionales ) UABI </t>
  </si>
  <si>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</si>
  <si>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t xml:space="preserve">Observaciones: 
</t>
    </r>
    <r>
      <rPr>
        <sz val="11"/>
        <color theme="1"/>
        <rFont val="Palatino Linotype"/>
        <family val="1"/>
      </rPr>
      <t>Con relación al registro auxiliar de los activos comprados con recursos de Fodesaf el mismo nunca se he llevado de forma separada,siempre se ha llevado de forma conjunta donde se observa todos los bienes comprados tanto de Fodesaf como de Gobierno.</t>
    </r>
  </si>
  <si>
    <t>Nombre del funcionario que reporta la ejecución programática (Tabla N°1)</t>
  </si>
  <si>
    <t>Kattia Quesada Giutta</t>
  </si>
  <si>
    <t>Puesto</t>
  </si>
  <si>
    <t>Jefe</t>
  </si>
  <si>
    <t>Nombre de la unidad/departamento</t>
  </si>
  <si>
    <t>Unidad Planificación Estratégica Institucional</t>
  </si>
  <si>
    <t>Nombre del funcionario que reporta la ejecución programática  (Tabla N°2)</t>
  </si>
  <si>
    <t>Juliana Alpízar Alvarez</t>
  </si>
  <si>
    <t>Analista Financiero</t>
  </si>
  <si>
    <t>Unidad Financiera</t>
  </si>
  <si>
    <t>Nombre del funcionario que reporta la ejecución programática  (Tabla N°3)</t>
  </si>
  <si>
    <t>Xiomara Molina Retana</t>
  </si>
  <si>
    <t>Directora Técnica</t>
  </si>
  <si>
    <t>Dirección Técnica</t>
  </si>
  <si>
    <t>Nombre del funcionario que reporta la ejecución programática  (Tabla N°4)</t>
  </si>
  <si>
    <t>Depsy Espinoza Fuentes</t>
  </si>
  <si>
    <t>Unidad Proveeduría Institucional</t>
  </si>
  <si>
    <t>Ejecución presupuestaria</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</si>
  <si>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</si>
  <si>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Tabla 5</t>
  </si>
  <si>
    <r>
      <t xml:space="preserve">Detalle del presupuesto modificado del programa </t>
    </r>
    <r>
      <rPr>
        <b/>
        <u/>
        <sz val="11"/>
        <color rgb="FF002060"/>
        <rFont val="Palatino Linotype"/>
        <family val="1"/>
      </rPr>
      <t>(No incluir recursos de vigencias anteriores)</t>
    </r>
  </si>
  <si>
    <t>(En colones)</t>
  </si>
  <si>
    <t>Documento presupuestario</t>
  </si>
  <si>
    <t>Monto (presupuesto modificado)</t>
  </si>
  <si>
    <t>%</t>
  </si>
  <si>
    <t>Oficio asignación Fodesaf</t>
  </si>
  <si>
    <t>Oficio aprobación Fodesaf</t>
  </si>
  <si>
    <t>Oficio aprobación CGR / Junta</t>
  </si>
  <si>
    <t>Presupuesto ordinario</t>
  </si>
  <si>
    <t>MTSS-DMT-OF-628-2023</t>
  </si>
  <si>
    <r>
      <t xml:space="preserve">Presupuesto ordinario </t>
    </r>
    <r>
      <rPr>
        <sz val="9"/>
        <rFont val="Palatino Linotype"/>
        <family val="1"/>
      </rPr>
      <t>(recursos adicionales)</t>
    </r>
  </si>
  <si>
    <t>Presupuesto extraordinario 1-2024</t>
  </si>
  <si>
    <t>Presupuesto extraordinario 2-2024</t>
  </si>
  <si>
    <t xml:space="preserve"> Modificación 1-2024</t>
  </si>
  <si>
    <t>MTSS-DMT-DVAS-DESAD-177-2024</t>
  </si>
  <si>
    <t xml:space="preserve"> Modificación 2-2024</t>
  </si>
  <si>
    <t xml:space="preserve"> Modificación 3-2024</t>
  </si>
  <si>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</si>
  <si>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Observaciones: </t>
    </r>
    <r>
      <rPr>
        <sz val="11"/>
        <color theme="1"/>
        <rFont val="Palatino Linotype"/>
        <family val="1"/>
      </rPr>
      <t xml:space="preserve">
Se realiza modificación programática 01-2024, con el fin de máximizar los recursos y lograr ejecutar presupuesto de las obras en la 5.02.01 y en la 5.02.99 </t>
    </r>
  </si>
  <si>
    <t>Tabla 6</t>
  </si>
  <si>
    <t>Ingresos efectivos provenientes de recursos Fodesaf por partida presupuestaria del Clasificador de los Ingresos del Sector Público</t>
  </si>
  <si>
    <t>Código</t>
  </si>
  <si>
    <t>Nombre Partida presupuestaria</t>
  </si>
  <si>
    <t>Marzo</t>
  </si>
  <si>
    <t>Ingresos del periodo 2024</t>
  </si>
  <si>
    <t>1.0.0.0.00.00.0.0.000</t>
  </si>
  <si>
    <t>INGRESOS CORRIENTES</t>
  </si>
  <si>
    <t>1.4.0.0.00.00.0.0.000</t>
  </si>
  <si>
    <t>1.4.1.0.00.00.0.0.000</t>
  </si>
  <si>
    <t>TRANSFERENCIAS CORRIENTES DEL SECTOR PUBLICO</t>
  </si>
  <si>
    <t>1.4.1.2.00.00.0.0.000</t>
  </si>
  <si>
    <t>Transf. Corrientes de Órganos Desconcentrados (Fodesaf)</t>
  </si>
  <si>
    <t>2.0.0.0.00.00.0.0.000</t>
  </si>
  <si>
    <t>INGRESOS DE CAPITAL</t>
  </si>
  <si>
    <t>2.4.0.0.00.00.0.0.000</t>
  </si>
  <si>
    <t>2.4.1.0.00.00.0.0.000</t>
  </si>
  <si>
    <t>TRANSFERENCIAS DE CAPITAL DEL SECTOR PÚBLICO</t>
  </si>
  <si>
    <t>2.4.1.2.00.00.0.0.000</t>
  </si>
  <si>
    <t>Transferencias de capital de Órganos Desconcentrados</t>
  </si>
  <si>
    <t>Unidad Financiera de la Dirección Nacional de CEN CINAI</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</si>
  <si>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</si>
  <si>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t>La liberación de cuota en el SIGAF es por subpartida es de aproximadamente un 25% trimestral (esto debido a que esta institución esta compuesta por dos fuentes de financiamiento) existen subpartidas que desde el I Trimestre cuentan con la liberación total. Para cumplir con lo indicado de prorrateo mensual se tomo el monto liberado y se dividió entre los tres meses que integran el trimestre. El monto correspondiente a inversión es de ¢4.446.130.800,00 y los ¢23.925.677.950,50 se encuentran distribuidos en los demás productos por servicio.</t>
  </si>
  <si>
    <t>Tabla 7</t>
  </si>
  <si>
    <t>Reporte de gastos efectivos financiados por Fodesaf por partida presupuestaria 
del Clasificador por Objeto del Gasto del Sector Público</t>
  </si>
  <si>
    <t>Nombre de la cuenta presupuestaria</t>
  </si>
  <si>
    <t>Gastos financiados con recursos del periodo 2024</t>
  </si>
  <si>
    <t>REMUNERACIONES</t>
  </si>
  <si>
    <t>MATERIALES Y SUMINISTROS</t>
  </si>
  <si>
    <t>INTERESES Y COMISIONES</t>
  </si>
  <si>
    <t>ACTIVOS FINANCIEROS</t>
  </si>
  <si>
    <t>BIENES DURADEROS</t>
  </si>
  <si>
    <t>AMORTIZACION</t>
  </si>
  <si>
    <t>CUENTAS ESPECIALES</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</si>
  <si>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</si>
  <si>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6.01.02</t>
  </si>
  <si>
    <t>Transferencias corrientes a Órganos Desconcentrados</t>
  </si>
  <si>
    <t>1/ Adjuntar el comprobante del reintegro e indicar en este espacio la fecha y el número de comprobante del o los reintegros.</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</si>
  <si>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</si>
  <si>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t>Tabla 8</t>
  </si>
  <si>
    <t xml:space="preserve">Resumen del periodo de los recursos provenientes de Fodesaf </t>
  </si>
  <si>
    <t xml:space="preserve">Tipo de movimiento </t>
  </si>
  <si>
    <t>1) Saldo en caja inicial (*)</t>
  </si>
  <si>
    <t>2) Ingresos efectivos recibidos del periodo</t>
  </si>
  <si>
    <t>3) Recursos disponibles ( 1+2 )</t>
  </si>
  <si>
    <t>4) Gastos efectivos pagados</t>
  </si>
  <si>
    <t>5) Saldo en caja final ( 3-4 )</t>
  </si>
  <si>
    <t>Citar la unidad o departamento de la institución que está generando la información.</t>
  </si>
  <si>
    <t xml:space="preserve">Detalle tabla 8: 
</t>
  </si>
  <si>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</si>
  <si>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t>2) Se refiere únicamente a los ingresos recibidos durante el 2024 de forma mensual, este dato debe coincidir con los datos de tabla 6.</t>
  </si>
  <si>
    <t>3) Se refiere a la sumatoria de las filas 1) (saldo incial en caja) y 2) (ingresos efectivos del período).</t>
  </si>
  <si>
    <t>4) Se refiere a los egresos efectivos pagados con ingresos del período, este dato debe coincidir con los datos de tabla 7.</t>
  </si>
  <si>
    <t>5) Se refiere al saldo en caja final, resultado de restar las filas 3) (Recursos disponibles) menos 4) (Egresos efectivos pagados).</t>
  </si>
  <si>
    <t>Observaciones:</t>
  </si>
  <si>
    <t>La Dirección Nacional de CEN-CINAI, construye este cuadro con base en el pagado real del I Trimestre, sin embargo, a la ejecución total es de ¢6.010.222.856,43 que corresponde al comprometido no pagado del  I Trimestre, por otra parte, existe la posibilidad de que en algunos meses no se presenta gasto a pesar de que se dio continuidad al servicio.</t>
  </si>
  <si>
    <t>Tabla 9</t>
  </si>
  <si>
    <t xml:space="preserve">Resumen de los recursos de vigencias anteriores (superávit) provenientes de la fuente Fodesaf </t>
  </si>
  <si>
    <t>I trimestre</t>
  </si>
  <si>
    <t>Saldo inicial en caja por concepto de superávit</t>
  </si>
  <si>
    <t>Superávit específico</t>
  </si>
  <si>
    <t>Superávit libre</t>
  </si>
  <si>
    <t>Gastos pagados con recursos del superávit</t>
  </si>
  <si>
    <t>Superávit libre (reintegro)</t>
  </si>
  <si>
    <t>Total gastos</t>
  </si>
  <si>
    <t>Saldos por concepto de superávit</t>
  </si>
  <si>
    <t>Saldo total</t>
  </si>
  <si>
    <t>Fuente: Citar la unidad o departamento de la institución que está generando la información.</t>
  </si>
  <si>
    <t>Cuenta presupuestaria</t>
  </si>
  <si>
    <t xml:space="preserve"> Detalle Gastos financiados con recursos de vigencias anteriores</t>
  </si>
  <si>
    <t>En este espacio se establecen las observaciones y/o justificaciones relacionadas a la tabla anterior.</t>
  </si>
  <si>
    <t>Nombre del funcionario que reporta la ejecución presupuestaria</t>
  </si>
  <si>
    <t>Juliana AlpízarAlvarez</t>
  </si>
  <si>
    <t>Para uso exclusivo de analistas del Departamento de Presupuesto y la Unidad de Control y Seguimiento, Desaf</t>
  </si>
  <si>
    <t>Comprobaciones</t>
  </si>
  <si>
    <t>Presupuesto ord. aprobado 2024</t>
  </si>
  <si>
    <t>Tabla 5 y Tabla 6</t>
  </si>
  <si>
    <t>Ejecución del período 2024</t>
  </si>
  <si>
    <t>Presupuesto modificado</t>
  </si>
  <si>
    <t>Porcentaje de Ejecución con respecto a los ingresos reales:</t>
  </si>
  <si>
    <t>Ingresos efectivos del período</t>
  </si>
  <si>
    <t>Saldo Presupuestario (I trim)</t>
  </si>
  <si>
    <t>Ingreso real (I trim)</t>
  </si>
  <si>
    <t>Egreso real (I trim)</t>
  </si>
  <si>
    <t>Tabla 2 y Tabla 7</t>
  </si>
  <si>
    <t>% de ejecución:</t>
  </si>
  <si>
    <t>Gastos del período (I trim) x producto</t>
  </si>
  <si>
    <t>Gastos del período (I trim) presupuesto</t>
  </si>
  <si>
    <t>Porcentaje de Ejecución con respecto al presupuesto ordinario aprobado:</t>
  </si>
  <si>
    <t>Diferencia</t>
  </si>
  <si>
    <t>Presupuesto 2024</t>
  </si>
  <si>
    <t>II Trimestre 2024</t>
  </si>
  <si>
    <t>Abril</t>
  </si>
  <si>
    <t>Mayo</t>
  </si>
  <si>
    <t>Junio</t>
  </si>
  <si>
    <t>II Trimestre</t>
  </si>
  <si>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</si>
  <si>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Nombre del funcionario que reporta la ejecución programática</t>
  </si>
  <si>
    <t>Firma</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</si>
  <si>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</si>
  <si>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Detalle del presupuesto modificado del programa</t>
  </si>
  <si>
    <t>Monto</t>
  </si>
  <si>
    <r>
      <t>Presupuesto ordinario</t>
    </r>
    <r>
      <rPr>
        <sz val="9"/>
        <rFont val="Palatino Linotype"/>
        <family val="1"/>
      </rPr>
      <t xml:space="preserve"> (recursos adicionales)</t>
    </r>
  </si>
  <si>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</si>
  <si>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</si>
  <si>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Gastos financiados con recursos del periodo</t>
  </si>
  <si>
    <r>
      <t xml:space="preserve">Reintegros a Fodesaf de recursos del período 2024 </t>
    </r>
    <r>
      <rPr>
        <b/>
        <vertAlign val="superscript"/>
        <sz val="10"/>
        <rFont val="Palatino Linotype"/>
        <family val="1"/>
      </rPr>
      <t>1/</t>
    </r>
  </si>
  <si>
    <t>II trimestre</t>
  </si>
  <si>
    <t>I Semestre 2024</t>
  </si>
  <si>
    <t>Reporte ejecución programática (I semestre)</t>
  </si>
  <si>
    <t>I semestre</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</si>
  <si>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</si>
  <si>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Beneficio/producto</t>
  </si>
  <si>
    <t>I Semestre</t>
  </si>
  <si>
    <t>Reporte ejecución presupuestaria (I semestre)</t>
  </si>
  <si>
    <t>Ingresos efectivos provenientes de recursos Fodesaf por partida presupuestaria del clasificador de los ingresos del sector público</t>
  </si>
  <si>
    <t>Partida presupuestaria</t>
  </si>
  <si>
    <t>Ingresos del periodo</t>
  </si>
  <si>
    <t>Transferencias Corrientes de Órganos Desconcentrado</t>
  </si>
  <si>
    <t>Reporte de gastos efectivos financiados por Fodesaf por partida presupuestaria del clasificador por objeto del gasto del sector público</t>
  </si>
  <si>
    <t>III Trimestre 2024</t>
  </si>
  <si>
    <t>Julio</t>
  </si>
  <si>
    <t xml:space="preserve">Agosto </t>
  </si>
  <si>
    <t>Septiembre</t>
  </si>
  <si>
    <t>III Trimestre</t>
  </si>
  <si>
    <t>Oficio aprobación CGR</t>
  </si>
  <si>
    <t>III trimestre</t>
  </si>
  <si>
    <t>Agosto</t>
  </si>
  <si>
    <t>Setiembre</t>
  </si>
  <si>
    <t>III Trimestre Acumulado 2024</t>
  </si>
  <si>
    <t>Reporte ejecución programática (III trimestre Acumulado)</t>
  </si>
  <si>
    <t>III trimestre acumulado</t>
  </si>
  <si>
    <t>Reporte ejecución presupuestaria (III trimestre acumulado)</t>
  </si>
  <si>
    <t>IV Trimestre 2024</t>
  </si>
  <si>
    <t>Octubre</t>
  </si>
  <si>
    <t>Noviembre</t>
  </si>
  <si>
    <t>Diciembre</t>
  </si>
  <si>
    <t>IV Trimestre</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</si>
  <si>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</si>
  <si>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IV trimestre</t>
  </si>
  <si>
    <t>Anual 2024</t>
  </si>
  <si>
    <t>Reporte ejecución programática (Anual)</t>
  </si>
  <si>
    <t>Anual</t>
  </si>
  <si>
    <t>Reporte ejecución presupuestaria (Anual)</t>
  </si>
  <si>
    <t>Bloquear toda la hoja</t>
  </si>
  <si>
    <t>VI trimestre</t>
  </si>
  <si>
    <t>Total en caja</t>
  </si>
  <si>
    <t>Fuente: Unidad Financiera de la Dirección Nacional de CEN CINAI</t>
  </si>
  <si>
    <r>
      <t xml:space="preserve">Observaciones: 
</t>
    </r>
    <r>
      <rPr>
        <sz val="11"/>
        <color rgb="FF000000"/>
        <rFont val="Palatino Linotype"/>
        <family val="1"/>
      </rPr>
      <t>La Dirección Nacional de CEN-CINAI, construye este cuadro con base en el pagado real del I Trimestre, sin embargo, a la ejecución total es de ¢6.010.222.856,43 que corresponde al comprometido no pagado del  I Trimestre, por otra parte, existe la posibilidad de que en algunos meses no se presenta gasto a pesar de que se dio continuidad al servicio.</t>
    </r>
  </si>
  <si>
    <r>
      <t xml:space="preserve">Observaciones: 
</t>
    </r>
    <r>
      <rPr>
        <sz val="11"/>
        <rFont val="Palatino Linotype"/>
        <family val="1"/>
      </rPr>
      <t>La Dirección Nacional de CEN-CINAI, construye este cuadro con base en el pagado real del II Trimestre.</t>
    </r>
  </si>
  <si>
    <r>
      <t xml:space="preserve">Fuente: </t>
    </r>
    <r>
      <rPr>
        <sz val="9"/>
        <rFont val="Palatino Linotype"/>
        <family val="1"/>
      </rPr>
      <t>Unidad Financiera de la Dirección Nacional de CEN CINAI.</t>
    </r>
  </si>
  <si>
    <r>
      <t xml:space="preserve">Observaciones: </t>
    </r>
    <r>
      <rPr>
        <sz val="11"/>
        <color theme="1"/>
        <rFont val="Palatino Linotype"/>
        <family val="1"/>
      </rPr>
      <t xml:space="preserve">
Durante el II Trimestre no se presentó ninguna modificación presupuestaria a FODESAF.</t>
    </r>
  </si>
  <si>
    <r>
      <t xml:space="preserve">Observaciones: 
</t>
    </r>
    <r>
      <rPr>
        <sz val="11"/>
        <color theme="1"/>
        <rFont val="Palatino Linotype"/>
        <family val="1"/>
      </rPr>
      <t>La Dirección Nacional de CEN-CINAI, construye este cuadro con base en el pagado real del II Trimestre.</t>
    </r>
  </si>
  <si>
    <r>
      <t xml:space="preserve">Fuente: </t>
    </r>
    <r>
      <rPr>
        <sz val="9"/>
        <rFont val="Palatino Linotype"/>
        <family val="1"/>
      </rPr>
      <t>Unidad Financiera de la Dirección Nacional de CEN CINAI</t>
    </r>
  </si>
  <si>
    <r>
      <t xml:space="preserve">Observaciones: 
</t>
    </r>
    <r>
      <rPr>
        <sz val="11"/>
        <color theme="1"/>
        <rFont val="Palatino Linotype"/>
        <family val="1"/>
      </rPr>
      <t>La liberación de cuota en el SIGAF es por subpartida es de aproximadamente un 25% trimestral (esto debido a que esta institución esta compuesta por dos fuentes de financiamiento) existen subpartidas que desde el I Trimestre cuentan con la liberación total. Para cumplir con lo indicado de prorrateo mensual se tomo el monto liberado y se dividió entre los tres meses que integran el trimestre. Este trimestre no se libero presupuesto en inversión y en el caso de los ¢8.447.178.224,00 se encuentran distribuidos en los demás productos por servicio.</t>
    </r>
  </si>
  <si>
    <t>Saldo Presupuestario (II trim)</t>
  </si>
  <si>
    <t>Gastos del período (II trim) x producto</t>
  </si>
  <si>
    <t>Gastos del período (II trim) presupuesto</t>
  </si>
  <si>
    <t>Ingreso real (II trim)</t>
  </si>
  <si>
    <t>Egreso real (II trim)</t>
  </si>
  <si>
    <r>
      <t xml:space="preserve">Observaciones: 
</t>
    </r>
    <r>
      <rPr>
        <sz val="11"/>
        <rFont val="Palatino Linotype"/>
        <family val="1"/>
      </rPr>
      <t>La Dirección Nacional de CEN-CINAI, construye este cuadro con base en el pagado real del I y II Trimestre, sin embargo, la ejecuciòn total es de ¢14.402.286.671,85.</t>
    </r>
  </si>
  <si>
    <r>
      <t xml:space="preserve">Observaciones: 
</t>
    </r>
    <r>
      <rPr>
        <sz val="11"/>
        <rFont val="Palatino Linotype"/>
        <family val="1"/>
      </rPr>
      <t>La liberación de cuota en el SIGAF es por subpartida es de aproximadamente un 25% trimestral (esto debido a que esta institución esta compuesta por dos fuentes de financiamiento) existen subpartidas que desde el I Trimestre cuentan con la liberación total. Para cumplir con lo indicado de prorrateo mensual se tomo el monto liberado trimestralmente.</t>
    </r>
  </si>
  <si>
    <r>
      <t xml:space="preserve">Observaciones: 
</t>
    </r>
    <r>
      <rPr>
        <sz val="11"/>
        <color theme="1"/>
        <rFont val="Palatino Linotype"/>
        <family val="1"/>
      </rPr>
      <t>La liberación de cuota en el SIGAF es por subpartida es de aproximadamente un 25% trimestral (esto debido a que esta institución esta compuesta por dos fuentes de financiamiento) existen subpartidas que desde el I Trimestre cuentan con la liberación total. Para cumplir con lo indicado de prorrateo mensual se tomo el monto liberado trimestralmente.</t>
    </r>
  </si>
  <si>
    <r>
      <t xml:space="preserve">Observaciones: 
</t>
    </r>
    <r>
      <rPr>
        <sz val="11"/>
        <color theme="1"/>
        <rFont val="Palatino Linotype"/>
        <family val="1"/>
      </rPr>
      <t>Durante el segundo trimestre 2024 la institución procedió a solicitar autorización a la Autoridad Presupuestaria de 63 plazas sustantivas (plazas directas en la prestación de Atención y Protección Infantil (APC), Servicios de nutrición en la estrategia intramuros y Promoción del Crecimiento Extramuros dado que para el año 2024 los órganos desconcentrados podrán utilizar las plazas vacantes previo a la autorización por la Autoridad Presupuestaria, se esta a la espera de aprobación. Así mismo, en este mismo periodo, la Dirección Nacional, se encontraban realizando las compras de servicios Transporta que viene a contribuir al Servicios de Atención y Protección Infantil</t>
    </r>
  </si>
  <si>
    <t>Informe Mensual de Servicios, 2024. Sistema de Información de Alimentación Complementaria (SIAC) en la Unidad de Tecnologías de Información y Comunicación de la
Dirección de Información de la Dirección Nacional de CEN-CINAI.</t>
  </si>
  <si>
    <t>Cada vez que se requiera, mediante usuarios que tienen acceso de las Oficinas Locales</t>
  </si>
  <si>
    <t xml:space="preserve">Tolo el año </t>
  </si>
  <si>
    <t>Si la Unidad UTIC Dirección Información  DNCC  brinda la información a SINIRUBE</t>
  </si>
  <si>
    <t>Dirección Nacional de CEN CINAI, Dirección Técnica, marzo 2024</t>
  </si>
  <si>
    <t>Unidad de Proveeduria Institucional ( Unidad Administrativa de Bienes Institucionales ) UABI</t>
  </si>
  <si>
    <r>
      <t xml:space="preserve">Observaciones: 
</t>
    </r>
    <r>
      <rPr>
        <sz val="11"/>
        <color theme="1"/>
        <rFont val="Palatino Linotype"/>
        <family val="1"/>
      </rPr>
      <t>Se encuentra actualizado el registro en SIBINET delo bienes adquiridos con prespuesto FODESAF.</t>
    </r>
  </si>
  <si>
    <r>
      <t xml:space="preserve">Observaciones: 
</t>
    </r>
    <r>
      <rPr>
        <sz val="11"/>
        <color theme="1"/>
        <rFont val="Palatino Linotype"/>
        <family val="1"/>
      </rPr>
      <t xml:space="preserve">La liberación de cuota en el SIGAF es por subpartida es de aproximadamente un 25% trimestral (esto debido a que esta institución esta compuesta por dos fuentes de financiamiento) existen subpartidas que desde el I Trimestre cuentan con la liberación total. Para cumplir con lo indicado de prorrateo mensual se tomo el monto liberado y se dividió entre los tres meses que integran el trimestre. </t>
    </r>
  </si>
  <si>
    <t>Informe Mensual de Servicios, 2024. Sistema de Información de Alimentación Complementaria (SIAC) en la Unidad de Tecnologías de Información y Comunicación de la Dirección de Información de la Dirección Nacional de CEN-CINAI.</t>
  </si>
  <si>
    <t>Si en el Procedimiento Selección de Hogares para la asignación de modalidades de atención en las estrategias intra y extramuros , para identificar la población calificada con pobreza , esta unido a SINIRUBE se realiza desde SIDINACC módulo CAH , para identificar el escenario de prioridad 1</t>
  </si>
  <si>
    <t xml:space="preserve">Si.  El reporte a SINIRUBE se realiza desde SIDINACC módulo CAH de la Dirección Nacional de CEN CINAI </t>
  </si>
  <si>
    <t>La DNCC no tiene impedimentos legales para la  implementación de la Directriz N. 060-MTSS-MDHIS a nivel institucional</t>
  </si>
  <si>
    <t xml:space="preserve">Dirección Técnica de la Dirección Nacional de CEN CINAI  Procedimiento Selección de Hogares para la asignación de modalidades de atención en las estrategias intra y extramuros SCB-PSH-01.2, Dirección Nacional de CEN-CINAI    </t>
  </si>
  <si>
    <t>SEMESTRAL</t>
  </si>
  <si>
    <r>
      <t xml:space="preserve">Observaciones: 
</t>
    </r>
    <r>
      <rPr>
        <sz val="11"/>
        <color theme="1"/>
        <rFont val="Palatino Linotype"/>
        <family val="1"/>
      </rPr>
      <t xml:space="preserve">La Dirección Nacional de CEN CINAI requiere justificar ante la Secretaría Técnica de la Autoridad las plazas vacantes genera un proceso que puede extenderse hasta 90 días para llevar a cabo el nombramiento correspondiente, lo que obliga en muchos casos al cierre del establecimiento. Esta situación impacta en la atención que proporcionamos a la población </t>
    </r>
  </si>
  <si>
    <r>
      <rPr>
        <b/>
        <sz val="11"/>
        <color theme="1"/>
        <rFont val="Palatino Linotype"/>
        <family val="1"/>
      </rPr>
      <t>Observaciones:</t>
    </r>
    <r>
      <rPr>
        <sz val="11"/>
        <color theme="1"/>
        <rFont val="Palatino Linotype"/>
        <family val="1"/>
      </rPr>
      <t xml:space="preserve"> Se encuentra actualizado el registro en SIBINET delo bienes adquiridos con prespuesto FODESAF.</t>
    </r>
  </si>
  <si>
    <t>MTSS-DMT-DVAS-DESAD-793-2024</t>
  </si>
  <si>
    <r>
      <t xml:space="preserve">Observaciones: 
</t>
    </r>
    <r>
      <rPr>
        <sz val="11"/>
        <color theme="1"/>
        <rFont val="Palatino Linotype"/>
        <family val="1"/>
      </rPr>
      <t>La Dirección Nacional de CEN-CINAI, construye este cuadro con base en el pagado real del I, II y III Trimestre, sin embargo, la ejecución total es de ¢26. 547.804.312,30.</t>
    </r>
  </si>
  <si>
    <r>
      <t xml:space="preserve">Observaciones: 
</t>
    </r>
    <r>
      <rPr>
        <sz val="11"/>
        <color theme="1"/>
        <rFont val="Palatino Linotype"/>
        <family val="1"/>
      </rPr>
      <t>La Dirección Nacional de CEN-CINAI, construye este cuadro con base en el pagado real del III Trimestre, sin embargo, la ejecución corresponde a 12.145.317.640,53.</t>
    </r>
  </si>
  <si>
    <r>
      <t xml:space="preserve">Observaciones: </t>
    </r>
    <r>
      <rPr>
        <sz val="11"/>
        <color theme="1"/>
        <rFont val="Palatino Linotype"/>
        <family val="1"/>
      </rPr>
      <t xml:space="preserve">
Se hace mención que se cuenta con la modificación 3-2024, aprobada mediante oficio MTSS-DMT-DVAS-DESAD-794-2024, sin embargo, esta en proceso de aprobación por parte de la Asamblea Legistativa, razón por la cual no se esta incluyendo este informe.</t>
    </r>
  </si>
  <si>
    <r>
      <t xml:space="preserve">Fuente: </t>
    </r>
    <r>
      <rPr>
        <sz val="9"/>
        <rFont val="Palatino Linotype"/>
        <family val="1"/>
      </rPr>
      <t xml:space="preserve"> Unidad Financiera de la Dirección Nacional de CEN CINAI</t>
    </r>
  </si>
  <si>
    <t xml:space="preserve">Observaciones: 
</t>
  </si>
  <si>
    <t>semanalmente</t>
  </si>
  <si>
    <r>
      <t xml:space="preserve">Observaciones: 
</t>
    </r>
    <r>
      <rPr>
        <sz val="11"/>
        <color theme="1"/>
        <rFont val="Palatino Linotype"/>
        <family val="1"/>
      </rPr>
      <t>Se ingresan los bienes de acuerdo a la recepción definitiva del Adminsitrador d ela contratación, luego las Direeciones Regionales deben de actualizar los registros según la respectiva distribución</t>
    </r>
  </si>
  <si>
    <t xml:space="preserve"> Modificación 4-2025</t>
  </si>
  <si>
    <r>
      <t xml:space="preserve">Observaciones: 
</t>
    </r>
    <r>
      <rPr>
        <sz val="11"/>
        <color theme="1"/>
        <rFont val="Palatino Linotype"/>
        <family val="1"/>
      </rPr>
      <t>Esta incluye el pagado real por parte de la Dirección Nacional de CEN CINAI.</t>
    </r>
  </si>
  <si>
    <t xml:space="preserve">Presupuesto extraordinario 1-2024 </t>
  </si>
  <si>
    <t>CARTA-MTSS-DMT-DVAS-DESAF-104-2025</t>
  </si>
  <si>
    <r>
      <t xml:space="preserve">Observaciones: 
</t>
    </r>
    <r>
      <rPr>
        <sz val="11"/>
        <color theme="1"/>
        <rFont val="Palatino Linotype"/>
        <family val="1"/>
      </rPr>
      <t>La Dirección Nacional de CEN-CINAI, construye este cuadro con base en el pagado real al IV Trimestre.</t>
    </r>
  </si>
  <si>
    <r>
      <t xml:space="preserve">Observaciones: </t>
    </r>
    <r>
      <rPr>
        <sz val="11"/>
        <color theme="1"/>
        <rFont val="Palatino Linotype"/>
        <family val="1"/>
      </rPr>
      <t xml:space="preserve">
</t>
    </r>
    <r>
      <rPr>
        <sz val="12"/>
        <color theme="1"/>
        <rFont val="Palatino Linotype"/>
        <family val="1"/>
      </rPr>
      <t xml:space="preserve">Se tiene un presupuesto ordinario de </t>
    </r>
    <r>
      <rPr>
        <sz val="12"/>
        <color theme="1"/>
        <rFont val="Aptos Narrow"/>
        <family val="2"/>
      </rPr>
      <t>¢</t>
    </r>
    <r>
      <rPr>
        <sz val="12"/>
        <color theme="1"/>
        <rFont val="Palatino Linotype"/>
        <family val="1"/>
      </rPr>
      <t>53.713.343.422,00 y se realiza una deolución de ¢3.045.670.530,00, quedando un presupuesto autorizado disponible de ¢50.667.672.892,00. Además, se aclara que el presupuesto extraordinario 1-2024 se envió bajo la Modificación 3-2024 y el presupuesto extraordinario 2-2024 bajo la Modificación 05-2024.</t>
    </r>
  </si>
  <si>
    <t>OFICIO-MTSS-DMT-DVAS-DESAF-1230-2024</t>
  </si>
  <si>
    <t>OFICIO-MTSS-DMT-DVAS-DESAF-1194-2024</t>
  </si>
  <si>
    <r>
      <t xml:space="preserve">Observaciones: </t>
    </r>
    <r>
      <rPr>
        <sz val="12"/>
        <color theme="1"/>
        <rFont val="Palatino Linotype"/>
        <family val="1"/>
      </rPr>
      <t xml:space="preserve">Se cuenta con un presupuesto ordinario inicial de </t>
    </r>
    <r>
      <rPr>
        <sz val="12"/>
        <color theme="1"/>
        <rFont val="Aptos Narrow"/>
        <family val="2"/>
      </rPr>
      <t>¢</t>
    </r>
    <r>
      <rPr>
        <sz val="12"/>
        <color theme="1"/>
        <rFont val="Palatino Linotype"/>
        <family val="1"/>
      </rPr>
      <t xml:space="preserve">53.713.343.422,00 de los cuales </t>
    </r>
    <r>
      <rPr>
        <sz val="12"/>
        <color theme="1"/>
        <rFont val="Aptos Narrow"/>
        <family val="2"/>
      </rPr>
      <t>¢</t>
    </r>
    <r>
      <rPr>
        <sz val="12"/>
        <color theme="1"/>
        <rFont val="Palatino Linotype"/>
        <family val="1"/>
      </rPr>
      <t xml:space="preserve">4.502.380.800,00 y ¢49.210.962.622,00 correspondía a corriente. Mediante presupuesto extraordinario se realiza la devolución de ¢3.045.670.530,00, distribuidos de la siguiente forma ¢2.793.585.987,00 de capital y ¢252.084.543,00 de corriente. Quedando un saldo de ¢50.667.672.892,00 de los cuales ¢1.708.794.813,00 corresponden a capital y ¢48.958.878.079,00 a corriente. Del monto pendiente de transferir en el IV Trimestre en cuenta corriente se le resta el monto devuelto y la diferencia se distribuye en los 3 meses, para el caso de capital el monto pendiente de transferir era menor a lo devuelto, es por esta razón que el monto solo se refleja en negativo en el mes de noviembre (mes en que se hizo efectivo por decreto el rebajo)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</si>
</sst>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68"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0"/>
      <name val="Arial"/>
      <family val="2"/>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b/>
      <sz val="11"/>
      <color rgb="FF000000"/>
      <name val="Palatino Linotype"/>
      <family val="1"/>
    </font>
    <font>
      <sz val="11"/>
      <color rgb="FF000000"/>
      <name val="Palatino Linotype"/>
      <family val="1"/>
    </font>
    <font>
      <b/>
      <sz val="10"/>
      <color rgb="FF000000"/>
      <name val="Palatino Linotype"/>
      <family val="1"/>
    </font>
    <font>
      <sz val="12"/>
      <color theme="1"/>
      <name val="Aptos Narrow"/>
      <family val="2"/>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8">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xf numFmtId="0" fontId="59" fillId="0" borderId="0"/>
  </cellStyleXfs>
  <cellXfs count="50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4" fontId="3" fillId="0" borderId="0"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165" fontId="13" fillId="0" borderId="0" xfId="1" applyNumberFormat="1" applyFont="1" applyFill="1" applyBorder="1" applyAlignment="1">
      <alignment horizontal="left" vertical="center" wrapText="1"/>
    </xf>
    <xf numFmtId="0" fontId="3" fillId="0" borderId="0" xfId="0" applyFont="1" applyAlignment="1">
      <alignment horizontal="center"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3" fillId="0" borderId="0" xfId="0" applyFont="1" applyAlignment="1">
      <alignment horizontal="center" vertical="center"/>
    </xf>
    <xf numFmtId="0" fontId="6" fillId="0" borderId="0" xfId="0" applyFont="1" applyAlignment="1">
      <alignment horizontal="center" vertical="center"/>
    </xf>
    <xf numFmtId="4" fontId="6" fillId="3" borderId="1" xfId="0" applyNumberFormat="1" applyFont="1" applyFill="1" applyBorder="1" applyAlignment="1">
      <alignment horizontal="right" vertical="center"/>
    </xf>
    <xf numFmtId="165" fontId="36"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 fillId="0" borderId="0" xfId="0" applyFont="1" applyAlignment="1">
      <alignment horizontal="left" vertical="center" wrapText="1"/>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39" fillId="0" borderId="0" xfId="0" applyNumberFormat="1" applyFont="1" applyAlignment="1">
      <alignment horizontal="right" vertical="center"/>
    </xf>
    <xf numFmtId="0" fontId="19" fillId="0" borderId="0" xfId="0" applyFont="1" applyAlignment="1">
      <alignment horizontal="left" vertical="center"/>
    </xf>
    <xf numFmtId="0" fontId="41"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3" fillId="0" borderId="15" xfId="0" applyNumberFormat="1" applyFont="1" applyBorder="1" applyAlignment="1">
      <alignment horizontal="left" vertical="center"/>
    </xf>
    <xf numFmtId="4" fontId="35"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1"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5"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0" fontId="13" fillId="2" borderId="6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39"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8" xfId="1" applyNumberFormat="1" applyFont="1" applyFill="1" applyBorder="1" applyAlignment="1">
      <alignment horizontal="center" vertical="center" wrapText="1"/>
    </xf>
    <xf numFmtId="4" fontId="43"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1"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67" xfId="0" applyFont="1" applyBorder="1" applyAlignment="1">
      <alignment vertical="center" wrapText="1"/>
    </xf>
    <xf numFmtId="165" fontId="7" fillId="4" borderId="0" xfId="1" applyNumberFormat="1" applyFont="1" applyFill="1" applyBorder="1" applyAlignment="1">
      <alignment horizontal="left" vertical="center" wrapText="1"/>
    </xf>
    <xf numFmtId="4" fontId="14" fillId="0" borderId="0" xfId="0" applyNumberFormat="1" applyFont="1" applyAlignment="1">
      <alignment horizontal="left" vertical="center"/>
    </xf>
    <xf numFmtId="165" fontId="49" fillId="2" borderId="0" xfId="1" applyNumberFormat="1" applyFont="1" applyFill="1" applyBorder="1" applyAlignment="1">
      <alignment horizontal="left" vertical="center"/>
    </xf>
    <xf numFmtId="0" fontId="51" fillId="0" borderId="0" xfId="0" applyFont="1" applyAlignment="1">
      <alignment vertical="center"/>
    </xf>
    <xf numFmtId="0" fontId="54" fillId="0" borderId="0" xfId="0" applyFont="1"/>
    <xf numFmtId="165" fontId="50" fillId="2" borderId="0" xfId="1" applyNumberFormat="1" applyFont="1" applyFill="1" applyBorder="1" applyAlignment="1">
      <alignment horizontal="left" vertical="center"/>
    </xf>
    <xf numFmtId="0" fontId="39"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8" fillId="0" borderId="0" xfId="0" applyFont="1" applyAlignment="1">
      <alignment vertical="center"/>
    </xf>
    <xf numFmtId="165" fontId="13" fillId="0" borderId="0" xfId="1" applyNumberFormat="1" applyFont="1" applyFill="1" applyBorder="1" applyAlignment="1">
      <alignment horizontal="left" vertical="center"/>
    </xf>
    <xf numFmtId="165" fontId="39" fillId="0" borderId="0" xfId="1" applyNumberFormat="1" applyFont="1" applyFill="1" applyAlignment="1">
      <alignment horizontal="left" vertical="center" wrapText="1"/>
    </xf>
    <xf numFmtId="165" fontId="39" fillId="0" borderId="0" xfId="1" applyNumberFormat="1" applyFont="1" applyFill="1" applyAlignment="1">
      <alignment horizontal="left" vertical="center"/>
    </xf>
    <xf numFmtId="165" fontId="39" fillId="0" borderId="0" xfId="1" applyNumberFormat="1" applyFont="1" applyFill="1" applyAlignment="1">
      <alignment vertical="center"/>
    </xf>
    <xf numFmtId="4" fontId="39" fillId="0" borderId="0" xfId="0" applyNumberFormat="1" applyFont="1" applyAlignment="1">
      <alignment vertical="center"/>
    </xf>
    <xf numFmtId="4" fontId="39" fillId="0" borderId="0" xfId="1" applyNumberFormat="1" applyFont="1" applyFill="1" applyBorder="1" applyAlignment="1">
      <alignment horizontal="right" vertical="center" wrapText="1"/>
    </xf>
    <xf numFmtId="0" fontId="38"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6"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5" fontId="39"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8" fillId="0" borderId="0" xfId="0" applyFont="1" applyAlignment="1">
      <alignment vertical="center"/>
    </xf>
    <xf numFmtId="0" fontId="55" fillId="0" borderId="0" xfId="0" applyFont="1"/>
    <xf numFmtId="165" fontId="5" fillId="5" borderId="12" xfId="1" applyNumberFormat="1" applyFont="1" applyFill="1" applyBorder="1" applyAlignment="1">
      <alignment horizontal="center" vertical="center" wrapText="1"/>
    </xf>
    <xf numFmtId="165" fontId="5" fillId="5" borderId="74" xfId="1" applyNumberFormat="1" applyFont="1" applyFill="1" applyBorder="1" applyAlignment="1">
      <alignment horizontal="center" vertical="center" wrapText="1"/>
    </xf>
    <xf numFmtId="165" fontId="51" fillId="0" borderId="0" xfId="1" applyNumberFormat="1" applyFont="1" applyFill="1" applyAlignment="1">
      <alignment horizontal="left" vertical="center"/>
    </xf>
    <xf numFmtId="165" fontId="52" fillId="2" borderId="0" xfId="1" applyNumberFormat="1" applyFont="1" applyFill="1" applyBorder="1" applyAlignment="1">
      <alignment horizontal="left" vertical="center"/>
    </xf>
    <xf numFmtId="0" fontId="53"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5" fontId="5" fillId="5" borderId="75" xfId="1" applyNumberFormat="1" applyFont="1" applyFill="1" applyBorder="1" applyAlignment="1">
      <alignment horizontal="center" vertical="center" wrapText="1"/>
    </xf>
    <xf numFmtId="0" fontId="13" fillId="0" borderId="0" xfId="7" applyFont="1" applyAlignment="1">
      <alignment horizontal="left" vertical="center"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3"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165" fontId="13" fillId="0" borderId="0" xfId="1" applyNumberFormat="1" applyFont="1" applyFill="1" applyBorder="1" applyAlignment="1">
      <alignment vertical="center" wrapText="1"/>
    </xf>
    <xf numFmtId="165" fontId="11" fillId="3" borderId="0" xfId="1" applyNumberFormat="1" applyFont="1" applyFill="1" applyBorder="1" applyAlignment="1">
      <alignment vertical="center" wrapText="1"/>
    </xf>
    <xf numFmtId="0" fontId="13" fillId="0" borderId="0" xfId="7" applyFont="1" applyAlignment="1">
      <alignment vertical="center" wrapText="1"/>
    </xf>
    <xf numFmtId="4" fontId="11" fillId="3" borderId="0" xfId="1" applyNumberFormat="1" applyFont="1" applyFill="1" applyBorder="1" applyAlignment="1">
      <alignment horizontal="right" vertical="center" wrapText="1"/>
    </xf>
    <xf numFmtId="4" fontId="13" fillId="0" borderId="0" xfId="7" applyNumberFormat="1" applyFont="1" applyAlignment="1">
      <alignment horizontal="right" vertical="center" wrapText="1"/>
    </xf>
    <xf numFmtId="4" fontId="19" fillId="4" borderId="0" xfId="1" applyNumberFormat="1" applyFont="1" applyFill="1" applyBorder="1" applyAlignment="1">
      <alignment horizontal="right" vertical="center" wrapText="1"/>
    </xf>
    <xf numFmtId="3" fontId="19" fillId="0" borderId="1" xfId="1" applyNumberFormat="1" applyFont="1" applyFill="1" applyBorder="1" applyAlignment="1">
      <alignment horizontal="right" vertical="center" wrapText="1"/>
    </xf>
    <xf numFmtId="3" fontId="12" fillId="0" borderId="1" xfId="0" applyNumberFormat="1" applyFont="1" applyBorder="1" applyAlignment="1">
      <alignment horizontal="right" vertical="center"/>
    </xf>
    <xf numFmtId="0" fontId="1" fillId="0" borderId="0" xfId="0" applyFont="1"/>
    <xf numFmtId="0" fontId="39" fillId="0" borderId="67"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39"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62" fillId="2" borderId="0" xfId="0" applyFont="1" applyFill="1" applyAlignment="1">
      <alignment vertical="center"/>
    </xf>
    <xf numFmtId="0" fontId="63" fillId="0" borderId="0" xfId="0" applyFont="1" applyAlignment="1">
      <alignment vertical="center"/>
    </xf>
    <xf numFmtId="0" fontId="63" fillId="0" borderId="3" xfId="0" applyFont="1" applyBorder="1" applyAlignment="1">
      <alignment horizontal="center" vertical="center" wrapText="1"/>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6" xfId="0" applyFont="1" applyBorder="1" applyAlignment="1">
      <alignment horizontal="center" vertical="center"/>
    </xf>
    <xf numFmtId="0" fontId="3" fillId="0" borderId="6" xfId="0" applyFont="1" applyBorder="1" applyAlignment="1">
      <alignment vertical="center"/>
    </xf>
    <xf numFmtId="0" fontId="3" fillId="0" borderId="50"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0" fontId="6" fillId="0" borderId="73" xfId="0" applyFont="1" applyBorder="1" applyAlignment="1">
      <alignment horizontal="center" vertical="center"/>
    </xf>
    <xf numFmtId="4" fontId="7" fillId="2" borderId="0" xfId="1" applyNumberFormat="1" applyFont="1" applyFill="1" applyBorder="1" applyAlignment="1">
      <alignment horizontal="right" vertical="center"/>
    </xf>
    <xf numFmtId="4" fontId="39" fillId="2" borderId="0" xfId="1" applyNumberFormat="1" applyFont="1" applyFill="1" applyBorder="1" applyAlignment="1">
      <alignment horizontal="right" vertical="center"/>
    </xf>
    <xf numFmtId="4" fontId="13" fillId="0" borderId="0" xfId="1" applyNumberFormat="1" applyFont="1" applyFill="1" applyBorder="1" applyAlignment="1">
      <alignment horizontal="right" vertical="center"/>
    </xf>
    <xf numFmtId="2" fontId="13" fillId="2" borderId="0" xfId="1" applyNumberFormat="1" applyFont="1" applyFill="1" applyBorder="1" applyAlignment="1">
      <alignment horizontal="center" vertical="center"/>
    </xf>
    <xf numFmtId="2" fontId="13" fillId="2" borderId="66" xfId="1" applyNumberFormat="1" applyFont="1" applyFill="1" applyBorder="1" applyAlignment="1">
      <alignment horizontal="center" vertical="center"/>
    </xf>
    <xf numFmtId="2" fontId="13" fillId="2" borderId="1" xfId="1" applyNumberFormat="1" applyFont="1" applyFill="1" applyBorder="1" applyAlignment="1">
      <alignment horizontal="center" vertical="center"/>
    </xf>
    <xf numFmtId="4" fontId="39" fillId="2" borderId="1" xfId="1" applyNumberFormat="1" applyFont="1" applyFill="1" applyBorder="1" applyAlignment="1">
      <alignment horizontal="right" vertical="center"/>
    </xf>
    <xf numFmtId="4" fontId="43" fillId="0" borderId="0" xfId="0" applyNumberFormat="1" applyFont="1" applyAlignment="1">
      <alignment horizontal="center" vertical="center"/>
    </xf>
    <xf numFmtId="0" fontId="19" fillId="8" borderId="0" xfId="1" applyNumberFormat="1" applyFont="1" applyFill="1" applyBorder="1" applyAlignment="1">
      <alignment horizontal="center" vertical="center" wrapText="1"/>
    </xf>
    <xf numFmtId="0" fontId="41" fillId="8" borderId="0" xfId="0" applyFont="1" applyFill="1" applyAlignment="1">
      <alignment vertical="center"/>
    </xf>
    <xf numFmtId="4" fontId="13" fillId="8" borderId="0" xfId="1" applyNumberFormat="1" applyFont="1" applyFill="1" applyBorder="1" applyAlignment="1">
      <alignment horizontal="right" vertical="center" wrapText="1"/>
    </xf>
    <xf numFmtId="4" fontId="39"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3" fillId="8" borderId="1" xfId="1" applyNumberFormat="1" applyFont="1" applyFill="1" applyBorder="1" applyAlignment="1">
      <alignment vertical="center"/>
    </xf>
    <xf numFmtId="4" fontId="39" fillId="8" borderId="1" xfId="0" applyNumberFormat="1" applyFont="1" applyFill="1" applyBorder="1" applyAlignment="1">
      <alignment vertical="center"/>
    </xf>
    <xf numFmtId="4" fontId="7" fillId="4" borderId="0" xfId="1" applyNumberFormat="1" applyFont="1" applyFill="1" applyBorder="1" applyAlignment="1">
      <alignment horizontal="center" vertical="center" wrapText="1"/>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4" fontId="13" fillId="0" borderId="1" xfId="1" applyNumberFormat="1" applyFont="1" applyFill="1" applyBorder="1" applyAlignment="1">
      <alignment horizontal="right" vertical="center" wrapText="1"/>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2" borderId="0" xfId="1" applyNumberFormat="1" applyFont="1" applyFill="1" applyBorder="1" applyAlignment="1">
      <alignment horizontal="center" vertical="center"/>
    </xf>
    <xf numFmtId="164" fontId="7" fillId="3" borderId="0" xfId="1" applyFont="1" applyFill="1" applyBorder="1" applyAlignment="1">
      <alignment horizontal="right" vertical="center"/>
    </xf>
    <xf numFmtId="164" fontId="7" fillId="2" borderId="0" xfId="1" applyFont="1" applyFill="1" applyBorder="1" applyAlignment="1">
      <alignment horizontal="right" vertical="center"/>
    </xf>
    <xf numFmtId="164" fontId="39" fillId="2" borderId="0" xfId="1" applyFont="1" applyFill="1" applyBorder="1" applyAlignment="1">
      <alignment horizontal="right" vertical="center"/>
    </xf>
    <xf numFmtId="164" fontId="39" fillId="0" borderId="0" xfId="1" applyFont="1" applyAlignment="1">
      <alignment vertical="center"/>
    </xf>
    <xf numFmtId="4" fontId="11" fillId="0" borderId="0" xfId="1" applyNumberFormat="1" applyFont="1" applyAlignment="1">
      <alignment vertical="center"/>
    </xf>
    <xf numFmtId="164" fontId="7" fillId="0" borderId="0" xfId="1" applyFont="1" applyAlignment="1">
      <alignment vertical="center"/>
    </xf>
    <xf numFmtId="0" fontId="41" fillId="8" borderId="0" xfId="0" applyFont="1" applyFill="1" applyAlignment="1">
      <alignment horizontal="left" vertical="center"/>
    </xf>
    <xf numFmtId="4" fontId="13" fillId="8" borderId="0" xfId="1" applyNumberFormat="1" applyFont="1" applyFill="1" applyAlignment="1">
      <alignment vertical="center"/>
    </xf>
    <xf numFmtId="164" fontId="39" fillId="8" borderId="0" xfId="1" applyFont="1" applyFill="1" applyAlignment="1">
      <alignment vertical="center"/>
    </xf>
    <xf numFmtId="4" fontId="12" fillId="8" borderId="44" xfId="1" applyNumberFormat="1" applyFont="1" applyFill="1" applyBorder="1" applyAlignment="1">
      <alignment vertical="center"/>
    </xf>
    <xf numFmtId="4" fontId="3" fillId="8" borderId="44" xfId="1" applyNumberFormat="1" applyFont="1" applyFill="1" applyBorder="1" applyAlignment="1">
      <alignment vertical="center"/>
    </xf>
    <xf numFmtId="0" fontId="13" fillId="2" borderId="0" xfId="1" applyNumberFormat="1" applyFont="1" applyFill="1" applyBorder="1" applyAlignment="1">
      <alignment horizontal="center" vertical="center"/>
    </xf>
    <xf numFmtId="0" fontId="12" fillId="2" borderId="17" xfId="0" applyFont="1" applyFill="1" applyBorder="1" applyAlignment="1">
      <alignment vertical="center" wrapText="1"/>
    </xf>
    <xf numFmtId="0" fontId="12" fillId="2" borderId="19" xfId="0" applyFont="1" applyFill="1" applyBorder="1" applyAlignment="1">
      <alignment vertical="center" wrapText="1"/>
    </xf>
    <xf numFmtId="3" fontId="39" fillId="0" borderId="0" xfId="0" applyNumberFormat="1" applyFont="1" applyAlignment="1">
      <alignment vertical="center"/>
    </xf>
    <xf numFmtId="4" fontId="38" fillId="0" borderId="0" xfId="0" applyNumberFormat="1" applyFont="1" applyAlignment="1">
      <alignment vertical="center"/>
    </xf>
    <xf numFmtId="4" fontId="51" fillId="0" borderId="0" xfId="0" applyNumberFormat="1" applyFont="1" applyAlignment="1">
      <alignment vertical="center"/>
    </xf>
    <xf numFmtId="43" fontId="3" fillId="0" borderId="0" xfId="0" applyNumberFormat="1" applyFont="1" applyAlignment="1">
      <alignment vertical="center"/>
    </xf>
    <xf numFmtId="4" fontId="56" fillId="0" borderId="0" xfId="0" applyNumberFormat="1" applyFont="1" applyAlignment="1">
      <alignment vertical="center"/>
    </xf>
    <xf numFmtId="164" fontId="7" fillId="0" borderId="0" xfId="1" applyFont="1" applyFill="1" applyBorder="1" applyAlignment="1">
      <alignment vertical="center" wrapText="1"/>
    </xf>
    <xf numFmtId="4" fontId="1" fillId="0" borderId="0" xfId="0" applyNumberFormat="1" applyFont="1"/>
    <xf numFmtId="4" fontId="3" fillId="0" borderId="0" xfId="0" applyNumberFormat="1" applyFont="1"/>
    <xf numFmtId="4" fontId="2" fillId="0" borderId="0" xfId="0" applyNumberFormat="1" applyFont="1" applyAlignment="1">
      <alignment vertical="center"/>
    </xf>
    <xf numFmtId="3" fontId="66" fillId="0" borderId="0" xfId="0" applyNumberFormat="1" applyFont="1" applyAlignment="1">
      <alignment horizontal="center" wrapText="1"/>
    </xf>
    <xf numFmtId="3" fontId="16" fillId="0" borderId="0" xfId="0" applyNumberFormat="1" applyFont="1" applyAlignment="1">
      <alignment horizontal="center" wrapText="1"/>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1" xfId="0" applyFont="1" applyBorder="1" applyAlignment="1">
      <alignment vertical="center" wrapText="1"/>
    </xf>
    <xf numFmtId="4" fontId="15" fillId="0" borderId="16" xfId="0" applyNumberFormat="1" applyFont="1" applyBorder="1" applyAlignment="1">
      <alignment horizontal="right" vertical="center"/>
    </xf>
    <xf numFmtId="0" fontId="16" fillId="0" borderId="17" xfId="0" applyFont="1" applyBorder="1" applyAlignment="1">
      <alignment horizontal="center" vertical="center"/>
    </xf>
    <xf numFmtId="0" fontId="66" fillId="0" borderId="23" xfId="0" applyFont="1" applyBorder="1" applyAlignment="1">
      <alignment vertical="center"/>
    </xf>
    <xf numFmtId="0" fontId="16" fillId="0" borderId="26" xfId="0" applyFont="1" applyBorder="1" applyAlignment="1">
      <alignment horizontal="center" vertical="center"/>
    </xf>
    <xf numFmtId="0" fontId="16" fillId="0" borderId="24" xfId="0" applyFont="1" applyBorder="1" applyAlignment="1">
      <alignment horizontal="center" vertical="center"/>
    </xf>
    <xf numFmtId="0" fontId="66" fillId="0" borderId="27" xfId="0" applyFont="1" applyBorder="1" applyAlignment="1">
      <alignment vertical="center"/>
    </xf>
    <xf numFmtId="4" fontId="15" fillId="0" borderId="16" xfId="0" applyNumberFormat="1" applyFont="1" applyBorder="1" applyAlignment="1">
      <alignment horizontal="left" vertical="center"/>
    </xf>
    <xf numFmtId="4" fontId="13" fillId="0" borderId="0" xfId="1" applyNumberFormat="1" applyFont="1" applyFill="1" applyAlignment="1">
      <alignment vertical="center"/>
    </xf>
    <xf numFmtId="164" fontId="2" fillId="0" borderId="0" xfId="0" applyNumberFormat="1" applyFont="1" applyAlignment="1">
      <alignment vertical="center"/>
    </xf>
    <xf numFmtId="164" fontId="2" fillId="0" borderId="0" xfId="1" applyFont="1" applyAlignment="1">
      <alignment vertical="center"/>
    </xf>
    <xf numFmtId="164" fontId="3" fillId="0" borderId="0" xfId="1" applyFont="1" applyFill="1" applyAlignment="1">
      <alignment horizontal="left" vertical="center" wrapText="1"/>
    </xf>
    <xf numFmtId="43" fontId="3" fillId="0" borderId="0" xfId="0" applyNumberFormat="1" applyFont="1"/>
    <xf numFmtId="43" fontId="38" fillId="0" borderId="0" xfId="0" applyNumberFormat="1" applyFont="1"/>
    <xf numFmtId="4" fontId="14" fillId="0" borderId="16" xfId="0" applyNumberFormat="1" applyFont="1" applyBorder="1" applyAlignment="1">
      <alignment horizontal="left" vertical="center"/>
    </xf>
    <xf numFmtId="0" fontId="12" fillId="2" borderId="1" xfId="0" applyFont="1" applyFill="1" applyBorder="1" applyAlignment="1">
      <alignment vertical="center" wrapText="1"/>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39" fillId="0" borderId="2" xfId="0" applyFont="1" applyBorder="1" applyAlignment="1">
      <alignment vertical="center" wrapText="1"/>
    </xf>
    <xf numFmtId="0" fontId="39" fillId="0" borderId="3" xfId="0" applyFont="1" applyBorder="1" applyAlignment="1">
      <alignment vertical="center"/>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25" fillId="3" borderId="0" xfId="0" applyFont="1" applyFill="1" applyAlignment="1">
      <alignment horizontal="left" vertical="center"/>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32" fillId="4" borderId="0" xfId="0" applyFont="1" applyFill="1" applyAlignment="1">
      <alignment horizontal="center" vertical="center" wrapText="1"/>
    </xf>
    <xf numFmtId="0" fontId="39" fillId="0" borderId="0" xfId="0" applyFont="1" applyAlignment="1">
      <alignment horizontal="left" vertical="center" wrapText="1"/>
    </xf>
    <xf numFmtId="0" fontId="29" fillId="0" borderId="0" xfId="1" applyNumberFormat="1" applyFont="1" applyFill="1" applyBorder="1" applyAlignment="1">
      <alignment horizontal="left" vertical="center" wrapText="1"/>
    </xf>
    <xf numFmtId="0" fontId="25" fillId="3" borderId="0" xfId="0" applyFont="1" applyFill="1" applyAlignment="1">
      <alignment horizontal="left" vertical="center" wrapText="1"/>
    </xf>
    <xf numFmtId="0" fontId="63" fillId="0" borderId="3" xfId="0" applyFont="1" applyBorder="1" applyAlignment="1">
      <alignment horizontal="center" vertical="center"/>
    </xf>
    <xf numFmtId="0" fontId="63" fillId="0" borderId="4" xfId="0" applyFont="1" applyBorder="1" applyAlignment="1">
      <alignment horizontal="center" vertical="center"/>
    </xf>
    <xf numFmtId="0" fontId="33" fillId="0" borderId="0" xfId="0" applyFont="1" applyAlignment="1">
      <alignment horizontal="center" vertical="center"/>
    </xf>
    <xf numFmtId="0" fontId="6" fillId="0" borderId="0" xfId="0" applyFont="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4" fillId="0" borderId="10" xfId="0" applyFont="1" applyBorder="1" applyAlignment="1">
      <alignment horizontal="center" vertical="center"/>
    </xf>
    <xf numFmtId="0" fontId="45" fillId="0" borderId="15" xfId="0" applyFont="1" applyBorder="1" applyAlignment="1">
      <alignment horizontal="center" vertical="center"/>
    </xf>
    <xf numFmtId="0" fontId="45" fillId="0" borderId="25"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45" fillId="0" borderId="8" xfId="0" applyFont="1" applyBorder="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13" fillId="0" borderId="0" xfId="7" applyFont="1" applyAlignment="1">
      <alignment horizontal="left" vertical="center" wrapText="1"/>
    </xf>
    <xf numFmtId="0" fontId="4" fillId="0" borderId="0" xfId="0" applyFont="1" applyAlignment="1">
      <alignment horizontal="center" vertical="center"/>
    </xf>
    <xf numFmtId="4" fontId="14" fillId="0" borderId="16" xfId="0" applyNumberFormat="1" applyFont="1" applyBorder="1" applyAlignment="1">
      <alignment horizontal="left" vertical="center" wrapText="1"/>
    </xf>
    <xf numFmtId="0" fontId="6" fillId="0" borderId="0" xfId="0" applyFont="1" applyAlignment="1">
      <alignment horizontal="center" vertical="center"/>
    </xf>
    <xf numFmtId="165" fontId="21" fillId="5" borderId="0" xfId="1" applyNumberFormat="1" applyFont="1" applyFill="1" applyBorder="1" applyAlignment="1">
      <alignment horizontal="center"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0" fontId="6" fillId="0" borderId="0" xfId="0" applyFont="1" applyAlignment="1">
      <alignment horizontal="center"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0" fontId="12" fillId="2" borderId="17" xfId="0" applyFont="1" applyFill="1" applyBorder="1" applyAlignment="1">
      <alignment horizontal="left" vertical="center"/>
    </xf>
    <xf numFmtId="0" fontId="16" fillId="0" borderId="0" xfId="0" applyFont="1" applyAlignment="1">
      <alignment horizontal="left"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4" fillId="0" borderId="50"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165" fontId="7" fillId="3" borderId="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4" fillId="0" borderId="2"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3" fillId="0" borderId="51" xfId="0" applyFont="1" applyBorder="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4" fontId="43" fillId="0" borderId="15" xfId="0" applyNumberFormat="1" applyFont="1" applyBorder="1" applyAlignment="1">
      <alignment horizontal="center" vertical="center"/>
    </xf>
    <xf numFmtId="165" fontId="10" fillId="5"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165" fontId="10" fillId="5" borderId="13" xfId="1" applyNumberFormat="1" applyFont="1" applyFill="1" applyBorder="1" applyAlignment="1">
      <alignment horizontal="center" vertical="center" wrapText="1"/>
    </xf>
    <xf numFmtId="0" fontId="7" fillId="0" borderId="2" xfId="1" applyNumberFormat="1" applyFont="1" applyFill="1" applyBorder="1" applyAlignment="1">
      <alignment horizontal="left" vertical="center" wrapText="1"/>
    </xf>
    <xf numFmtId="4" fontId="14" fillId="0" borderId="15" xfId="0" applyNumberFormat="1" applyFont="1" applyBorder="1" applyAlignment="1">
      <alignment horizontal="left"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25" fillId="0" borderId="0" xfId="0" applyFont="1" applyAlignment="1">
      <alignment horizontal="center" vertical="center" wrapText="1"/>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7" fillId="0" borderId="0" xfId="0" applyFont="1" applyAlignment="1">
      <alignment horizontal="center" vertical="center"/>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4" fontId="15" fillId="0" borderId="16" xfId="0" applyNumberFormat="1" applyFont="1" applyBorder="1" applyAlignment="1">
      <alignment horizontal="center" vertical="center" wrapText="1"/>
    </xf>
    <xf numFmtId="0" fontId="3" fillId="0" borderId="2" xfId="1" applyNumberFormat="1" applyFont="1" applyFill="1" applyBorder="1" applyAlignment="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4" fillId="0" borderId="36" xfId="0" applyFont="1" applyBorder="1" applyAlignment="1">
      <alignment horizontal="center" vertical="center"/>
    </xf>
    <xf numFmtId="0" fontId="44" fillId="0" borderId="45" xfId="0" applyFont="1" applyBorder="1" applyAlignment="1">
      <alignment horizontal="center" vertical="center"/>
    </xf>
    <xf numFmtId="0" fontId="44" fillId="0" borderId="37" xfId="0" applyFont="1" applyBorder="1" applyAlignment="1">
      <alignment horizontal="center" vertical="center"/>
    </xf>
    <xf numFmtId="0" fontId="44" fillId="0" borderId="35" xfId="0" applyFont="1" applyBorder="1" applyAlignment="1">
      <alignment horizontal="center" vertical="center"/>
    </xf>
    <xf numFmtId="0" fontId="44" fillId="0" borderId="0" xfId="0" applyFont="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44" xfId="0" applyFont="1" applyBorder="1" applyAlignment="1">
      <alignment horizontal="center" vertical="center"/>
    </xf>
    <xf numFmtId="0" fontId="44" fillId="0" borderId="40" xfId="0" applyFont="1" applyBorder="1" applyAlignment="1">
      <alignment horizontal="center" vertical="center"/>
    </xf>
    <xf numFmtId="0" fontId="4" fillId="0" borderId="0" xfId="0" applyFont="1" applyAlignment="1">
      <alignment horizontal="center"/>
    </xf>
    <xf numFmtId="4" fontId="14" fillId="0" borderId="0" xfId="0" applyNumberFormat="1" applyFont="1" applyAlignment="1">
      <alignment horizontal="left" vertical="center"/>
    </xf>
  </cellXfs>
  <cellStyles count="8">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xfId="7" xr:uid="{58B69350-23EF-4F88-9CB9-617B898E6C0F}"/>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CFAC65"/>
      <color rgb="FF979797"/>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31C2B503-7687-42F8-AE1D-BFCE27317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8AA2F4E1-1DA6-43BD-8C83-8F08EBDE7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1A94C799-617B-4291-91D9-6481C7483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2155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393726</xdr:colOff>
      <xdr:row>2</xdr:row>
      <xdr:rowOff>187036</xdr:rowOff>
    </xdr:to>
    <xdr:pic>
      <xdr:nvPicPr>
        <xdr:cNvPr id="4" name="Imagen 3">
          <a:extLst>
            <a:ext uri="{FF2B5EF4-FFF2-40B4-BE49-F238E27FC236}">
              <a16:creationId xmlns:a16="http://schemas.microsoft.com/office/drawing/2014/main" id="{E07B6DE4-1875-4051-AAFF-CA6CC6B1872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arlos.alvarez@mtss.go.c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3.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3.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DC74-3216-40EF-BC3C-333EACF1789D}">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6" customWidth="1"/>
    <col min="2" max="2" width="33.109375" style="26" customWidth="1"/>
    <col min="3" max="3" width="34.6640625" style="26" customWidth="1"/>
    <col min="4" max="4" width="25.6640625" style="26" customWidth="1"/>
    <col min="5" max="5" width="43" style="26" customWidth="1"/>
    <col min="6" max="6" width="24.44140625" style="26" customWidth="1"/>
    <col min="7" max="16384" width="11.44140625" style="26"/>
  </cols>
  <sheetData>
    <row r="5" spans="2:8" ht="19.8" x14ac:dyDescent="0.3">
      <c r="B5" s="358" t="s">
        <v>4</v>
      </c>
      <c r="C5" s="358"/>
      <c r="D5" s="358"/>
      <c r="E5" s="358"/>
      <c r="F5" s="358"/>
    </row>
    <row r="7" spans="2:8" ht="19.8" x14ac:dyDescent="0.3">
      <c r="B7" s="150" t="s">
        <v>5</v>
      </c>
      <c r="C7" s="150" t="s">
        <v>6</v>
      </c>
      <c r="D7" s="359" t="s">
        <v>7</v>
      </c>
      <c r="E7" s="360"/>
      <c r="F7" s="180" t="s">
        <v>8</v>
      </c>
    </row>
    <row r="8" spans="2:8" ht="34.799999999999997" x14ac:dyDescent="0.3">
      <c r="B8" s="181" t="s">
        <v>9</v>
      </c>
      <c r="C8" s="271" t="s">
        <v>10</v>
      </c>
      <c r="D8" s="361" t="s">
        <v>11</v>
      </c>
      <c r="E8" s="356"/>
      <c r="F8" s="201" t="s">
        <v>12</v>
      </c>
    </row>
    <row r="9" spans="2:8" ht="34.799999999999997" x14ac:dyDescent="0.3">
      <c r="B9" s="181" t="s">
        <v>13</v>
      </c>
      <c r="C9" s="271" t="s">
        <v>14</v>
      </c>
      <c r="D9" s="361" t="s">
        <v>15</v>
      </c>
      <c r="E9" s="356"/>
      <c r="F9" s="201" t="s">
        <v>12</v>
      </c>
      <c r="H9"/>
    </row>
    <row r="10" spans="2:8" ht="68.25" customHeight="1" x14ac:dyDescent="0.3">
      <c r="B10" s="181" t="s">
        <v>16</v>
      </c>
      <c r="C10" s="149" t="s">
        <v>17</v>
      </c>
      <c r="D10" s="362" t="s">
        <v>18</v>
      </c>
      <c r="E10" s="363"/>
      <c r="F10" s="201" t="s">
        <v>19</v>
      </c>
    </row>
    <row r="11" spans="2:8" ht="46.8" x14ac:dyDescent="0.3">
      <c r="B11" s="364" t="s">
        <v>20</v>
      </c>
      <c r="C11" s="270" t="s">
        <v>21</v>
      </c>
      <c r="D11" s="361" t="s">
        <v>22</v>
      </c>
      <c r="E11" s="356"/>
      <c r="F11" s="201" t="s">
        <v>23</v>
      </c>
    </row>
    <row r="12" spans="2:8" ht="62.4" x14ac:dyDescent="0.3">
      <c r="B12" s="365"/>
      <c r="C12" s="270" t="s">
        <v>24</v>
      </c>
      <c r="D12" s="366" t="s">
        <v>25</v>
      </c>
      <c r="E12" s="367"/>
      <c r="F12" s="267" t="s">
        <v>19</v>
      </c>
    </row>
    <row r="13" spans="2:8" ht="126" customHeight="1" x14ac:dyDescent="0.3">
      <c r="B13" s="181" t="s">
        <v>26</v>
      </c>
      <c r="C13" s="270" t="s">
        <v>27</v>
      </c>
      <c r="D13" s="356" t="s">
        <v>28</v>
      </c>
      <c r="E13" s="357"/>
      <c r="F13" s="201" t="s">
        <v>19</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C3CB-95DD-4F1A-8794-2C24DD614D31}">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5.5546875" style="26" customWidth="1"/>
    <col min="2" max="2" width="32" style="26" customWidth="1"/>
    <col min="3" max="6" width="31" style="26" customWidth="1"/>
    <col min="7" max="16384" width="10.88671875" style="26"/>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58" t="s">
        <v>29</v>
      </c>
      <c r="B5" s="358"/>
      <c r="C5" s="358"/>
      <c r="D5" s="358"/>
      <c r="E5" s="33"/>
      <c r="F5" s="33"/>
    </row>
    <row r="6" spans="1:6" ht="9.9" customHeight="1" x14ac:dyDescent="0.3">
      <c r="A6" s="268"/>
      <c r="B6" s="268"/>
      <c r="C6" s="268"/>
      <c r="D6" s="268"/>
      <c r="E6" s="33"/>
      <c r="F6" s="33"/>
    </row>
    <row r="7" spans="1:6" ht="16.2" customHeight="1" x14ac:dyDescent="0.3">
      <c r="A7" s="269" t="s">
        <v>30</v>
      </c>
      <c r="B7" s="268"/>
      <c r="C7" s="268"/>
      <c r="D7" s="268"/>
      <c r="E7" s="33"/>
      <c r="F7" s="33"/>
    </row>
    <row r="8" spans="1:6" ht="9.9" customHeight="1" x14ac:dyDescent="0.3">
      <c r="A8" s="148"/>
      <c r="B8" s="148"/>
      <c r="C8" s="148"/>
      <c r="D8" s="148"/>
      <c r="E8" s="67"/>
      <c r="F8" s="67"/>
    </row>
    <row r="9" spans="1:6" ht="50.1" customHeight="1" x14ac:dyDescent="0.3">
      <c r="A9" s="369" t="s">
        <v>31</v>
      </c>
      <c r="B9" s="369"/>
      <c r="C9" s="369"/>
      <c r="D9" s="369"/>
      <c r="E9" s="67"/>
      <c r="F9" s="67"/>
    </row>
    <row r="10" spans="1:6" ht="9.9" customHeight="1" x14ac:dyDescent="0.3">
      <c r="A10" s="148"/>
      <c r="B10" s="148"/>
      <c r="C10" s="148"/>
      <c r="D10" s="148"/>
      <c r="E10" s="67"/>
      <c r="F10" s="67"/>
    </row>
    <row r="11" spans="1:6" ht="87.9" customHeight="1" x14ac:dyDescent="0.3">
      <c r="A11" s="370" t="s">
        <v>32</v>
      </c>
      <c r="B11" s="370"/>
      <c r="C11" s="370"/>
      <c r="D11" s="370"/>
      <c r="E11" s="67"/>
      <c r="F11" s="67"/>
    </row>
    <row r="12" spans="1:6" ht="9.9" customHeight="1" x14ac:dyDescent="0.3">
      <c r="A12" s="272"/>
      <c r="B12" s="272"/>
      <c r="C12" s="272"/>
      <c r="D12" s="272"/>
      <c r="E12" s="67"/>
      <c r="F12" s="67"/>
    </row>
    <row r="13" spans="1:6" ht="105" customHeight="1" x14ac:dyDescent="0.3">
      <c r="A13" s="371" t="s">
        <v>33</v>
      </c>
      <c r="B13" s="371"/>
      <c r="C13" s="371"/>
      <c r="D13" s="371"/>
      <c r="E13" s="67"/>
      <c r="F13" s="67"/>
    </row>
    <row r="14" spans="1:6" ht="9.9" customHeight="1" x14ac:dyDescent="0.3">
      <c r="A14" s="273"/>
      <c r="B14" s="273"/>
      <c r="C14" s="273"/>
      <c r="D14" s="273"/>
      <c r="E14" s="67"/>
      <c r="F14" s="67"/>
    </row>
    <row r="15" spans="1:6" ht="80.099999999999994" customHeight="1" x14ac:dyDescent="0.3">
      <c r="A15" s="369" t="s">
        <v>34</v>
      </c>
      <c r="B15" s="369"/>
      <c r="C15" s="369"/>
      <c r="D15" s="369"/>
      <c r="E15" s="67"/>
      <c r="F15" s="67"/>
    </row>
    <row r="16" spans="1:6" ht="9.9" customHeight="1" x14ac:dyDescent="0.3">
      <c r="A16" s="148"/>
      <c r="B16" s="148"/>
      <c r="C16" s="148"/>
      <c r="D16" s="148"/>
      <c r="E16" s="67"/>
      <c r="F16" s="67"/>
    </row>
    <row r="17" spans="1:17" ht="20.399999999999999" customHeight="1" x14ac:dyDescent="0.3">
      <c r="A17" s="372" t="s">
        <v>35</v>
      </c>
      <c r="B17" s="372"/>
      <c r="C17" s="372"/>
      <c r="D17" s="372"/>
      <c r="E17" s="67"/>
      <c r="F17" s="67"/>
    </row>
    <row r="18" spans="1:17" ht="20.100000000000001" customHeight="1" x14ac:dyDescent="0.3">
      <c r="A18" s="56" t="s">
        <v>36</v>
      </c>
    </row>
    <row r="19" spans="1:17" ht="120" customHeight="1" x14ac:dyDescent="0.3">
      <c r="A19" s="373" t="s">
        <v>37</v>
      </c>
      <c r="B19" s="373"/>
      <c r="C19" s="373"/>
      <c r="D19" s="373"/>
      <c r="F19" s="67"/>
    </row>
    <row r="20" spans="1:17" ht="20.100000000000001" customHeight="1" x14ac:dyDescent="0.3">
      <c r="A20" s="56" t="s">
        <v>38</v>
      </c>
    </row>
    <row r="21" spans="1:17" ht="5.0999999999999996" customHeight="1" x14ac:dyDescent="0.3"/>
    <row r="22" spans="1:17" ht="18" customHeight="1" x14ac:dyDescent="0.3">
      <c r="A22" s="369" t="s">
        <v>39</v>
      </c>
      <c r="B22" s="369"/>
      <c r="C22" s="369"/>
      <c r="D22" s="369"/>
      <c r="E22" s="67"/>
      <c r="F22" s="67"/>
      <c r="G22" s="67"/>
      <c r="H22" s="67"/>
      <c r="I22" s="67"/>
      <c r="J22" s="67"/>
      <c r="K22" s="67"/>
      <c r="L22" s="67"/>
      <c r="M22" s="67"/>
      <c r="N22" s="67"/>
      <c r="O22" s="67"/>
      <c r="P22" s="67"/>
      <c r="Q22" s="67"/>
    </row>
    <row r="23" spans="1:17" ht="5.0999999999999996" customHeight="1" x14ac:dyDescent="0.3">
      <c r="A23" s="148"/>
      <c r="B23" s="148"/>
      <c r="C23" s="148"/>
      <c r="D23" s="148"/>
      <c r="E23" s="67"/>
      <c r="F23" s="67"/>
      <c r="G23" s="67"/>
      <c r="H23" s="67"/>
      <c r="I23" s="67"/>
      <c r="J23" s="67"/>
      <c r="K23" s="67"/>
      <c r="L23" s="67"/>
      <c r="M23" s="67"/>
      <c r="N23" s="67"/>
      <c r="O23" s="67"/>
      <c r="P23" s="67"/>
      <c r="Q23" s="67"/>
    </row>
    <row r="24" spans="1:17" ht="34.5" customHeight="1" x14ac:dyDescent="0.3">
      <c r="A24" s="374" t="s">
        <v>40</v>
      </c>
      <c r="B24" s="374"/>
      <c r="C24" s="374"/>
      <c r="D24" s="374"/>
      <c r="E24" s="67"/>
      <c r="F24" s="67"/>
      <c r="G24" s="67"/>
      <c r="H24" s="67"/>
      <c r="I24" s="67"/>
      <c r="J24" s="67"/>
      <c r="K24" s="67"/>
      <c r="L24" s="67"/>
      <c r="M24" s="67"/>
      <c r="N24" s="67"/>
      <c r="O24" s="67"/>
      <c r="P24" s="67"/>
      <c r="Q24" s="67"/>
    </row>
    <row r="25" spans="1:17" ht="9.9" customHeight="1" x14ac:dyDescent="0.3">
      <c r="A25" s="148"/>
      <c r="B25" s="148"/>
      <c r="C25" s="148"/>
      <c r="D25" s="148"/>
      <c r="E25" s="67"/>
      <c r="F25" s="67"/>
      <c r="G25" s="67"/>
      <c r="H25" s="67"/>
      <c r="I25" s="67"/>
      <c r="J25" s="67"/>
      <c r="K25" s="67"/>
      <c r="L25" s="67"/>
      <c r="M25" s="67"/>
      <c r="N25" s="67"/>
      <c r="O25" s="67"/>
      <c r="P25" s="67"/>
      <c r="Q25" s="67"/>
    </row>
    <row r="26" spans="1:17" ht="20.100000000000001" customHeight="1" x14ac:dyDescent="0.3">
      <c r="A26" s="368" t="s">
        <v>41</v>
      </c>
      <c r="B26" s="368"/>
      <c r="C26" s="368"/>
      <c r="D26" s="368"/>
    </row>
    <row r="27" spans="1:17" ht="18" customHeight="1" x14ac:dyDescent="0.3">
      <c r="A27" s="26" t="s">
        <v>42</v>
      </c>
    </row>
    <row r="28" spans="1:17" ht="18" customHeight="1" x14ac:dyDescent="0.3">
      <c r="A28" s="26" t="s">
        <v>43</v>
      </c>
    </row>
    <row r="29" spans="1:17" ht="32.1" customHeight="1" x14ac:dyDescent="0.3">
      <c r="A29" s="369" t="s">
        <v>44</v>
      </c>
      <c r="B29" s="369"/>
      <c r="C29" s="369"/>
      <c r="D29" s="369"/>
    </row>
    <row r="30" spans="1:17" ht="9.9" customHeight="1" x14ac:dyDescent="0.3"/>
    <row r="31" spans="1:17" ht="20.100000000000001" customHeight="1" x14ac:dyDescent="0.3">
      <c r="A31" s="368" t="s">
        <v>45</v>
      </c>
      <c r="B31" s="368"/>
      <c r="C31" s="368"/>
      <c r="D31" s="368"/>
    </row>
    <row r="32" spans="1:17" ht="18" customHeight="1" x14ac:dyDescent="0.3">
      <c r="A32" s="26" t="s">
        <v>46</v>
      </c>
    </row>
    <row r="33" spans="1:6" ht="18" customHeight="1" x14ac:dyDescent="0.3">
      <c r="A33" s="26" t="s">
        <v>43</v>
      </c>
    </row>
    <row r="34" spans="1:6" ht="32.1" customHeight="1" x14ac:dyDescent="0.3">
      <c r="A34" s="369" t="s">
        <v>44</v>
      </c>
      <c r="B34" s="369"/>
      <c r="C34" s="369"/>
      <c r="D34" s="369"/>
    </row>
    <row r="35" spans="1:6" ht="9.9" customHeight="1" x14ac:dyDescent="0.3"/>
    <row r="36" spans="1:6" ht="35.1" customHeight="1" x14ac:dyDescent="0.3">
      <c r="A36" s="375" t="s">
        <v>47</v>
      </c>
      <c r="B36" s="375"/>
      <c r="C36" s="375"/>
      <c r="D36" s="375"/>
    </row>
    <row r="37" spans="1:6" ht="18" customHeight="1" x14ac:dyDescent="0.3">
      <c r="A37" s="26" t="s">
        <v>48</v>
      </c>
    </row>
    <row r="38" spans="1:6" ht="18" customHeight="1" x14ac:dyDescent="0.3">
      <c r="A38" s="369" t="s">
        <v>49</v>
      </c>
      <c r="B38" s="369"/>
      <c r="C38" s="369"/>
      <c r="D38" s="369"/>
    </row>
    <row r="39" spans="1:6" ht="9.9" customHeight="1" x14ac:dyDescent="0.3">
      <c r="A39" s="26" t="s">
        <v>50</v>
      </c>
    </row>
    <row r="40" spans="1:6" ht="20.100000000000001" customHeight="1" x14ac:dyDescent="0.3">
      <c r="A40" s="375" t="s">
        <v>51</v>
      </c>
      <c r="B40" s="375"/>
      <c r="C40" s="375"/>
      <c r="D40" s="375"/>
    </row>
    <row r="41" spans="1:6" ht="18" customHeight="1" x14ac:dyDescent="0.3">
      <c r="A41" s="26" t="s">
        <v>48</v>
      </c>
    </row>
    <row r="42" spans="1:6" ht="32.1" customHeight="1" x14ac:dyDescent="0.3">
      <c r="A42" s="369" t="s">
        <v>52</v>
      </c>
      <c r="B42" s="369"/>
      <c r="C42" s="369"/>
      <c r="D42" s="369"/>
    </row>
    <row r="43" spans="1:6" ht="9.9" customHeight="1" x14ac:dyDescent="0.3"/>
    <row r="44" spans="1:6" ht="33" customHeight="1" x14ac:dyDescent="0.3">
      <c r="A44" s="374" t="s">
        <v>53</v>
      </c>
      <c r="B44" s="374"/>
      <c r="C44" s="374"/>
      <c r="D44" s="374"/>
    </row>
    <row r="45" spans="1:6" ht="9.9" customHeight="1" x14ac:dyDescent="0.3"/>
    <row r="46" spans="1:6" ht="20.100000000000001" customHeight="1" x14ac:dyDescent="0.35">
      <c r="A46" s="375" t="s">
        <v>54</v>
      </c>
      <c r="B46" s="375"/>
      <c r="C46" s="375"/>
      <c r="D46" s="375"/>
      <c r="E46" s="4"/>
      <c r="F46" s="33"/>
    </row>
    <row r="47" spans="1:6" ht="18" customHeight="1" x14ac:dyDescent="0.3">
      <c r="A47" s="26" t="s">
        <v>55</v>
      </c>
    </row>
    <row r="48" spans="1:6" ht="18" customHeight="1" x14ac:dyDescent="0.3">
      <c r="A48" s="26" t="s">
        <v>56</v>
      </c>
    </row>
    <row r="49" spans="1:6" ht="9.9" customHeight="1" x14ac:dyDescent="0.3"/>
    <row r="50" spans="1:6" ht="35.1" customHeight="1" x14ac:dyDescent="0.3">
      <c r="A50" s="375" t="s">
        <v>57</v>
      </c>
      <c r="B50" s="375"/>
      <c r="C50" s="375"/>
      <c r="D50" s="375"/>
    </row>
    <row r="51" spans="1:6" ht="48" customHeight="1" x14ac:dyDescent="0.3">
      <c r="A51" s="369" t="s">
        <v>58</v>
      </c>
      <c r="B51" s="369"/>
      <c r="C51" s="369"/>
      <c r="D51" s="369"/>
    </row>
    <row r="52" spans="1:6" ht="18" customHeight="1" x14ac:dyDescent="0.3">
      <c r="A52" s="26" t="s">
        <v>59</v>
      </c>
    </row>
    <row r="53" spans="1:6" ht="9.9" customHeight="1" x14ac:dyDescent="0.3"/>
    <row r="54" spans="1:6" ht="35.1" customHeight="1" x14ac:dyDescent="0.3">
      <c r="A54" s="375" t="s">
        <v>60</v>
      </c>
      <c r="B54" s="375"/>
      <c r="C54" s="375"/>
      <c r="D54" s="375"/>
      <c r="E54" s="5"/>
      <c r="F54" s="5"/>
    </row>
    <row r="55" spans="1:6" ht="48" customHeight="1" x14ac:dyDescent="0.3">
      <c r="A55" s="369" t="s">
        <v>61</v>
      </c>
      <c r="B55" s="369"/>
      <c r="C55" s="369"/>
      <c r="D55" s="369"/>
    </row>
    <row r="56" spans="1:6" ht="32.1" customHeight="1" x14ac:dyDescent="0.3">
      <c r="A56" s="369" t="s">
        <v>62</v>
      </c>
      <c r="B56" s="369"/>
      <c r="C56" s="369"/>
      <c r="D56" s="369"/>
    </row>
    <row r="57" spans="1:6" ht="9.9" customHeight="1" x14ac:dyDescent="0.3"/>
    <row r="58" spans="1:6" ht="20.100000000000001" customHeight="1" x14ac:dyDescent="0.3">
      <c r="A58" s="375" t="s">
        <v>63</v>
      </c>
      <c r="B58" s="375"/>
      <c r="C58" s="375"/>
      <c r="D58" s="375"/>
      <c r="E58" s="33"/>
      <c r="F58" s="33"/>
    </row>
    <row r="59" spans="1:6" ht="18" customHeight="1" x14ac:dyDescent="0.3">
      <c r="A59" s="26" t="s">
        <v>64</v>
      </c>
    </row>
    <row r="60" spans="1:6" ht="18" customHeight="1" x14ac:dyDescent="0.3">
      <c r="A60" s="26" t="s">
        <v>65</v>
      </c>
    </row>
    <row r="61" spans="1:6" ht="9.9" customHeight="1" x14ac:dyDescent="0.3"/>
    <row r="62" spans="1:6" ht="17.399999999999999" x14ac:dyDescent="0.3">
      <c r="A62" s="375" t="s">
        <v>66</v>
      </c>
      <c r="B62" s="375"/>
      <c r="C62" s="375"/>
      <c r="D62" s="375"/>
    </row>
    <row r="63" spans="1:6" ht="32.1" customHeight="1" x14ac:dyDescent="0.3">
      <c r="A63" s="369" t="s">
        <v>67</v>
      </c>
      <c r="B63" s="369"/>
      <c r="C63" s="369"/>
      <c r="D63" s="369"/>
    </row>
    <row r="64" spans="1:6" ht="18" customHeight="1" x14ac:dyDescent="0.3">
      <c r="A64" s="26" t="s">
        <v>68</v>
      </c>
    </row>
    <row r="65" spans="1:4" ht="9.9" customHeight="1" x14ac:dyDescent="0.3"/>
    <row r="66" spans="1:4" ht="19.8" x14ac:dyDescent="0.3">
      <c r="A66" s="68" t="s">
        <v>69</v>
      </c>
    </row>
    <row r="67" spans="1:4" ht="84.9" customHeight="1" x14ac:dyDescent="0.3">
      <c r="A67" s="369" t="s">
        <v>70</v>
      </c>
      <c r="B67" s="369"/>
      <c r="C67" s="369"/>
      <c r="D67" s="369"/>
    </row>
    <row r="68" spans="1:4" ht="9.9" customHeight="1" x14ac:dyDescent="0.3">
      <c r="A68" s="148"/>
      <c r="B68" s="148"/>
      <c r="C68" s="148"/>
      <c r="D68" s="148"/>
    </row>
    <row r="69" spans="1:4" ht="35.1" customHeight="1" x14ac:dyDescent="0.3">
      <c r="A69" s="369" t="s">
        <v>71</v>
      </c>
      <c r="B69" s="369"/>
      <c r="C69" s="369"/>
      <c r="D69" s="369"/>
    </row>
    <row r="70" spans="1:4" ht="18" customHeight="1" x14ac:dyDescent="0.3">
      <c r="A70" s="33" t="s">
        <v>72</v>
      </c>
      <c r="C70" s="69" t="s">
        <v>73</v>
      </c>
      <c r="D70" s="70"/>
    </row>
    <row r="71" spans="1:4" ht="18" customHeight="1" x14ac:dyDescent="0.3">
      <c r="A71" s="33" t="s">
        <v>74</v>
      </c>
      <c r="C71" s="69" t="s">
        <v>75</v>
      </c>
      <c r="D71" s="70"/>
    </row>
    <row r="72" spans="1:4" ht="18" customHeight="1" x14ac:dyDescent="0.3">
      <c r="A72" s="33" t="s">
        <v>76</v>
      </c>
      <c r="C72" s="69" t="s">
        <v>77</v>
      </c>
    </row>
    <row r="73" spans="1:4" ht="9.9" customHeight="1" x14ac:dyDescent="0.3">
      <c r="A73" s="33"/>
      <c r="C73" s="69"/>
    </row>
    <row r="74" spans="1:4" ht="32.1" customHeight="1" x14ac:dyDescent="0.3">
      <c r="A74" s="369" t="s">
        <v>78</v>
      </c>
      <c r="B74" s="369"/>
      <c r="C74" s="369"/>
      <c r="D74" s="369"/>
    </row>
    <row r="75" spans="1:4" ht="18" customHeight="1" x14ac:dyDescent="0.3">
      <c r="A75" s="26" t="s">
        <v>79</v>
      </c>
      <c r="B75" s="186"/>
    </row>
    <row r="76" spans="1:4" ht="18" customHeight="1" x14ac:dyDescent="0.3">
      <c r="A76" s="26" t="s">
        <v>80</v>
      </c>
      <c r="B76" s="186"/>
    </row>
    <row r="77" spans="1:4" ht="18" customHeight="1" x14ac:dyDescent="0.3">
      <c r="A77" s="26" t="s">
        <v>81</v>
      </c>
      <c r="B77" s="186"/>
    </row>
    <row r="78" spans="1:4" ht="18" customHeight="1" x14ac:dyDescent="0.3">
      <c r="A78" s="26" t="s">
        <v>82</v>
      </c>
      <c r="B78" s="186"/>
    </row>
    <row r="79" spans="1:4" ht="9.9" customHeight="1" x14ac:dyDescent="0.3">
      <c r="B79" s="186"/>
    </row>
    <row r="80" spans="1:4" ht="18" customHeight="1" x14ac:dyDescent="0.3">
      <c r="A80" s="26" t="s">
        <v>83</v>
      </c>
      <c r="B80" s="186"/>
    </row>
    <row r="81" spans="1:4" ht="18" customHeight="1" x14ac:dyDescent="0.3">
      <c r="A81" s="26" t="s">
        <v>84</v>
      </c>
      <c r="B81" s="186" t="s">
        <v>85</v>
      </c>
      <c r="C81" s="69" t="s">
        <v>86</v>
      </c>
    </row>
    <row r="82" spans="1:4" ht="18" customHeight="1" x14ac:dyDescent="0.3">
      <c r="A82" s="186" t="s">
        <v>87</v>
      </c>
      <c r="B82" s="186" t="s">
        <v>88</v>
      </c>
      <c r="C82" s="69" t="s">
        <v>89</v>
      </c>
    </row>
    <row r="83" spans="1:4" ht="9.9" customHeight="1" x14ac:dyDescent="0.3">
      <c r="A83" s="186"/>
      <c r="B83" s="186"/>
      <c r="C83" s="69"/>
    </row>
    <row r="84" spans="1:4" ht="18" customHeight="1" x14ac:dyDescent="0.3">
      <c r="A84" s="274" t="s">
        <v>90</v>
      </c>
      <c r="B84" s="186"/>
    </row>
    <row r="85" spans="1:4" ht="35.1" customHeight="1" x14ac:dyDescent="0.3">
      <c r="A85" s="379" t="s">
        <v>91</v>
      </c>
      <c r="B85" s="379"/>
      <c r="C85" s="379"/>
      <c r="D85" s="379"/>
    </row>
    <row r="86" spans="1:4" ht="35.1" customHeight="1" x14ac:dyDescent="0.3">
      <c r="A86" s="379" t="s">
        <v>92</v>
      </c>
      <c r="B86" s="379"/>
      <c r="C86" s="379"/>
      <c r="D86" s="379"/>
    </row>
    <row r="87" spans="1:4" ht="9.9" customHeight="1" x14ac:dyDescent="0.3"/>
    <row r="88" spans="1:4" ht="17.399999999999999" x14ac:dyDescent="0.3">
      <c r="A88" s="275" t="s">
        <v>93</v>
      </c>
      <c r="B88" s="190"/>
      <c r="C88" s="190"/>
    </row>
    <row r="89" spans="1:4" ht="9.9" customHeight="1" x14ac:dyDescent="0.3">
      <c r="A89" s="190"/>
      <c r="B89" s="190"/>
      <c r="C89" s="190"/>
    </row>
    <row r="90" spans="1:4" ht="55.5" customHeight="1" x14ac:dyDescent="0.3">
      <c r="A90" s="276" t="s">
        <v>94</v>
      </c>
      <c r="B90" s="376" t="s">
        <v>95</v>
      </c>
      <c r="C90" s="377"/>
    </row>
    <row r="91" spans="1:4" x14ac:dyDescent="0.3">
      <c r="A91" s="285" t="s">
        <v>96</v>
      </c>
      <c r="B91" s="133" t="s">
        <v>97</v>
      </c>
      <c r="C91" s="277" t="s">
        <v>98</v>
      </c>
    </row>
    <row r="92" spans="1:4" x14ac:dyDescent="0.3">
      <c r="A92" s="280" t="s">
        <v>99</v>
      </c>
      <c r="B92" s="278" t="s">
        <v>100</v>
      </c>
      <c r="C92" s="279" t="s">
        <v>101</v>
      </c>
    </row>
    <row r="93" spans="1:4" x14ac:dyDescent="0.3">
      <c r="A93" s="280" t="s">
        <v>102</v>
      </c>
      <c r="B93" s="278" t="s">
        <v>103</v>
      </c>
      <c r="C93" s="281" t="s">
        <v>104</v>
      </c>
    </row>
    <row r="94" spans="1:4" x14ac:dyDescent="0.35">
      <c r="A94" s="282"/>
      <c r="B94" s="283" t="s">
        <v>105</v>
      </c>
      <c r="C94" s="284" t="s">
        <v>106</v>
      </c>
    </row>
    <row r="95" spans="1:4" x14ac:dyDescent="0.3">
      <c r="D95" s="95"/>
    </row>
    <row r="96" spans="1:4" x14ac:dyDescent="0.3">
      <c r="A96" s="378" t="s">
        <v>107</v>
      </c>
      <c r="B96" s="378"/>
      <c r="C96" s="378"/>
      <c r="D96" s="378"/>
    </row>
  </sheetData>
  <mergeCells count="34">
    <mergeCell ref="B90:C90"/>
    <mergeCell ref="A96:D96"/>
    <mergeCell ref="A58:D58"/>
    <mergeCell ref="A62:D62"/>
    <mergeCell ref="A67:D67"/>
    <mergeCell ref="A69:D69"/>
    <mergeCell ref="A85:D85"/>
    <mergeCell ref="A86:D86"/>
    <mergeCell ref="A63:D63"/>
    <mergeCell ref="A74:D74"/>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FF4A25F9-95B9-40CA-9631-94D7825C2D95}"/>
    <hyperlink ref="C72" r:id="rId2" xr:uid="{00A11CD7-B3E2-4CAA-9BE2-3AE13781F23D}"/>
    <hyperlink ref="C94" r:id="rId3" xr:uid="{F7F60CB1-8500-421B-808A-CDF35C4377A1}"/>
    <hyperlink ref="C82" r:id="rId4" xr:uid="{96E0FBBB-F00A-4933-B2B1-ACBDD8974CA9}"/>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G234"/>
  <sheetViews>
    <sheetView showGridLines="0" zoomScale="80" zoomScaleNormal="80" zoomScaleSheetLayoutView="100" workbookViewId="0">
      <selection sqref="A1:F2"/>
    </sheetView>
  </sheetViews>
  <sheetFormatPr baseColWidth="10" defaultColWidth="11.44140625" defaultRowHeight="15.6" x14ac:dyDescent="0.3"/>
  <cols>
    <col min="1" max="1" width="50.33203125" style="26" customWidth="1"/>
    <col min="2" max="2" width="28.6640625" style="26" customWidth="1"/>
    <col min="3" max="3" width="20.109375" style="26" customWidth="1"/>
    <col min="4" max="4" width="23.6640625" style="26" customWidth="1"/>
    <col min="5" max="5" width="23.44140625" style="26" customWidth="1"/>
    <col min="6" max="6" width="28.5546875" style="26" customWidth="1"/>
    <col min="7" max="7" width="17.5546875" style="26" customWidth="1"/>
    <col min="8" max="16384" width="11.44140625" style="26"/>
  </cols>
  <sheetData>
    <row r="1" spans="1:6" ht="18" customHeight="1" x14ac:dyDescent="0.3">
      <c r="A1" s="391" t="s">
        <v>108</v>
      </c>
      <c r="B1" s="391"/>
      <c r="C1" s="391"/>
      <c r="D1" s="391"/>
      <c r="E1" s="391"/>
      <c r="F1" s="391"/>
    </row>
    <row r="2" spans="1:6" ht="18" customHeight="1" x14ac:dyDescent="0.3">
      <c r="A2" s="391"/>
      <c r="B2" s="391"/>
      <c r="C2" s="391"/>
      <c r="D2" s="391"/>
      <c r="E2" s="391"/>
      <c r="F2" s="391"/>
    </row>
    <row r="3" spans="1:6" ht="18" customHeight="1" x14ac:dyDescent="0.3">
      <c r="A3" s="399" t="s">
        <v>109</v>
      </c>
      <c r="B3" s="399"/>
      <c r="C3" s="399"/>
      <c r="D3" s="399"/>
      <c r="E3" s="399"/>
      <c r="F3" s="399"/>
    </row>
    <row r="4" spans="1:6" ht="15" customHeight="1" thickBot="1" x14ac:dyDescent="0.35">
      <c r="A4" s="27"/>
      <c r="B4" s="27"/>
      <c r="C4" s="27"/>
      <c r="D4" s="27"/>
      <c r="E4" s="27"/>
      <c r="F4" s="27"/>
    </row>
    <row r="5" spans="1:6" ht="18" customHeight="1" x14ac:dyDescent="0.3">
      <c r="A5" s="54"/>
      <c r="B5" s="131" t="s">
        <v>110</v>
      </c>
      <c r="C5" s="403" t="s">
        <v>111</v>
      </c>
      <c r="D5" s="404"/>
      <c r="E5" s="405"/>
    </row>
    <row r="6" spans="1:6" ht="18" customHeight="1" x14ac:dyDescent="0.3">
      <c r="A6" s="55"/>
      <c r="B6" s="132" t="s">
        <v>112</v>
      </c>
      <c r="C6" s="380" t="s">
        <v>113</v>
      </c>
      <c r="D6" s="406"/>
      <c r="E6" s="407"/>
      <c r="F6" s="5"/>
    </row>
    <row r="7" spans="1:6" ht="18" customHeight="1" thickBot="1" x14ac:dyDescent="0.35">
      <c r="A7" s="55"/>
      <c r="B7" s="135" t="s">
        <v>114</v>
      </c>
      <c r="C7" s="408" t="s">
        <v>115</v>
      </c>
      <c r="D7" s="409"/>
      <c r="E7" s="410"/>
      <c r="F7" s="5"/>
    </row>
    <row r="8" spans="1:6" s="4" customFormat="1" ht="15" customHeight="1" x14ac:dyDescent="0.35"/>
    <row r="9" spans="1:6" ht="21.9" customHeight="1" x14ac:dyDescent="0.3">
      <c r="A9" s="402" t="s">
        <v>116</v>
      </c>
      <c r="B9" s="402"/>
      <c r="C9" s="402"/>
      <c r="D9" s="402"/>
      <c r="E9" s="402"/>
      <c r="F9" s="402"/>
    </row>
    <row r="10" spans="1:6" ht="15" customHeight="1" x14ac:dyDescent="0.3">
      <c r="A10" s="9"/>
      <c r="B10" s="9"/>
      <c r="C10" s="9"/>
      <c r="D10" s="9"/>
      <c r="E10" s="9"/>
      <c r="F10" s="9"/>
    </row>
    <row r="11" spans="1:6" ht="50.25" customHeight="1" x14ac:dyDescent="0.3">
      <c r="A11" s="369" t="s">
        <v>117</v>
      </c>
      <c r="B11" s="369"/>
      <c r="C11" s="369"/>
      <c r="D11" s="369"/>
      <c r="E11" s="369"/>
      <c r="F11" s="369"/>
    </row>
    <row r="12" spans="1:6" ht="15" customHeight="1" x14ac:dyDescent="0.3">
      <c r="A12" s="9"/>
      <c r="B12" s="9"/>
      <c r="C12" s="9"/>
      <c r="D12" s="9"/>
      <c r="E12" s="9"/>
      <c r="F12" s="9"/>
    </row>
    <row r="13" spans="1:6" x14ac:dyDescent="0.3">
      <c r="A13" s="397" t="s">
        <v>118</v>
      </c>
      <c r="B13" s="397"/>
      <c r="C13" s="397"/>
      <c r="D13" s="397"/>
      <c r="E13" s="397"/>
      <c r="F13" s="397"/>
    </row>
    <row r="14" spans="1:6" ht="15" customHeight="1" x14ac:dyDescent="0.3">
      <c r="A14" s="397" t="s">
        <v>119</v>
      </c>
      <c r="B14" s="397"/>
      <c r="C14" s="397"/>
      <c r="D14" s="397"/>
      <c r="E14" s="397"/>
      <c r="F14" s="397"/>
    </row>
    <row r="15" spans="1:6" ht="16.95" customHeight="1" x14ac:dyDescent="0.3">
      <c r="A15" s="85" t="s">
        <v>120</v>
      </c>
      <c r="B15" s="84" t="s">
        <v>121</v>
      </c>
      <c r="C15" s="84" t="s">
        <v>122</v>
      </c>
      <c r="D15" s="84" t="s">
        <v>123</v>
      </c>
      <c r="E15" s="84" t="s">
        <v>124</v>
      </c>
      <c r="F15" s="85" t="s">
        <v>125</v>
      </c>
    </row>
    <row r="16" spans="1:6" ht="16.95" customHeight="1" x14ac:dyDescent="0.3">
      <c r="A16" s="76" t="s">
        <v>126</v>
      </c>
      <c r="B16" s="79"/>
      <c r="C16" s="250">
        <f>+SUM(C18:C22)</f>
        <v>255156</v>
      </c>
      <c r="D16" s="250">
        <f>+SUM(D18:D22)</f>
        <v>287971</v>
      </c>
      <c r="E16" s="250">
        <f>+SUM(E18:E22)</f>
        <v>295433</v>
      </c>
      <c r="F16" s="250">
        <f>+SUM(F18:F22)</f>
        <v>279520</v>
      </c>
    </row>
    <row r="17" spans="1:6" ht="15" customHeight="1" x14ac:dyDescent="0.3">
      <c r="A17" s="10"/>
      <c r="B17" s="11"/>
      <c r="C17" s="251"/>
      <c r="D17" s="251"/>
      <c r="E17" s="251"/>
      <c r="F17" s="251"/>
    </row>
    <row r="18" spans="1:6" ht="30" customHeight="1" x14ac:dyDescent="0.3">
      <c r="A18" s="249" t="s">
        <v>127</v>
      </c>
      <c r="B18" s="213" t="s">
        <v>128</v>
      </c>
      <c r="C18" s="252">
        <v>15300</v>
      </c>
      <c r="D18" s="252">
        <v>23865</v>
      </c>
      <c r="E18" s="252">
        <v>24817</v>
      </c>
      <c r="F18" s="255">
        <f>+AVERAGE(C18:E18)</f>
        <v>21327.333333333332</v>
      </c>
    </row>
    <row r="19" spans="1:6" ht="30" customHeight="1" x14ac:dyDescent="0.3">
      <c r="A19" s="249" t="s">
        <v>129</v>
      </c>
      <c r="B19" s="213" t="s">
        <v>128</v>
      </c>
      <c r="C19" s="252">
        <v>100816</v>
      </c>
      <c r="D19" s="252">
        <v>105731</v>
      </c>
      <c r="E19" s="252">
        <v>107440</v>
      </c>
      <c r="F19" s="255">
        <f t="shared" ref="F19:F22" si="0">+AVERAGE(C19:E19)</f>
        <v>104662.33333333333</v>
      </c>
    </row>
    <row r="20" spans="1:6" ht="30" customHeight="1" x14ac:dyDescent="0.3">
      <c r="A20" s="249" t="s">
        <v>130</v>
      </c>
      <c r="B20" s="213" t="s">
        <v>131</v>
      </c>
      <c r="C20" s="252">
        <v>8885</v>
      </c>
      <c r="D20" s="252">
        <v>9123</v>
      </c>
      <c r="E20" s="252">
        <v>9195</v>
      </c>
      <c r="F20" s="255">
        <f t="shared" si="0"/>
        <v>9067.6666666666661</v>
      </c>
    </row>
    <row r="21" spans="1:6" ht="30" customHeight="1" x14ac:dyDescent="0.3">
      <c r="A21" s="249" t="s">
        <v>132</v>
      </c>
      <c r="B21" s="213" t="s">
        <v>133</v>
      </c>
      <c r="C21" s="252">
        <v>10227</v>
      </c>
      <c r="D21" s="252">
        <v>17199</v>
      </c>
      <c r="E21" s="252">
        <v>18673</v>
      </c>
      <c r="F21" s="255">
        <f t="shared" si="0"/>
        <v>15366.333333333334</v>
      </c>
    </row>
    <row r="22" spans="1:6" ht="30" customHeight="1" x14ac:dyDescent="0.3">
      <c r="A22" s="249" t="s">
        <v>134</v>
      </c>
      <c r="B22" s="213" t="s">
        <v>133</v>
      </c>
      <c r="C22" s="253">
        <v>119928</v>
      </c>
      <c r="D22" s="252">
        <v>132053</v>
      </c>
      <c r="E22" s="252">
        <v>135308</v>
      </c>
      <c r="F22" s="255">
        <f t="shared" si="0"/>
        <v>129096.33333333333</v>
      </c>
    </row>
    <row r="23" spans="1:6" ht="29.25" customHeight="1" x14ac:dyDescent="0.3">
      <c r="A23" s="128" t="s">
        <v>135</v>
      </c>
      <c r="B23" s="400" t="s">
        <v>136</v>
      </c>
      <c r="C23" s="400"/>
      <c r="D23" s="400"/>
      <c r="E23" s="400"/>
      <c r="F23" s="400"/>
    </row>
    <row r="24" spans="1:6" ht="35.1" customHeight="1" x14ac:dyDescent="0.3">
      <c r="A24" s="411" t="s">
        <v>137</v>
      </c>
      <c r="B24" s="412"/>
      <c r="C24" s="412"/>
      <c r="D24" s="412"/>
      <c r="E24" s="412"/>
      <c r="F24" s="413"/>
    </row>
    <row r="25" spans="1:6" s="105" customFormat="1" ht="102" customHeight="1" x14ac:dyDescent="0.3">
      <c r="A25" s="392" t="s">
        <v>138</v>
      </c>
      <c r="B25" s="393"/>
      <c r="C25" s="393"/>
      <c r="D25" s="393"/>
      <c r="E25" s="393"/>
      <c r="F25" s="394"/>
    </row>
    <row r="26" spans="1:6" x14ac:dyDescent="0.3">
      <c r="A26" s="29"/>
      <c r="B26" s="29"/>
      <c r="C26" s="29"/>
      <c r="D26" s="30"/>
      <c r="E26" s="30"/>
      <c r="F26" s="31"/>
    </row>
    <row r="27" spans="1:6" x14ac:dyDescent="0.3">
      <c r="A27" s="397" t="s">
        <v>139</v>
      </c>
      <c r="B27" s="397"/>
      <c r="C27" s="397"/>
      <c r="D27" s="397"/>
      <c r="E27" s="397"/>
      <c r="F27" s="397"/>
    </row>
    <row r="28" spans="1:6" ht="15" customHeight="1" x14ac:dyDescent="0.3">
      <c r="A28" s="397" t="s">
        <v>140</v>
      </c>
      <c r="B28" s="397"/>
      <c r="C28" s="397"/>
      <c r="D28" s="397"/>
      <c r="E28" s="397"/>
      <c r="F28" s="397"/>
    </row>
    <row r="29" spans="1:6" ht="16.95" customHeight="1" x14ac:dyDescent="0.3">
      <c r="A29" s="395" t="s">
        <v>120</v>
      </c>
      <c r="B29" s="396"/>
      <c r="C29" s="84" t="s">
        <v>122</v>
      </c>
      <c r="D29" s="84" t="s">
        <v>123</v>
      </c>
      <c r="E29" s="84" t="s">
        <v>124</v>
      </c>
      <c r="F29" s="85" t="s">
        <v>125</v>
      </c>
    </row>
    <row r="30" spans="1:6" ht="16.95" customHeight="1" x14ac:dyDescent="0.3">
      <c r="A30" s="76" t="s">
        <v>126</v>
      </c>
      <c r="B30" s="76"/>
      <c r="C30" s="91">
        <f>+C32+C38</f>
        <v>1598613529.3700001</v>
      </c>
      <c r="D30" s="91">
        <f t="shared" ref="D30:F30" si="1">+D32+D38</f>
        <v>1816050001.9599998</v>
      </c>
      <c r="E30" s="91">
        <f t="shared" si="1"/>
        <v>2175534468.2399998</v>
      </c>
      <c r="F30" s="91">
        <f t="shared" si="1"/>
        <v>5590197999.5699997</v>
      </c>
    </row>
    <row r="31" spans="1:6" ht="16.95" customHeight="1" x14ac:dyDescent="0.3">
      <c r="A31" s="414"/>
      <c r="B31" s="414"/>
      <c r="C31" s="184"/>
      <c r="D31" s="184"/>
      <c r="E31" s="184"/>
      <c r="F31" s="184"/>
    </row>
    <row r="32" spans="1:6" ht="16.95" customHeight="1" x14ac:dyDescent="0.3">
      <c r="A32" s="415" t="s">
        <v>141</v>
      </c>
      <c r="B32" s="415"/>
      <c r="C32" s="257">
        <f>+SUM(C33:C37)</f>
        <v>1598613529.3700001</v>
      </c>
      <c r="D32" s="257">
        <f t="shared" ref="D32:F32" si="2">+SUM(D33:D37)</f>
        <v>1810314368.2599998</v>
      </c>
      <c r="E32" s="257">
        <f t="shared" si="2"/>
        <v>2173071701.8499999</v>
      </c>
      <c r="F32" s="257">
        <f t="shared" si="2"/>
        <v>5581999599.4799995</v>
      </c>
    </row>
    <row r="33" spans="1:6" ht="30" customHeight="1" x14ac:dyDescent="0.3">
      <c r="A33" s="398" t="s">
        <v>127</v>
      </c>
      <c r="B33" s="398"/>
      <c r="C33" s="13">
        <v>155629657.55452436</v>
      </c>
      <c r="D33" s="13">
        <v>128136991.22287911</v>
      </c>
      <c r="E33" s="13">
        <v>150055432.85262406</v>
      </c>
      <c r="F33" s="184">
        <f>+SUM(C33:E33)</f>
        <v>433822081.63002753</v>
      </c>
    </row>
    <row r="34" spans="1:6" ht="30" customHeight="1" x14ac:dyDescent="0.3">
      <c r="A34" s="398" t="s">
        <v>129</v>
      </c>
      <c r="B34" s="398"/>
      <c r="C34" s="13">
        <v>561491701.63433981</v>
      </c>
      <c r="D34" s="13">
        <v>626524688.13940406</v>
      </c>
      <c r="E34" s="13">
        <v>687913520.89211297</v>
      </c>
      <c r="F34" s="184">
        <f t="shared" ref="F34:F37" si="3">+SUM(C34:E34)</f>
        <v>1875929910.6658568</v>
      </c>
    </row>
    <row r="35" spans="1:6" ht="30" customHeight="1" x14ac:dyDescent="0.3">
      <c r="A35" s="398" t="s">
        <v>142</v>
      </c>
      <c r="B35" s="398"/>
      <c r="C35" s="13">
        <v>102041881.67087892</v>
      </c>
      <c r="D35" s="13">
        <v>392258631.22744781</v>
      </c>
      <c r="E35" s="13">
        <v>394426232.89573383</v>
      </c>
      <c r="F35" s="184">
        <f t="shared" si="3"/>
        <v>888726745.79406059</v>
      </c>
    </row>
    <row r="36" spans="1:6" ht="30" customHeight="1" x14ac:dyDescent="0.3">
      <c r="A36" s="398" t="s">
        <v>132</v>
      </c>
      <c r="B36" s="398"/>
      <c r="C36" s="13">
        <v>546282898.72732103</v>
      </c>
      <c r="D36" s="13">
        <v>436796344.48160493</v>
      </c>
      <c r="E36" s="13">
        <v>713434300.69849265</v>
      </c>
      <c r="F36" s="184">
        <f t="shared" si="3"/>
        <v>1696513543.9074187</v>
      </c>
    </row>
    <row r="37" spans="1:6" ht="30" customHeight="1" x14ac:dyDescent="0.3">
      <c r="A37" s="398" t="s">
        <v>134</v>
      </c>
      <c r="B37" s="398"/>
      <c r="C37" s="13">
        <v>233167389.78293577</v>
      </c>
      <c r="D37" s="13">
        <v>226597713.18866387</v>
      </c>
      <c r="E37" s="13">
        <v>227242214.51103634</v>
      </c>
      <c r="F37" s="184">
        <f t="shared" si="3"/>
        <v>687007317.48263597</v>
      </c>
    </row>
    <row r="38" spans="1:6" ht="16.95" customHeight="1" x14ac:dyDescent="0.3">
      <c r="A38" s="415" t="s">
        <v>143</v>
      </c>
      <c r="B38" s="415"/>
      <c r="C38" s="257">
        <f>+SUM(C39:C50)</f>
        <v>0</v>
      </c>
      <c r="D38" s="257">
        <f t="shared" ref="D38:F38" si="4">+SUM(D39:D50)</f>
        <v>5735633.7000000002</v>
      </c>
      <c r="E38" s="257">
        <f t="shared" si="4"/>
        <v>2462766.39</v>
      </c>
      <c r="F38" s="257">
        <f t="shared" si="4"/>
        <v>8198400.0899999999</v>
      </c>
    </row>
    <row r="39" spans="1:6" x14ac:dyDescent="0.3">
      <c r="A39" s="398" t="s">
        <v>144</v>
      </c>
      <c r="B39" s="398"/>
      <c r="C39" s="13"/>
      <c r="D39" s="13"/>
      <c r="E39" s="13"/>
      <c r="F39" s="184">
        <f>+SUM(C39:E39)</f>
        <v>0</v>
      </c>
    </row>
    <row r="40" spans="1:6" x14ac:dyDescent="0.3">
      <c r="A40" s="398" t="s">
        <v>145</v>
      </c>
      <c r="B40" s="398"/>
      <c r="C40" s="13"/>
      <c r="D40" s="13"/>
      <c r="E40" s="13"/>
      <c r="F40" s="184">
        <f t="shared" ref="F40:F50" si="5">+SUM(C40:E40)</f>
        <v>0</v>
      </c>
    </row>
    <row r="41" spans="1:6" x14ac:dyDescent="0.3">
      <c r="A41" s="398" t="s">
        <v>146</v>
      </c>
      <c r="B41" s="398"/>
      <c r="C41" s="13"/>
      <c r="D41" s="13"/>
      <c r="E41" s="13"/>
      <c r="F41" s="184">
        <f t="shared" si="5"/>
        <v>0</v>
      </c>
    </row>
    <row r="42" spans="1:6" x14ac:dyDescent="0.3">
      <c r="A42" s="398" t="s">
        <v>147</v>
      </c>
      <c r="B42" s="398"/>
      <c r="C42" s="13"/>
      <c r="D42" s="13">
        <v>5735633.7000000002</v>
      </c>
      <c r="E42" s="13">
        <v>2462766.39</v>
      </c>
      <c r="F42" s="184">
        <f t="shared" si="5"/>
        <v>8198400.0899999999</v>
      </c>
    </row>
    <row r="43" spans="1:6" x14ac:dyDescent="0.3">
      <c r="A43" s="398" t="s">
        <v>148</v>
      </c>
      <c r="B43" s="398"/>
      <c r="C43" s="13"/>
      <c r="D43" s="13"/>
      <c r="E43" s="13"/>
      <c r="F43" s="184">
        <f t="shared" si="5"/>
        <v>0</v>
      </c>
    </row>
    <row r="44" spans="1:6" x14ac:dyDescent="0.3">
      <c r="A44" s="398" t="s">
        <v>149</v>
      </c>
      <c r="B44" s="398"/>
      <c r="C44" s="13"/>
      <c r="D44" s="13"/>
      <c r="E44" s="13"/>
      <c r="F44" s="184">
        <f t="shared" si="5"/>
        <v>0</v>
      </c>
    </row>
    <row r="45" spans="1:6" x14ac:dyDescent="0.3">
      <c r="A45" s="398" t="s">
        <v>150</v>
      </c>
      <c r="B45" s="398"/>
      <c r="C45" s="13"/>
      <c r="D45" s="13"/>
      <c r="E45" s="13"/>
      <c r="F45" s="184">
        <f t="shared" si="5"/>
        <v>0</v>
      </c>
    </row>
    <row r="46" spans="1:6" x14ac:dyDescent="0.3">
      <c r="A46" s="398" t="s">
        <v>151</v>
      </c>
      <c r="B46" s="398"/>
      <c r="C46" s="13"/>
      <c r="D46" s="13"/>
      <c r="E46" s="13"/>
      <c r="F46" s="184">
        <f t="shared" si="5"/>
        <v>0</v>
      </c>
    </row>
    <row r="47" spans="1:6" x14ac:dyDescent="0.3">
      <c r="A47" s="398" t="s">
        <v>152</v>
      </c>
      <c r="B47" s="398"/>
      <c r="C47" s="13"/>
      <c r="D47" s="13"/>
      <c r="E47" s="13"/>
      <c r="F47" s="184">
        <f t="shared" si="5"/>
        <v>0</v>
      </c>
    </row>
    <row r="48" spans="1:6" x14ac:dyDescent="0.3">
      <c r="A48" s="398" t="s">
        <v>153</v>
      </c>
      <c r="B48" s="398"/>
      <c r="C48" s="13"/>
      <c r="D48" s="13"/>
      <c r="E48" s="13"/>
      <c r="F48" s="184">
        <f t="shared" si="5"/>
        <v>0</v>
      </c>
    </row>
    <row r="49" spans="1:6" x14ac:dyDescent="0.3">
      <c r="A49" s="398" t="s">
        <v>154</v>
      </c>
      <c r="B49" s="398"/>
      <c r="C49" s="14"/>
      <c r="D49" s="13"/>
      <c r="E49" s="13"/>
      <c r="F49" s="184">
        <f t="shared" si="5"/>
        <v>0</v>
      </c>
    </row>
    <row r="50" spans="1:6" x14ac:dyDescent="0.3">
      <c r="A50" s="398" t="s">
        <v>155</v>
      </c>
      <c r="B50" s="398"/>
      <c r="C50" s="15"/>
      <c r="D50" s="15"/>
      <c r="E50" s="15"/>
      <c r="F50" s="184">
        <f t="shared" si="5"/>
        <v>0</v>
      </c>
    </row>
    <row r="51" spans="1:6" ht="15" customHeight="1" x14ac:dyDescent="0.3">
      <c r="A51" s="128" t="s">
        <v>135</v>
      </c>
      <c r="B51" s="200" t="s">
        <v>156</v>
      </c>
      <c r="C51" s="127"/>
      <c r="D51" s="127"/>
      <c r="E51" s="127"/>
      <c r="F51" s="127"/>
    </row>
    <row r="52" spans="1:6" ht="35.1" customHeight="1" x14ac:dyDescent="0.3">
      <c r="A52" s="411" t="s">
        <v>137</v>
      </c>
      <c r="B52" s="412"/>
      <c r="C52" s="412"/>
      <c r="D52" s="412"/>
      <c r="E52" s="412"/>
      <c r="F52" s="413"/>
    </row>
    <row r="53" spans="1:6" s="105" customFormat="1" ht="50.1" customHeight="1" x14ac:dyDescent="0.3">
      <c r="A53" s="392" t="s">
        <v>157</v>
      </c>
      <c r="B53" s="393"/>
      <c r="C53" s="393"/>
      <c r="D53" s="393"/>
      <c r="E53" s="393"/>
      <c r="F53" s="394"/>
    </row>
    <row r="55" spans="1:6" ht="18" customHeight="1" x14ac:dyDescent="0.3">
      <c r="A55" s="401" t="s">
        <v>158</v>
      </c>
      <c r="B55" s="401"/>
      <c r="C55" s="401"/>
      <c r="D55" s="401"/>
      <c r="E55" s="401"/>
      <c r="F55" s="401"/>
    </row>
    <row r="56" spans="1:6" ht="18" customHeight="1" x14ac:dyDescent="0.3">
      <c r="A56" s="416" t="s">
        <v>159</v>
      </c>
      <c r="B56" s="416"/>
      <c r="C56" s="416"/>
      <c r="D56" s="416"/>
      <c r="E56" s="416"/>
      <c r="F56" s="416"/>
    </row>
    <row r="57" spans="1:6" ht="35.4" customHeight="1" x14ac:dyDescent="0.3">
      <c r="A57" s="395" t="s">
        <v>160</v>
      </c>
      <c r="B57" s="395"/>
      <c r="C57" s="84" t="s">
        <v>161</v>
      </c>
      <c r="D57" s="85" t="s">
        <v>162</v>
      </c>
      <c r="E57" s="86" t="s">
        <v>163</v>
      </c>
      <c r="F57" s="85" t="s">
        <v>164</v>
      </c>
    </row>
    <row r="58" spans="1:6" ht="57.75" customHeight="1" x14ac:dyDescent="0.3">
      <c r="A58" s="417" t="s">
        <v>165</v>
      </c>
      <c r="B58" s="418"/>
      <c r="C58" s="16" t="s">
        <v>166</v>
      </c>
      <c r="D58" s="16"/>
      <c r="E58" s="18"/>
      <c r="F58" s="323" t="s">
        <v>167</v>
      </c>
    </row>
    <row r="59" spans="1:6" ht="24" customHeight="1" x14ac:dyDescent="0.3">
      <c r="A59" s="417" t="s">
        <v>168</v>
      </c>
      <c r="B59" s="417"/>
      <c r="C59" s="16" t="s">
        <v>166</v>
      </c>
      <c r="D59" s="16"/>
      <c r="E59" s="16"/>
      <c r="F59" s="324" t="s">
        <v>169</v>
      </c>
    </row>
    <row r="60" spans="1:6" ht="48" customHeight="1" x14ac:dyDescent="0.3">
      <c r="A60" s="419" t="s">
        <v>170</v>
      </c>
      <c r="B60" s="419"/>
      <c r="C60" s="16" t="s">
        <v>166</v>
      </c>
      <c r="D60" s="16"/>
      <c r="E60" s="16"/>
      <c r="F60" s="324" t="s">
        <v>171</v>
      </c>
    </row>
    <row r="61" spans="1:6" ht="27.9" customHeight="1" x14ac:dyDescent="0.3">
      <c r="A61" s="420" t="s">
        <v>172</v>
      </c>
      <c r="B61" s="420"/>
      <c r="C61" s="16"/>
      <c r="D61" s="16" t="s">
        <v>166</v>
      </c>
      <c r="E61" s="16"/>
      <c r="F61" s="17"/>
    </row>
    <row r="62" spans="1:6" ht="16.95" customHeight="1" x14ac:dyDescent="0.3">
      <c r="A62" s="128" t="s">
        <v>135</v>
      </c>
      <c r="B62" s="200" t="s">
        <v>173</v>
      </c>
      <c r="C62" s="72"/>
      <c r="D62" s="72"/>
      <c r="E62" s="72"/>
      <c r="F62" s="72"/>
    </row>
    <row r="63" spans="1:6" ht="35.1" customHeight="1" x14ac:dyDescent="0.3">
      <c r="A63" s="411" t="s">
        <v>174</v>
      </c>
      <c r="B63" s="412"/>
      <c r="C63" s="412"/>
      <c r="D63" s="412"/>
      <c r="E63" s="412"/>
      <c r="F63" s="413"/>
    </row>
    <row r="64" spans="1:6" ht="50.1" customHeight="1" x14ac:dyDescent="0.3">
      <c r="A64" s="421" t="s">
        <v>175</v>
      </c>
      <c r="B64" s="421"/>
      <c r="C64" s="421"/>
      <c r="D64" s="421"/>
      <c r="E64" s="421"/>
      <c r="F64" s="421"/>
    </row>
    <row r="65" spans="1:6" ht="15" customHeight="1" x14ac:dyDescent="0.3">
      <c r="A65" s="52"/>
      <c r="B65" s="52"/>
      <c r="C65" s="52"/>
      <c r="D65" s="52"/>
      <c r="E65" s="52"/>
      <c r="F65" s="52"/>
    </row>
    <row r="66" spans="1:6" x14ac:dyDescent="0.3">
      <c r="A66" s="401" t="s">
        <v>176</v>
      </c>
      <c r="B66" s="401"/>
      <c r="C66" s="401"/>
      <c r="D66" s="401"/>
      <c r="E66" s="401"/>
      <c r="F66" s="401"/>
    </row>
    <row r="67" spans="1:6" x14ac:dyDescent="0.3">
      <c r="A67" s="401" t="s">
        <v>177</v>
      </c>
      <c r="B67" s="401"/>
      <c r="C67" s="401"/>
      <c r="D67" s="401"/>
      <c r="E67" s="401"/>
      <c r="F67" s="401"/>
    </row>
    <row r="68" spans="1:6" ht="32.4" customHeight="1" x14ac:dyDescent="0.3">
      <c r="A68" s="395" t="s">
        <v>160</v>
      </c>
      <c r="B68" s="395"/>
      <c r="C68" s="84" t="s">
        <v>161</v>
      </c>
      <c r="D68" s="85" t="s">
        <v>162</v>
      </c>
      <c r="E68" s="86" t="s">
        <v>178</v>
      </c>
      <c r="F68" s="85" t="s">
        <v>164</v>
      </c>
    </row>
    <row r="69" spans="1:6" s="59" customFormat="1" ht="30" customHeight="1" x14ac:dyDescent="0.3">
      <c r="A69" s="422" t="s">
        <v>179</v>
      </c>
      <c r="B69" s="422"/>
      <c r="C69" s="18" t="s">
        <v>166</v>
      </c>
      <c r="D69" s="18"/>
      <c r="E69" s="23"/>
      <c r="F69" s="34" t="s">
        <v>180</v>
      </c>
    </row>
    <row r="70" spans="1:6" s="59" customFormat="1" ht="30" customHeight="1" x14ac:dyDescent="0.3">
      <c r="A70" s="417" t="s">
        <v>181</v>
      </c>
      <c r="B70" s="417"/>
      <c r="C70" s="24"/>
      <c r="D70" s="24" t="s">
        <v>166</v>
      </c>
      <c r="E70" s="25"/>
      <c r="F70" s="35"/>
    </row>
    <row r="71" spans="1:6" s="59" customFormat="1" ht="30" customHeight="1" x14ac:dyDescent="0.3">
      <c r="A71" s="423" t="s">
        <v>182</v>
      </c>
      <c r="B71" s="423"/>
      <c r="C71" s="246"/>
      <c r="D71" s="246" t="s">
        <v>166</v>
      </c>
      <c r="E71" s="247"/>
      <c r="F71" s="35"/>
    </row>
    <row r="72" spans="1:6" x14ac:dyDescent="0.3">
      <c r="A72" s="128" t="s">
        <v>135</v>
      </c>
      <c r="B72" s="200" t="s">
        <v>183</v>
      </c>
      <c r="C72" s="127"/>
      <c r="D72" s="127"/>
      <c r="E72" s="127"/>
      <c r="F72" s="127"/>
    </row>
    <row r="73" spans="1:6" ht="35.1" customHeight="1" x14ac:dyDescent="0.3">
      <c r="A73" s="411" t="s">
        <v>184</v>
      </c>
      <c r="B73" s="412"/>
      <c r="C73" s="412"/>
      <c r="D73" s="412"/>
      <c r="E73" s="412"/>
      <c r="F73" s="413"/>
    </row>
    <row r="74" spans="1:6" ht="50.1" customHeight="1" x14ac:dyDescent="0.3">
      <c r="A74" s="421" t="s">
        <v>185</v>
      </c>
      <c r="B74" s="421"/>
      <c r="C74" s="421"/>
      <c r="D74" s="421"/>
      <c r="E74" s="421"/>
      <c r="F74" s="421"/>
    </row>
    <row r="75" spans="1:6" ht="9.9" customHeight="1" x14ac:dyDescent="0.3">
      <c r="E75" s="36"/>
    </row>
    <row r="76" spans="1:6" ht="31.2" x14ac:dyDescent="0.3">
      <c r="A76" s="88" t="s">
        <v>186</v>
      </c>
      <c r="B76" s="380" t="s">
        <v>187</v>
      </c>
      <c r="C76" s="381"/>
      <c r="D76" s="382"/>
      <c r="E76" s="383"/>
      <c r="F76" s="384"/>
    </row>
    <row r="77" spans="1:6" ht="38.25" customHeight="1" x14ac:dyDescent="0.3">
      <c r="A77" s="88" t="s">
        <v>188</v>
      </c>
      <c r="B77" s="380" t="s">
        <v>189</v>
      </c>
      <c r="C77" s="381"/>
      <c r="D77" s="385"/>
      <c r="E77" s="386"/>
      <c r="F77" s="387"/>
    </row>
    <row r="78" spans="1:6" ht="38.25" customHeight="1" x14ac:dyDescent="0.3">
      <c r="A78" s="88" t="s">
        <v>190</v>
      </c>
      <c r="B78" s="380" t="s">
        <v>191</v>
      </c>
      <c r="C78" s="381"/>
      <c r="D78" s="388"/>
      <c r="E78" s="389"/>
      <c r="F78" s="390"/>
    </row>
    <row r="79" spans="1:6" ht="31.2" x14ac:dyDescent="0.3">
      <c r="A79" s="88" t="s">
        <v>192</v>
      </c>
      <c r="B79" s="380" t="s">
        <v>193</v>
      </c>
      <c r="C79" s="381"/>
      <c r="D79" s="382"/>
      <c r="E79" s="383"/>
      <c r="F79" s="384"/>
    </row>
    <row r="80" spans="1:6" ht="38.25" customHeight="1" x14ac:dyDescent="0.3">
      <c r="A80" s="88" t="s">
        <v>188</v>
      </c>
      <c r="B80" s="380" t="s">
        <v>194</v>
      </c>
      <c r="C80" s="381"/>
      <c r="D80" s="385"/>
      <c r="E80" s="386"/>
      <c r="F80" s="387"/>
    </row>
    <row r="81" spans="1:6" ht="37.5" customHeight="1" x14ac:dyDescent="0.3">
      <c r="A81" s="88" t="s">
        <v>190</v>
      </c>
      <c r="B81" s="380" t="s">
        <v>195</v>
      </c>
      <c r="C81" s="381"/>
      <c r="D81" s="388"/>
      <c r="E81" s="389"/>
      <c r="F81" s="390"/>
    </row>
    <row r="82" spans="1:6" ht="31.2" x14ac:dyDescent="0.3">
      <c r="A82" s="88" t="s">
        <v>196</v>
      </c>
      <c r="B82" s="380" t="s">
        <v>197</v>
      </c>
      <c r="C82" s="381"/>
      <c r="D82" s="382"/>
      <c r="E82" s="383"/>
      <c r="F82" s="384"/>
    </row>
    <row r="83" spans="1:6" ht="36" customHeight="1" x14ac:dyDescent="0.3">
      <c r="A83" s="88" t="s">
        <v>188</v>
      </c>
      <c r="B83" s="380" t="s">
        <v>198</v>
      </c>
      <c r="C83" s="381"/>
      <c r="D83" s="385"/>
      <c r="E83" s="386"/>
      <c r="F83" s="387"/>
    </row>
    <row r="84" spans="1:6" ht="39" customHeight="1" x14ac:dyDescent="0.3">
      <c r="A84" s="88" t="s">
        <v>190</v>
      </c>
      <c r="B84" s="380" t="s">
        <v>199</v>
      </c>
      <c r="C84" s="381"/>
      <c r="D84" s="388"/>
      <c r="E84" s="389"/>
      <c r="F84" s="390"/>
    </row>
    <row r="85" spans="1:6" ht="31.2" x14ac:dyDescent="0.3">
      <c r="A85" s="88" t="s">
        <v>200</v>
      </c>
      <c r="B85" s="380" t="s">
        <v>201</v>
      </c>
      <c r="C85" s="381"/>
      <c r="D85" s="382"/>
      <c r="E85" s="383"/>
      <c r="F85" s="384"/>
    </row>
    <row r="86" spans="1:6" ht="35.25" customHeight="1" x14ac:dyDescent="0.3">
      <c r="A86" s="88" t="s">
        <v>188</v>
      </c>
      <c r="B86" s="380" t="s">
        <v>189</v>
      </c>
      <c r="C86" s="381"/>
      <c r="D86" s="385"/>
      <c r="E86" s="386"/>
      <c r="F86" s="387"/>
    </row>
    <row r="87" spans="1:6" ht="42" customHeight="1" x14ac:dyDescent="0.3">
      <c r="A87" s="88" t="s">
        <v>190</v>
      </c>
      <c r="B87" s="380" t="s">
        <v>202</v>
      </c>
      <c r="C87" s="381"/>
      <c r="D87" s="388"/>
      <c r="E87" s="389"/>
      <c r="F87" s="390"/>
    </row>
    <row r="88" spans="1:6" x14ac:dyDescent="0.35">
      <c r="A88" s="4"/>
      <c r="B88" s="121"/>
      <c r="C88" s="121"/>
      <c r="D88" s="74"/>
      <c r="E88" s="74"/>
      <c r="F88" s="74"/>
    </row>
    <row r="89" spans="1:6" ht="21.9" customHeight="1" x14ac:dyDescent="0.3">
      <c r="A89" s="402" t="s">
        <v>203</v>
      </c>
      <c r="B89" s="402"/>
      <c r="C89" s="402"/>
      <c r="D89" s="402"/>
      <c r="E89" s="402"/>
      <c r="F89" s="402"/>
    </row>
    <row r="90" spans="1:6" ht="9.9" customHeight="1" x14ac:dyDescent="0.3"/>
    <row r="91" spans="1:6" ht="84.9" customHeight="1" x14ac:dyDescent="0.3">
      <c r="A91" s="369" t="s">
        <v>204</v>
      </c>
      <c r="B91" s="369"/>
      <c r="C91" s="369"/>
      <c r="D91" s="369"/>
      <c r="E91" s="369"/>
      <c r="F91" s="369"/>
    </row>
    <row r="92" spans="1:6" ht="9.9" customHeight="1" x14ac:dyDescent="0.3"/>
    <row r="93" spans="1:6" x14ac:dyDescent="0.3">
      <c r="A93" s="401" t="s">
        <v>205</v>
      </c>
      <c r="B93" s="401"/>
      <c r="C93" s="401"/>
      <c r="D93" s="401"/>
      <c r="E93" s="401"/>
      <c r="F93" s="401"/>
    </row>
    <row r="94" spans="1:6" x14ac:dyDescent="0.3">
      <c r="A94" s="401" t="s">
        <v>206</v>
      </c>
      <c r="B94" s="401"/>
      <c r="C94" s="401"/>
      <c r="D94" s="401"/>
      <c r="E94" s="401"/>
      <c r="F94" s="401"/>
    </row>
    <row r="95" spans="1:6" x14ac:dyDescent="0.3">
      <c r="A95" s="401" t="s">
        <v>207</v>
      </c>
      <c r="B95" s="401"/>
      <c r="C95" s="401"/>
      <c r="D95" s="401"/>
      <c r="E95" s="401"/>
      <c r="F95" s="401"/>
    </row>
    <row r="96" spans="1:6" ht="54" customHeight="1" x14ac:dyDescent="0.3">
      <c r="A96" s="89" t="s">
        <v>208</v>
      </c>
      <c r="B96" s="89" t="s">
        <v>209</v>
      </c>
      <c r="C96" s="89" t="s">
        <v>210</v>
      </c>
      <c r="D96" s="89" t="s">
        <v>211</v>
      </c>
      <c r="E96" s="89" t="s">
        <v>212</v>
      </c>
      <c r="F96" s="89" t="s">
        <v>213</v>
      </c>
    </row>
    <row r="97" spans="1:6" ht="18" customHeight="1" x14ac:dyDescent="0.3">
      <c r="A97" s="76" t="s">
        <v>126</v>
      </c>
      <c r="B97" s="77">
        <f>+SUM(B99:B102)</f>
        <v>53713343422</v>
      </c>
      <c r="C97" s="78">
        <f>+SUM(C99:C104)</f>
        <v>103.1649491386971</v>
      </c>
      <c r="D97" s="79"/>
      <c r="E97" s="79"/>
      <c r="F97" s="79"/>
    </row>
    <row r="98" spans="1:6" customFormat="1" ht="9.9" customHeight="1" x14ac:dyDescent="0.3"/>
    <row r="99" spans="1:6" s="60" customFormat="1" ht="18" customHeight="1" x14ac:dyDescent="0.3">
      <c r="A99" s="168" t="s">
        <v>214</v>
      </c>
      <c r="B99" s="169">
        <v>53713343422</v>
      </c>
      <c r="C99" s="289">
        <f>+B99/$B$97*100</f>
        <v>100</v>
      </c>
      <c r="D99" s="172" t="s">
        <v>215</v>
      </c>
      <c r="E99" s="172"/>
      <c r="F99" s="19" t="s">
        <v>0</v>
      </c>
    </row>
    <row r="100" spans="1:6" s="60" customFormat="1" ht="18" customHeight="1" x14ac:dyDescent="0.3">
      <c r="A100" s="168" t="s">
        <v>216</v>
      </c>
      <c r="B100" s="169">
        <v>0</v>
      </c>
      <c r="C100" s="289">
        <f>+B100/$B$97*100</f>
        <v>0</v>
      </c>
      <c r="D100" s="172"/>
      <c r="E100" s="172"/>
      <c r="F100" s="172"/>
    </row>
    <row r="101" spans="1:6" s="60" customFormat="1" ht="18" customHeight="1" x14ac:dyDescent="0.3">
      <c r="A101" s="168" t="s">
        <v>217</v>
      </c>
      <c r="B101" s="169">
        <v>0</v>
      </c>
      <c r="C101" s="289">
        <f t="shared" ref="C101:C102" si="6">+B101/$B$97*100</f>
        <v>0</v>
      </c>
      <c r="D101" s="172"/>
      <c r="E101" s="172"/>
      <c r="F101" s="172"/>
    </row>
    <row r="102" spans="1:6" s="60" customFormat="1" ht="18" customHeight="1" x14ac:dyDescent="0.3">
      <c r="A102" s="177" t="s">
        <v>218</v>
      </c>
      <c r="B102" s="178">
        <v>0</v>
      </c>
      <c r="C102" s="290">
        <f t="shared" si="6"/>
        <v>0</v>
      </c>
      <c r="D102" s="179"/>
      <c r="E102" s="179"/>
      <c r="F102" s="179"/>
    </row>
    <row r="103" spans="1:6" s="60" customFormat="1" ht="18" customHeight="1" x14ac:dyDescent="0.3">
      <c r="A103" s="168" t="s">
        <v>219</v>
      </c>
      <c r="B103" s="169">
        <v>1700000000</v>
      </c>
      <c r="C103" s="289">
        <f>+B103/$B$97*100</f>
        <v>3.1649491386970916</v>
      </c>
      <c r="D103" s="172" t="s">
        <v>220</v>
      </c>
      <c r="E103" s="172"/>
      <c r="F103" s="322" t="s">
        <v>0</v>
      </c>
    </row>
    <row r="104" spans="1:6" ht="18" customHeight="1" x14ac:dyDescent="0.35">
      <c r="A104" s="168" t="s">
        <v>221</v>
      </c>
      <c r="B104" s="169">
        <v>0</v>
      </c>
      <c r="C104" s="289">
        <f t="shared" ref="C104" si="7">+B104/$B$97*100</f>
        <v>0</v>
      </c>
      <c r="D104" s="175"/>
      <c r="E104" s="175"/>
      <c r="F104" s="175"/>
    </row>
    <row r="105" spans="1:6" ht="18" customHeight="1" x14ac:dyDescent="0.3">
      <c r="A105" s="170" t="s">
        <v>222</v>
      </c>
      <c r="B105" s="171">
        <v>0</v>
      </c>
      <c r="C105" s="291">
        <f>+B105/$B$97*100</f>
        <v>0</v>
      </c>
      <c r="D105" s="176"/>
      <c r="E105" s="176"/>
      <c r="F105" s="176"/>
    </row>
    <row r="106" spans="1:6" ht="18" customHeight="1" x14ac:dyDescent="0.3">
      <c r="A106" s="129" t="s">
        <v>135</v>
      </c>
      <c r="B106" s="203" t="s">
        <v>156</v>
      </c>
      <c r="C106" s="129"/>
      <c r="D106" s="129"/>
      <c r="E106" s="129"/>
      <c r="F106" s="129"/>
    </row>
    <row r="107" spans="1:6" ht="35.1" customHeight="1" x14ac:dyDescent="0.3">
      <c r="A107" s="430" t="s">
        <v>223</v>
      </c>
      <c r="B107" s="431"/>
      <c r="C107" s="431"/>
      <c r="D107" s="431"/>
      <c r="E107" s="431"/>
      <c r="F107" s="432"/>
    </row>
    <row r="108" spans="1:6" ht="50.1" customHeight="1" x14ac:dyDescent="0.3">
      <c r="A108" s="424" t="s">
        <v>224</v>
      </c>
      <c r="B108" s="425"/>
      <c r="C108" s="425"/>
      <c r="D108" s="425"/>
      <c r="E108" s="425"/>
      <c r="F108" s="426"/>
    </row>
    <row r="109" spans="1:6" ht="15" customHeight="1" x14ac:dyDescent="0.3">
      <c r="A109" s="20"/>
      <c r="B109" s="39"/>
      <c r="C109" s="19"/>
    </row>
    <row r="110" spans="1:6" x14ac:dyDescent="0.3">
      <c r="A110" s="401" t="s">
        <v>225</v>
      </c>
      <c r="B110" s="401"/>
      <c r="C110" s="401"/>
      <c r="D110" s="401"/>
      <c r="E110" s="401"/>
      <c r="F110" s="401"/>
    </row>
    <row r="111" spans="1:6" x14ac:dyDescent="0.3">
      <c r="A111" s="401" t="s">
        <v>226</v>
      </c>
      <c r="B111" s="401"/>
      <c r="C111" s="401"/>
      <c r="D111" s="401"/>
      <c r="E111" s="401"/>
      <c r="F111" s="401"/>
    </row>
    <row r="112" spans="1:6" x14ac:dyDescent="0.3">
      <c r="A112" s="401" t="s">
        <v>207</v>
      </c>
      <c r="B112" s="401"/>
      <c r="C112" s="401"/>
      <c r="D112" s="401"/>
      <c r="E112" s="401"/>
      <c r="F112" s="401"/>
    </row>
    <row r="113" spans="1:7" ht="31.2" x14ac:dyDescent="0.3">
      <c r="A113" s="123" t="s">
        <v>227</v>
      </c>
      <c r="B113" s="123" t="s">
        <v>228</v>
      </c>
      <c r="C113" s="84" t="s">
        <v>122</v>
      </c>
      <c r="D113" s="84" t="s">
        <v>123</v>
      </c>
      <c r="E113" s="84" t="s">
        <v>229</v>
      </c>
      <c r="F113" s="84" t="s">
        <v>125</v>
      </c>
    </row>
    <row r="114" spans="1:7" x14ac:dyDescent="0.3">
      <c r="A114" s="76" t="s">
        <v>126</v>
      </c>
      <c r="B114" s="90"/>
      <c r="C114" s="91">
        <f>+C116</f>
        <v>9457269583.5</v>
      </c>
      <c r="D114" s="91">
        <f>+D116</f>
        <v>9457269583.5</v>
      </c>
      <c r="E114" s="91">
        <f>+E116</f>
        <v>9457269583.5</v>
      </c>
      <c r="F114" s="77">
        <f>+F116</f>
        <v>28371808750.5</v>
      </c>
      <c r="G114" s="48">
        <v>8447178224</v>
      </c>
    </row>
    <row r="115" spans="1:7" ht="9.9" customHeight="1" x14ac:dyDescent="0.3">
      <c r="A115" s="10"/>
      <c r="B115" s="40"/>
      <c r="C115" s="12"/>
      <c r="D115" s="12"/>
      <c r="E115" s="12"/>
      <c r="F115" s="41"/>
    </row>
    <row r="116" spans="1:7" x14ac:dyDescent="0.3">
      <c r="A116" s="429" t="s">
        <v>230</v>
      </c>
      <c r="B116" s="429"/>
      <c r="C116" s="261">
        <f>+C117+C121</f>
        <v>9457269583.5</v>
      </c>
      <c r="D116" s="261">
        <f t="shared" ref="D116:E116" si="8">+D117+D121</f>
        <v>9457269583.5</v>
      </c>
      <c r="E116" s="261">
        <f t="shared" si="8"/>
        <v>9457269583.5</v>
      </c>
      <c r="F116" s="92">
        <f>+F117+F121</f>
        <v>28371808750.5</v>
      </c>
    </row>
    <row r="117" spans="1:7" x14ac:dyDescent="0.3">
      <c r="A117" s="153" t="s">
        <v>231</v>
      </c>
      <c r="B117" s="158" t="s">
        <v>232</v>
      </c>
      <c r="C117" s="12">
        <f>+C118</f>
        <v>7981475983.5</v>
      </c>
      <c r="D117" s="12">
        <f t="shared" ref="D117:E119" si="9">+D118</f>
        <v>7981475983.5</v>
      </c>
      <c r="E117" s="12">
        <f t="shared" si="9"/>
        <v>7981475983.5</v>
      </c>
      <c r="F117" s="286">
        <f t="shared" ref="F117:F124" si="10">+C117+D117+E117</f>
        <v>23944427950.5</v>
      </c>
    </row>
    <row r="118" spans="1:7" x14ac:dyDescent="0.3">
      <c r="A118" s="153" t="s">
        <v>233</v>
      </c>
      <c r="B118" s="158" t="s">
        <v>2</v>
      </c>
      <c r="C118" s="71">
        <f>+C119</f>
        <v>7981475983.5</v>
      </c>
      <c r="D118" s="71">
        <f t="shared" si="9"/>
        <v>7981475983.5</v>
      </c>
      <c r="E118" s="71">
        <f t="shared" si="9"/>
        <v>7981475983.5</v>
      </c>
      <c r="F118" s="287">
        <f t="shared" si="10"/>
        <v>23944427950.5</v>
      </c>
    </row>
    <row r="119" spans="1:7" x14ac:dyDescent="0.3">
      <c r="A119" s="153" t="s">
        <v>234</v>
      </c>
      <c r="B119" s="158" t="s">
        <v>235</v>
      </c>
      <c r="C119" s="71">
        <f>+C120</f>
        <v>7981475983.5</v>
      </c>
      <c r="D119" s="71">
        <f t="shared" si="9"/>
        <v>7981475983.5</v>
      </c>
      <c r="E119" s="71">
        <f t="shared" si="9"/>
        <v>7981475983.5</v>
      </c>
      <c r="F119" s="287">
        <f t="shared" si="10"/>
        <v>23944427950.5</v>
      </c>
    </row>
    <row r="120" spans="1:7" x14ac:dyDescent="0.3">
      <c r="A120" s="294" t="s">
        <v>236</v>
      </c>
      <c r="B120" s="295" t="s">
        <v>237</v>
      </c>
      <c r="C120" s="296">
        <v>7981475983.5</v>
      </c>
      <c r="D120" s="296">
        <v>7981475983.5</v>
      </c>
      <c r="E120" s="296">
        <v>7981475983.5</v>
      </c>
      <c r="F120" s="297">
        <f t="shared" si="10"/>
        <v>23944427950.5</v>
      </c>
    </row>
    <row r="121" spans="1:7" x14ac:dyDescent="0.3">
      <c r="A121" s="153" t="s">
        <v>238</v>
      </c>
      <c r="B121" s="158" t="s">
        <v>239</v>
      </c>
      <c r="C121" s="12">
        <f>+C122</f>
        <v>1475793600</v>
      </c>
      <c r="D121" s="12">
        <f t="shared" ref="D121:D123" si="11">+D122</f>
        <v>1475793600</v>
      </c>
      <c r="E121" s="12">
        <f t="shared" ref="E121:E123" si="12">+E122</f>
        <v>1475793600</v>
      </c>
      <c r="F121" s="286">
        <f t="shared" si="10"/>
        <v>4427380800</v>
      </c>
    </row>
    <row r="122" spans="1:7" x14ac:dyDescent="0.3">
      <c r="A122" s="153" t="s">
        <v>240</v>
      </c>
      <c r="B122" s="158" t="s">
        <v>1</v>
      </c>
      <c r="C122" s="71">
        <f>+C123</f>
        <v>1475793600</v>
      </c>
      <c r="D122" s="71">
        <f t="shared" si="11"/>
        <v>1475793600</v>
      </c>
      <c r="E122" s="71">
        <f t="shared" si="12"/>
        <v>1475793600</v>
      </c>
      <c r="F122" s="287">
        <f t="shared" si="10"/>
        <v>4427380800</v>
      </c>
    </row>
    <row r="123" spans="1:7" x14ac:dyDescent="0.3">
      <c r="A123" s="153" t="s">
        <v>241</v>
      </c>
      <c r="B123" s="158" t="s">
        <v>242</v>
      </c>
      <c r="C123" s="71">
        <f>+C124</f>
        <v>1475793600</v>
      </c>
      <c r="D123" s="71">
        <f t="shared" si="11"/>
        <v>1475793600</v>
      </c>
      <c r="E123" s="71">
        <f t="shared" si="12"/>
        <v>1475793600</v>
      </c>
      <c r="F123" s="287">
        <f t="shared" si="10"/>
        <v>4427380800</v>
      </c>
    </row>
    <row r="124" spans="1:7" x14ac:dyDescent="0.3">
      <c r="A124" s="294" t="s">
        <v>243</v>
      </c>
      <c r="B124" s="295" t="s">
        <v>244</v>
      </c>
      <c r="C124" s="296">
        <v>1475793600</v>
      </c>
      <c r="D124" s="296">
        <v>1475793600</v>
      </c>
      <c r="E124" s="296">
        <v>1475793600</v>
      </c>
      <c r="F124" s="297">
        <f t="shared" si="10"/>
        <v>4427380800</v>
      </c>
    </row>
    <row r="125" spans="1:7" ht="9.9" customHeight="1" x14ac:dyDescent="0.3">
      <c r="A125" s="107"/>
      <c r="B125" s="38"/>
      <c r="C125" s="49"/>
      <c r="D125" s="49"/>
      <c r="E125" s="49"/>
      <c r="F125" s="108"/>
    </row>
    <row r="126" spans="1:7" x14ac:dyDescent="0.3">
      <c r="A126" s="151" t="s">
        <v>135</v>
      </c>
      <c r="B126" s="152" t="s">
        <v>245</v>
      </c>
      <c r="C126" s="151"/>
      <c r="D126" s="151"/>
      <c r="E126" s="151"/>
      <c r="F126" s="151"/>
    </row>
    <row r="127" spans="1:7" ht="35.1" customHeight="1" x14ac:dyDescent="0.3">
      <c r="A127" s="431" t="s">
        <v>246</v>
      </c>
      <c r="B127" s="431"/>
      <c r="C127" s="431"/>
      <c r="D127" s="431"/>
      <c r="E127" s="431"/>
      <c r="F127" s="431"/>
    </row>
    <row r="128" spans="1:7" ht="71.25" customHeight="1" x14ac:dyDescent="0.3">
      <c r="A128" s="427" t="s">
        <v>247</v>
      </c>
      <c r="B128" s="428"/>
      <c r="C128" s="428"/>
      <c r="D128" s="428"/>
      <c r="E128" s="428"/>
      <c r="F128" s="428"/>
    </row>
    <row r="129" spans="1:7" ht="21.75" customHeight="1" x14ac:dyDescent="0.3">
      <c r="A129" s="20"/>
      <c r="B129" s="39"/>
      <c r="C129" s="19"/>
    </row>
    <row r="130" spans="1:7" x14ac:dyDescent="0.3">
      <c r="A130" s="401" t="s">
        <v>248</v>
      </c>
      <c r="B130" s="401"/>
      <c r="C130" s="401"/>
      <c r="D130" s="401"/>
      <c r="E130" s="401"/>
      <c r="F130" s="401"/>
    </row>
    <row r="131" spans="1:7" ht="32.25" customHeight="1" x14ac:dyDescent="0.3">
      <c r="A131" s="416" t="s">
        <v>249</v>
      </c>
      <c r="B131" s="416"/>
      <c r="C131" s="416"/>
      <c r="D131" s="416"/>
      <c r="E131" s="416"/>
      <c r="F131" s="416"/>
    </row>
    <row r="132" spans="1:7" x14ac:dyDescent="0.3">
      <c r="A132" s="401" t="s">
        <v>207</v>
      </c>
      <c r="B132" s="401"/>
      <c r="C132" s="401"/>
      <c r="D132" s="401"/>
      <c r="E132" s="401"/>
      <c r="F132" s="401"/>
    </row>
    <row r="133" spans="1:7" ht="33" customHeight="1" x14ac:dyDescent="0.3">
      <c r="A133" s="123" t="s">
        <v>227</v>
      </c>
      <c r="B133" s="123" t="s">
        <v>250</v>
      </c>
      <c r="C133" s="84" t="s">
        <v>122</v>
      </c>
      <c r="D133" s="84" t="s">
        <v>123</v>
      </c>
      <c r="E133" s="84" t="s">
        <v>229</v>
      </c>
      <c r="F133" s="84" t="s">
        <v>125</v>
      </c>
    </row>
    <row r="134" spans="1:7" x14ac:dyDescent="0.3">
      <c r="A134" s="76" t="s">
        <v>126</v>
      </c>
      <c r="B134" s="90"/>
      <c r="C134" s="77">
        <f>+C136+C148</f>
        <v>1598613529.3700001</v>
      </c>
      <c r="D134" s="77">
        <f t="shared" ref="D134:F134" si="13">+D136+D148</f>
        <v>1816050001.96</v>
      </c>
      <c r="E134" s="77">
        <f t="shared" si="13"/>
        <v>2175534468.2399998</v>
      </c>
      <c r="F134" s="77">
        <f t="shared" si="13"/>
        <v>5590197999.5699987</v>
      </c>
      <c r="G134" s="48"/>
    </row>
    <row r="135" spans="1:7" ht="9.9" customHeight="1" x14ac:dyDescent="0.3">
      <c r="A135" s="10"/>
      <c r="B135" s="40"/>
      <c r="C135" s="12"/>
      <c r="D135" s="12"/>
      <c r="E135" s="12"/>
      <c r="F135" s="41"/>
    </row>
    <row r="136" spans="1:7" ht="18" customHeight="1" x14ac:dyDescent="0.3">
      <c r="A136" s="429" t="s">
        <v>251</v>
      </c>
      <c r="B136" s="429"/>
      <c r="C136" s="92">
        <f>+SUM(C137:C146)</f>
        <v>1598613529.3700001</v>
      </c>
      <c r="D136" s="92">
        <f>+SUM(D137:D146)</f>
        <v>1816050001.96</v>
      </c>
      <c r="E136" s="92">
        <f>+SUM(E137:E146)</f>
        <v>2175534468.2399998</v>
      </c>
      <c r="F136" s="92">
        <f>+SUM(F137:F146)</f>
        <v>5590197999.5699987</v>
      </c>
    </row>
    <row r="137" spans="1:7" ht="15" customHeight="1" x14ac:dyDescent="0.3">
      <c r="A137" s="153">
        <v>0</v>
      </c>
      <c r="B137" s="158" t="s">
        <v>252</v>
      </c>
      <c r="C137" s="71">
        <v>1579146209.96</v>
      </c>
      <c r="D137" s="71">
        <v>1105094290.0899999</v>
      </c>
      <c r="E137" s="71">
        <v>968547167.56999993</v>
      </c>
      <c r="F137" s="287">
        <f>+C137+D137+E137</f>
        <v>3652787667.6199999</v>
      </c>
    </row>
    <row r="138" spans="1:7" ht="15" customHeight="1" x14ac:dyDescent="0.3">
      <c r="A138" s="153">
        <v>1</v>
      </c>
      <c r="B138" s="158" t="s">
        <v>3</v>
      </c>
      <c r="C138" s="71">
        <v>366390</v>
      </c>
      <c r="D138" s="288">
        <v>27662548.139999997</v>
      </c>
      <c r="E138" s="288">
        <v>86563799.920000002</v>
      </c>
      <c r="F138" s="287">
        <f t="shared" ref="F138:F146" si="14">+C138+D138+E138</f>
        <v>114592738.06</v>
      </c>
    </row>
    <row r="139" spans="1:7" ht="15" customHeight="1" x14ac:dyDescent="0.3">
      <c r="A139" s="153">
        <v>2</v>
      </c>
      <c r="B139" s="158" t="s">
        <v>253</v>
      </c>
      <c r="C139" s="71">
        <v>0</v>
      </c>
      <c r="D139" s="71">
        <v>668862649.57999992</v>
      </c>
      <c r="E139" s="71">
        <v>915929081.86999989</v>
      </c>
      <c r="F139" s="287">
        <f t="shared" si="14"/>
        <v>1584791731.4499998</v>
      </c>
    </row>
    <row r="140" spans="1:7" ht="15" customHeight="1" x14ac:dyDescent="0.3">
      <c r="A140" s="153">
        <v>3</v>
      </c>
      <c r="B140" s="158" t="s">
        <v>254</v>
      </c>
      <c r="C140" s="71">
        <v>0</v>
      </c>
      <c r="D140" s="71">
        <v>0</v>
      </c>
      <c r="E140" s="71">
        <v>0</v>
      </c>
      <c r="F140" s="287">
        <f t="shared" si="14"/>
        <v>0</v>
      </c>
    </row>
    <row r="141" spans="1:7" ht="15" customHeight="1" x14ac:dyDescent="0.3">
      <c r="A141" s="153">
        <v>4</v>
      </c>
      <c r="B141" s="158" t="s">
        <v>255</v>
      </c>
      <c r="C141" s="71">
        <v>0</v>
      </c>
      <c r="D141" s="71">
        <v>0</v>
      </c>
      <c r="E141" s="71">
        <v>0</v>
      </c>
      <c r="F141" s="287">
        <f t="shared" si="14"/>
        <v>0</v>
      </c>
    </row>
    <row r="142" spans="1:7" ht="15" customHeight="1" x14ac:dyDescent="0.3">
      <c r="A142" s="153">
        <v>5</v>
      </c>
      <c r="B142" s="158" t="s">
        <v>256</v>
      </c>
      <c r="C142" s="71">
        <v>0</v>
      </c>
      <c r="D142" s="71">
        <v>0</v>
      </c>
      <c r="E142" s="71">
        <v>0</v>
      </c>
      <c r="F142" s="287">
        <f t="shared" si="14"/>
        <v>0</v>
      </c>
    </row>
    <row r="143" spans="1:7" ht="15" customHeight="1" x14ac:dyDescent="0.3">
      <c r="A143" s="153">
        <v>6</v>
      </c>
      <c r="B143" s="158" t="s">
        <v>2</v>
      </c>
      <c r="C143" s="71">
        <v>19100929.41</v>
      </c>
      <c r="D143" s="71">
        <v>14430514.15</v>
      </c>
      <c r="E143" s="71">
        <v>204494418.88</v>
      </c>
      <c r="F143" s="287">
        <f t="shared" si="14"/>
        <v>238025862.44</v>
      </c>
    </row>
    <row r="144" spans="1:7" ht="15" customHeight="1" x14ac:dyDescent="0.3">
      <c r="A144" s="153">
        <v>7</v>
      </c>
      <c r="B144" s="158" t="s">
        <v>1</v>
      </c>
      <c r="C144" s="71">
        <v>0</v>
      </c>
      <c r="D144" s="71">
        <v>0</v>
      </c>
      <c r="E144" s="71">
        <v>0</v>
      </c>
      <c r="F144" s="287">
        <f t="shared" si="14"/>
        <v>0</v>
      </c>
    </row>
    <row r="145" spans="1:6" ht="15" customHeight="1" x14ac:dyDescent="0.3">
      <c r="A145" s="153">
        <v>8</v>
      </c>
      <c r="B145" s="158" t="s">
        <v>257</v>
      </c>
      <c r="C145" s="71">
        <v>0</v>
      </c>
      <c r="D145" s="71">
        <v>0</v>
      </c>
      <c r="E145" s="71">
        <v>0</v>
      </c>
      <c r="F145" s="287">
        <f t="shared" si="14"/>
        <v>0</v>
      </c>
    </row>
    <row r="146" spans="1:6" ht="15" customHeight="1" x14ac:dyDescent="0.3">
      <c r="A146" s="153">
        <v>9</v>
      </c>
      <c r="B146" s="158" t="s">
        <v>258</v>
      </c>
      <c r="C146" s="71">
        <v>0</v>
      </c>
      <c r="D146" s="71">
        <v>0</v>
      </c>
      <c r="E146" s="71">
        <v>0</v>
      </c>
      <c r="F146" s="287">
        <f t="shared" si="14"/>
        <v>0</v>
      </c>
    </row>
    <row r="147" spans="1:6" ht="9.9" customHeight="1" x14ac:dyDescent="0.3">
      <c r="A147" s="73"/>
      <c r="B147" s="40"/>
      <c r="C147" s="71"/>
      <c r="D147" s="71"/>
      <c r="E147" s="71"/>
      <c r="F147" s="287"/>
    </row>
    <row r="148" spans="1:6" ht="18" customHeight="1" x14ac:dyDescent="0.3">
      <c r="A148" s="415" t="s">
        <v>259</v>
      </c>
      <c r="B148" s="415"/>
      <c r="C148" s="92">
        <f t="shared" ref="C148:E149" si="15">+C149</f>
        <v>0</v>
      </c>
      <c r="D148" s="92">
        <f t="shared" si="15"/>
        <v>0</v>
      </c>
      <c r="E148" s="92">
        <f t="shared" si="15"/>
        <v>0</v>
      </c>
      <c r="F148" s="92">
        <f>+SUM(F149:F150)</f>
        <v>0</v>
      </c>
    </row>
    <row r="149" spans="1:6" ht="18" customHeight="1" x14ac:dyDescent="0.3">
      <c r="A149" s="153">
        <v>6</v>
      </c>
      <c r="B149" s="158" t="s">
        <v>2</v>
      </c>
      <c r="C149" s="227">
        <f t="shared" si="15"/>
        <v>0</v>
      </c>
      <c r="D149" s="227">
        <f t="shared" si="15"/>
        <v>0</v>
      </c>
      <c r="E149" s="227">
        <f t="shared" si="15"/>
        <v>0</v>
      </c>
      <c r="F149" s="217">
        <f>+F150</f>
        <v>0</v>
      </c>
    </row>
    <row r="150" spans="1:6" ht="18" customHeight="1" x14ac:dyDescent="0.3">
      <c r="A150" s="298" t="s">
        <v>260</v>
      </c>
      <c r="B150" s="299" t="s">
        <v>261</v>
      </c>
      <c r="C150" s="300">
        <v>0</v>
      </c>
      <c r="D150" s="300">
        <v>0</v>
      </c>
      <c r="E150" s="300">
        <v>0</v>
      </c>
      <c r="F150" s="301">
        <f>+C150+D150+E150</f>
        <v>0</v>
      </c>
    </row>
    <row r="151" spans="1:6" ht="15" customHeight="1" x14ac:dyDescent="0.3">
      <c r="A151" s="433" t="s">
        <v>262</v>
      </c>
      <c r="B151" s="434"/>
      <c r="C151" s="434"/>
      <c r="D151" s="434"/>
      <c r="E151" s="434"/>
      <c r="F151" s="434"/>
    </row>
    <row r="152" spans="1:6" ht="15" customHeight="1" x14ac:dyDescent="0.3">
      <c r="A152" s="128" t="s">
        <v>135</v>
      </c>
      <c r="B152" s="127" t="s">
        <v>245</v>
      </c>
      <c r="C152" s="127"/>
      <c r="D152" s="127"/>
      <c r="E152" s="127"/>
      <c r="F152" s="127"/>
    </row>
    <row r="153" spans="1:6" ht="75" customHeight="1" x14ac:dyDescent="0.3">
      <c r="A153" s="431" t="s">
        <v>263</v>
      </c>
      <c r="B153" s="431"/>
      <c r="C153" s="431"/>
      <c r="D153" s="431"/>
      <c r="E153" s="431"/>
      <c r="F153" s="431"/>
    </row>
    <row r="154" spans="1:6" ht="73.5" customHeight="1" x14ac:dyDescent="0.3">
      <c r="A154" s="435" t="s">
        <v>373</v>
      </c>
      <c r="B154" s="436"/>
      <c r="C154" s="436"/>
      <c r="D154" s="436"/>
      <c r="E154" s="436"/>
      <c r="F154" s="436"/>
    </row>
    <row r="155" spans="1:6" x14ac:dyDescent="0.3">
      <c r="A155" s="42"/>
      <c r="B155" s="40"/>
    </row>
    <row r="156" spans="1:6" x14ac:dyDescent="0.3">
      <c r="A156" s="401" t="s">
        <v>264</v>
      </c>
      <c r="B156" s="401"/>
      <c r="C156" s="401"/>
      <c r="D156" s="401"/>
      <c r="E156" s="401"/>
      <c r="F156" s="401"/>
    </row>
    <row r="157" spans="1:6" ht="14.4" customHeight="1" x14ac:dyDescent="0.3">
      <c r="A157" s="401" t="s">
        <v>265</v>
      </c>
      <c r="B157" s="401"/>
      <c r="C157" s="401"/>
      <c r="D157" s="401"/>
      <c r="E157" s="401"/>
      <c r="F157" s="401"/>
    </row>
    <row r="158" spans="1:6" x14ac:dyDescent="0.3">
      <c r="A158" s="401" t="s">
        <v>207</v>
      </c>
      <c r="B158" s="401"/>
      <c r="C158" s="401"/>
      <c r="D158" s="401"/>
      <c r="E158" s="401"/>
      <c r="F158" s="401"/>
    </row>
    <row r="159" spans="1:6" x14ac:dyDescent="0.3">
      <c r="A159" s="84" t="s">
        <v>266</v>
      </c>
      <c r="B159" s="84" t="s">
        <v>122</v>
      </c>
      <c r="C159" s="84" t="s">
        <v>123</v>
      </c>
      <c r="D159" s="84" t="s">
        <v>229</v>
      </c>
      <c r="E159" s="84" t="s">
        <v>125</v>
      </c>
      <c r="F159" s="106"/>
    </row>
    <row r="160" spans="1:6" ht="18" customHeight="1" x14ac:dyDescent="0.3">
      <c r="A160" s="130" t="s">
        <v>267</v>
      </c>
      <c r="B160" s="156">
        <v>0</v>
      </c>
      <c r="C160" s="39">
        <f>+B164</f>
        <v>7858656054.1300001</v>
      </c>
      <c r="D160" s="39">
        <f>+C164</f>
        <v>15499875635.670002</v>
      </c>
      <c r="E160" s="110">
        <v>0</v>
      </c>
      <c r="F160" s="204"/>
    </row>
    <row r="161" spans="1:7" ht="18" customHeight="1" x14ac:dyDescent="0.3">
      <c r="A161" s="130" t="s">
        <v>268</v>
      </c>
      <c r="B161" s="39">
        <f>+C116</f>
        <v>9457269583.5</v>
      </c>
      <c r="C161" s="39">
        <f>+D116</f>
        <v>9457269583.5</v>
      </c>
      <c r="D161" s="39">
        <f>+E116</f>
        <v>9457269583.5</v>
      </c>
      <c r="E161" s="110">
        <f>+B161+C161+D161</f>
        <v>28371808750.5</v>
      </c>
      <c r="F161" s="61"/>
    </row>
    <row r="162" spans="1:7" ht="18" customHeight="1" x14ac:dyDescent="0.3">
      <c r="A162" s="93" t="s">
        <v>269</v>
      </c>
      <c r="B162" s="94">
        <f>+B160+B161</f>
        <v>9457269583.5</v>
      </c>
      <c r="C162" s="94">
        <f>+C160+C161</f>
        <v>17315925637.630001</v>
      </c>
      <c r="D162" s="94">
        <f>+D160+D161</f>
        <v>24957145219.170002</v>
      </c>
      <c r="E162" s="94">
        <f>+E160+E161</f>
        <v>28371808750.5</v>
      </c>
      <c r="F162" s="61"/>
    </row>
    <row r="163" spans="1:7" ht="18" customHeight="1" x14ac:dyDescent="0.3">
      <c r="A163" s="130" t="s">
        <v>270</v>
      </c>
      <c r="B163" s="39">
        <f>+C136</f>
        <v>1598613529.3700001</v>
      </c>
      <c r="C163" s="39">
        <f>+D136</f>
        <v>1816050001.96</v>
      </c>
      <c r="D163" s="39">
        <f>+E136</f>
        <v>2175534468.2399998</v>
      </c>
      <c r="E163" s="110">
        <f>+SUM(B163:D163)</f>
        <v>5590197999.5699997</v>
      </c>
      <c r="F163" s="61"/>
    </row>
    <row r="164" spans="1:7" ht="18" customHeight="1" x14ac:dyDescent="0.3">
      <c r="A164" s="93" t="s">
        <v>271</v>
      </c>
      <c r="B164" s="122">
        <f>+B162-B163</f>
        <v>7858656054.1300001</v>
      </c>
      <c r="C164" s="94">
        <f>+C162-C163</f>
        <v>15499875635.670002</v>
      </c>
      <c r="D164" s="94">
        <f>+D162-D163</f>
        <v>22781610750.93</v>
      </c>
      <c r="E164" s="94">
        <f>+E162-E163</f>
        <v>22781610750.93</v>
      </c>
      <c r="F164" s="61"/>
      <c r="G164" s="48">
        <f>+E161-E163</f>
        <v>22781610750.93</v>
      </c>
    </row>
    <row r="165" spans="1:7" x14ac:dyDescent="0.3">
      <c r="A165" s="125" t="s">
        <v>135</v>
      </c>
      <c r="B165" s="124" t="s">
        <v>272</v>
      </c>
      <c r="C165" s="72"/>
      <c r="D165" s="72"/>
      <c r="E165" s="72"/>
    </row>
    <row r="166" spans="1:7" ht="18" customHeight="1" x14ac:dyDescent="0.3">
      <c r="A166" s="443" t="s">
        <v>273</v>
      </c>
      <c r="B166" s="444"/>
      <c r="C166" s="444"/>
      <c r="D166" s="444"/>
      <c r="E166" s="444"/>
      <c r="F166" s="117"/>
    </row>
    <row r="167" spans="1:7" ht="39.9" customHeight="1" x14ac:dyDescent="0.3">
      <c r="A167" s="440" t="s">
        <v>274</v>
      </c>
      <c r="B167" s="441"/>
      <c r="C167" s="441"/>
      <c r="D167" s="441"/>
      <c r="E167" s="441"/>
      <c r="F167" s="442"/>
    </row>
    <row r="168" spans="1:7" ht="18" customHeight="1" x14ac:dyDescent="0.3">
      <c r="A168" s="440" t="s">
        <v>275</v>
      </c>
      <c r="B168" s="441"/>
      <c r="C168" s="441"/>
      <c r="D168" s="441"/>
      <c r="E168" s="441"/>
      <c r="F168" s="442"/>
    </row>
    <row r="169" spans="1:7" ht="18" customHeight="1" x14ac:dyDescent="0.3">
      <c r="A169" s="440" t="s">
        <v>276</v>
      </c>
      <c r="B169" s="441"/>
      <c r="C169" s="441"/>
      <c r="D169" s="441"/>
      <c r="E169" s="441"/>
      <c r="F169" s="442"/>
    </row>
    <row r="170" spans="1:7" ht="18" customHeight="1" x14ac:dyDescent="0.3">
      <c r="A170" s="440" t="s">
        <v>277</v>
      </c>
      <c r="B170" s="441"/>
      <c r="C170" s="441"/>
      <c r="D170" s="441"/>
      <c r="E170" s="441"/>
      <c r="F170" s="442"/>
    </row>
    <row r="171" spans="1:7" ht="18" customHeight="1" x14ac:dyDescent="0.3">
      <c r="A171" s="437" t="s">
        <v>278</v>
      </c>
      <c r="B171" s="438"/>
      <c r="C171" s="438"/>
      <c r="D171" s="438"/>
      <c r="E171" s="438"/>
      <c r="F171" s="439"/>
    </row>
    <row r="172" spans="1:7" ht="15" customHeight="1" x14ac:dyDescent="0.3">
      <c r="A172" s="96" t="s">
        <v>279</v>
      </c>
      <c r="B172" s="97"/>
      <c r="C172" s="97"/>
      <c r="D172" s="97"/>
      <c r="E172" s="97"/>
      <c r="F172" s="98"/>
    </row>
    <row r="173" spans="1:7" s="105" customFormat="1" ht="50.1" customHeight="1" x14ac:dyDescent="0.3">
      <c r="A173" s="449" t="s">
        <v>280</v>
      </c>
      <c r="B173" s="450"/>
      <c r="C173" s="450"/>
      <c r="D173" s="450"/>
      <c r="E173" s="450"/>
      <c r="F173" s="451"/>
    </row>
    <row r="174" spans="1:7" ht="9.9" customHeight="1" x14ac:dyDescent="0.35">
      <c r="A174" s="4"/>
      <c r="B174" s="4"/>
      <c r="C174" s="4"/>
      <c r="D174" s="4"/>
      <c r="E174" s="4"/>
      <c r="F174" s="4"/>
    </row>
    <row r="175" spans="1:7" ht="15" customHeight="1" x14ac:dyDescent="0.3">
      <c r="B175" s="401" t="s">
        <v>281</v>
      </c>
      <c r="C175" s="401"/>
      <c r="D175" s="401"/>
      <c r="E175" s="33"/>
      <c r="F175" s="33"/>
    </row>
    <row r="176" spans="1:7" ht="33" customHeight="1" x14ac:dyDescent="0.3">
      <c r="B176" s="416" t="s">
        <v>282</v>
      </c>
      <c r="C176" s="416"/>
      <c r="D176" s="416"/>
      <c r="E176" s="33"/>
      <c r="F176" s="33"/>
    </row>
    <row r="177" spans="2:6" ht="15" customHeight="1" x14ac:dyDescent="0.3">
      <c r="B177" s="401" t="s">
        <v>207</v>
      </c>
      <c r="C177" s="401"/>
      <c r="D177" s="401"/>
      <c r="E177" s="33"/>
      <c r="F177" s="33"/>
    </row>
    <row r="178" spans="2:6" ht="18" customHeight="1" x14ac:dyDescent="0.3">
      <c r="B178" s="395" t="s">
        <v>266</v>
      </c>
      <c r="C178" s="395"/>
      <c r="D178" s="85" t="s">
        <v>283</v>
      </c>
      <c r="E178"/>
      <c r="F178" s="106"/>
    </row>
    <row r="179" spans="2:6" ht="18" customHeight="1" x14ac:dyDescent="0.3">
      <c r="B179" s="456" t="s">
        <v>284</v>
      </c>
      <c r="C179" s="456"/>
      <c r="D179" s="85"/>
      <c r="E179"/>
      <c r="F179" s="106"/>
    </row>
    <row r="180" spans="2:6" ht="18" customHeight="1" x14ac:dyDescent="0.3">
      <c r="B180" s="109" t="s">
        <v>285</v>
      </c>
      <c r="D180" s="39">
        <v>0</v>
      </c>
      <c r="E180"/>
      <c r="F180" s="106"/>
    </row>
    <row r="181" spans="2:6" ht="18" customHeight="1" x14ac:dyDescent="0.3">
      <c r="B181" s="109" t="s">
        <v>286</v>
      </c>
      <c r="D181" s="39">
        <v>0</v>
      </c>
      <c r="E181"/>
      <c r="F181" s="106"/>
    </row>
    <row r="182" spans="2:6" ht="18" customHeight="1" x14ac:dyDescent="0.3">
      <c r="B182" s="457" t="s">
        <v>126</v>
      </c>
      <c r="C182" s="457"/>
      <c r="D182" s="233">
        <f>+D180+D181</f>
        <v>0</v>
      </c>
      <c r="E182"/>
      <c r="F182" s="106"/>
    </row>
    <row r="183" spans="2:6" ht="9.9" customHeight="1" x14ac:dyDescent="0.3">
      <c r="B183" s="109"/>
      <c r="D183" s="39"/>
      <c r="E183" s="110"/>
      <c r="F183" s="106"/>
    </row>
    <row r="184" spans="2:6" ht="18" customHeight="1" x14ac:dyDescent="0.3">
      <c r="B184" s="456" t="s">
        <v>287</v>
      </c>
      <c r="C184" s="456"/>
      <c r="D184" s="85" t="s">
        <v>283</v>
      </c>
      <c r="E184" s="110"/>
      <c r="F184" s="106"/>
    </row>
    <row r="185" spans="2:6" ht="18" customHeight="1" x14ac:dyDescent="0.3">
      <c r="B185" s="109" t="s">
        <v>285</v>
      </c>
      <c r="D185" s="39">
        <v>0</v>
      </c>
      <c r="E185" s="110"/>
      <c r="F185" s="106"/>
    </row>
    <row r="186" spans="2:6" ht="18" customHeight="1" x14ac:dyDescent="0.3">
      <c r="B186" s="109" t="s">
        <v>288</v>
      </c>
      <c r="D186" s="39">
        <v>0</v>
      </c>
      <c r="E186" s="110"/>
      <c r="F186" s="106"/>
    </row>
    <row r="187" spans="2:6" ht="18" customHeight="1" x14ac:dyDescent="0.3">
      <c r="B187" s="457" t="s">
        <v>289</v>
      </c>
      <c r="C187" s="457"/>
      <c r="D187" s="233">
        <f>+D185+D186</f>
        <v>0</v>
      </c>
      <c r="E187" s="110"/>
      <c r="F187" s="106"/>
    </row>
    <row r="188" spans="2:6" ht="9.9" customHeight="1" x14ac:dyDescent="0.3">
      <c r="B188" s="109"/>
      <c r="D188" s="110"/>
      <c r="E188" s="110"/>
      <c r="F188" s="106"/>
    </row>
    <row r="189" spans="2:6" ht="18" customHeight="1" x14ac:dyDescent="0.3">
      <c r="B189" s="456" t="s">
        <v>290</v>
      </c>
      <c r="C189" s="456"/>
      <c r="D189" s="85" t="s">
        <v>283</v>
      </c>
      <c r="E189" s="110"/>
      <c r="F189" s="106"/>
    </row>
    <row r="190" spans="2:6" ht="18" customHeight="1" x14ac:dyDescent="0.3">
      <c r="B190" s="109" t="s">
        <v>285</v>
      </c>
      <c r="D190" s="39">
        <f>+D180-D185</f>
        <v>0</v>
      </c>
      <c r="E190" s="110"/>
      <c r="F190" s="106"/>
    </row>
    <row r="191" spans="2:6" ht="18" customHeight="1" x14ac:dyDescent="0.3">
      <c r="B191" s="109" t="s">
        <v>286</v>
      </c>
      <c r="D191" s="39">
        <f>+D181-D186</f>
        <v>0</v>
      </c>
      <c r="E191" s="110"/>
      <c r="F191" s="106"/>
    </row>
    <row r="192" spans="2:6" ht="18" customHeight="1" x14ac:dyDescent="0.3">
      <c r="B192" s="457" t="s">
        <v>291</v>
      </c>
      <c r="C192" s="457"/>
      <c r="D192" s="235">
        <f>+D190+D191</f>
        <v>0</v>
      </c>
      <c r="E192" s="110"/>
      <c r="F192" s="106"/>
    </row>
    <row r="193" spans="1:6" ht="15" customHeight="1" x14ac:dyDescent="0.3">
      <c r="B193" s="163" t="s">
        <v>292</v>
      </c>
      <c r="C193" s="126"/>
      <c r="D193" s="160"/>
      <c r="E193" s="160"/>
      <c r="F193" s="32">
        <f>+D185-F196</f>
        <v>0</v>
      </c>
    </row>
    <row r="194" spans="1:6" ht="15" customHeight="1" x14ac:dyDescent="0.3">
      <c r="B194" s="192"/>
      <c r="C194" s="193"/>
      <c r="D194" s="160"/>
      <c r="E194" s="160"/>
      <c r="F194" s="32"/>
    </row>
    <row r="195" spans="1:6" ht="15" customHeight="1" x14ac:dyDescent="0.3">
      <c r="A195" s="84" t="s">
        <v>227</v>
      </c>
      <c r="B195" s="84" t="s">
        <v>293</v>
      </c>
      <c r="C195" s="84" t="s">
        <v>122</v>
      </c>
      <c r="D195" s="84" t="s">
        <v>123</v>
      </c>
      <c r="E195" s="84" t="s">
        <v>229</v>
      </c>
      <c r="F195" s="84" t="s">
        <v>125</v>
      </c>
    </row>
    <row r="196" spans="1:6" ht="15" customHeight="1" x14ac:dyDescent="0.3">
      <c r="A196" s="194" t="s">
        <v>294</v>
      </c>
      <c r="B196" s="195"/>
      <c r="C196" s="196">
        <f>+SUM(C197:C206)</f>
        <v>0</v>
      </c>
      <c r="D196" s="196">
        <f>+SUM(D197:D206)</f>
        <v>0</v>
      </c>
      <c r="E196" s="196">
        <f>+SUM(E197:E206)</f>
        <v>0</v>
      </c>
      <c r="F196" s="196">
        <f>+SUM(F197:F206)</f>
        <v>0</v>
      </c>
    </row>
    <row r="197" spans="1:6" ht="15" customHeight="1" x14ac:dyDescent="0.3">
      <c r="A197" s="153">
        <v>0</v>
      </c>
      <c r="B197" s="158" t="s">
        <v>252</v>
      </c>
      <c r="C197" s="13">
        <v>0</v>
      </c>
      <c r="D197" s="13">
        <v>0</v>
      </c>
      <c r="E197" s="13">
        <v>0</v>
      </c>
      <c r="F197" s="287">
        <f>+C197+D197+E197</f>
        <v>0</v>
      </c>
    </row>
    <row r="198" spans="1:6" ht="15" customHeight="1" x14ac:dyDescent="0.3">
      <c r="A198" s="153">
        <v>1</v>
      </c>
      <c r="B198" s="158" t="s">
        <v>3</v>
      </c>
      <c r="C198" s="13">
        <v>0</v>
      </c>
      <c r="D198" s="47">
        <v>0</v>
      </c>
      <c r="E198" s="47">
        <v>0</v>
      </c>
      <c r="F198" s="287">
        <f t="shared" ref="F198:F206" si="16">+C198+D198+E198</f>
        <v>0</v>
      </c>
    </row>
    <row r="199" spans="1:6" ht="15" customHeight="1" x14ac:dyDescent="0.3">
      <c r="A199" s="153">
        <v>2</v>
      </c>
      <c r="B199" s="158" t="s">
        <v>253</v>
      </c>
      <c r="C199" s="13">
        <v>0</v>
      </c>
      <c r="D199" s="13">
        <v>0</v>
      </c>
      <c r="E199" s="13">
        <v>0</v>
      </c>
      <c r="F199" s="287">
        <f t="shared" si="16"/>
        <v>0</v>
      </c>
    </row>
    <row r="200" spans="1:6" ht="15" customHeight="1" x14ac:dyDescent="0.3">
      <c r="A200" s="153">
        <v>3</v>
      </c>
      <c r="B200" s="158" t="s">
        <v>254</v>
      </c>
      <c r="C200" s="13">
        <v>0</v>
      </c>
      <c r="D200" s="13">
        <v>0</v>
      </c>
      <c r="E200" s="13">
        <v>0</v>
      </c>
      <c r="F200" s="287">
        <f t="shared" si="16"/>
        <v>0</v>
      </c>
    </row>
    <row r="201" spans="1:6" ht="15" customHeight="1" x14ac:dyDescent="0.3">
      <c r="A201" s="153">
        <v>4</v>
      </c>
      <c r="B201" s="158" t="s">
        <v>255</v>
      </c>
      <c r="C201" s="13">
        <v>0</v>
      </c>
      <c r="D201" s="13">
        <v>0</v>
      </c>
      <c r="E201" s="13">
        <v>0</v>
      </c>
      <c r="F201" s="287">
        <f t="shared" si="16"/>
        <v>0</v>
      </c>
    </row>
    <row r="202" spans="1:6" ht="15" customHeight="1" x14ac:dyDescent="0.3">
      <c r="A202" s="153">
        <v>5</v>
      </c>
      <c r="B202" s="158" t="s">
        <v>256</v>
      </c>
      <c r="C202" s="13">
        <v>0</v>
      </c>
      <c r="D202" s="13">
        <v>0</v>
      </c>
      <c r="E202" s="13">
        <v>0</v>
      </c>
      <c r="F202" s="287">
        <f t="shared" si="16"/>
        <v>0</v>
      </c>
    </row>
    <row r="203" spans="1:6" ht="15" customHeight="1" x14ac:dyDescent="0.3">
      <c r="A203" s="153">
        <v>6</v>
      </c>
      <c r="B203" s="158" t="s">
        <v>2</v>
      </c>
      <c r="C203" s="13">
        <v>0</v>
      </c>
      <c r="D203" s="13">
        <v>0</v>
      </c>
      <c r="E203" s="13">
        <v>0</v>
      </c>
      <c r="F203" s="287">
        <f t="shared" si="16"/>
        <v>0</v>
      </c>
    </row>
    <row r="204" spans="1:6" ht="15" customHeight="1" x14ac:dyDescent="0.3">
      <c r="A204" s="153">
        <v>7</v>
      </c>
      <c r="B204" s="158" t="s">
        <v>1</v>
      </c>
      <c r="C204" s="13">
        <v>0</v>
      </c>
      <c r="D204" s="13">
        <v>0</v>
      </c>
      <c r="E204" s="13">
        <v>0</v>
      </c>
      <c r="F204" s="287">
        <f t="shared" si="16"/>
        <v>0</v>
      </c>
    </row>
    <row r="205" spans="1:6" ht="15" customHeight="1" x14ac:dyDescent="0.3">
      <c r="A205" s="153">
        <v>8</v>
      </c>
      <c r="B205" s="158" t="s">
        <v>257</v>
      </c>
      <c r="C205" s="13">
        <v>0</v>
      </c>
      <c r="D205" s="13">
        <v>0</v>
      </c>
      <c r="E205" s="13">
        <v>0</v>
      </c>
      <c r="F205" s="287">
        <f t="shared" si="16"/>
        <v>0</v>
      </c>
    </row>
    <row r="206" spans="1:6" ht="15" customHeight="1" x14ac:dyDescent="0.3">
      <c r="A206" s="197">
        <v>9</v>
      </c>
      <c r="B206" s="198" t="s">
        <v>258</v>
      </c>
      <c r="C206" s="15">
        <v>0</v>
      </c>
      <c r="D206" s="15">
        <v>0</v>
      </c>
      <c r="E206" s="15">
        <v>0</v>
      </c>
      <c r="F206" s="292">
        <f t="shared" si="16"/>
        <v>0</v>
      </c>
    </row>
    <row r="207" spans="1:6" ht="15" customHeight="1" x14ac:dyDescent="0.3">
      <c r="A207" s="458" t="s">
        <v>292</v>
      </c>
      <c r="B207" s="458"/>
      <c r="C207" s="458"/>
      <c r="D207" s="458"/>
      <c r="E207" s="458"/>
      <c r="F207" s="458"/>
    </row>
    <row r="208" spans="1:6" ht="15" customHeight="1" x14ac:dyDescent="0.3">
      <c r="A208" s="293"/>
      <c r="B208" s="293"/>
      <c r="C208" s="293"/>
      <c r="D208" s="293"/>
      <c r="E208" s="293"/>
      <c r="F208" s="293"/>
    </row>
    <row r="209" spans="1:6" ht="15" customHeight="1" x14ac:dyDescent="0.3">
      <c r="A209" s="96" t="s">
        <v>279</v>
      </c>
      <c r="B209" s="97"/>
      <c r="C209" s="97"/>
      <c r="D209" s="97"/>
      <c r="E209" s="97"/>
      <c r="F209" s="98"/>
    </row>
    <row r="210" spans="1:6" ht="36.75" customHeight="1" x14ac:dyDescent="0.3">
      <c r="A210" s="452" t="s">
        <v>295</v>
      </c>
      <c r="B210" s="453"/>
      <c r="C210" s="453"/>
      <c r="D210" s="453"/>
      <c r="E210" s="453"/>
      <c r="F210" s="454"/>
    </row>
    <row r="211" spans="1:6" ht="15" customHeight="1" x14ac:dyDescent="0.35">
      <c r="A211" s="4"/>
      <c r="B211" s="4"/>
      <c r="C211" s="4"/>
      <c r="D211" s="4"/>
      <c r="E211" s="4"/>
      <c r="F211" s="4"/>
    </row>
    <row r="212" spans="1:6" ht="39.9" customHeight="1" x14ac:dyDescent="0.3">
      <c r="A212" s="111" t="s">
        <v>296</v>
      </c>
      <c r="B212" s="380" t="s">
        <v>297</v>
      </c>
      <c r="C212" s="381"/>
      <c r="D212" s="382"/>
      <c r="E212" s="383"/>
      <c r="F212" s="384"/>
    </row>
    <row r="213" spans="1:6" ht="39.9" customHeight="1" x14ac:dyDescent="0.3">
      <c r="A213" s="112" t="s">
        <v>188</v>
      </c>
      <c r="B213" s="380" t="s">
        <v>194</v>
      </c>
      <c r="C213" s="381"/>
      <c r="D213" s="385"/>
      <c r="E213" s="386"/>
      <c r="F213" s="387"/>
    </row>
    <row r="214" spans="1:6" ht="39.9" customHeight="1" x14ac:dyDescent="0.3">
      <c r="A214" s="113" t="s">
        <v>190</v>
      </c>
      <c r="B214" s="380" t="s">
        <v>195</v>
      </c>
      <c r="C214" s="381"/>
      <c r="D214" s="388"/>
      <c r="E214" s="389"/>
      <c r="F214" s="390"/>
    </row>
    <row r="215" spans="1:6" x14ac:dyDescent="0.3">
      <c r="A215" s="455" t="s">
        <v>107</v>
      </c>
      <c r="B215" s="455"/>
      <c r="C215" s="455"/>
      <c r="D215" s="455"/>
      <c r="E215" s="455"/>
      <c r="F215" s="455"/>
    </row>
    <row r="216" spans="1:6" x14ac:dyDescent="0.3">
      <c r="A216" s="120"/>
      <c r="B216" s="120"/>
      <c r="C216" s="120"/>
      <c r="D216" s="120"/>
      <c r="E216" s="120"/>
      <c r="F216" s="120"/>
    </row>
    <row r="217" spans="1:6" x14ac:dyDescent="0.3">
      <c r="A217" s="446" t="s">
        <v>298</v>
      </c>
      <c r="B217" s="447"/>
      <c r="C217" s="447"/>
      <c r="D217" s="447"/>
      <c r="E217" s="447"/>
      <c r="F217" s="448"/>
    </row>
    <row r="218" spans="1:6" x14ac:dyDescent="0.3">
      <c r="A218" s="99" t="s">
        <v>299</v>
      </c>
      <c r="F218" s="100"/>
    </row>
    <row r="219" spans="1:6" ht="9.9" customHeight="1" x14ac:dyDescent="0.3">
      <c r="A219" s="101"/>
      <c r="F219" s="100"/>
    </row>
    <row r="220" spans="1:6" ht="33" customHeight="1" thickBot="1" x14ac:dyDescent="0.35">
      <c r="A220" s="165" t="s">
        <v>300</v>
      </c>
      <c r="B220" s="164">
        <f>+B99</f>
        <v>53713343422</v>
      </c>
      <c r="F220" s="100"/>
    </row>
    <row r="221" spans="1:6" ht="16.2" thickTop="1" x14ac:dyDescent="0.3">
      <c r="A221" s="101"/>
      <c r="F221" s="100"/>
    </row>
    <row r="222" spans="1:6" x14ac:dyDescent="0.3">
      <c r="A222" s="99" t="s">
        <v>301</v>
      </c>
      <c r="D222" s="33" t="s">
        <v>302</v>
      </c>
      <c r="F222" s="100"/>
    </row>
    <row r="223" spans="1:6" x14ac:dyDescent="0.3">
      <c r="A223" s="101" t="s">
        <v>303</v>
      </c>
      <c r="B223" s="48">
        <f>+B97</f>
        <v>53713343422</v>
      </c>
      <c r="D223" s="369" t="s">
        <v>304</v>
      </c>
      <c r="E223" s="369"/>
      <c r="F223" s="445"/>
    </row>
    <row r="224" spans="1:6" x14ac:dyDescent="0.3">
      <c r="A224" s="101" t="s">
        <v>305</v>
      </c>
      <c r="B224" s="50">
        <f>+F116</f>
        <v>28371808750.5</v>
      </c>
      <c r="D224" s="369"/>
      <c r="E224" s="369"/>
      <c r="F224" s="445"/>
    </row>
    <row r="225" spans="1:6" ht="16.2" thickBot="1" x14ac:dyDescent="0.35">
      <c r="A225" s="101" t="s">
        <v>306</v>
      </c>
      <c r="B225" s="143">
        <f>+B223-B224</f>
        <v>25341534671.5</v>
      </c>
      <c r="D225" s="26" t="s">
        <v>307</v>
      </c>
      <c r="F225" s="145">
        <f>+F116</f>
        <v>28371808750.5</v>
      </c>
    </row>
    <row r="226" spans="1:6" ht="16.2" thickTop="1" x14ac:dyDescent="0.3">
      <c r="A226" s="101"/>
      <c r="D226" s="26" t="s">
        <v>308</v>
      </c>
      <c r="F226" s="146">
        <f>+F136</f>
        <v>5590197999.5699987</v>
      </c>
    </row>
    <row r="227" spans="1:6" ht="16.2" thickBot="1" x14ac:dyDescent="0.35">
      <c r="A227" s="99" t="s">
        <v>309</v>
      </c>
      <c r="D227" s="33" t="s">
        <v>310</v>
      </c>
      <c r="E227" s="33"/>
      <c r="F227" s="147">
        <f>+F226/F225</f>
        <v>0.19703354300495493</v>
      </c>
    </row>
    <row r="228" spans="1:6" ht="16.2" thickTop="1" x14ac:dyDescent="0.3">
      <c r="A228" s="101" t="s">
        <v>311</v>
      </c>
      <c r="B228" s="48">
        <f>+F30</f>
        <v>5590197999.5699997</v>
      </c>
      <c r="F228" s="100"/>
    </row>
    <row r="229" spans="1:6" x14ac:dyDescent="0.3">
      <c r="A229" s="101" t="s">
        <v>312</v>
      </c>
      <c r="B229" s="50">
        <f>+F136</f>
        <v>5590197999.5699987</v>
      </c>
      <c r="D229" s="369" t="s">
        <v>313</v>
      </c>
      <c r="E229" s="369"/>
      <c r="F229" s="445"/>
    </row>
    <row r="230" spans="1:6" ht="16.2" thickBot="1" x14ac:dyDescent="0.35">
      <c r="A230" s="101" t="s">
        <v>314</v>
      </c>
      <c r="B230" s="144">
        <f>+B228-B229</f>
        <v>0</v>
      </c>
      <c r="D230" s="369"/>
      <c r="E230" s="369"/>
      <c r="F230" s="445"/>
    </row>
    <row r="231" spans="1:6" ht="16.2" thickTop="1" x14ac:dyDescent="0.3">
      <c r="A231" s="101"/>
      <c r="B231"/>
      <c r="D231" s="59" t="s">
        <v>315</v>
      </c>
      <c r="E231" s="148"/>
      <c r="F231" s="145">
        <f>+B97</f>
        <v>53713343422</v>
      </c>
    </row>
    <row r="232" spans="1:6" x14ac:dyDescent="0.3">
      <c r="A232" s="101"/>
      <c r="B232"/>
      <c r="D232" s="59" t="s">
        <v>308</v>
      </c>
      <c r="E232" s="148"/>
      <c r="F232" s="146">
        <f>+F136</f>
        <v>5590197999.5699987</v>
      </c>
    </row>
    <row r="233" spans="1:6" ht="16.2" thickBot="1" x14ac:dyDescent="0.35">
      <c r="A233" s="101"/>
      <c r="B233"/>
      <c r="D233" s="148"/>
      <c r="E233" s="148"/>
      <c r="F233" s="147">
        <f>+F232/F231</f>
        <v>0.10407466084638396</v>
      </c>
    </row>
    <row r="234" spans="1:6" ht="16.2" thickTop="1" x14ac:dyDescent="0.3">
      <c r="A234" s="102"/>
      <c r="B234" s="103"/>
      <c r="C234" s="103"/>
      <c r="D234" s="103"/>
      <c r="E234" s="103"/>
      <c r="F234" s="104"/>
    </row>
  </sheetData>
  <mergeCells count="121">
    <mergeCell ref="D229:F230"/>
    <mergeCell ref="A217:F217"/>
    <mergeCell ref="A173:F173"/>
    <mergeCell ref="A210:F210"/>
    <mergeCell ref="A215:F215"/>
    <mergeCell ref="B212:C212"/>
    <mergeCell ref="D212:F214"/>
    <mergeCell ref="B213:C213"/>
    <mergeCell ref="B214:C214"/>
    <mergeCell ref="B179:C179"/>
    <mergeCell ref="B182:C182"/>
    <mergeCell ref="B178:C178"/>
    <mergeCell ref="B192:C192"/>
    <mergeCell ref="B176:D176"/>
    <mergeCell ref="A207:F207"/>
    <mergeCell ref="B175:D175"/>
    <mergeCell ref="B177:D177"/>
    <mergeCell ref="B184:C184"/>
    <mergeCell ref="B187:C187"/>
    <mergeCell ref="B189:C189"/>
    <mergeCell ref="D223:F224"/>
    <mergeCell ref="A136:B136"/>
    <mergeCell ref="A148:B148"/>
    <mergeCell ref="A151:F151"/>
    <mergeCell ref="A154:F154"/>
    <mergeCell ref="A153:F153"/>
    <mergeCell ref="A171:F171"/>
    <mergeCell ref="A156:F156"/>
    <mergeCell ref="A157:F157"/>
    <mergeCell ref="A158:F158"/>
    <mergeCell ref="A167:F167"/>
    <mergeCell ref="A168:F168"/>
    <mergeCell ref="A169:F169"/>
    <mergeCell ref="A170:F170"/>
    <mergeCell ref="A166:E166"/>
    <mergeCell ref="A89:F89"/>
    <mergeCell ref="A130:F130"/>
    <mergeCell ref="A131:F131"/>
    <mergeCell ref="A132:F132"/>
    <mergeCell ref="A93:F93"/>
    <mergeCell ref="A94:F94"/>
    <mergeCell ref="A95:F95"/>
    <mergeCell ref="A108:F108"/>
    <mergeCell ref="A110:F110"/>
    <mergeCell ref="A111:F111"/>
    <mergeCell ref="A112:F112"/>
    <mergeCell ref="A128:F128"/>
    <mergeCell ref="A116:B116"/>
    <mergeCell ref="A107:F107"/>
    <mergeCell ref="A127:F127"/>
    <mergeCell ref="A91:F91"/>
    <mergeCell ref="B78:C78"/>
    <mergeCell ref="D76:F78"/>
    <mergeCell ref="A68:B68"/>
    <mergeCell ref="A69:B69"/>
    <mergeCell ref="A70:B70"/>
    <mergeCell ref="A74:F74"/>
    <mergeCell ref="B76:C76"/>
    <mergeCell ref="B77:C77"/>
    <mergeCell ref="A73:F73"/>
    <mergeCell ref="A71:B71"/>
    <mergeCell ref="A66:F66"/>
    <mergeCell ref="A67:F67"/>
    <mergeCell ref="A56:F56"/>
    <mergeCell ref="A57:B57"/>
    <mergeCell ref="A58:B58"/>
    <mergeCell ref="A59:B59"/>
    <mergeCell ref="A60:B60"/>
    <mergeCell ref="A61:B61"/>
    <mergeCell ref="A64:F64"/>
    <mergeCell ref="A63:F63"/>
    <mergeCell ref="A55:F55"/>
    <mergeCell ref="A9:F9"/>
    <mergeCell ref="C5:E5"/>
    <mergeCell ref="C6:E6"/>
    <mergeCell ref="C7:E7"/>
    <mergeCell ref="A11:F11"/>
    <mergeCell ref="A24:F24"/>
    <mergeCell ref="A52:F52"/>
    <mergeCell ref="A31:B31"/>
    <mergeCell ref="A32:B32"/>
    <mergeCell ref="A33:B33"/>
    <mergeCell ref="A34:B34"/>
    <mergeCell ref="A35:B35"/>
    <mergeCell ref="A36:B36"/>
    <mergeCell ref="A37:B37"/>
    <mergeCell ref="A38:B38"/>
    <mergeCell ref="A44:B44"/>
    <mergeCell ref="A39:B39"/>
    <mergeCell ref="A40:B40"/>
    <mergeCell ref="A41:B41"/>
    <mergeCell ref="A42:B42"/>
    <mergeCell ref="A43:B43"/>
    <mergeCell ref="A1:F2"/>
    <mergeCell ref="A53:F53"/>
    <mergeCell ref="A29:B29"/>
    <mergeCell ref="A13:F13"/>
    <mergeCell ref="A14:F14"/>
    <mergeCell ref="A25:F25"/>
    <mergeCell ref="A45:B45"/>
    <mergeCell ref="A46:B46"/>
    <mergeCell ref="A47:B47"/>
    <mergeCell ref="A48:B48"/>
    <mergeCell ref="A49:B49"/>
    <mergeCell ref="A50:B50"/>
    <mergeCell ref="A27:F27"/>
    <mergeCell ref="A28:F28"/>
    <mergeCell ref="A3:F3"/>
    <mergeCell ref="B23:F23"/>
    <mergeCell ref="B79:C79"/>
    <mergeCell ref="D79:F81"/>
    <mergeCell ref="B80:C80"/>
    <mergeCell ref="B81:C81"/>
    <mergeCell ref="B82:C82"/>
    <mergeCell ref="D82:F84"/>
    <mergeCell ref="B83:C83"/>
    <mergeCell ref="B84:C84"/>
    <mergeCell ref="B85:C85"/>
    <mergeCell ref="D85:F87"/>
    <mergeCell ref="B86:C86"/>
    <mergeCell ref="B87:C87"/>
  </mergeCells>
  <phoneticPr fontId="9" type="noConversion"/>
  <conditionalFormatting sqref="B230">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93">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12:F214"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57:F157" xr:uid="{4A154B9A-0966-4831-AC84-A0429032B75C}"/>
    <dataValidation allowBlank="1" showInputMessage="1" showErrorMessage="1" promptTitle="Advertencia" prompt="Se recomienda leer cuidadosamente las indicaciones dispuestas en la parte inferior de esta tabla. " sqref="A160"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80:D184 D188" xr:uid="{F37C8231-A659-425B-853B-80F2DAE8B7E7}"/>
    <dataValidation allowBlank="1" showInputMessage="1" showErrorMessage="1" promptTitle="Advertencia" prompt="Se debe indicar el nombre de la partida de acuerdo al Clasificador de los Ingresos del Sector Público." sqref="B113"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113 A133"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117:A119 A137 A197" xr:uid="{23F4902A-2877-4B82-AE1B-A188314E62C6}"/>
    <dataValidation allowBlank="1" showInputMessage="1" showErrorMessage="1" promptTitle="Advertencia" prompt="El nombre de la partida debe ser de acuerdo al Clasificador de los Ingresos del Sector Público. " sqref="B117:B119 B137 B197" xr:uid="{1BBBAC00-D3AB-43DC-A55F-E540B6D06F63}"/>
    <dataValidation allowBlank="1" showInputMessage="1" showErrorMessage="1" promptTitle="Recordatorio" prompt="El superávit libre debe ser reintegrado a más tardar el 31 de marzo,_x000a_de acuerdo al  Decreto Nº 43189-MTSS, artículo 66. " sqref="B181:B183 B185:B188 B190:B192"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31:F131" xr:uid="{80C03DEF-6B29-4E70-BF2F-105E4E97E2B5}"/>
    <dataValidation allowBlank="1" showInputMessage="1" showErrorMessage="1" promptTitle="Advertencia" prompt="NO incluir recursos de vigencias anteriores, para ese fin se completa tabla N°9" sqref="B99" xr:uid="{81036899-7B6D-4858-9108-BA705DCE4980}"/>
    <dataValidation allowBlank="1" showInputMessage="1" showErrorMessage="1" promptTitle="Advertencia" prompt="En enero no debe haber saldo inicial, si la UE cuenta con superávit, debe consignarse en la tabla 9." sqref="B160"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111:F111"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76 E176:F176"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6:F87" xr:uid="{66E3D2A3-0A12-41E6-A92E-4A8A0A1026B7}"/>
  </dataValidations>
  <hyperlinks>
    <hyperlink ref="B113" r:id="rId1" xr:uid="{499B9670-00BC-42DE-AD34-F311B051BF9D}"/>
    <hyperlink ref="B133" r:id="rId2" display="Nombre de la Partida presupuestaria" xr:uid="{CA966660-67FD-4F24-B2FE-DA3416D730C9}"/>
    <hyperlink ref="A113" r:id="rId3" xr:uid="{91D6A97E-12A6-4B35-A3D7-457C1904EFDF}"/>
    <hyperlink ref="A133" r:id="rId4" xr:uid="{60B9FCEF-5595-4032-8AD2-A9A600AC6A47}"/>
  </hyperlinks>
  <printOptions horizontalCentered="1"/>
  <pageMargins left="0.11811023622047245" right="0.11811023622047245" top="0.31496062992125984" bottom="0.19685039370078741" header="0.11811023622047245" footer="0.11811023622047245"/>
  <pageSetup scale="51"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3" manualBreakCount="3">
    <brk id="54" max="5" man="1"/>
    <brk id="88" max="16383" man="1"/>
    <brk id="155" max="5" man="1"/>
  </rowBreaks>
  <ignoredErrors>
    <ignoredError sqref="F16:F22" evalError="1"/>
    <ignoredError sqref="F38" formula="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H224"/>
  <sheetViews>
    <sheetView showGridLines="0" zoomScale="80" zoomScaleNormal="80" zoomScaleSheetLayoutView="100" workbookViewId="0">
      <selection sqref="A1:F2"/>
    </sheetView>
  </sheetViews>
  <sheetFormatPr baseColWidth="10" defaultColWidth="11.44140625" defaultRowHeight="15.6" x14ac:dyDescent="0.3"/>
  <cols>
    <col min="1" max="1" width="47.6640625" style="26" customWidth="1"/>
    <col min="2" max="2" width="49.109375" style="26" customWidth="1"/>
    <col min="3" max="3" width="22.88671875" style="26" customWidth="1"/>
    <col min="4" max="4" width="26.33203125" style="26" customWidth="1"/>
    <col min="5" max="5" width="22.88671875" style="26" customWidth="1"/>
    <col min="6" max="6" width="22" style="26" bestFit="1" customWidth="1"/>
    <col min="7" max="7" width="18.109375" style="26" bestFit="1" customWidth="1"/>
    <col min="8" max="8" width="19.33203125" style="26" bestFit="1" customWidth="1"/>
    <col min="9" max="16384" width="11.44140625" style="26"/>
  </cols>
  <sheetData>
    <row r="1" spans="1:6" ht="18" customHeight="1" x14ac:dyDescent="0.3">
      <c r="A1" s="391" t="s">
        <v>108</v>
      </c>
      <c r="B1" s="391"/>
      <c r="C1" s="391"/>
      <c r="D1" s="391"/>
      <c r="E1" s="391"/>
      <c r="F1" s="391"/>
    </row>
    <row r="2" spans="1:6" ht="18" customHeight="1" x14ac:dyDescent="0.3">
      <c r="A2" s="391"/>
      <c r="B2" s="391"/>
      <c r="C2" s="391"/>
      <c r="D2" s="391"/>
      <c r="E2" s="391"/>
      <c r="F2" s="391"/>
    </row>
    <row r="3" spans="1:6" ht="18" customHeight="1" x14ac:dyDescent="0.3">
      <c r="A3" s="399" t="s">
        <v>316</v>
      </c>
      <c r="B3" s="399"/>
      <c r="C3" s="399"/>
      <c r="D3" s="399"/>
      <c r="E3" s="399"/>
      <c r="F3" s="399"/>
    </row>
    <row r="4" spans="1:6" ht="15" customHeight="1" thickBot="1" x14ac:dyDescent="0.35">
      <c r="A4" s="27"/>
      <c r="B4" s="27"/>
      <c r="C4" s="27"/>
      <c r="D4" s="27"/>
      <c r="E4" s="27"/>
      <c r="F4" s="27"/>
    </row>
    <row r="5" spans="1:6" ht="18" customHeight="1" x14ac:dyDescent="0.3">
      <c r="A5" s="54"/>
      <c r="B5" s="131" t="s">
        <v>110</v>
      </c>
      <c r="C5" s="403" t="str">
        <f>+'1T'!C5</f>
        <v>Programa Nacional de Nutrición y Desarrollo Infantil CEN CINAI</v>
      </c>
      <c r="D5" s="404"/>
      <c r="E5" s="405"/>
    </row>
    <row r="6" spans="1:6" ht="18" customHeight="1" x14ac:dyDescent="0.3">
      <c r="A6" s="55"/>
      <c r="B6" s="132" t="s">
        <v>112</v>
      </c>
      <c r="C6" s="380" t="str">
        <f>+'1T'!C6</f>
        <v>Ministerio de Salud</v>
      </c>
      <c r="D6" s="406"/>
      <c r="E6" s="407"/>
      <c r="F6" s="5"/>
    </row>
    <row r="7" spans="1:6" ht="18" customHeight="1" thickBot="1" x14ac:dyDescent="0.35">
      <c r="A7" s="55"/>
      <c r="B7" s="135" t="s">
        <v>114</v>
      </c>
      <c r="C7" s="408" t="str">
        <f>+'1T'!C7</f>
        <v>Dirección Nacional de CEN CINAI</v>
      </c>
      <c r="D7" s="409"/>
      <c r="E7" s="410"/>
      <c r="F7" s="5"/>
    </row>
    <row r="8" spans="1:6" ht="15" customHeight="1" x14ac:dyDescent="0.3"/>
    <row r="9" spans="1:6" ht="21.9" customHeight="1" x14ac:dyDescent="0.3">
      <c r="A9" s="402" t="s">
        <v>116</v>
      </c>
      <c r="B9" s="402"/>
      <c r="C9" s="402"/>
      <c r="D9" s="402"/>
      <c r="E9" s="402"/>
      <c r="F9" s="402"/>
    </row>
    <row r="10" spans="1:6" ht="17.399999999999999" x14ac:dyDescent="0.3">
      <c r="A10" s="9"/>
      <c r="B10" s="9"/>
      <c r="C10" s="9"/>
      <c r="D10" s="9"/>
      <c r="E10" s="9"/>
      <c r="F10" s="9"/>
    </row>
    <row r="11" spans="1:6" ht="50.25" customHeight="1" x14ac:dyDescent="0.3">
      <c r="A11" s="369" t="s">
        <v>117</v>
      </c>
      <c r="B11" s="369"/>
      <c r="C11" s="369"/>
      <c r="D11" s="369"/>
      <c r="E11" s="369"/>
      <c r="F11" s="369"/>
    </row>
    <row r="12" spans="1:6" x14ac:dyDescent="0.3">
      <c r="A12" s="148"/>
      <c r="B12" s="148"/>
      <c r="C12" s="148"/>
      <c r="D12" s="148"/>
      <c r="E12" s="148"/>
      <c r="F12" s="148"/>
    </row>
    <row r="13" spans="1:6" ht="16.95" customHeight="1" x14ac:dyDescent="0.3">
      <c r="A13" s="397" t="s">
        <v>118</v>
      </c>
      <c r="B13" s="397"/>
      <c r="C13" s="397"/>
      <c r="D13" s="397"/>
      <c r="E13" s="397"/>
      <c r="F13" s="397"/>
    </row>
    <row r="14" spans="1:6" ht="16.95" customHeight="1" x14ac:dyDescent="0.3">
      <c r="A14" s="397" t="s">
        <v>119</v>
      </c>
      <c r="B14" s="397"/>
      <c r="C14" s="397"/>
      <c r="D14" s="397"/>
      <c r="E14" s="397"/>
      <c r="F14" s="397"/>
    </row>
    <row r="15" spans="1:6" ht="16.95" customHeight="1" x14ac:dyDescent="0.3">
      <c r="A15" s="82" t="s">
        <v>120</v>
      </c>
      <c r="B15" s="83" t="s">
        <v>121</v>
      </c>
      <c r="C15" s="83" t="s">
        <v>317</v>
      </c>
      <c r="D15" s="83" t="s">
        <v>318</v>
      </c>
      <c r="E15" s="83" t="s">
        <v>319</v>
      </c>
      <c r="F15" s="82" t="s">
        <v>320</v>
      </c>
    </row>
    <row r="16" spans="1:6" ht="16.95" customHeight="1" x14ac:dyDescent="0.3">
      <c r="A16" s="76" t="s">
        <v>126</v>
      </c>
      <c r="B16" s="79"/>
      <c r="C16" s="250">
        <f>+SUM(C18:C22)</f>
        <v>160974</v>
      </c>
      <c r="D16" s="250">
        <f>+SUM(D18:D22)</f>
        <v>169849</v>
      </c>
      <c r="E16" s="250">
        <f>+SUM(E18:E22)</f>
        <v>175998</v>
      </c>
      <c r="F16" s="250">
        <f>+SUM(F18:F22)</f>
        <v>168940.33333333334</v>
      </c>
    </row>
    <row r="17" spans="1:7" ht="15" customHeight="1" x14ac:dyDescent="0.3">
      <c r="A17" s="10"/>
      <c r="B17" s="11"/>
      <c r="C17" s="251"/>
      <c r="D17" s="251"/>
      <c r="E17" s="251"/>
      <c r="F17" s="251"/>
    </row>
    <row r="18" spans="1:7" ht="30" x14ac:dyDescent="0.3">
      <c r="A18" s="249" t="s">
        <v>127</v>
      </c>
      <c r="B18" s="213" t="s">
        <v>128</v>
      </c>
      <c r="C18" s="252">
        <v>6208</v>
      </c>
      <c r="D18" s="252">
        <v>6212</v>
      </c>
      <c r="E18" s="252">
        <v>6268</v>
      </c>
      <c r="F18" s="255">
        <f>+AVERAGE(C18:E18)</f>
        <v>6229.333333333333</v>
      </c>
    </row>
    <row r="19" spans="1:7" ht="30" x14ac:dyDescent="0.3">
      <c r="A19" s="249" t="s">
        <v>129</v>
      </c>
      <c r="B19" s="213" t="s">
        <v>128</v>
      </c>
      <c r="C19" s="252">
        <v>110201</v>
      </c>
      <c r="D19" s="252">
        <v>111142</v>
      </c>
      <c r="E19" s="252">
        <v>114500</v>
      </c>
      <c r="F19" s="255">
        <f t="shared" ref="F19:F22" si="0">+AVERAGE(C19:E19)</f>
        <v>111947.66666666667</v>
      </c>
    </row>
    <row r="20" spans="1:7" ht="45" x14ac:dyDescent="0.3">
      <c r="A20" s="249" t="s">
        <v>130</v>
      </c>
      <c r="B20" s="213" t="s">
        <v>131</v>
      </c>
      <c r="C20" s="252">
        <v>9414</v>
      </c>
      <c r="D20" s="252">
        <v>9560</v>
      </c>
      <c r="E20" s="252">
        <v>9669</v>
      </c>
      <c r="F20" s="255">
        <f t="shared" si="0"/>
        <v>9547.6666666666661</v>
      </c>
    </row>
    <row r="21" spans="1:7" ht="30" x14ac:dyDescent="0.3">
      <c r="A21" s="249" t="s">
        <v>132</v>
      </c>
      <c r="B21" s="213" t="s">
        <v>133</v>
      </c>
      <c r="C21" s="252">
        <v>20210</v>
      </c>
      <c r="D21" s="252">
        <v>22715</v>
      </c>
      <c r="E21" s="252">
        <v>24069</v>
      </c>
      <c r="F21" s="255">
        <f t="shared" si="0"/>
        <v>22331.333333333332</v>
      </c>
    </row>
    <row r="22" spans="1:7" ht="30" x14ac:dyDescent="0.3">
      <c r="A22" s="249" t="s">
        <v>134</v>
      </c>
      <c r="B22" s="213" t="s">
        <v>133</v>
      </c>
      <c r="C22" s="253">
        <v>14941</v>
      </c>
      <c r="D22" s="252">
        <v>20220</v>
      </c>
      <c r="E22" s="252">
        <v>21492</v>
      </c>
      <c r="F22" s="255">
        <f t="shared" si="0"/>
        <v>18884.333333333332</v>
      </c>
    </row>
    <row r="23" spans="1:7" ht="35.1" customHeight="1" x14ac:dyDescent="0.3">
      <c r="A23" s="128" t="s">
        <v>135</v>
      </c>
      <c r="B23" s="400" t="s">
        <v>389</v>
      </c>
      <c r="C23" s="400"/>
      <c r="D23" s="400"/>
      <c r="E23" s="400"/>
      <c r="F23" s="400"/>
    </row>
    <row r="24" spans="1:7" ht="35.1" customHeight="1" x14ac:dyDescent="0.3">
      <c r="A24" s="411" t="s">
        <v>137</v>
      </c>
      <c r="B24" s="412"/>
      <c r="C24" s="412"/>
      <c r="D24" s="412"/>
      <c r="E24" s="412"/>
      <c r="F24" s="413"/>
    </row>
    <row r="25" spans="1:7" ht="86.1" customHeight="1" x14ac:dyDescent="0.3">
      <c r="A25" s="424" t="s">
        <v>388</v>
      </c>
      <c r="B25" s="425"/>
      <c r="C25" s="425"/>
      <c r="D25" s="425"/>
      <c r="E25" s="425"/>
      <c r="F25" s="426"/>
    </row>
    <row r="26" spans="1:7" ht="16.95" customHeight="1" x14ac:dyDescent="0.3">
      <c r="A26" s="29"/>
      <c r="B26" s="29"/>
      <c r="C26" s="29"/>
      <c r="D26" s="30"/>
      <c r="E26" s="30"/>
      <c r="F26" s="31"/>
    </row>
    <row r="27" spans="1:7" ht="16.95" customHeight="1" x14ac:dyDescent="0.3">
      <c r="A27" s="397" t="s">
        <v>139</v>
      </c>
      <c r="B27" s="397"/>
      <c r="C27" s="397"/>
      <c r="D27" s="397"/>
      <c r="E27" s="397"/>
      <c r="F27" s="397"/>
    </row>
    <row r="28" spans="1:7" ht="16.95" customHeight="1" x14ac:dyDescent="0.3">
      <c r="A28" s="397" t="s">
        <v>140</v>
      </c>
      <c r="B28" s="397"/>
      <c r="C28" s="397"/>
      <c r="D28" s="397"/>
      <c r="E28" s="397"/>
      <c r="F28" s="397"/>
    </row>
    <row r="29" spans="1:7" ht="15" customHeight="1" x14ac:dyDescent="0.3">
      <c r="A29" s="459" t="s">
        <v>120</v>
      </c>
      <c r="B29" s="461"/>
      <c r="C29" s="83" t="s">
        <v>317</v>
      </c>
      <c r="D29" s="83" t="s">
        <v>318</v>
      </c>
      <c r="E29" s="83" t="s">
        <v>319</v>
      </c>
      <c r="F29" s="82" t="s">
        <v>320</v>
      </c>
    </row>
    <row r="30" spans="1:7" ht="16.95" customHeight="1" x14ac:dyDescent="0.3">
      <c r="A30" s="76" t="s">
        <v>126</v>
      </c>
      <c r="B30" s="76"/>
      <c r="C30" s="91">
        <f>+C32+C38</f>
        <v>2981653605.7300005</v>
      </c>
      <c r="D30" s="91">
        <f t="shared" ref="D30:F30" si="1">+D32+D38</f>
        <v>2241262417.23</v>
      </c>
      <c r="E30" s="91">
        <f t="shared" si="1"/>
        <v>3348639643.0599999</v>
      </c>
      <c r="F30" s="91">
        <f t="shared" si="1"/>
        <v>8571555666.0200014</v>
      </c>
      <c r="G30" s="48"/>
    </row>
    <row r="31" spans="1:7" ht="16.95" customHeight="1" x14ac:dyDescent="0.3">
      <c r="A31" s="414"/>
      <c r="B31" s="414"/>
      <c r="C31" s="184"/>
      <c r="D31" s="184"/>
      <c r="E31" s="184"/>
      <c r="F31" s="184"/>
    </row>
    <row r="32" spans="1:7" ht="16.95" customHeight="1" x14ac:dyDescent="0.3">
      <c r="A32" s="415" t="s">
        <v>141</v>
      </c>
      <c r="B32" s="415"/>
      <c r="C32" s="257">
        <f>+SUM(C33:C37)</f>
        <v>2530173152.5000005</v>
      </c>
      <c r="D32" s="257">
        <f t="shared" ref="D32:F32" si="2">+SUM(D33:D37)</f>
        <v>2238344900.8800001</v>
      </c>
      <c r="E32" s="257">
        <f t="shared" si="2"/>
        <v>3335456785.25</v>
      </c>
      <c r="F32" s="257">
        <f t="shared" si="2"/>
        <v>8103974838.6300011</v>
      </c>
    </row>
    <row r="33" spans="1:7" x14ac:dyDescent="0.3">
      <c r="A33" s="398" t="s">
        <v>127</v>
      </c>
      <c r="B33" s="398"/>
      <c r="C33" s="13">
        <v>231078949.18699074</v>
      </c>
      <c r="D33" s="13">
        <v>217168174.02348617</v>
      </c>
      <c r="E33" s="13">
        <v>181437105.97180846</v>
      </c>
      <c r="F33" s="184">
        <f>+SUM(C33:E33)</f>
        <v>629684229.18228531</v>
      </c>
      <c r="G33" s="48"/>
    </row>
    <row r="34" spans="1:7" x14ac:dyDescent="0.3">
      <c r="A34" s="398" t="s">
        <v>129</v>
      </c>
      <c r="B34" s="398"/>
      <c r="C34" s="13">
        <v>844616808.95234442</v>
      </c>
      <c r="D34" s="13">
        <v>729501752.86924171</v>
      </c>
      <c r="E34" s="13">
        <v>721750638.22600675</v>
      </c>
      <c r="F34" s="184">
        <f t="shared" ref="F34:F37" si="3">+SUM(C34:E34)</f>
        <v>2295869200.0475931</v>
      </c>
      <c r="G34" s="48"/>
    </row>
    <row r="35" spans="1:7" ht="30" customHeight="1" x14ac:dyDescent="0.3">
      <c r="A35" s="398" t="s">
        <v>142</v>
      </c>
      <c r="B35" s="398"/>
      <c r="C35" s="13">
        <v>408177927.75646579</v>
      </c>
      <c r="D35" s="13">
        <v>104142579.2373578</v>
      </c>
      <c r="E35" s="13">
        <v>591364562.1185683</v>
      </c>
      <c r="F35" s="184">
        <f t="shared" si="3"/>
        <v>1103685069.1123919</v>
      </c>
      <c r="G35" s="48"/>
    </row>
    <row r="36" spans="1:7" x14ac:dyDescent="0.3">
      <c r="A36" s="398" t="s">
        <v>132</v>
      </c>
      <c r="B36" s="398"/>
      <c r="C36" s="13">
        <v>776759370.46250713</v>
      </c>
      <c r="D36" s="13">
        <v>946278740.85369992</v>
      </c>
      <c r="E36" s="13">
        <v>1602183637.5948639</v>
      </c>
      <c r="F36" s="184">
        <f t="shared" si="3"/>
        <v>3325221748.9110708</v>
      </c>
      <c r="G36" s="48"/>
    </row>
    <row r="37" spans="1:7" x14ac:dyDescent="0.3">
      <c r="A37" s="398" t="s">
        <v>134</v>
      </c>
      <c r="B37" s="398"/>
      <c r="C37" s="13">
        <v>269540096.14169216</v>
      </c>
      <c r="D37" s="13">
        <v>241253653.89621443</v>
      </c>
      <c r="E37" s="13">
        <v>238720841.33875263</v>
      </c>
      <c r="F37" s="184">
        <f t="shared" si="3"/>
        <v>749514591.37665915</v>
      </c>
      <c r="G37" s="48"/>
    </row>
    <row r="38" spans="1:7" ht="16.95" customHeight="1" x14ac:dyDescent="0.3">
      <c r="A38" s="415" t="s">
        <v>143</v>
      </c>
      <c r="B38" s="415"/>
      <c r="C38" s="257">
        <f>+SUM(C39:C50)</f>
        <v>451480453.23000002</v>
      </c>
      <c r="D38" s="257">
        <f t="shared" ref="D38:F38" si="4">+SUM(D39:D50)</f>
        <v>2917516.35</v>
      </c>
      <c r="E38" s="257">
        <f t="shared" si="4"/>
        <v>13182857.810000001</v>
      </c>
      <c r="F38" s="257">
        <f t="shared" si="4"/>
        <v>467580827.38999999</v>
      </c>
    </row>
    <row r="39" spans="1:7" x14ac:dyDescent="0.3">
      <c r="A39" s="398" t="s">
        <v>144</v>
      </c>
      <c r="B39" s="398"/>
      <c r="C39" s="13">
        <v>12610483.359999999</v>
      </c>
      <c r="D39" s="13"/>
      <c r="E39" s="13"/>
      <c r="F39" s="184">
        <f>+SUM(C39:E39)</f>
        <v>12610483.359999999</v>
      </c>
    </row>
    <row r="40" spans="1:7" x14ac:dyDescent="0.3">
      <c r="A40" s="398" t="s">
        <v>145</v>
      </c>
      <c r="B40" s="398"/>
      <c r="C40" s="13"/>
      <c r="D40" s="13"/>
      <c r="E40" s="13"/>
      <c r="F40" s="184">
        <f t="shared" ref="F40:F50" si="5">+SUM(C40:E40)</f>
        <v>0</v>
      </c>
    </row>
    <row r="41" spans="1:7" x14ac:dyDescent="0.3">
      <c r="A41" s="398" t="s">
        <v>146</v>
      </c>
      <c r="B41" s="398"/>
      <c r="C41" s="13"/>
      <c r="D41" s="13"/>
      <c r="E41" s="13"/>
      <c r="F41" s="184">
        <f t="shared" si="5"/>
        <v>0</v>
      </c>
    </row>
    <row r="42" spans="1:7" x14ac:dyDescent="0.3">
      <c r="A42" s="398" t="s">
        <v>147</v>
      </c>
      <c r="B42" s="398"/>
      <c r="C42" s="13">
        <v>9691577.9600000009</v>
      </c>
      <c r="D42" s="13">
        <v>2917516.35</v>
      </c>
      <c r="E42" s="13">
        <v>13182857.810000001</v>
      </c>
      <c r="F42" s="184">
        <f t="shared" si="5"/>
        <v>25791952.120000001</v>
      </c>
    </row>
    <row r="43" spans="1:7" x14ac:dyDescent="0.3">
      <c r="A43" s="398" t="s">
        <v>148</v>
      </c>
      <c r="B43" s="398"/>
      <c r="C43" s="13"/>
      <c r="D43" s="13"/>
      <c r="E43" s="13"/>
      <c r="F43" s="184">
        <f t="shared" si="5"/>
        <v>0</v>
      </c>
    </row>
    <row r="44" spans="1:7" x14ac:dyDescent="0.3">
      <c r="A44" s="398" t="s">
        <v>149</v>
      </c>
      <c r="B44" s="398"/>
      <c r="C44" s="13"/>
      <c r="D44" s="13"/>
      <c r="E44" s="13"/>
      <c r="F44" s="184">
        <f t="shared" si="5"/>
        <v>0</v>
      </c>
    </row>
    <row r="45" spans="1:7" x14ac:dyDescent="0.3">
      <c r="A45" s="398" t="s">
        <v>150</v>
      </c>
      <c r="B45" s="398"/>
      <c r="C45" s="13"/>
      <c r="D45" s="13"/>
      <c r="E45" s="13"/>
      <c r="F45" s="184">
        <f t="shared" si="5"/>
        <v>0</v>
      </c>
    </row>
    <row r="46" spans="1:7" x14ac:dyDescent="0.3">
      <c r="A46" s="398" t="s">
        <v>151</v>
      </c>
      <c r="B46" s="398"/>
      <c r="C46" s="13"/>
      <c r="D46" s="13"/>
      <c r="E46" s="13"/>
      <c r="F46" s="184">
        <f t="shared" si="5"/>
        <v>0</v>
      </c>
    </row>
    <row r="47" spans="1:7" x14ac:dyDescent="0.3">
      <c r="A47" s="398" t="s">
        <v>152</v>
      </c>
      <c r="B47" s="398"/>
      <c r="C47" s="13"/>
      <c r="D47" s="13"/>
      <c r="E47" s="13"/>
      <c r="F47" s="184">
        <f t="shared" si="5"/>
        <v>0</v>
      </c>
    </row>
    <row r="48" spans="1:7" x14ac:dyDescent="0.3">
      <c r="A48" s="398" t="s">
        <v>153</v>
      </c>
      <c r="B48" s="398"/>
      <c r="C48" s="13"/>
      <c r="D48" s="13"/>
      <c r="E48" s="13"/>
      <c r="F48" s="184">
        <f t="shared" si="5"/>
        <v>0</v>
      </c>
    </row>
    <row r="49" spans="1:6" x14ac:dyDescent="0.3">
      <c r="A49" s="398" t="s">
        <v>154</v>
      </c>
      <c r="B49" s="398"/>
      <c r="C49" s="14">
        <v>84659275.459999993</v>
      </c>
      <c r="D49" s="13"/>
      <c r="E49" s="13"/>
      <c r="F49" s="184">
        <f t="shared" si="5"/>
        <v>84659275.459999993</v>
      </c>
    </row>
    <row r="50" spans="1:6" x14ac:dyDescent="0.3">
      <c r="A50" s="398" t="s">
        <v>155</v>
      </c>
      <c r="B50" s="398"/>
      <c r="C50" s="15">
        <v>344519116.44999999</v>
      </c>
      <c r="D50" s="15"/>
      <c r="E50" s="15"/>
      <c r="F50" s="184">
        <f t="shared" si="5"/>
        <v>344519116.44999999</v>
      </c>
    </row>
    <row r="51" spans="1:6" ht="15" customHeight="1" x14ac:dyDescent="0.3">
      <c r="A51" s="128" t="s">
        <v>135</v>
      </c>
      <c r="B51" s="200" t="s">
        <v>156</v>
      </c>
      <c r="C51" s="127"/>
      <c r="D51" s="127"/>
      <c r="E51" s="127"/>
      <c r="F51" s="127"/>
    </row>
    <row r="52" spans="1:6" ht="35.1" customHeight="1" x14ac:dyDescent="0.3">
      <c r="A52" s="411" t="s">
        <v>137</v>
      </c>
      <c r="B52" s="412"/>
      <c r="C52" s="412"/>
      <c r="D52" s="412"/>
      <c r="E52" s="412"/>
      <c r="F52" s="413"/>
    </row>
    <row r="53" spans="1:6" ht="44.25" customHeight="1" x14ac:dyDescent="0.3">
      <c r="A53" s="424" t="s">
        <v>377</v>
      </c>
      <c r="B53" s="425"/>
      <c r="C53" s="425"/>
      <c r="D53" s="425"/>
      <c r="E53" s="425"/>
      <c r="F53" s="426"/>
    </row>
    <row r="54" spans="1:6" ht="15" customHeight="1" x14ac:dyDescent="0.3"/>
    <row r="55" spans="1:6" ht="16.95" customHeight="1" x14ac:dyDescent="0.3">
      <c r="A55" s="401" t="s">
        <v>158</v>
      </c>
      <c r="B55" s="401"/>
      <c r="C55" s="401"/>
      <c r="D55" s="401"/>
      <c r="E55" s="401"/>
      <c r="F55" s="401"/>
    </row>
    <row r="56" spans="1:6" ht="30" customHeight="1" x14ac:dyDescent="0.3">
      <c r="A56" s="416" t="s">
        <v>159</v>
      </c>
      <c r="B56" s="416"/>
      <c r="C56" s="416"/>
      <c r="D56" s="416"/>
      <c r="E56" s="416"/>
      <c r="F56" s="416"/>
    </row>
    <row r="57" spans="1:6" x14ac:dyDescent="0.3">
      <c r="A57" s="395" t="s">
        <v>160</v>
      </c>
      <c r="B57" s="395"/>
      <c r="C57" s="84" t="s">
        <v>161</v>
      </c>
      <c r="D57" s="85" t="s">
        <v>162</v>
      </c>
      <c r="E57" s="86" t="s">
        <v>163</v>
      </c>
      <c r="F57" s="85" t="s">
        <v>164</v>
      </c>
    </row>
    <row r="58" spans="1:6" ht="30" customHeight="1" x14ac:dyDescent="0.3">
      <c r="A58" s="417" t="s">
        <v>165</v>
      </c>
      <c r="B58" s="418"/>
      <c r="C58" s="16" t="s">
        <v>166</v>
      </c>
      <c r="D58" s="16"/>
      <c r="E58" s="18"/>
      <c r="F58" s="323" t="s">
        <v>390</v>
      </c>
    </row>
    <row r="59" spans="1:6" ht="30" customHeight="1" x14ac:dyDescent="0.3">
      <c r="A59" s="417" t="s">
        <v>168</v>
      </c>
      <c r="B59" s="417"/>
      <c r="C59" s="16" t="s">
        <v>166</v>
      </c>
      <c r="D59" s="16"/>
      <c r="E59" s="16"/>
      <c r="F59" s="324" t="s">
        <v>391</v>
      </c>
    </row>
    <row r="60" spans="1:6" ht="30" customHeight="1" x14ac:dyDescent="0.3">
      <c r="A60" s="419" t="s">
        <v>170</v>
      </c>
      <c r="B60" s="419"/>
      <c r="C60" s="16" t="s">
        <v>166</v>
      </c>
      <c r="D60" s="16"/>
      <c r="E60" s="16"/>
      <c r="F60" s="324" t="s">
        <v>392</v>
      </c>
    </row>
    <row r="61" spans="1:6" ht="30" customHeight="1" x14ac:dyDescent="0.3">
      <c r="A61" s="420" t="s">
        <v>172</v>
      </c>
      <c r="B61" s="420"/>
      <c r="C61" s="16"/>
      <c r="D61" s="16" t="s">
        <v>166</v>
      </c>
      <c r="E61" s="16"/>
      <c r="F61" s="17"/>
    </row>
    <row r="62" spans="1:6" ht="16.95" customHeight="1" x14ac:dyDescent="0.3">
      <c r="A62" s="128" t="s">
        <v>135</v>
      </c>
      <c r="B62" s="200" t="s">
        <v>393</v>
      </c>
      <c r="C62" s="72"/>
      <c r="D62" s="72"/>
      <c r="E62" s="72"/>
      <c r="F62" s="72"/>
    </row>
    <row r="63" spans="1:6" ht="35.1" customHeight="1" x14ac:dyDescent="0.3">
      <c r="A63" s="411" t="s">
        <v>174</v>
      </c>
      <c r="B63" s="412"/>
      <c r="C63" s="412"/>
      <c r="D63" s="412"/>
      <c r="E63" s="412"/>
      <c r="F63" s="413"/>
    </row>
    <row r="64" spans="1:6" s="59" customFormat="1" ht="50.1" customHeight="1" x14ac:dyDescent="0.3">
      <c r="A64" s="436" t="s">
        <v>175</v>
      </c>
      <c r="B64" s="436"/>
      <c r="C64" s="436"/>
      <c r="D64" s="436"/>
      <c r="E64" s="436"/>
      <c r="F64" s="436"/>
    </row>
    <row r="65" spans="1:6" s="59" customFormat="1" ht="15" customHeight="1" x14ac:dyDescent="0.3">
      <c r="A65" s="52"/>
      <c r="B65" s="52"/>
      <c r="C65" s="52"/>
      <c r="D65" s="52"/>
      <c r="E65" s="52"/>
      <c r="F65" s="52"/>
    </row>
    <row r="66" spans="1:6" x14ac:dyDescent="0.3">
      <c r="A66" s="401" t="s">
        <v>176</v>
      </c>
      <c r="B66" s="401"/>
      <c r="C66" s="401"/>
      <c r="D66" s="401"/>
      <c r="E66" s="401"/>
      <c r="F66" s="401"/>
    </row>
    <row r="67" spans="1:6" x14ac:dyDescent="0.3">
      <c r="A67" s="401" t="s">
        <v>177</v>
      </c>
      <c r="B67" s="401"/>
      <c r="C67" s="401"/>
      <c r="D67" s="401"/>
      <c r="E67" s="401"/>
      <c r="F67" s="401"/>
    </row>
    <row r="68" spans="1:6" x14ac:dyDescent="0.3">
      <c r="A68" s="459" t="s">
        <v>160</v>
      </c>
      <c r="B68" s="459"/>
      <c r="C68" s="83" t="s">
        <v>161</v>
      </c>
      <c r="D68" s="82" t="s">
        <v>162</v>
      </c>
      <c r="E68" s="87" t="s">
        <v>178</v>
      </c>
      <c r="F68" s="82" t="s">
        <v>164</v>
      </c>
    </row>
    <row r="69" spans="1:6" ht="30" customHeight="1" x14ac:dyDescent="0.3">
      <c r="A69" s="422" t="s">
        <v>179</v>
      </c>
      <c r="B69" s="422"/>
      <c r="C69" s="18" t="s">
        <v>166</v>
      </c>
      <c r="D69" s="18"/>
      <c r="E69" s="23"/>
      <c r="F69" s="34"/>
    </row>
    <row r="70" spans="1:6" ht="30" customHeight="1" x14ac:dyDescent="0.3">
      <c r="A70" s="417" t="s">
        <v>181</v>
      </c>
      <c r="B70" s="417"/>
      <c r="C70" s="24" t="s">
        <v>166</v>
      </c>
      <c r="D70" s="24"/>
      <c r="E70" s="25"/>
      <c r="F70" s="35"/>
    </row>
    <row r="71" spans="1:6" s="59" customFormat="1" ht="30" customHeight="1" x14ac:dyDescent="0.3">
      <c r="A71" s="423" t="s">
        <v>182</v>
      </c>
      <c r="B71" s="423"/>
      <c r="C71" s="246" t="s">
        <v>166</v>
      </c>
      <c r="D71" s="246"/>
      <c r="E71" s="247"/>
      <c r="F71" s="35"/>
    </row>
    <row r="72" spans="1:6" x14ac:dyDescent="0.3">
      <c r="A72" s="128" t="s">
        <v>135</v>
      </c>
      <c r="B72" s="200" t="s">
        <v>394</v>
      </c>
      <c r="C72" s="127"/>
      <c r="D72" s="127"/>
      <c r="E72" s="127"/>
      <c r="F72" s="127"/>
    </row>
    <row r="73" spans="1:6" ht="35.1" customHeight="1" x14ac:dyDescent="0.3">
      <c r="A73" s="411" t="s">
        <v>184</v>
      </c>
      <c r="B73" s="412"/>
      <c r="C73" s="412"/>
      <c r="D73" s="412"/>
      <c r="E73" s="412"/>
      <c r="F73" s="413"/>
    </row>
    <row r="74" spans="1:6" ht="50.1" customHeight="1" x14ac:dyDescent="0.3">
      <c r="A74" s="436" t="s">
        <v>395</v>
      </c>
      <c r="B74" s="436"/>
      <c r="C74" s="436"/>
      <c r="D74" s="436"/>
      <c r="E74" s="436"/>
      <c r="F74" s="436"/>
    </row>
    <row r="75" spans="1:6" ht="9.9" customHeight="1" x14ac:dyDescent="0.3">
      <c r="E75" s="36"/>
    </row>
    <row r="76" spans="1:6" ht="39.9" customHeight="1" x14ac:dyDescent="0.3">
      <c r="A76" s="88" t="s">
        <v>322</v>
      </c>
      <c r="B76" s="380"/>
      <c r="C76" s="381"/>
      <c r="D76" s="382" t="s">
        <v>323</v>
      </c>
      <c r="E76" s="383"/>
      <c r="F76" s="384"/>
    </row>
    <row r="77" spans="1:6" ht="39.9" customHeight="1" x14ac:dyDescent="0.3">
      <c r="A77" s="88" t="s">
        <v>188</v>
      </c>
      <c r="B77" s="380"/>
      <c r="C77" s="381"/>
      <c r="D77" s="385"/>
      <c r="E77" s="386"/>
      <c r="F77" s="387"/>
    </row>
    <row r="78" spans="1:6" ht="39.9" customHeight="1" x14ac:dyDescent="0.3">
      <c r="A78" s="88" t="s">
        <v>190</v>
      </c>
      <c r="B78" s="380"/>
      <c r="C78" s="381"/>
      <c r="D78" s="388"/>
      <c r="E78" s="389"/>
      <c r="F78" s="390"/>
    </row>
    <row r="80" spans="1:6" ht="21.9" customHeight="1" x14ac:dyDescent="0.3">
      <c r="A80" s="402" t="s">
        <v>203</v>
      </c>
      <c r="B80" s="402"/>
      <c r="C80" s="402"/>
      <c r="D80" s="402"/>
      <c r="E80" s="402"/>
      <c r="F80" s="402"/>
    </row>
    <row r="81" spans="1:6" ht="9.9" customHeight="1" x14ac:dyDescent="0.3"/>
    <row r="82" spans="1:6" ht="84.9" customHeight="1" x14ac:dyDescent="0.3">
      <c r="A82" s="369" t="s">
        <v>324</v>
      </c>
      <c r="B82" s="369"/>
      <c r="C82" s="369"/>
      <c r="D82" s="369"/>
      <c r="E82" s="369"/>
      <c r="F82" s="369"/>
    </row>
    <row r="83" spans="1:6" ht="9.75" customHeight="1" x14ac:dyDescent="0.3"/>
    <row r="84" spans="1:6" x14ac:dyDescent="0.3">
      <c r="A84" s="401" t="s">
        <v>205</v>
      </c>
      <c r="B84" s="401"/>
      <c r="C84" s="401"/>
      <c r="D84" s="401"/>
      <c r="E84" s="401"/>
      <c r="F84" s="401"/>
    </row>
    <row r="85" spans="1:6" x14ac:dyDescent="0.3">
      <c r="A85" s="401" t="s">
        <v>325</v>
      </c>
      <c r="B85" s="401"/>
      <c r="C85" s="401"/>
      <c r="D85" s="401"/>
      <c r="E85" s="401"/>
      <c r="F85" s="401"/>
    </row>
    <row r="86" spans="1:6" x14ac:dyDescent="0.3">
      <c r="A86" s="401" t="s">
        <v>207</v>
      </c>
      <c r="B86" s="401"/>
      <c r="C86" s="401"/>
      <c r="D86" s="401"/>
      <c r="E86" s="401"/>
      <c r="F86" s="401"/>
    </row>
    <row r="87" spans="1:6" ht="31.2" x14ac:dyDescent="0.3">
      <c r="A87" s="89" t="s">
        <v>208</v>
      </c>
      <c r="B87" s="89" t="s">
        <v>326</v>
      </c>
      <c r="C87" s="89" t="s">
        <v>210</v>
      </c>
      <c r="D87" s="89" t="s">
        <v>211</v>
      </c>
      <c r="E87" s="89" t="s">
        <v>212</v>
      </c>
      <c r="F87" s="89" t="s">
        <v>213</v>
      </c>
    </row>
    <row r="88" spans="1:6" ht="18" customHeight="1" x14ac:dyDescent="0.3">
      <c r="A88" s="76" t="s">
        <v>126</v>
      </c>
      <c r="B88" s="77">
        <f>+SUM(B90:B93)</f>
        <v>53713343422</v>
      </c>
      <c r="C88" s="302">
        <f>+SUM(C90:C96)</f>
        <v>103.1649491386971</v>
      </c>
      <c r="D88" s="79"/>
      <c r="E88" s="79"/>
      <c r="F88" s="79"/>
    </row>
    <row r="89" spans="1:6" ht="9.9" customHeight="1" x14ac:dyDescent="0.3">
      <c r="A89" s="20"/>
      <c r="B89" s="21"/>
      <c r="C89" s="53"/>
      <c r="D89" s="19"/>
      <c r="E89" s="19"/>
      <c r="F89" s="19"/>
    </row>
    <row r="90" spans="1:6" ht="18" customHeight="1" x14ac:dyDescent="0.3">
      <c r="A90" s="20" t="s">
        <v>214</v>
      </c>
      <c r="B90" s="21">
        <f>+'1T'!B99</f>
        <v>53713343422</v>
      </c>
      <c r="C90" s="53">
        <f>+B90/$B$88*100</f>
        <v>100</v>
      </c>
      <c r="D90" s="173" t="str">
        <f>+'1T'!D99</f>
        <v>MTSS-DMT-OF-628-2023</v>
      </c>
      <c r="E90" s="173">
        <f>+'1T'!E99</f>
        <v>0</v>
      </c>
      <c r="F90" s="172" t="str">
        <f>+'1T'!F99</f>
        <v>N/A</v>
      </c>
    </row>
    <row r="91" spans="1:6" ht="15" customHeight="1" x14ac:dyDescent="0.3">
      <c r="A91" s="168" t="s">
        <v>327</v>
      </c>
      <c r="B91" s="21">
        <f>+'1T'!B100</f>
        <v>0</v>
      </c>
      <c r="C91" s="53">
        <f>+B91/$B$88*100</f>
        <v>0</v>
      </c>
      <c r="D91" s="172"/>
      <c r="E91" s="172">
        <f>+'1T'!E100</f>
        <v>0</v>
      </c>
      <c r="F91" s="172">
        <f>+'1T'!F100</f>
        <v>0</v>
      </c>
    </row>
    <row r="92" spans="1:6" ht="15" customHeight="1" x14ac:dyDescent="0.3">
      <c r="A92" s="168" t="s">
        <v>217</v>
      </c>
      <c r="B92" s="21">
        <v>0</v>
      </c>
      <c r="C92" s="53">
        <f t="shared" ref="C92" si="6">+B92/$B$88*100</f>
        <v>0</v>
      </c>
      <c r="D92" s="172"/>
      <c r="E92" s="172"/>
      <c r="F92" s="172"/>
    </row>
    <row r="93" spans="1:6" ht="15" customHeight="1" x14ac:dyDescent="0.3">
      <c r="A93" s="177" t="s">
        <v>218</v>
      </c>
      <c r="B93" s="178">
        <v>0</v>
      </c>
      <c r="C93" s="290">
        <f>+B93/$B$88*100</f>
        <v>0</v>
      </c>
      <c r="D93" s="179"/>
      <c r="E93" s="179"/>
      <c r="F93" s="179"/>
    </row>
    <row r="94" spans="1:6" ht="15" customHeight="1" x14ac:dyDescent="0.3">
      <c r="A94" s="20" t="s">
        <v>219</v>
      </c>
      <c r="B94" s="21">
        <f>+'1T'!B103</f>
        <v>1700000000</v>
      </c>
      <c r="C94" s="53">
        <f t="shared" ref="C94:C96" si="7">+B94/$B$88*100</f>
        <v>3.1649491386970916</v>
      </c>
      <c r="D94" s="172" t="str">
        <f>+'1T'!D103</f>
        <v>MTSS-DMT-DVAS-DESAD-177-2024</v>
      </c>
      <c r="E94" s="172"/>
      <c r="F94" s="172" t="str">
        <f>+'1T'!F103</f>
        <v>N/A</v>
      </c>
    </row>
    <row r="95" spans="1:6" ht="15" customHeight="1" x14ac:dyDescent="0.3">
      <c r="A95" s="20" t="s">
        <v>221</v>
      </c>
      <c r="B95" s="21">
        <v>0</v>
      </c>
      <c r="C95" s="53">
        <f t="shared" si="7"/>
        <v>0</v>
      </c>
      <c r="D95" s="172"/>
      <c r="E95" s="172"/>
      <c r="F95" s="172"/>
    </row>
    <row r="96" spans="1:6" ht="15" customHeight="1" x14ac:dyDescent="0.3">
      <c r="A96" s="22" t="s">
        <v>222</v>
      </c>
      <c r="B96" s="21">
        <v>0</v>
      </c>
      <c r="C96" s="53">
        <f t="shared" si="7"/>
        <v>0</v>
      </c>
      <c r="D96" s="174"/>
      <c r="E96" s="174"/>
      <c r="F96" s="174"/>
    </row>
    <row r="97" spans="1:7" x14ac:dyDescent="0.3">
      <c r="A97" s="460" t="s">
        <v>375</v>
      </c>
      <c r="B97" s="460"/>
      <c r="C97" s="460"/>
      <c r="D97" s="460"/>
      <c r="E97" s="460"/>
      <c r="F97" s="460"/>
    </row>
    <row r="98" spans="1:7" ht="35.1" customHeight="1" x14ac:dyDescent="0.3">
      <c r="A98" s="430" t="s">
        <v>223</v>
      </c>
      <c r="B98" s="431"/>
      <c r="C98" s="431"/>
      <c r="D98" s="431"/>
      <c r="E98" s="431"/>
      <c r="F98" s="432"/>
    </row>
    <row r="99" spans="1:7" ht="50.1" customHeight="1" x14ac:dyDescent="0.3">
      <c r="A99" s="424" t="s">
        <v>376</v>
      </c>
      <c r="B99" s="425"/>
      <c r="C99" s="425"/>
      <c r="D99" s="425"/>
      <c r="E99" s="425"/>
      <c r="F99" s="426"/>
    </row>
    <row r="100" spans="1:7" ht="9.9" customHeight="1" x14ac:dyDescent="0.3">
      <c r="A100" s="20"/>
      <c r="B100" s="39"/>
      <c r="C100" s="19"/>
    </row>
    <row r="101" spans="1:7" x14ac:dyDescent="0.3">
      <c r="A101" s="401" t="s">
        <v>225</v>
      </c>
      <c r="B101" s="401"/>
      <c r="C101" s="401"/>
      <c r="D101" s="401"/>
      <c r="E101" s="401"/>
      <c r="F101" s="401"/>
    </row>
    <row r="102" spans="1:7" x14ac:dyDescent="0.3">
      <c r="A102" s="401" t="s">
        <v>226</v>
      </c>
      <c r="B102" s="401"/>
      <c r="C102" s="401"/>
      <c r="D102" s="401"/>
      <c r="E102" s="401"/>
      <c r="F102" s="401"/>
    </row>
    <row r="103" spans="1:7" x14ac:dyDescent="0.3">
      <c r="A103" s="401" t="s">
        <v>207</v>
      </c>
      <c r="B103" s="401"/>
      <c r="C103" s="401"/>
      <c r="D103" s="401"/>
      <c r="E103" s="401"/>
      <c r="F103" s="401"/>
    </row>
    <row r="104" spans="1:7" ht="33.75" customHeight="1" x14ac:dyDescent="0.3">
      <c r="A104" s="123" t="s">
        <v>227</v>
      </c>
      <c r="B104" s="123" t="s">
        <v>228</v>
      </c>
      <c r="C104" s="89" t="s">
        <v>317</v>
      </c>
      <c r="D104" s="89" t="s">
        <v>318</v>
      </c>
      <c r="E104" s="89" t="s">
        <v>319</v>
      </c>
      <c r="F104" s="89" t="s">
        <v>320</v>
      </c>
    </row>
    <row r="105" spans="1:7" ht="18" customHeight="1" x14ac:dyDescent="0.3">
      <c r="A105" s="76" t="s">
        <v>126</v>
      </c>
      <c r="B105" s="90"/>
      <c r="C105" s="77">
        <f>+C107</f>
        <v>2815726074.6666665</v>
      </c>
      <c r="D105" s="77">
        <f>+D107</f>
        <v>2815726074.6666665</v>
      </c>
      <c r="E105" s="77">
        <f>+E107</f>
        <v>2815726074.6666665</v>
      </c>
      <c r="F105" s="77">
        <f>+F107</f>
        <v>8447178224</v>
      </c>
    </row>
    <row r="106" spans="1:7" ht="9.9" customHeight="1" x14ac:dyDescent="0.3">
      <c r="A106" s="10"/>
      <c r="B106" s="40"/>
      <c r="C106" s="12"/>
      <c r="D106" s="12"/>
      <c r="E106" s="12"/>
      <c r="F106" s="41"/>
    </row>
    <row r="107" spans="1:7" ht="18" customHeight="1" x14ac:dyDescent="0.3">
      <c r="A107" s="415" t="s">
        <v>230</v>
      </c>
      <c r="B107" s="415"/>
      <c r="C107" s="261">
        <f>C108+C112</f>
        <v>2815726074.6666665</v>
      </c>
      <c r="D107" s="261">
        <f t="shared" ref="D107:E107" si="8">D108+D112</f>
        <v>2815726074.6666665</v>
      </c>
      <c r="E107" s="261">
        <f t="shared" si="8"/>
        <v>2815726074.6666665</v>
      </c>
      <c r="F107" s="92">
        <f>+F108+F112</f>
        <v>8447178224</v>
      </c>
    </row>
    <row r="108" spans="1:7" x14ac:dyDescent="0.3">
      <c r="A108" s="154" t="s">
        <v>231</v>
      </c>
      <c r="B108" s="157" t="s">
        <v>232</v>
      </c>
      <c r="C108" s="12">
        <f>+C109</f>
        <v>2815726074.6666665</v>
      </c>
      <c r="D108" s="12">
        <f>+D109</f>
        <v>2815726074.6666665</v>
      </c>
      <c r="E108" s="12">
        <f>+E109</f>
        <v>2815726074.6666665</v>
      </c>
      <c r="F108" s="286">
        <f>+C108+D108+E108</f>
        <v>8447178224</v>
      </c>
      <c r="G108" s="48"/>
    </row>
    <row r="109" spans="1:7" x14ac:dyDescent="0.3">
      <c r="A109" s="154" t="s">
        <v>233</v>
      </c>
      <c r="B109" s="157" t="s">
        <v>2</v>
      </c>
      <c r="C109" s="71">
        <f>+C110</f>
        <v>2815726074.6666665</v>
      </c>
      <c r="D109" s="71">
        <f t="shared" ref="D109:E109" si="9">+D110</f>
        <v>2815726074.6666665</v>
      </c>
      <c r="E109" s="71">
        <f t="shared" si="9"/>
        <v>2815726074.6666665</v>
      </c>
      <c r="F109" s="287">
        <f>+C109+D109+E109</f>
        <v>8447178224</v>
      </c>
    </row>
    <row r="110" spans="1:7" x14ac:dyDescent="0.3">
      <c r="A110" s="154" t="s">
        <v>234</v>
      </c>
      <c r="B110" s="157" t="s">
        <v>235</v>
      </c>
      <c r="C110" s="71">
        <v>2815726074.6666665</v>
      </c>
      <c r="D110" s="71">
        <v>2815726074.6666665</v>
      </c>
      <c r="E110" s="71">
        <v>2815726074.6666665</v>
      </c>
      <c r="F110" s="287">
        <f>+C110+D110+E110</f>
        <v>8447178224</v>
      </c>
    </row>
    <row r="111" spans="1:7" x14ac:dyDescent="0.3">
      <c r="A111" s="303" t="s">
        <v>236</v>
      </c>
      <c r="B111" s="304" t="s">
        <v>328</v>
      </c>
      <c r="C111" s="296">
        <v>0</v>
      </c>
      <c r="D111" s="296">
        <v>0</v>
      </c>
      <c r="E111" s="296">
        <v>0</v>
      </c>
      <c r="F111" s="297">
        <f t="shared" ref="F111:F115" si="10">+C111+D111+E111</f>
        <v>0</v>
      </c>
    </row>
    <row r="112" spans="1:7" x14ac:dyDescent="0.3">
      <c r="A112" s="153" t="s">
        <v>238</v>
      </c>
      <c r="B112" s="158" t="s">
        <v>239</v>
      </c>
      <c r="C112" s="12">
        <f>+C113</f>
        <v>0</v>
      </c>
      <c r="D112" s="12">
        <f t="shared" ref="D112:E114" si="11">+D113</f>
        <v>0</v>
      </c>
      <c r="E112" s="12">
        <f>+E113</f>
        <v>0</v>
      </c>
      <c r="F112" s="286">
        <f t="shared" si="10"/>
        <v>0</v>
      </c>
    </row>
    <row r="113" spans="1:8" x14ac:dyDescent="0.3">
      <c r="A113" s="153" t="s">
        <v>240</v>
      </c>
      <c r="B113" s="158" t="s">
        <v>1</v>
      </c>
      <c r="C113" s="71">
        <f>+C114</f>
        <v>0</v>
      </c>
      <c r="D113" s="71">
        <f t="shared" si="11"/>
        <v>0</v>
      </c>
      <c r="E113" s="71">
        <f t="shared" si="11"/>
        <v>0</v>
      </c>
      <c r="F113" s="287">
        <f t="shared" si="10"/>
        <v>0</v>
      </c>
    </row>
    <row r="114" spans="1:8" x14ac:dyDescent="0.3">
      <c r="A114" s="153" t="s">
        <v>241</v>
      </c>
      <c r="B114" s="158" t="s">
        <v>242</v>
      </c>
      <c r="C114" s="71">
        <f>+C115</f>
        <v>0</v>
      </c>
      <c r="D114" s="71">
        <f t="shared" si="11"/>
        <v>0</v>
      </c>
      <c r="E114" s="71">
        <f t="shared" si="11"/>
        <v>0</v>
      </c>
      <c r="F114" s="287">
        <f t="shared" si="10"/>
        <v>0</v>
      </c>
    </row>
    <row r="115" spans="1:8" x14ac:dyDescent="0.3">
      <c r="A115" s="294" t="s">
        <v>243</v>
      </c>
      <c r="B115" s="295" t="s">
        <v>244</v>
      </c>
      <c r="C115" s="296">
        <v>0</v>
      </c>
      <c r="D115" s="296">
        <v>0</v>
      </c>
      <c r="E115" s="296">
        <v>0</v>
      </c>
      <c r="F115" s="297">
        <f t="shared" si="10"/>
        <v>0</v>
      </c>
    </row>
    <row r="116" spans="1:8" ht="9.9" customHeight="1" x14ac:dyDescent="0.3">
      <c r="A116" s="73"/>
      <c r="B116" s="40"/>
      <c r="C116" s="13"/>
      <c r="D116" s="13"/>
      <c r="E116" s="13"/>
      <c r="F116" s="43"/>
    </row>
    <row r="117" spans="1:8" x14ac:dyDescent="0.3">
      <c r="A117" s="460" t="s">
        <v>378</v>
      </c>
      <c r="B117" s="460"/>
      <c r="C117" s="460"/>
      <c r="D117" s="460"/>
      <c r="E117" s="460"/>
      <c r="F117" s="460"/>
    </row>
    <row r="118" spans="1:8" ht="35.1" customHeight="1" x14ac:dyDescent="0.3">
      <c r="A118" s="431" t="s">
        <v>329</v>
      </c>
      <c r="B118" s="431"/>
      <c r="C118" s="431"/>
      <c r="D118" s="431"/>
      <c r="E118" s="431"/>
      <c r="F118" s="431"/>
    </row>
    <row r="119" spans="1:8" ht="81.75" customHeight="1" x14ac:dyDescent="0.3">
      <c r="A119" s="436" t="s">
        <v>379</v>
      </c>
      <c r="B119" s="436"/>
      <c r="C119" s="436"/>
      <c r="D119" s="436"/>
      <c r="E119" s="436"/>
      <c r="F119" s="436"/>
    </row>
    <row r="120" spans="1:8" ht="9.9" customHeight="1" x14ac:dyDescent="0.3">
      <c r="A120" s="20"/>
      <c r="B120" s="39"/>
      <c r="C120" s="19"/>
    </row>
    <row r="121" spans="1:8" ht="15.9" customHeight="1" x14ac:dyDescent="0.3">
      <c r="A121" s="401" t="s">
        <v>248</v>
      </c>
      <c r="B121" s="401"/>
      <c r="C121" s="401"/>
      <c r="D121" s="401"/>
      <c r="E121" s="401"/>
      <c r="F121" s="401"/>
    </row>
    <row r="122" spans="1:8" ht="32.25" customHeight="1" x14ac:dyDescent="0.3">
      <c r="A122" s="416" t="s">
        <v>249</v>
      </c>
      <c r="B122" s="416"/>
      <c r="C122" s="416"/>
      <c r="D122" s="416"/>
      <c r="E122" s="416"/>
      <c r="F122" s="416"/>
    </row>
    <row r="123" spans="1:8" ht="15.9" customHeight="1" x14ac:dyDescent="0.3">
      <c r="A123" s="401" t="s">
        <v>207</v>
      </c>
      <c r="B123" s="401"/>
      <c r="C123" s="401"/>
      <c r="D123" s="401"/>
      <c r="E123" s="401"/>
      <c r="F123" s="401"/>
    </row>
    <row r="124" spans="1:8" ht="33" customHeight="1" x14ac:dyDescent="0.3">
      <c r="A124" s="123" t="s">
        <v>227</v>
      </c>
      <c r="B124" s="123" t="s">
        <v>250</v>
      </c>
      <c r="C124" s="89" t="s">
        <v>317</v>
      </c>
      <c r="D124" s="89" t="s">
        <v>318</v>
      </c>
      <c r="E124" s="89" t="s">
        <v>319</v>
      </c>
      <c r="F124" s="89" t="s">
        <v>320</v>
      </c>
    </row>
    <row r="125" spans="1:8" ht="18" customHeight="1" x14ac:dyDescent="0.3">
      <c r="A125" s="76" t="s">
        <v>126</v>
      </c>
      <c r="B125" s="90"/>
      <c r="C125" s="77">
        <f>+C127+C139</f>
        <v>2981653605.73</v>
      </c>
      <c r="D125" s="77">
        <f>+D127+D139</f>
        <v>2241262417.2299995</v>
      </c>
      <c r="E125" s="77">
        <f>+E127+E139</f>
        <v>3348639643.0599999</v>
      </c>
      <c r="F125" s="77">
        <f>+F127+F139</f>
        <v>8571555666.0199995</v>
      </c>
      <c r="H125" s="328"/>
    </row>
    <row r="126" spans="1:8" ht="21.75" customHeight="1" x14ac:dyDescent="0.3">
      <c r="A126" s="10"/>
      <c r="B126" s="40"/>
      <c r="C126" s="12"/>
      <c r="D126" s="12"/>
      <c r="E126" s="12"/>
      <c r="F126" s="41"/>
      <c r="H126" s="48"/>
    </row>
    <row r="127" spans="1:8" ht="18" customHeight="1" x14ac:dyDescent="0.3">
      <c r="A127" s="415" t="s">
        <v>330</v>
      </c>
      <c r="B127" s="415"/>
      <c r="C127" s="92">
        <f>+SUM(C128:C137)</f>
        <v>2981653605.73</v>
      </c>
      <c r="D127" s="92">
        <f t="shared" ref="D127:E127" si="12">+SUM(D128:D137)</f>
        <v>2241262417.2299995</v>
      </c>
      <c r="E127" s="92">
        <f t="shared" si="12"/>
        <v>3348639643.0599999</v>
      </c>
      <c r="F127" s="92">
        <f>+SUM(F128:F137)</f>
        <v>8571555666.0199995</v>
      </c>
      <c r="H127" s="328"/>
    </row>
    <row r="128" spans="1:8" x14ac:dyDescent="0.3">
      <c r="A128" s="153">
        <v>0</v>
      </c>
      <c r="B128" s="158" t="s">
        <v>252</v>
      </c>
      <c r="C128" s="71">
        <v>962828795.53999996</v>
      </c>
      <c r="D128" s="71">
        <v>959139829.5999999</v>
      </c>
      <c r="E128" s="71">
        <v>969324061.55999994</v>
      </c>
      <c r="F128" s="287">
        <f>+C128+D128+E128</f>
        <v>2891292686.6999998</v>
      </c>
    </row>
    <row r="129" spans="1:6" x14ac:dyDescent="0.3">
      <c r="A129" s="153">
        <v>1</v>
      </c>
      <c r="B129" s="158" t="s">
        <v>3</v>
      </c>
      <c r="C129" s="71">
        <v>73561833.99000001</v>
      </c>
      <c r="D129" s="288">
        <v>55260064.060000002</v>
      </c>
      <c r="E129" s="288">
        <v>70853842.939999998</v>
      </c>
      <c r="F129" s="287">
        <f t="shared" ref="F129:F136" si="13">+C129+D129+E129</f>
        <v>199675740.99000001</v>
      </c>
    </row>
    <row r="130" spans="1:6" x14ac:dyDescent="0.3">
      <c r="A130" s="153">
        <v>2</v>
      </c>
      <c r="B130" s="158" t="s">
        <v>253</v>
      </c>
      <c r="C130" s="71">
        <v>1383745531.02</v>
      </c>
      <c r="D130" s="71">
        <v>913385263.21999991</v>
      </c>
      <c r="E130" s="71">
        <v>1249590716.3799999</v>
      </c>
      <c r="F130" s="287">
        <f t="shared" si="13"/>
        <v>3546721510.6199999</v>
      </c>
    </row>
    <row r="131" spans="1:6" x14ac:dyDescent="0.3">
      <c r="A131" s="153">
        <v>3</v>
      </c>
      <c r="B131" s="158" t="s">
        <v>254</v>
      </c>
      <c r="C131" s="71">
        <v>0</v>
      </c>
      <c r="D131" s="71">
        <v>0</v>
      </c>
      <c r="E131" s="71">
        <v>0</v>
      </c>
      <c r="F131" s="287">
        <f t="shared" si="13"/>
        <v>0</v>
      </c>
    </row>
    <row r="132" spans="1:6" x14ac:dyDescent="0.3">
      <c r="A132" s="153">
        <v>4</v>
      </c>
      <c r="B132" s="158" t="s">
        <v>255</v>
      </c>
      <c r="C132" s="71">
        <v>0</v>
      </c>
      <c r="D132" s="71">
        <v>0</v>
      </c>
      <c r="E132" s="71">
        <v>0</v>
      </c>
      <c r="F132" s="287">
        <f t="shared" si="13"/>
        <v>0</v>
      </c>
    </row>
    <row r="133" spans="1:6" x14ac:dyDescent="0.3">
      <c r="A133" s="153">
        <v>5</v>
      </c>
      <c r="B133" s="158" t="s">
        <v>256</v>
      </c>
      <c r="C133" s="71">
        <v>429178391.90999997</v>
      </c>
      <c r="D133" s="71">
        <v>0</v>
      </c>
      <c r="E133" s="71">
        <v>0</v>
      </c>
      <c r="F133" s="287">
        <f t="shared" si="13"/>
        <v>429178391.90999997</v>
      </c>
    </row>
    <row r="134" spans="1:6" x14ac:dyDescent="0.3">
      <c r="A134" s="153">
        <v>6</v>
      </c>
      <c r="B134" s="158" t="s">
        <v>2</v>
      </c>
      <c r="C134" s="71">
        <v>132339053.27</v>
      </c>
      <c r="D134" s="71">
        <v>313477260.35000002</v>
      </c>
      <c r="E134" s="71">
        <v>1058871022.1799999</v>
      </c>
      <c r="F134" s="287">
        <f t="shared" si="13"/>
        <v>1504687335.8</v>
      </c>
    </row>
    <row r="135" spans="1:6" x14ac:dyDescent="0.3">
      <c r="A135" s="153">
        <v>7</v>
      </c>
      <c r="B135" s="158" t="s">
        <v>1</v>
      </c>
      <c r="C135" s="71">
        <v>0</v>
      </c>
      <c r="D135" s="71">
        <v>0</v>
      </c>
      <c r="E135" s="71">
        <v>0</v>
      </c>
      <c r="F135" s="287">
        <f t="shared" si="13"/>
        <v>0</v>
      </c>
    </row>
    <row r="136" spans="1:6" x14ac:dyDescent="0.3">
      <c r="A136" s="153">
        <v>8</v>
      </c>
      <c r="B136" s="158" t="s">
        <v>257</v>
      </c>
      <c r="C136" s="71">
        <v>0</v>
      </c>
      <c r="D136" s="71">
        <v>0</v>
      </c>
      <c r="E136" s="71">
        <v>0</v>
      </c>
      <c r="F136" s="287">
        <f t="shared" si="13"/>
        <v>0</v>
      </c>
    </row>
    <row r="137" spans="1:6" ht="15" customHeight="1" x14ac:dyDescent="0.3">
      <c r="A137" s="153">
        <v>9</v>
      </c>
      <c r="B137" s="158" t="s">
        <v>258</v>
      </c>
      <c r="C137" s="71">
        <v>0</v>
      </c>
      <c r="D137" s="71">
        <v>0</v>
      </c>
      <c r="E137" s="71">
        <v>0</v>
      </c>
      <c r="F137" s="287">
        <v>0</v>
      </c>
    </row>
    <row r="138" spans="1:6" ht="9.9" customHeight="1" x14ac:dyDescent="0.3">
      <c r="A138" s="153"/>
      <c r="B138" s="155"/>
      <c r="C138" s="71"/>
      <c r="D138" s="71"/>
      <c r="E138" s="71"/>
      <c r="F138" s="287"/>
    </row>
    <row r="139" spans="1:6" ht="18" customHeight="1" x14ac:dyDescent="0.3">
      <c r="A139" s="415" t="s">
        <v>331</v>
      </c>
      <c r="B139" s="415"/>
      <c r="C139" s="92">
        <f t="shared" ref="C139:F140" si="14">+C140</f>
        <v>0</v>
      </c>
      <c r="D139" s="92">
        <f t="shared" si="14"/>
        <v>0</v>
      </c>
      <c r="E139" s="92">
        <f t="shared" si="14"/>
        <v>0</v>
      </c>
      <c r="F139" s="92">
        <f t="shared" si="14"/>
        <v>0</v>
      </c>
    </row>
    <row r="140" spans="1:6" ht="18" customHeight="1" x14ac:dyDescent="0.3">
      <c r="A140" s="153">
        <v>6</v>
      </c>
      <c r="B140" s="158" t="s">
        <v>2</v>
      </c>
      <c r="C140" s="227">
        <f t="shared" si="14"/>
        <v>0</v>
      </c>
      <c r="D140" s="227">
        <f t="shared" si="14"/>
        <v>0</v>
      </c>
      <c r="E140" s="227">
        <f t="shared" si="14"/>
        <v>0</v>
      </c>
      <c r="F140" s="217">
        <f t="shared" si="14"/>
        <v>0</v>
      </c>
    </row>
    <row r="141" spans="1:6" ht="18" customHeight="1" x14ac:dyDescent="0.3">
      <c r="A141" s="298" t="s">
        <v>260</v>
      </c>
      <c r="B141" s="299" t="s">
        <v>261</v>
      </c>
      <c r="C141" s="300">
        <v>0</v>
      </c>
      <c r="D141" s="300">
        <v>0</v>
      </c>
      <c r="E141" s="300">
        <v>0</v>
      </c>
      <c r="F141" s="301">
        <f>+C141+D141+E141</f>
        <v>0</v>
      </c>
    </row>
    <row r="142" spans="1:6" ht="15" customHeight="1" x14ac:dyDescent="0.3">
      <c r="A142" s="434" t="s">
        <v>262</v>
      </c>
      <c r="B142" s="434"/>
      <c r="C142" s="434"/>
      <c r="D142" s="434"/>
      <c r="E142" s="434"/>
      <c r="F142" s="434"/>
    </row>
    <row r="143" spans="1:6" ht="15" customHeight="1" x14ac:dyDescent="0.3">
      <c r="A143" s="460" t="s">
        <v>372</v>
      </c>
      <c r="B143" s="460"/>
      <c r="C143" s="460"/>
      <c r="D143" s="460"/>
      <c r="E143" s="460"/>
      <c r="F143" s="460"/>
    </row>
    <row r="144" spans="1:6" ht="75" customHeight="1" x14ac:dyDescent="0.3">
      <c r="A144" s="431" t="s">
        <v>263</v>
      </c>
      <c r="B144" s="431"/>
      <c r="C144" s="431"/>
      <c r="D144" s="431"/>
      <c r="E144" s="431"/>
      <c r="F144" s="431"/>
    </row>
    <row r="145" spans="1:6" ht="74.25" customHeight="1" x14ac:dyDescent="0.3">
      <c r="A145" s="462" t="s">
        <v>374</v>
      </c>
      <c r="B145" s="462"/>
      <c r="C145" s="462"/>
      <c r="D145" s="462"/>
      <c r="E145" s="462"/>
      <c r="F145" s="462"/>
    </row>
    <row r="146" spans="1:6" ht="9.9" customHeight="1" x14ac:dyDescent="0.3">
      <c r="A146" s="42"/>
      <c r="B146" s="40"/>
    </row>
    <row r="147" spans="1:6" x14ac:dyDescent="0.3">
      <c r="A147" s="401" t="s">
        <v>264</v>
      </c>
      <c r="B147" s="401"/>
      <c r="C147" s="401"/>
      <c r="D147" s="401"/>
      <c r="E147" s="401"/>
      <c r="F147" s="401"/>
    </row>
    <row r="148" spans="1:6" x14ac:dyDescent="0.3">
      <c r="A148" s="401" t="s">
        <v>265</v>
      </c>
      <c r="B148" s="401"/>
      <c r="C148" s="401"/>
      <c r="D148" s="401"/>
      <c r="E148" s="401"/>
      <c r="F148" s="401"/>
    </row>
    <row r="149" spans="1:6" x14ac:dyDescent="0.3">
      <c r="A149" s="401" t="s">
        <v>207</v>
      </c>
      <c r="B149" s="401"/>
      <c r="C149" s="401"/>
      <c r="D149" s="401"/>
      <c r="E149" s="401"/>
      <c r="F149" s="401"/>
    </row>
    <row r="150" spans="1:6" ht="18" customHeight="1" x14ac:dyDescent="0.3">
      <c r="A150" s="89" t="s">
        <v>266</v>
      </c>
      <c r="B150" s="89" t="s">
        <v>317</v>
      </c>
      <c r="C150" s="89" t="s">
        <v>318</v>
      </c>
      <c r="D150" s="89" t="s">
        <v>319</v>
      </c>
      <c r="E150" s="89" t="s">
        <v>320</v>
      </c>
      <c r="F150" s="207"/>
    </row>
    <row r="151" spans="1:6" ht="18" customHeight="1" x14ac:dyDescent="0.3">
      <c r="A151" s="130" t="s">
        <v>267</v>
      </c>
      <c r="B151" s="156">
        <f>+'1T'!E164</f>
        <v>22781610750.93</v>
      </c>
      <c r="C151" s="39">
        <f>+B155</f>
        <v>22615683219.866669</v>
      </c>
      <c r="D151" s="39">
        <f>+C155</f>
        <v>23190146877.303337</v>
      </c>
      <c r="E151" s="110">
        <f>+B151</f>
        <v>22781610750.93</v>
      </c>
      <c r="F151" s="61"/>
    </row>
    <row r="152" spans="1:6" ht="18" customHeight="1" x14ac:dyDescent="0.3">
      <c r="A152" s="130" t="s">
        <v>268</v>
      </c>
      <c r="B152" s="39">
        <f>+C107</f>
        <v>2815726074.6666665</v>
      </c>
      <c r="C152" s="39">
        <f>+D107</f>
        <v>2815726074.6666665</v>
      </c>
      <c r="D152" s="39">
        <f>+E107</f>
        <v>2815726074.6666665</v>
      </c>
      <c r="E152" s="110">
        <f>+SUM(B152:D152)</f>
        <v>8447178224</v>
      </c>
      <c r="F152" s="61"/>
    </row>
    <row r="153" spans="1:6" ht="18" customHeight="1" x14ac:dyDescent="0.3">
      <c r="A153" s="93" t="s">
        <v>269</v>
      </c>
      <c r="B153" s="94">
        <f>+B151+B152</f>
        <v>25597336825.596668</v>
      </c>
      <c r="C153" s="94">
        <f>+C151+C152</f>
        <v>25431409294.533337</v>
      </c>
      <c r="D153" s="94">
        <f>+D151+D152</f>
        <v>26005872951.970005</v>
      </c>
      <c r="E153" s="94">
        <f>+E151+E152</f>
        <v>31228788974.93</v>
      </c>
      <c r="F153" s="61"/>
    </row>
    <row r="154" spans="1:6" ht="18" customHeight="1" x14ac:dyDescent="0.3">
      <c r="A154" s="130" t="s">
        <v>270</v>
      </c>
      <c r="B154" s="39">
        <f>+C127</f>
        <v>2981653605.73</v>
      </c>
      <c r="C154" s="39">
        <f>+D127</f>
        <v>2241262417.2299995</v>
      </c>
      <c r="D154" s="39">
        <f>+E127</f>
        <v>3348639643.0599999</v>
      </c>
      <c r="E154" s="110">
        <f>+SUM(B154:D154)</f>
        <v>8571555666.0199986</v>
      </c>
      <c r="F154" s="61"/>
    </row>
    <row r="155" spans="1:6" ht="18" customHeight="1" x14ac:dyDescent="0.3">
      <c r="A155" s="93" t="s">
        <v>271</v>
      </c>
      <c r="B155" s="122">
        <f>+B153-B154</f>
        <v>22615683219.866669</v>
      </c>
      <c r="C155" s="94">
        <f>+C153-C154</f>
        <v>23190146877.303337</v>
      </c>
      <c r="D155" s="94">
        <f>+D153-D154</f>
        <v>22657233308.910004</v>
      </c>
      <c r="E155" s="94">
        <f>+E153-E154</f>
        <v>22657233308.910004</v>
      </c>
      <c r="F155" s="61"/>
    </row>
    <row r="156" spans="1:6" x14ac:dyDescent="0.3">
      <c r="A156" s="463" t="s">
        <v>378</v>
      </c>
      <c r="B156" s="463"/>
      <c r="C156" s="463"/>
      <c r="D156" s="463"/>
      <c r="E156" s="463"/>
      <c r="F156" s="32"/>
    </row>
    <row r="157" spans="1:6" ht="18" customHeight="1" x14ac:dyDescent="0.3">
      <c r="A157" s="443" t="s">
        <v>273</v>
      </c>
      <c r="B157" s="444"/>
      <c r="C157" s="444"/>
      <c r="D157" s="444"/>
      <c r="E157" s="444"/>
      <c r="F157" s="117"/>
    </row>
    <row r="158" spans="1:6" ht="39.9" customHeight="1" x14ac:dyDescent="0.3">
      <c r="A158" s="440" t="s">
        <v>274</v>
      </c>
      <c r="B158" s="441"/>
      <c r="C158" s="441"/>
      <c r="D158" s="441"/>
      <c r="E158" s="441"/>
      <c r="F158" s="442"/>
    </row>
    <row r="159" spans="1:6" ht="18" customHeight="1" x14ac:dyDescent="0.3">
      <c r="A159" s="440" t="s">
        <v>275</v>
      </c>
      <c r="B159" s="441"/>
      <c r="C159" s="441"/>
      <c r="D159" s="441"/>
      <c r="E159" s="441"/>
      <c r="F159" s="442"/>
    </row>
    <row r="160" spans="1:6" ht="18" customHeight="1" x14ac:dyDescent="0.3">
      <c r="A160" s="440" t="s">
        <v>276</v>
      </c>
      <c r="B160" s="441"/>
      <c r="C160" s="441"/>
      <c r="D160" s="441"/>
      <c r="E160" s="441"/>
      <c r="F160" s="442"/>
    </row>
    <row r="161" spans="1:6" ht="18" customHeight="1" x14ac:dyDescent="0.3">
      <c r="A161" s="440" t="s">
        <v>277</v>
      </c>
      <c r="B161" s="441"/>
      <c r="C161" s="441"/>
      <c r="D161" s="441"/>
      <c r="E161" s="441"/>
      <c r="F161" s="442"/>
    </row>
    <row r="162" spans="1:6" ht="18" customHeight="1" x14ac:dyDescent="0.3">
      <c r="A162" s="437" t="s">
        <v>278</v>
      </c>
      <c r="B162" s="438"/>
      <c r="C162" s="438"/>
      <c r="D162" s="438"/>
      <c r="E162" s="438"/>
      <c r="F162" s="439"/>
    </row>
    <row r="163" spans="1:6" x14ac:dyDescent="0.3">
      <c r="A163" s="96" t="s">
        <v>279</v>
      </c>
      <c r="B163" s="97"/>
      <c r="C163" s="97"/>
      <c r="D163" s="97"/>
      <c r="E163" s="97"/>
      <c r="F163" s="98"/>
    </row>
    <row r="164" spans="1:6" ht="45" customHeight="1" x14ac:dyDescent="0.3">
      <c r="A164" s="452" t="s">
        <v>295</v>
      </c>
      <c r="B164" s="453"/>
      <c r="C164" s="453"/>
      <c r="D164" s="453"/>
      <c r="E164" s="453"/>
      <c r="F164" s="454"/>
    </row>
    <row r="165" spans="1:6" ht="9.9" customHeight="1" x14ac:dyDescent="0.3">
      <c r="A165" s="52"/>
      <c r="B165" s="52"/>
      <c r="C165" s="52"/>
      <c r="D165"/>
      <c r="E165"/>
      <c r="F165" s="51"/>
    </row>
    <row r="166" spans="1:6" x14ac:dyDescent="0.3">
      <c r="A166"/>
      <c r="B166" s="401" t="s">
        <v>281</v>
      </c>
      <c r="C166" s="401"/>
      <c r="D166" s="401"/>
      <c r="E166"/>
      <c r="F166"/>
    </row>
    <row r="167" spans="1:6" ht="33" customHeight="1" x14ac:dyDescent="0.3">
      <c r="A167"/>
      <c r="B167" s="416" t="s">
        <v>282</v>
      </c>
      <c r="C167" s="416"/>
      <c r="D167" s="416"/>
      <c r="E167"/>
      <c r="F167"/>
    </row>
    <row r="168" spans="1:6" x14ac:dyDescent="0.3">
      <c r="A168"/>
      <c r="B168" s="401" t="s">
        <v>207</v>
      </c>
      <c r="C168" s="401"/>
      <c r="D168" s="401"/>
      <c r="E168"/>
      <c r="F168"/>
    </row>
    <row r="169" spans="1:6" ht="18" customHeight="1" x14ac:dyDescent="0.3">
      <c r="A169"/>
      <c r="B169" s="395" t="s">
        <v>266</v>
      </c>
      <c r="C169" s="395"/>
      <c r="D169" s="85" t="s">
        <v>332</v>
      </c>
      <c r="E169"/>
      <c r="F169"/>
    </row>
    <row r="170" spans="1:6" ht="18" customHeight="1" x14ac:dyDescent="0.3">
      <c r="A170"/>
      <c r="B170" s="456" t="s">
        <v>284</v>
      </c>
      <c r="C170" s="456"/>
      <c r="D170" s="85"/>
      <c r="E170"/>
      <c r="F170"/>
    </row>
    <row r="171" spans="1:6" x14ac:dyDescent="0.3">
      <c r="A171"/>
      <c r="B171" s="109" t="s">
        <v>285</v>
      </c>
      <c r="D171" s="39">
        <f>+'1T'!D190</f>
        <v>0</v>
      </c>
      <c r="E171" s="206"/>
      <c r="F171"/>
    </row>
    <row r="172" spans="1:6" x14ac:dyDescent="0.3">
      <c r="A172"/>
      <c r="B172" s="109" t="s">
        <v>286</v>
      </c>
      <c r="D172" s="39">
        <f>+'1T'!D191</f>
        <v>0</v>
      </c>
      <c r="E172" s="206"/>
      <c r="F172"/>
    </row>
    <row r="173" spans="1:6" x14ac:dyDescent="0.3">
      <c r="A173"/>
      <c r="B173" s="457" t="s">
        <v>126</v>
      </c>
      <c r="C173" s="457"/>
      <c r="D173" s="233">
        <f>+D171+D172</f>
        <v>0</v>
      </c>
      <c r="E173" s="206"/>
      <c r="F173"/>
    </row>
    <row r="174" spans="1:6" ht="9.9" customHeight="1" x14ac:dyDescent="0.3">
      <c r="A174"/>
      <c r="B174" s="109"/>
      <c r="D174" s="39"/>
      <c r="E174"/>
      <c r="F174"/>
    </row>
    <row r="175" spans="1:6" x14ac:dyDescent="0.3">
      <c r="A175"/>
      <c r="B175" s="456" t="s">
        <v>287</v>
      </c>
      <c r="C175" s="456"/>
      <c r="D175" s="85" t="s">
        <v>332</v>
      </c>
      <c r="E175"/>
      <c r="F175"/>
    </row>
    <row r="176" spans="1:6" x14ac:dyDescent="0.3">
      <c r="A176"/>
      <c r="B176" s="109" t="s">
        <v>285</v>
      </c>
      <c r="D176" s="39">
        <v>0</v>
      </c>
      <c r="E176" s="206"/>
      <c r="F176"/>
    </row>
    <row r="177" spans="1:6" x14ac:dyDescent="0.3">
      <c r="A177"/>
      <c r="B177" s="109" t="s">
        <v>288</v>
      </c>
      <c r="D177" s="39">
        <v>0</v>
      </c>
      <c r="E177" s="206"/>
      <c r="F177"/>
    </row>
    <row r="178" spans="1:6" x14ac:dyDescent="0.3">
      <c r="A178"/>
      <c r="B178" s="457" t="s">
        <v>289</v>
      </c>
      <c r="C178" s="457"/>
      <c r="D178" s="233">
        <f>+D176+D177</f>
        <v>0</v>
      </c>
      <c r="E178" s="206"/>
      <c r="F178"/>
    </row>
    <row r="179" spans="1:6" ht="9.9" customHeight="1" x14ac:dyDescent="0.3">
      <c r="A179"/>
      <c r="B179" s="109"/>
      <c r="D179" s="110"/>
      <c r="E179"/>
      <c r="F179"/>
    </row>
    <row r="180" spans="1:6" ht="18" customHeight="1" x14ac:dyDescent="0.3">
      <c r="A180"/>
      <c r="B180" s="456" t="s">
        <v>290</v>
      </c>
      <c r="C180" s="456"/>
      <c r="D180" s="85" t="s">
        <v>332</v>
      </c>
      <c r="E180"/>
      <c r="F180"/>
    </row>
    <row r="181" spans="1:6" x14ac:dyDescent="0.3">
      <c r="A181"/>
      <c r="B181" s="109" t="s">
        <v>285</v>
      </c>
      <c r="D181" s="39">
        <f>+D171-D176</f>
        <v>0</v>
      </c>
      <c r="E181" s="206"/>
      <c r="F181"/>
    </row>
    <row r="182" spans="1:6" x14ac:dyDescent="0.3">
      <c r="A182"/>
      <c r="B182" s="109" t="s">
        <v>286</v>
      </c>
      <c r="D182" s="39">
        <f>+D172-D177</f>
        <v>0</v>
      </c>
      <c r="E182" s="206"/>
      <c r="F182"/>
    </row>
    <row r="183" spans="1:6" ht="18" customHeight="1" x14ac:dyDescent="0.3">
      <c r="A183"/>
      <c r="B183" s="457" t="s">
        <v>291</v>
      </c>
      <c r="C183" s="457"/>
      <c r="D183" s="235">
        <f>+D181+D182</f>
        <v>0</v>
      </c>
      <c r="E183" s="206"/>
      <c r="F183"/>
    </row>
    <row r="184" spans="1:6" x14ac:dyDescent="0.3">
      <c r="A184"/>
      <c r="B184" s="163" t="s">
        <v>292</v>
      </c>
      <c r="C184" s="126"/>
      <c r="D184" s="160"/>
      <c r="E184"/>
      <c r="F184" s="32">
        <f>+D176-F193</f>
        <v>0</v>
      </c>
    </row>
    <row r="185" spans="1:6" x14ac:dyDescent="0.3">
      <c r="A185"/>
      <c r="B185" s="192"/>
      <c r="C185" s="193"/>
      <c r="D185" s="160"/>
      <c r="E185"/>
      <c r="F185"/>
    </row>
    <row r="186" spans="1:6" x14ac:dyDescent="0.3">
      <c r="A186" s="84" t="s">
        <v>227</v>
      </c>
      <c r="B186" s="84" t="s">
        <v>293</v>
      </c>
      <c r="C186" s="84" t="s">
        <v>317</v>
      </c>
      <c r="D186" s="84" t="s">
        <v>318</v>
      </c>
      <c r="E186" s="84" t="s">
        <v>319</v>
      </c>
      <c r="F186" s="84" t="s">
        <v>320</v>
      </c>
    </row>
    <row r="187" spans="1:6" x14ac:dyDescent="0.3">
      <c r="A187" s="194" t="s">
        <v>294</v>
      </c>
      <c r="B187" s="195"/>
      <c r="C187" s="196">
        <f>+SUM(C188:C197)</f>
        <v>0</v>
      </c>
      <c r="D187" s="196">
        <f>+SUM(D188:D197)</f>
        <v>0</v>
      </c>
      <c r="E187" s="196">
        <f>+SUM(E188:E197)</f>
        <v>0</v>
      </c>
      <c r="F187" s="196">
        <f>+SUM(F188:F197)</f>
        <v>0</v>
      </c>
    </row>
    <row r="188" spans="1:6" x14ac:dyDescent="0.3">
      <c r="A188" s="153">
        <v>0</v>
      </c>
      <c r="B188" s="158" t="s">
        <v>252</v>
      </c>
      <c r="C188" s="71">
        <v>0</v>
      </c>
      <c r="D188" s="71">
        <v>0</v>
      </c>
      <c r="E188" s="71">
        <v>0</v>
      </c>
      <c r="F188" s="287">
        <f>+C188+D188+E188</f>
        <v>0</v>
      </c>
    </row>
    <row r="189" spans="1:6" x14ac:dyDescent="0.3">
      <c r="A189" s="153">
        <v>1</v>
      </c>
      <c r="B189" s="158" t="s">
        <v>3</v>
      </c>
      <c r="C189" s="71">
        <v>0</v>
      </c>
      <c r="D189" s="288">
        <v>0</v>
      </c>
      <c r="E189" s="288">
        <v>0</v>
      </c>
      <c r="F189" s="287">
        <f t="shared" ref="F189:F197" si="15">+C189+D189+E189</f>
        <v>0</v>
      </c>
    </row>
    <row r="190" spans="1:6" x14ac:dyDescent="0.3">
      <c r="A190" s="153">
        <v>2</v>
      </c>
      <c r="B190" s="158" t="s">
        <v>253</v>
      </c>
      <c r="C190" s="71">
        <v>0</v>
      </c>
      <c r="D190" s="71">
        <v>0</v>
      </c>
      <c r="E190" s="71">
        <v>0</v>
      </c>
      <c r="F190" s="287">
        <f t="shared" si="15"/>
        <v>0</v>
      </c>
    </row>
    <row r="191" spans="1:6" x14ac:dyDescent="0.3">
      <c r="A191" s="153">
        <v>3</v>
      </c>
      <c r="B191" s="158" t="s">
        <v>254</v>
      </c>
      <c r="C191" s="71">
        <v>0</v>
      </c>
      <c r="D191" s="71">
        <v>0</v>
      </c>
      <c r="E191" s="71">
        <v>0</v>
      </c>
      <c r="F191" s="287">
        <f t="shared" si="15"/>
        <v>0</v>
      </c>
    </row>
    <row r="192" spans="1:6" x14ac:dyDescent="0.3">
      <c r="A192" s="153">
        <v>4</v>
      </c>
      <c r="B192" s="158" t="s">
        <v>255</v>
      </c>
      <c r="C192" s="71">
        <v>0</v>
      </c>
      <c r="D192" s="71">
        <v>0</v>
      </c>
      <c r="E192" s="71">
        <v>0</v>
      </c>
      <c r="F192" s="287">
        <f t="shared" si="15"/>
        <v>0</v>
      </c>
    </row>
    <row r="193" spans="1:6" x14ac:dyDescent="0.3">
      <c r="A193" s="153">
        <v>5</v>
      </c>
      <c r="B193" s="158" t="s">
        <v>256</v>
      </c>
      <c r="C193" s="71">
        <v>0</v>
      </c>
      <c r="D193" s="71">
        <v>0</v>
      </c>
      <c r="E193" s="71">
        <v>0</v>
      </c>
      <c r="F193" s="287">
        <f t="shared" si="15"/>
        <v>0</v>
      </c>
    </row>
    <row r="194" spans="1:6" x14ac:dyDescent="0.3">
      <c r="A194" s="153">
        <v>6</v>
      </c>
      <c r="B194" s="158" t="s">
        <v>2</v>
      </c>
      <c r="C194" s="71">
        <v>0</v>
      </c>
      <c r="D194" s="71">
        <v>0</v>
      </c>
      <c r="E194" s="71">
        <v>0</v>
      </c>
      <c r="F194" s="287">
        <f t="shared" si="15"/>
        <v>0</v>
      </c>
    </row>
    <row r="195" spans="1:6" x14ac:dyDescent="0.3">
      <c r="A195" s="153">
        <v>7</v>
      </c>
      <c r="B195" s="158" t="s">
        <v>1</v>
      </c>
      <c r="C195" s="71">
        <v>0</v>
      </c>
      <c r="D195" s="71">
        <v>0</v>
      </c>
      <c r="E195" s="71">
        <v>0</v>
      </c>
      <c r="F195" s="287">
        <f t="shared" si="15"/>
        <v>0</v>
      </c>
    </row>
    <row r="196" spans="1:6" x14ac:dyDescent="0.3">
      <c r="A196" s="153">
        <v>8</v>
      </c>
      <c r="B196" s="158" t="s">
        <v>257</v>
      </c>
      <c r="C196" s="71">
        <v>0</v>
      </c>
      <c r="D196" s="71">
        <v>0</v>
      </c>
      <c r="E196" s="71">
        <v>0</v>
      </c>
      <c r="F196" s="287">
        <f t="shared" si="15"/>
        <v>0</v>
      </c>
    </row>
    <row r="197" spans="1:6" x14ac:dyDescent="0.3">
      <c r="A197" s="197">
        <v>9</v>
      </c>
      <c r="B197" s="198" t="s">
        <v>258</v>
      </c>
      <c r="C197" s="305">
        <v>0</v>
      </c>
      <c r="D197" s="305">
        <v>0</v>
      </c>
      <c r="E197" s="305">
        <v>0</v>
      </c>
      <c r="F197" s="292">
        <f t="shared" si="15"/>
        <v>0</v>
      </c>
    </row>
    <row r="198" spans="1:6" x14ac:dyDescent="0.3">
      <c r="A198" s="458" t="s">
        <v>292</v>
      </c>
      <c r="B198" s="458"/>
      <c r="C198" s="458"/>
      <c r="D198" s="458"/>
      <c r="E198" s="458"/>
      <c r="F198" s="458"/>
    </row>
    <row r="199" spans="1:6" x14ac:dyDescent="0.3">
      <c r="A199" s="96" t="s">
        <v>279</v>
      </c>
      <c r="B199" s="97"/>
      <c r="C199" s="97"/>
      <c r="D199" s="97"/>
      <c r="E199" s="97"/>
      <c r="F199" s="98"/>
    </row>
    <row r="200" spans="1:6" ht="50.1" customHeight="1" x14ac:dyDescent="0.3">
      <c r="A200" s="452" t="s">
        <v>295</v>
      </c>
      <c r="B200" s="453"/>
      <c r="C200" s="453"/>
      <c r="D200" s="453"/>
      <c r="E200" s="453"/>
      <c r="F200" s="454"/>
    </row>
    <row r="201" spans="1:6" ht="9.9" customHeight="1" x14ac:dyDescent="0.3">
      <c r="A201" s="114"/>
      <c r="B201" s="115"/>
      <c r="C201" s="115"/>
      <c r="D201" s="114"/>
      <c r="E201" s="114"/>
      <c r="F201" s="116"/>
    </row>
    <row r="202" spans="1:6" ht="39.9" customHeight="1" x14ac:dyDescent="0.3">
      <c r="A202" s="111" t="s">
        <v>296</v>
      </c>
      <c r="B202" s="380" t="s">
        <v>297</v>
      </c>
      <c r="C202" s="381"/>
      <c r="D202" s="382" t="s">
        <v>323</v>
      </c>
      <c r="E202" s="383"/>
      <c r="F202" s="384"/>
    </row>
    <row r="203" spans="1:6" ht="39.9" customHeight="1" x14ac:dyDescent="0.3">
      <c r="A203" s="112" t="s">
        <v>188</v>
      </c>
      <c r="B203" s="380" t="s">
        <v>194</v>
      </c>
      <c r="C203" s="381"/>
      <c r="D203" s="385"/>
      <c r="E203" s="386"/>
      <c r="F203" s="387"/>
    </row>
    <row r="204" spans="1:6" ht="39.9" customHeight="1" x14ac:dyDescent="0.3">
      <c r="A204" s="113" t="s">
        <v>190</v>
      </c>
      <c r="B204" s="380" t="s">
        <v>195</v>
      </c>
      <c r="C204" s="381"/>
      <c r="D204" s="388"/>
      <c r="E204" s="389"/>
      <c r="F204" s="390"/>
    </row>
    <row r="205" spans="1:6" x14ac:dyDescent="0.3">
      <c r="A205" s="455" t="s">
        <v>107</v>
      </c>
      <c r="B205" s="455"/>
      <c r="C205" s="455"/>
      <c r="D205" s="455"/>
      <c r="E205" s="455"/>
      <c r="F205" s="455"/>
    </row>
    <row r="206" spans="1:6" ht="9.9" customHeight="1" x14ac:dyDescent="0.3"/>
    <row r="207" spans="1:6" x14ac:dyDescent="0.3">
      <c r="A207" s="446" t="s">
        <v>298</v>
      </c>
      <c r="B207" s="447"/>
      <c r="C207" s="447"/>
      <c r="D207" s="447"/>
      <c r="E207" s="447"/>
      <c r="F207" s="448"/>
    </row>
    <row r="208" spans="1:6" x14ac:dyDescent="0.3">
      <c r="A208" s="99" t="s">
        <v>299</v>
      </c>
      <c r="F208" s="100"/>
    </row>
    <row r="209" spans="1:6" x14ac:dyDescent="0.3">
      <c r="A209" s="101"/>
      <c r="F209" s="100"/>
    </row>
    <row r="210" spans="1:6" ht="16.2" thickBot="1" x14ac:dyDescent="0.35">
      <c r="A210" s="165" t="s">
        <v>300</v>
      </c>
      <c r="B210" s="164">
        <f>+B90</f>
        <v>53713343422</v>
      </c>
      <c r="F210" s="100"/>
    </row>
    <row r="211" spans="1:6" ht="16.2" thickTop="1" x14ac:dyDescent="0.3">
      <c r="A211" s="101"/>
      <c r="F211" s="100"/>
    </row>
    <row r="212" spans="1:6" x14ac:dyDescent="0.3">
      <c r="A212" s="99" t="s">
        <v>301</v>
      </c>
      <c r="D212" s="33" t="s">
        <v>302</v>
      </c>
      <c r="F212" s="100"/>
    </row>
    <row r="213" spans="1:6" x14ac:dyDescent="0.3">
      <c r="A213" s="101" t="s">
        <v>303</v>
      </c>
      <c r="B213" s="48">
        <f>+B88</f>
        <v>53713343422</v>
      </c>
      <c r="D213" s="369" t="s">
        <v>304</v>
      </c>
      <c r="E213" s="369"/>
      <c r="F213" s="445"/>
    </row>
    <row r="214" spans="1:6" x14ac:dyDescent="0.3">
      <c r="A214" s="101" t="s">
        <v>305</v>
      </c>
      <c r="B214" s="50">
        <f>+F107</f>
        <v>8447178224</v>
      </c>
      <c r="D214" s="369"/>
      <c r="E214" s="369"/>
      <c r="F214" s="445"/>
    </row>
    <row r="215" spans="1:6" ht="16.2" thickBot="1" x14ac:dyDescent="0.35">
      <c r="A215" s="101" t="s">
        <v>380</v>
      </c>
      <c r="B215" s="143">
        <f>+B213-B214</f>
        <v>45266165198</v>
      </c>
      <c r="D215" s="26" t="s">
        <v>383</v>
      </c>
      <c r="F215" s="145">
        <f>+F107</f>
        <v>8447178224</v>
      </c>
    </row>
    <row r="216" spans="1:6" ht="16.2" thickTop="1" x14ac:dyDescent="0.3">
      <c r="A216" s="101"/>
      <c r="D216" s="26" t="s">
        <v>384</v>
      </c>
      <c r="F216" s="146">
        <f>+F127</f>
        <v>8571555666.0199995</v>
      </c>
    </row>
    <row r="217" spans="1:6" ht="16.2" thickBot="1" x14ac:dyDescent="0.35">
      <c r="A217" s="99" t="s">
        <v>309</v>
      </c>
      <c r="D217" s="33" t="s">
        <v>310</v>
      </c>
      <c r="E217" s="33"/>
      <c r="F217" s="147">
        <f>+F216/F215</f>
        <v>1.0147241408576677</v>
      </c>
    </row>
    <row r="218" spans="1:6" ht="16.2" thickTop="1" x14ac:dyDescent="0.3">
      <c r="A218" s="101" t="s">
        <v>381</v>
      </c>
      <c r="B218" s="48">
        <f>+F30</f>
        <v>8571555666.0200014</v>
      </c>
      <c r="F218" s="100"/>
    </row>
    <row r="219" spans="1:6" x14ac:dyDescent="0.3">
      <c r="A219" s="101" t="s">
        <v>382</v>
      </c>
      <c r="B219" s="50">
        <f>+F127</f>
        <v>8571555666.0199995</v>
      </c>
      <c r="D219" s="369" t="s">
        <v>313</v>
      </c>
      <c r="E219" s="369"/>
      <c r="F219" s="445"/>
    </row>
    <row r="220" spans="1:6" ht="16.2" thickBot="1" x14ac:dyDescent="0.35">
      <c r="A220" s="101" t="s">
        <v>314</v>
      </c>
      <c r="B220" s="144">
        <f>+B218-B219</f>
        <v>0</v>
      </c>
      <c r="D220" s="369"/>
      <c r="E220" s="369"/>
      <c r="F220" s="445"/>
    </row>
    <row r="221" spans="1:6" ht="16.2" thickTop="1" x14ac:dyDescent="0.3">
      <c r="A221" s="101"/>
      <c r="B221"/>
      <c r="D221" s="59" t="s">
        <v>315</v>
      </c>
      <c r="E221" s="148"/>
      <c r="F221" s="145">
        <f>+B88</f>
        <v>53713343422</v>
      </c>
    </row>
    <row r="222" spans="1:6" x14ac:dyDescent="0.3">
      <c r="A222" s="101"/>
      <c r="B222"/>
      <c r="D222" s="59" t="s">
        <v>384</v>
      </c>
      <c r="E222" s="148"/>
      <c r="F222" s="146">
        <f>+F127</f>
        <v>8571555666.0199995</v>
      </c>
    </row>
    <row r="223" spans="1:6" ht="16.2" thickBot="1" x14ac:dyDescent="0.35">
      <c r="A223" s="101"/>
      <c r="B223"/>
      <c r="D223" s="148"/>
      <c r="E223" s="148"/>
      <c r="F223" s="147">
        <f>+F222/F221</f>
        <v>0.15957963366155398</v>
      </c>
    </row>
    <row r="224" spans="1:6" ht="16.2" thickTop="1" x14ac:dyDescent="0.3">
      <c r="A224" s="102"/>
      <c r="B224" s="103"/>
      <c r="C224" s="103"/>
      <c r="D224" s="103"/>
      <c r="E224" s="103"/>
      <c r="F224" s="104"/>
    </row>
  </sheetData>
  <mergeCells count="113">
    <mergeCell ref="D219:F220"/>
    <mergeCell ref="A200:F200"/>
    <mergeCell ref="A207:F207"/>
    <mergeCell ref="A205:F205"/>
    <mergeCell ref="B166:D166"/>
    <mergeCell ref="B167:D167"/>
    <mergeCell ref="B168:D168"/>
    <mergeCell ref="B169:C169"/>
    <mergeCell ref="B170:C170"/>
    <mergeCell ref="A198:F198"/>
    <mergeCell ref="B175:C175"/>
    <mergeCell ref="B178:C178"/>
    <mergeCell ref="B180:C180"/>
    <mergeCell ref="B183:C183"/>
    <mergeCell ref="D213:F214"/>
    <mergeCell ref="A148:F148"/>
    <mergeCell ref="A149:F149"/>
    <mergeCell ref="A156:E156"/>
    <mergeCell ref="B202:C202"/>
    <mergeCell ref="D202:F204"/>
    <mergeCell ref="B203:C203"/>
    <mergeCell ref="B204:C204"/>
    <mergeCell ref="A157:E157"/>
    <mergeCell ref="A158:F158"/>
    <mergeCell ref="A159:F159"/>
    <mergeCell ref="A160:F160"/>
    <mergeCell ref="A161:F161"/>
    <mergeCell ref="A162:F162"/>
    <mergeCell ref="A164:F164"/>
    <mergeCell ref="B173:C173"/>
    <mergeCell ref="A123:F123"/>
    <mergeCell ref="A118:F118"/>
    <mergeCell ref="A127:B127"/>
    <mergeCell ref="A139:B139"/>
    <mergeCell ref="A142:F142"/>
    <mergeCell ref="A143:F143"/>
    <mergeCell ref="A145:F145"/>
    <mergeCell ref="A144:F144"/>
    <mergeCell ref="A147:F147"/>
    <mergeCell ref="A99:F99"/>
    <mergeCell ref="A101:F101"/>
    <mergeCell ref="A102:F102"/>
    <mergeCell ref="A103:F103"/>
    <mergeCell ref="A107:B107"/>
    <mergeCell ref="A117:F117"/>
    <mergeCell ref="A119:F119"/>
    <mergeCell ref="A121:F121"/>
    <mergeCell ref="A122:F122"/>
    <mergeCell ref="A24:F24"/>
    <mergeCell ref="A1:F2"/>
    <mergeCell ref="A3:F3"/>
    <mergeCell ref="A9:F9"/>
    <mergeCell ref="A13:F13"/>
    <mergeCell ref="A14:F14"/>
    <mergeCell ref="C5:E5"/>
    <mergeCell ref="C6:E6"/>
    <mergeCell ref="C7:E7"/>
    <mergeCell ref="A11:F11"/>
    <mergeCell ref="B23:F23"/>
    <mergeCell ref="A48:B48"/>
    <mergeCell ref="A49:B49"/>
    <mergeCell ref="A25:F25"/>
    <mergeCell ref="A27:F27"/>
    <mergeCell ref="A28:F28"/>
    <mergeCell ref="A29:B29"/>
    <mergeCell ref="A31:B31"/>
    <mergeCell ref="A32:B32"/>
    <mergeCell ref="A33:B33"/>
    <mergeCell ref="A34:B34"/>
    <mergeCell ref="A35:B35"/>
    <mergeCell ref="A36:B36"/>
    <mergeCell ref="A37:B37"/>
    <mergeCell ref="A38:B38"/>
    <mergeCell ref="A39:B39"/>
    <mergeCell ref="A40:B40"/>
    <mergeCell ref="A71:B71"/>
    <mergeCell ref="A73:F73"/>
    <mergeCell ref="A98:F98"/>
    <mergeCell ref="A74:F74"/>
    <mergeCell ref="B76:C76"/>
    <mergeCell ref="D76:F78"/>
    <mergeCell ref="B77:C77"/>
    <mergeCell ref="B78:C78"/>
    <mergeCell ref="A80:F80"/>
    <mergeCell ref="A84:F84"/>
    <mergeCell ref="A85:F85"/>
    <mergeCell ref="A86:F86"/>
    <mergeCell ref="A97:F97"/>
    <mergeCell ref="A82:F82"/>
    <mergeCell ref="A66:F66"/>
    <mergeCell ref="A67:F67"/>
    <mergeCell ref="A68:B68"/>
    <mergeCell ref="A69:B69"/>
    <mergeCell ref="A70:B70"/>
    <mergeCell ref="A41:B41"/>
    <mergeCell ref="A42:B42"/>
    <mergeCell ref="A43:B43"/>
    <mergeCell ref="A44:B44"/>
    <mergeCell ref="A59:B59"/>
    <mergeCell ref="A56:F56"/>
    <mergeCell ref="A60:B60"/>
    <mergeCell ref="A61:B61"/>
    <mergeCell ref="A64:F64"/>
    <mergeCell ref="A63:F63"/>
    <mergeCell ref="A50:B50"/>
    <mergeCell ref="A53:F53"/>
    <mergeCell ref="A55:F55"/>
    <mergeCell ref="A57:B57"/>
    <mergeCell ref="A58:B58"/>
    <mergeCell ref="A52:F52"/>
    <mergeCell ref="A45:B45"/>
    <mergeCell ref="A46:B46"/>
    <mergeCell ref="A47:B47"/>
  </mergeCells>
  <conditionalFormatting sqref="B220">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84">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51"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24 A104" xr:uid="{0AF7F841-525C-48B5-B9A2-0839AF02D0A4}"/>
    <dataValidation allowBlank="1" showInputMessage="1" showErrorMessage="1" promptTitle="Advertencia" prompt="El nombre de la partida debe ser de acuerdo al Clasificador de los Ingresos del Sector Público. " sqref="B108:B110 B128 B188"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108:A110 A128 A188"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48:F148"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2:F204" xr:uid="{4B2B9B10-5E86-4D09-9B7B-03B0377E1BE0}"/>
    <dataValidation allowBlank="1" showInputMessage="1" showErrorMessage="1" promptTitle="Advertencia" prompt="Se debe indicar el nombre de la partida de acuerdo al Clasificador de los Ingresos del Sector Público." sqref="B104"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2:F122"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67" xr:uid="{DB879470-23D3-4ED4-BAA3-BCB9A1B6242E}"/>
    <dataValidation allowBlank="1" showInputMessage="1" showErrorMessage="1" promptTitle="Recordatorio" prompt="El superávit libre debe ser reintegrado a más tardar el 31 de marzo,_x000a_de acuerdo al  Decreto Nº 43189-MTSS, artículo 66. " sqref="B172:B174 B176:B179 B181:B183"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79 D171:D172 D174:D175"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6:F78" xr:uid="{00313F5D-55AE-4D2A-A8C1-0660FB700B86}"/>
  </dataValidations>
  <hyperlinks>
    <hyperlink ref="A124" r:id="rId1" xr:uid="{421F831B-0FB1-415F-9B4C-D2A0BE438CE1}"/>
    <hyperlink ref="B104" r:id="rId2" xr:uid="{F425F828-411C-472D-9AE3-454E8E772C50}"/>
    <hyperlink ref="A104" r:id="rId3" xr:uid="{64829EB5-664C-4FD4-B4C9-70BCC3AF9275}"/>
    <hyperlink ref="B124" r:id="rId4" display="Nombre de la Partida presupuestaria" xr:uid="{CEB97C6D-48EB-4CAD-BE9B-BB6D3FD995FE}"/>
  </hyperlinks>
  <printOptions horizontalCentered="1"/>
  <pageMargins left="0.11811023622047245" right="0.11811023622047245" top="0.31496062992125984" bottom="0.31496062992125984" header="0.11811023622047245" footer="0.11811023622047245"/>
  <pageSetup scale="49"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3" manualBreakCount="3">
    <brk id="65" max="5" man="1"/>
    <brk id="79" max="16383" man="1"/>
    <brk id="145" max="5" man="1"/>
  </rowBreaks>
  <ignoredErrors>
    <ignoredError sqref="F16:F22" evalError="1"/>
    <ignoredError sqref="F38" formula="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30"/>
  <sheetViews>
    <sheetView showGridLines="0" zoomScale="80" zoomScaleNormal="80" zoomScaleSheetLayoutView="100" workbookViewId="0">
      <selection sqref="A1:F2"/>
    </sheetView>
  </sheetViews>
  <sheetFormatPr baseColWidth="10" defaultColWidth="11.44140625" defaultRowHeight="15.6" x14ac:dyDescent="0.3"/>
  <cols>
    <col min="1" max="1" width="53" style="208" customWidth="1"/>
    <col min="2" max="2" width="28.88671875" style="208" customWidth="1"/>
    <col min="3" max="5" width="23.88671875" style="208" customWidth="1"/>
    <col min="6" max="6" width="20.6640625" style="208" customWidth="1"/>
    <col min="7" max="16384" width="11.44140625" style="208"/>
  </cols>
  <sheetData>
    <row r="1" spans="1:6" ht="18" customHeight="1" x14ac:dyDescent="0.3">
      <c r="A1" s="473" t="s">
        <v>108</v>
      </c>
      <c r="B1" s="473"/>
      <c r="C1" s="473"/>
      <c r="D1" s="473"/>
      <c r="E1" s="473"/>
      <c r="F1" s="473"/>
    </row>
    <row r="2" spans="1:6" ht="18" customHeight="1" x14ac:dyDescent="0.3">
      <c r="A2" s="473"/>
      <c r="B2" s="473"/>
      <c r="C2" s="473"/>
      <c r="D2" s="473"/>
      <c r="E2" s="473"/>
      <c r="F2" s="473"/>
    </row>
    <row r="3" spans="1:6" ht="18" customHeight="1" x14ac:dyDescent="0.3">
      <c r="A3" s="473" t="s">
        <v>333</v>
      </c>
      <c r="B3" s="473"/>
      <c r="C3" s="473"/>
      <c r="D3" s="473"/>
      <c r="E3" s="473"/>
      <c r="F3" s="209"/>
    </row>
    <row r="4" spans="1:6" ht="15" customHeight="1" thickBot="1" x14ac:dyDescent="0.35"/>
    <row r="5" spans="1:6" ht="18" customHeight="1" x14ac:dyDescent="0.3">
      <c r="B5" s="131" t="s">
        <v>110</v>
      </c>
      <c r="C5" s="464" t="str">
        <f>+'1T'!C5</f>
        <v>Programa Nacional de Nutrición y Desarrollo Infantil CEN CINAI</v>
      </c>
      <c r="D5" s="465"/>
      <c r="E5" s="466"/>
      <c r="F5" s="210"/>
    </row>
    <row r="6" spans="1:6" ht="18" customHeight="1" x14ac:dyDescent="0.3">
      <c r="B6" s="132" t="s">
        <v>112</v>
      </c>
      <c r="C6" s="467" t="str">
        <f>+'1T'!C6</f>
        <v>Ministerio de Salud</v>
      </c>
      <c r="D6" s="468"/>
      <c r="E6" s="469"/>
      <c r="F6" s="210"/>
    </row>
    <row r="7" spans="1:6" ht="18" customHeight="1" thickBot="1" x14ac:dyDescent="0.35">
      <c r="B7" s="135" t="s">
        <v>114</v>
      </c>
      <c r="C7" s="470" t="str">
        <f>+'1T'!C7</f>
        <v>Dirección Nacional de CEN CINAI</v>
      </c>
      <c r="D7" s="471"/>
      <c r="E7" s="472"/>
      <c r="F7" s="210"/>
    </row>
    <row r="8" spans="1:6" ht="15" customHeight="1" x14ac:dyDescent="0.3">
      <c r="A8" s="211"/>
      <c r="B8" s="210"/>
      <c r="C8" s="210"/>
      <c r="D8" s="210"/>
      <c r="E8" s="210"/>
      <c r="F8" s="210"/>
    </row>
    <row r="9" spans="1:6" ht="21.9" customHeight="1" x14ac:dyDescent="0.3">
      <c r="A9" s="402" t="s">
        <v>334</v>
      </c>
      <c r="B9" s="402"/>
      <c r="C9" s="402"/>
      <c r="D9" s="402"/>
      <c r="E9" s="402"/>
      <c r="F9" s="212"/>
    </row>
    <row r="10" spans="1:6" s="212" customFormat="1" ht="15" customHeight="1" x14ac:dyDescent="0.3"/>
    <row r="11" spans="1:6" x14ac:dyDescent="0.3">
      <c r="A11" s="397" t="s">
        <v>118</v>
      </c>
      <c r="B11" s="397"/>
      <c r="C11" s="397"/>
      <c r="D11" s="397"/>
      <c r="E11" s="397"/>
      <c r="F11" s="58"/>
    </row>
    <row r="12" spans="1:6" ht="15" customHeight="1" x14ac:dyDescent="0.3">
      <c r="A12" s="397" t="s">
        <v>119</v>
      </c>
      <c r="B12" s="397"/>
      <c r="C12" s="397"/>
      <c r="D12" s="397"/>
      <c r="E12" s="397"/>
      <c r="F12" s="58"/>
    </row>
    <row r="13" spans="1:6" x14ac:dyDescent="0.3">
      <c r="A13" s="85" t="s">
        <v>120</v>
      </c>
      <c r="B13" s="84" t="s">
        <v>121</v>
      </c>
      <c r="C13" s="85" t="s">
        <v>283</v>
      </c>
      <c r="D13" s="84" t="s">
        <v>332</v>
      </c>
      <c r="E13" s="84" t="s">
        <v>335</v>
      </c>
      <c r="F13" s="325"/>
    </row>
    <row r="14" spans="1:6" ht="18" customHeight="1" x14ac:dyDescent="0.3">
      <c r="A14" s="76" t="s">
        <v>126</v>
      </c>
      <c r="B14" s="79"/>
      <c r="C14" s="250">
        <f>+SUM(C16:C20)</f>
        <v>279520</v>
      </c>
      <c r="D14" s="250">
        <f t="shared" ref="D14:E14" si="0">+SUM(D16:D20)</f>
        <v>168940.33333333334</v>
      </c>
      <c r="E14" s="250">
        <f t="shared" si="0"/>
        <v>224230.16666666669</v>
      </c>
      <c r="F14" s="212"/>
    </row>
    <row r="15" spans="1:6" ht="15" customHeight="1" x14ac:dyDescent="0.3">
      <c r="A15" s="10"/>
      <c r="B15" s="11"/>
      <c r="C15" s="254"/>
      <c r="D15" s="254"/>
      <c r="E15" s="251"/>
      <c r="F15" s="212"/>
    </row>
    <row r="16" spans="1:6" x14ac:dyDescent="0.3">
      <c r="A16" s="249" t="s">
        <v>127</v>
      </c>
      <c r="B16" s="213" t="s">
        <v>128</v>
      </c>
      <c r="C16" s="254">
        <f>+'1T'!F18</f>
        <v>21327.333333333332</v>
      </c>
      <c r="D16" s="254">
        <f>+'2T'!F18</f>
        <v>6229.333333333333</v>
      </c>
      <c r="E16" s="251">
        <f>+AVERAGE(C16:D16)</f>
        <v>13778.333333333332</v>
      </c>
      <c r="F16" s="212"/>
    </row>
    <row r="17" spans="1:6" ht="30" x14ac:dyDescent="0.3">
      <c r="A17" s="249" t="s">
        <v>129</v>
      </c>
      <c r="B17" s="213" t="s">
        <v>128</v>
      </c>
      <c r="C17" s="254">
        <f>+'1T'!F19</f>
        <v>104662.33333333333</v>
      </c>
      <c r="D17" s="254">
        <f>+'2T'!F19</f>
        <v>111947.66666666667</v>
      </c>
      <c r="E17" s="251">
        <f t="shared" ref="E17:E20" si="1">+AVERAGE(C17:D17)</f>
        <v>108305</v>
      </c>
      <c r="F17" s="212"/>
    </row>
    <row r="18" spans="1:6" ht="30" x14ac:dyDescent="0.3">
      <c r="A18" s="249" t="s">
        <v>130</v>
      </c>
      <c r="B18" s="213" t="s">
        <v>131</v>
      </c>
      <c r="C18" s="254">
        <f>+'1T'!F20</f>
        <v>9067.6666666666661</v>
      </c>
      <c r="D18" s="254">
        <f>+'2T'!F20</f>
        <v>9547.6666666666661</v>
      </c>
      <c r="E18" s="251">
        <f t="shared" si="1"/>
        <v>9307.6666666666661</v>
      </c>
      <c r="F18" s="212"/>
    </row>
    <row r="19" spans="1:6" x14ac:dyDescent="0.3">
      <c r="A19" s="249" t="s">
        <v>132</v>
      </c>
      <c r="B19" s="213" t="s">
        <v>133</v>
      </c>
      <c r="C19" s="254">
        <f>+'1T'!F21</f>
        <v>15366.333333333334</v>
      </c>
      <c r="D19" s="254">
        <f>+'2T'!F21</f>
        <v>22331.333333333332</v>
      </c>
      <c r="E19" s="251">
        <f t="shared" si="1"/>
        <v>18848.833333333332</v>
      </c>
      <c r="F19" s="212"/>
    </row>
    <row r="20" spans="1:6" ht="30" x14ac:dyDescent="0.3">
      <c r="A20" s="249" t="s">
        <v>134</v>
      </c>
      <c r="B20" s="213" t="s">
        <v>133</v>
      </c>
      <c r="C20" s="254">
        <f>+'1T'!F22</f>
        <v>129096.33333333333</v>
      </c>
      <c r="D20" s="254">
        <f>+'2T'!F22</f>
        <v>18884.333333333332</v>
      </c>
      <c r="E20" s="251">
        <f t="shared" si="1"/>
        <v>73990.333333333328</v>
      </c>
      <c r="F20" s="212"/>
    </row>
    <row r="21" spans="1:6" ht="15" customHeight="1" x14ac:dyDescent="0.3">
      <c r="A21" s="128" t="s">
        <v>135</v>
      </c>
      <c r="B21" s="200" t="s">
        <v>272</v>
      </c>
      <c r="C21" s="72"/>
      <c r="D21" s="72"/>
      <c r="E21" s="72"/>
      <c r="F21" s="212"/>
    </row>
    <row r="22" spans="1:6" ht="60" customHeight="1" x14ac:dyDescent="0.3">
      <c r="A22" s="462" t="s">
        <v>336</v>
      </c>
      <c r="B22" s="462"/>
      <c r="C22" s="462"/>
      <c r="D22" s="462"/>
      <c r="E22" s="462"/>
      <c r="F22" s="212"/>
    </row>
    <row r="23" spans="1:6" ht="15" customHeight="1" x14ac:dyDescent="0.3">
      <c r="A23" s="214"/>
      <c r="B23" s="214"/>
      <c r="C23" s="214"/>
      <c r="D23" s="215"/>
      <c r="E23" s="215"/>
      <c r="F23" s="216"/>
    </row>
    <row r="24" spans="1:6" x14ac:dyDescent="0.3">
      <c r="A24" s="397" t="s">
        <v>139</v>
      </c>
      <c r="B24" s="397"/>
      <c r="C24" s="397"/>
      <c r="D24" s="397"/>
      <c r="E24" s="58"/>
      <c r="F24" s="28"/>
    </row>
    <row r="25" spans="1:6" ht="15" customHeight="1" x14ac:dyDescent="0.3">
      <c r="A25" s="397" t="s">
        <v>140</v>
      </c>
      <c r="B25" s="397"/>
      <c r="C25" s="397"/>
      <c r="D25" s="397"/>
      <c r="E25" s="58"/>
      <c r="F25" s="28"/>
    </row>
    <row r="26" spans="1:6" ht="15" customHeight="1" x14ac:dyDescent="0.3">
      <c r="A26" s="214"/>
      <c r="B26" s="214"/>
      <c r="C26" s="215"/>
      <c r="D26" s="215"/>
      <c r="E26" s="215"/>
      <c r="F26" s="217"/>
    </row>
    <row r="27" spans="1:6" ht="16.95" customHeight="1" x14ac:dyDescent="0.3">
      <c r="A27" s="118" t="s">
        <v>337</v>
      </c>
      <c r="B27" s="248" t="s">
        <v>283</v>
      </c>
      <c r="C27" s="84" t="s">
        <v>332</v>
      </c>
      <c r="D27" s="85" t="s">
        <v>338</v>
      </c>
      <c r="E27" s="28"/>
      <c r="F27" s="217"/>
    </row>
    <row r="28" spans="1:6" ht="16.95" customHeight="1" x14ac:dyDescent="0.3">
      <c r="A28" s="76" t="s">
        <v>126</v>
      </c>
      <c r="B28" s="91">
        <f>+B30+B36</f>
        <v>5590197999.5699997</v>
      </c>
      <c r="C28" s="91">
        <f t="shared" ref="C28:D28" si="2">+C30+C36</f>
        <v>8571555666.0200014</v>
      </c>
      <c r="D28" s="91">
        <f t="shared" si="2"/>
        <v>14161753665.589998</v>
      </c>
      <c r="E28" s="28"/>
      <c r="F28" s="217"/>
    </row>
    <row r="29" spans="1:6" ht="16.95" customHeight="1" x14ac:dyDescent="0.3">
      <c r="A29" s="258"/>
      <c r="B29" s="71"/>
      <c r="C29" s="184"/>
      <c r="D29" s="184"/>
      <c r="E29" s="28"/>
      <c r="F29" s="217"/>
    </row>
    <row r="30" spans="1:6" ht="16.95" customHeight="1" x14ac:dyDescent="0.3">
      <c r="A30" s="259" t="s">
        <v>141</v>
      </c>
      <c r="B30" s="261">
        <f>+SUM(B31:B35)</f>
        <v>5581999599.4799995</v>
      </c>
      <c r="C30" s="261">
        <f t="shared" ref="C30:D30" si="3">+SUM(C31:C35)</f>
        <v>8103974838.6300011</v>
      </c>
      <c r="D30" s="261">
        <f t="shared" si="3"/>
        <v>13685974438.109999</v>
      </c>
      <c r="E30" s="28"/>
      <c r="F30" s="217"/>
    </row>
    <row r="31" spans="1:6" x14ac:dyDescent="0.3">
      <c r="A31" s="260" t="s">
        <v>127</v>
      </c>
      <c r="B31" s="262">
        <f>+'1T'!F33</f>
        <v>433822081.63002753</v>
      </c>
      <c r="C31" s="13">
        <f>+'2T'!F33</f>
        <v>629684229.18228531</v>
      </c>
      <c r="D31" s="184">
        <f>+SUM(B31:C31)</f>
        <v>1063506310.8123128</v>
      </c>
      <c r="E31" s="28"/>
      <c r="F31" s="217"/>
    </row>
    <row r="32" spans="1:6" ht="30" customHeight="1" x14ac:dyDescent="0.3">
      <c r="A32" s="260" t="s">
        <v>129</v>
      </c>
      <c r="B32" s="262">
        <f>+'1T'!F34</f>
        <v>1875929910.6658568</v>
      </c>
      <c r="C32" s="13">
        <f>+'2T'!F34</f>
        <v>2295869200.0475931</v>
      </c>
      <c r="D32" s="184">
        <f t="shared" ref="D32:D35" si="4">+SUM(B32:C32)</f>
        <v>4171799110.71345</v>
      </c>
      <c r="E32" s="28"/>
      <c r="F32" s="217"/>
    </row>
    <row r="33" spans="1:6" ht="30" customHeight="1" x14ac:dyDescent="0.3">
      <c r="A33" s="260" t="s">
        <v>142</v>
      </c>
      <c r="B33" s="262">
        <f>+'1T'!F35</f>
        <v>888726745.79406059</v>
      </c>
      <c r="C33" s="13">
        <f>+'2T'!F35</f>
        <v>1103685069.1123919</v>
      </c>
      <c r="D33" s="184">
        <f t="shared" si="4"/>
        <v>1992411814.9064527</v>
      </c>
      <c r="E33" s="28"/>
      <c r="F33" s="217"/>
    </row>
    <row r="34" spans="1:6" x14ac:dyDescent="0.3">
      <c r="A34" s="260" t="s">
        <v>132</v>
      </c>
      <c r="B34" s="262">
        <f>+'1T'!F36</f>
        <v>1696513543.9074187</v>
      </c>
      <c r="C34" s="13">
        <f>+'2T'!F36</f>
        <v>3325221748.9110708</v>
      </c>
      <c r="D34" s="184">
        <f t="shared" si="4"/>
        <v>5021735292.8184891</v>
      </c>
      <c r="E34" s="28"/>
      <c r="F34" s="217"/>
    </row>
    <row r="35" spans="1:6" ht="30" customHeight="1" x14ac:dyDescent="0.3">
      <c r="A35" s="260" t="s">
        <v>134</v>
      </c>
      <c r="B35" s="262">
        <f>+'1T'!F37</f>
        <v>687007317.48263597</v>
      </c>
      <c r="C35" s="13">
        <f>+'2T'!F37</f>
        <v>749514591.37665915</v>
      </c>
      <c r="D35" s="184">
        <f t="shared" si="4"/>
        <v>1436521908.8592951</v>
      </c>
      <c r="E35" s="28"/>
      <c r="F35" s="217"/>
    </row>
    <row r="36" spans="1:6" ht="16.95" customHeight="1" x14ac:dyDescent="0.3">
      <c r="A36" s="259" t="s">
        <v>143</v>
      </c>
      <c r="B36" s="261">
        <f>+SUM(B37:B48)</f>
        <v>8198400.0899999999</v>
      </c>
      <c r="C36" s="261">
        <f t="shared" ref="C36:D36" si="5">+SUM(C37:C48)</f>
        <v>467580827.38999999</v>
      </c>
      <c r="D36" s="261">
        <f t="shared" si="5"/>
        <v>475779227.48000002</v>
      </c>
      <c r="E36" s="28"/>
      <c r="F36" s="217"/>
    </row>
    <row r="37" spans="1:6" x14ac:dyDescent="0.3">
      <c r="A37" s="260" t="s">
        <v>144</v>
      </c>
      <c r="B37" s="262">
        <f>+'1T'!F39</f>
        <v>0</v>
      </c>
      <c r="C37" s="13">
        <f>+'2T'!F39</f>
        <v>12610483.359999999</v>
      </c>
      <c r="D37" s="184">
        <f>+SUM(B37:C37)</f>
        <v>12610483.359999999</v>
      </c>
      <c r="E37" s="28"/>
      <c r="F37" s="217"/>
    </row>
    <row r="38" spans="1:6" x14ac:dyDescent="0.3">
      <c r="A38" s="260" t="s">
        <v>145</v>
      </c>
      <c r="B38" s="262">
        <f>+'1T'!F40</f>
        <v>0</v>
      </c>
      <c r="C38" s="13">
        <f>+'2T'!F40</f>
        <v>0</v>
      </c>
      <c r="D38" s="184">
        <f t="shared" ref="D38:D48" si="6">+SUM(B38:C38)</f>
        <v>0</v>
      </c>
      <c r="E38" s="28"/>
      <c r="F38" s="217"/>
    </row>
    <row r="39" spans="1:6" x14ac:dyDescent="0.3">
      <c r="A39" s="260" t="s">
        <v>146</v>
      </c>
      <c r="B39" s="262">
        <f>+'1T'!F41</f>
        <v>0</v>
      </c>
      <c r="C39" s="13">
        <f>+'2T'!F41</f>
        <v>0</v>
      </c>
      <c r="D39" s="184">
        <f t="shared" si="6"/>
        <v>0</v>
      </c>
      <c r="E39" s="28"/>
      <c r="F39" s="217"/>
    </row>
    <row r="40" spans="1:6" x14ac:dyDescent="0.3">
      <c r="A40" s="260" t="s">
        <v>147</v>
      </c>
      <c r="B40" s="262">
        <f>+'1T'!F42</f>
        <v>8198400.0899999999</v>
      </c>
      <c r="C40" s="13">
        <f>+'2T'!F42</f>
        <v>25791952.120000001</v>
      </c>
      <c r="D40" s="184">
        <f t="shared" si="6"/>
        <v>33990352.210000001</v>
      </c>
      <c r="E40" s="28"/>
      <c r="F40" s="217"/>
    </row>
    <row r="41" spans="1:6" ht="30" customHeight="1" x14ac:dyDescent="0.3">
      <c r="A41" s="260" t="s">
        <v>148</v>
      </c>
      <c r="B41" s="262">
        <f>+'1T'!F43</f>
        <v>0</v>
      </c>
      <c r="C41" s="13">
        <f>+'2T'!F43</f>
        <v>0</v>
      </c>
      <c r="D41" s="184">
        <f t="shared" si="6"/>
        <v>0</v>
      </c>
      <c r="E41" s="28"/>
      <c r="F41" s="217"/>
    </row>
    <row r="42" spans="1:6" ht="30" customHeight="1" x14ac:dyDescent="0.3">
      <c r="A42" s="260" t="s">
        <v>149</v>
      </c>
      <c r="B42" s="262">
        <f>+'1T'!F44</f>
        <v>0</v>
      </c>
      <c r="C42" s="13">
        <f>+'2T'!F44</f>
        <v>0</v>
      </c>
      <c r="D42" s="184">
        <f t="shared" si="6"/>
        <v>0</v>
      </c>
      <c r="E42" s="28"/>
      <c r="F42" s="217"/>
    </row>
    <row r="43" spans="1:6" x14ac:dyDescent="0.3">
      <c r="A43" s="260" t="s">
        <v>150</v>
      </c>
      <c r="B43" s="262">
        <f>+'1T'!F45</f>
        <v>0</v>
      </c>
      <c r="C43" s="13">
        <f>+'2T'!F45</f>
        <v>0</v>
      </c>
      <c r="D43" s="184">
        <f t="shared" si="6"/>
        <v>0</v>
      </c>
      <c r="E43" s="212"/>
      <c r="F43" s="217"/>
    </row>
    <row r="44" spans="1:6" x14ac:dyDescent="0.3">
      <c r="A44" s="260" t="s">
        <v>151</v>
      </c>
      <c r="B44" s="262">
        <f>+'1T'!F46</f>
        <v>0</v>
      </c>
      <c r="C44" s="13">
        <f>+'2T'!F46</f>
        <v>0</v>
      </c>
      <c r="D44" s="184">
        <f t="shared" si="6"/>
        <v>0</v>
      </c>
      <c r="E44" s="28"/>
      <c r="F44" s="217"/>
    </row>
    <row r="45" spans="1:6" x14ac:dyDescent="0.3">
      <c r="A45" s="260" t="s">
        <v>152</v>
      </c>
      <c r="B45" s="262">
        <f>+'1T'!F47</f>
        <v>0</v>
      </c>
      <c r="C45" s="13">
        <f>+'2T'!F47</f>
        <v>0</v>
      </c>
      <c r="D45" s="184">
        <f t="shared" si="6"/>
        <v>0</v>
      </c>
      <c r="E45" s="28"/>
      <c r="F45" s="217"/>
    </row>
    <row r="46" spans="1:6" x14ac:dyDescent="0.3">
      <c r="A46" s="260" t="s">
        <v>153</v>
      </c>
      <c r="B46" s="262">
        <f>+'1T'!F48</f>
        <v>0</v>
      </c>
      <c r="C46" s="13">
        <f>+'2T'!F48</f>
        <v>0</v>
      </c>
      <c r="D46" s="184">
        <f t="shared" si="6"/>
        <v>0</v>
      </c>
      <c r="E46" s="28"/>
      <c r="F46" s="217"/>
    </row>
    <row r="47" spans="1:6" x14ac:dyDescent="0.3">
      <c r="A47" s="260" t="s">
        <v>154</v>
      </c>
      <c r="B47" s="262">
        <f>+'1T'!F49</f>
        <v>0</v>
      </c>
      <c r="C47" s="13">
        <f>+'2T'!F49</f>
        <v>84659275.459999993</v>
      </c>
      <c r="D47" s="184">
        <f t="shared" si="6"/>
        <v>84659275.459999993</v>
      </c>
      <c r="E47" s="219"/>
      <c r="F47" s="217"/>
    </row>
    <row r="48" spans="1:6" x14ac:dyDescent="0.3">
      <c r="A48" s="260" t="s">
        <v>155</v>
      </c>
      <c r="B48" s="262">
        <f>+'1T'!F50</f>
        <v>0</v>
      </c>
      <c r="C48" s="13">
        <f>+'2T'!F50</f>
        <v>344519116.44999999</v>
      </c>
      <c r="D48" s="184">
        <f t="shared" si="6"/>
        <v>344519116.44999999</v>
      </c>
      <c r="E48" s="219"/>
      <c r="F48" s="217"/>
    </row>
    <row r="49" spans="1:6" ht="15" customHeight="1" x14ac:dyDescent="0.3">
      <c r="A49" s="128" t="s">
        <v>135</v>
      </c>
      <c r="B49" s="200" t="s">
        <v>245</v>
      </c>
      <c r="C49" s="72"/>
      <c r="D49" s="72"/>
      <c r="E49" s="219"/>
      <c r="F49" s="32"/>
    </row>
    <row r="50" spans="1:6" ht="60" customHeight="1" x14ac:dyDescent="0.3">
      <c r="A50" s="480" t="s">
        <v>385</v>
      </c>
      <c r="B50" s="481"/>
      <c r="C50" s="481"/>
      <c r="D50" s="482"/>
      <c r="E50" s="219"/>
      <c r="F50" s="330"/>
    </row>
    <row r="51" spans="1:6" ht="15" customHeight="1" x14ac:dyDescent="0.3">
      <c r="A51" s="221"/>
      <c r="B51" s="221"/>
      <c r="C51" s="221"/>
      <c r="D51" s="221"/>
      <c r="E51" s="217"/>
      <c r="F51" s="220"/>
    </row>
    <row r="52" spans="1:6" ht="15" customHeight="1" x14ac:dyDescent="0.3"/>
    <row r="53" spans="1:6" ht="21.9" customHeight="1" x14ac:dyDescent="0.3">
      <c r="A53" s="402" t="s">
        <v>339</v>
      </c>
      <c r="B53" s="402"/>
      <c r="C53" s="402"/>
      <c r="D53" s="402"/>
      <c r="E53" s="402"/>
      <c r="F53" s="236"/>
    </row>
    <row r="54" spans="1:6" ht="15" customHeight="1" x14ac:dyDescent="0.3"/>
    <row r="55" spans="1:6" ht="18" customHeight="1" x14ac:dyDescent="0.3">
      <c r="A55" s="478" t="s">
        <v>225</v>
      </c>
      <c r="B55" s="478"/>
      <c r="C55" s="478"/>
      <c r="D55" s="478"/>
      <c r="E55" s="478"/>
      <c r="F55" s="222"/>
    </row>
    <row r="56" spans="1:6" ht="18" customHeight="1" x14ac:dyDescent="0.3">
      <c r="A56" s="477" t="s">
        <v>340</v>
      </c>
      <c r="B56" s="477"/>
      <c r="C56" s="477"/>
      <c r="D56" s="477"/>
      <c r="E56" s="477"/>
      <c r="F56" s="222"/>
    </row>
    <row r="57" spans="1:6" ht="18" customHeight="1" x14ac:dyDescent="0.3">
      <c r="A57" s="478" t="s">
        <v>207</v>
      </c>
      <c r="B57" s="478"/>
      <c r="C57" s="478"/>
      <c r="D57" s="478"/>
      <c r="E57" s="478"/>
      <c r="F57" s="222"/>
    </row>
    <row r="58" spans="1:6" ht="18" customHeight="1" x14ac:dyDescent="0.3">
      <c r="A58" s="89" t="s">
        <v>227</v>
      </c>
      <c r="B58" s="89" t="s">
        <v>341</v>
      </c>
      <c r="C58" s="89" t="s">
        <v>283</v>
      </c>
      <c r="D58" s="89" t="s">
        <v>332</v>
      </c>
      <c r="E58" s="89" t="s">
        <v>338</v>
      </c>
      <c r="F58" s="212"/>
    </row>
    <row r="59" spans="1:6" x14ac:dyDescent="0.3">
      <c r="A59" s="202" t="s">
        <v>126</v>
      </c>
      <c r="B59" s="223"/>
      <c r="C59" s="77">
        <f>+C61</f>
        <v>28371808750.5</v>
      </c>
      <c r="D59" s="77">
        <f>+D61</f>
        <v>8447178224</v>
      </c>
      <c r="E59" s="77">
        <f>+E61</f>
        <v>36818986974.5</v>
      </c>
      <c r="F59" s="326"/>
    </row>
    <row r="60" spans="1:6" ht="9.9" customHeight="1" x14ac:dyDescent="0.3">
      <c r="A60" s="10"/>
      <c r="B60" s="130"/>
      <c r="C60" s="12"/>
      <c r="D60" s="12"/>
      <c r="E60" s="12"/>
      <c r="F60" s="212"/>
    </row>
    <row r="61" spans="1:6" x14ac:dyDescent="0.3">
      <c r="A61" s="415" t="s">
        <v>342</v>
      </c>
      <c r="B61" s="415"/>
      <c r="C61" s="92">
        <f>+C62+C66</f>
        <v>28371808750.5</v>
      </c>
      <c r="D61" s="92">
        <f>+D62+D66</f>
        <v>8447178224</v>
      </c>
      <c r="E61" s="92">
        <f>+C61+D61</f>
        <v>36818986974.5</v>
      </c>
      <c r="F61" s="212"/>
    </row>
    <row r="62" spans="1:6" ht="16.5" customHeight="1" x14ac:dyDescent="0.3">
      <c r="A62" s="224" t="s">
        <v>231</v>
      </c>
      <c r="B62" s="225" t="s">
        <v>232</v>
      </c>
      <c r="C62" s="12">
        <f t="shared" ref="C62:D64" si="7">+C63</f>
        <v>23944427950.5</v>
      </c>
      <c r="D62" s="12">
        <f t="shared" si="7"/>
        <v>8447178224</v>
      </c>
      <c r="E62" s="12">
        <f>+C62+D62</f>
        <v>32391606174.5</v>
      </c>
      <c r="F62" s="212"/>
    </row>
    <row r="63" spans="1:6" ht="16.5" customHeight="1" x14ac:dyDescent="0.3">
      <c r="A63" s="224" t="s">
        <v>233</v>
      </c>
      <c r="B63" s="225" t="s">
        <v>2</v>
      </c>
      <c r="C63" s="71">
        <f t="shared" si="7"/>
        <v>23944427950.5</v>
      </c>
      <c r="D63" s="71">
        <f t="shared" si="7"/>
        <v>8447178224</v>
      </c>
      <c r="E63" s="71">
        <f t="shared" ref="E63:E69" si="8">+C63+D63</f>
        <v>32391606174.5</v>
      </c>
      <c r="F63" s="326"/>
    </row>
    <row r="64" spans="1:6" ht="16.5" customHeight="1" x14ac:dyDescent="0.3">
      <c r="A64" s="224" t="s">
        <v>234</v>
      </c>
      <c r="B64" s="225" t="s">
        <v>235</v>
      </c>
      <c r="C64" s="71">
        <f t="shared" si="7"/>
        <v>23944427950.5</v>
      </c>
      <c r="D64" s="71">
        <f>+'2T'!F110</f>
        <v>8447178224</v>
      </c>
      <c r="E64" s="71">
        <f t="shared" si="8"/>
        <v>32391606174.5</v>
      </c>
      <c r="F64" s="212"/>
    </row>
    <row r="65" spans="1:6" ht="16.5" customHeight="1" x14ac:dyDescent="0.3">
      <c r="A65" s="306" t="s">
        <v>236</v>
      </c>
      <c r="B65" s="307" t="s">
        <v>343</v>
      </c>
      <c r="C65" s="296">
        <f>+'1T'!F120</f>
        <v>23944427950.5</v>
      </c>
      <c r="D65" s="296">
        <f>+'2T'!F111</f>
        <v>0</v>
      </c>
      <c r="E65" s="296">
        <f t="shared" si="8"/>
        <v>23944427950.5</v>
      </c>
      <c r="F65" s="212"/>
    </row>
    <row r="66" spans="1:6" ht="16.5" customHeight="1" x14ac:dyDescent="0.3">
      <c r="A66" s="224" t="s">
        <v>238</v>
      </c>
      <c r="B66" s="225" t="s">
        <v>239</v>
      </c>
      <c r="C66" s="12">
        <f>+C67</f>
        <v>4427380800</v>
      </c>
      <c r="D66" s="12">
        <f t="shared" ref="D66:D68" si="9">+D67</f>
        <v>0</v>
      </c>
      <c r="E66" s="12">
        <f>+C66+D66</f>
        <v>4427380800</v>
      </c>
      <c r="F66" s="212"/>
    </row>
    <row r="67" spans="1:6" ht="16.5" customHeight="1" x14ac:dyDescent="0.3">
      <c r="A67" s="224" t="s">
        <v>240</v>
      </c>
      <c r="B67" s="225" t="s">
        <v>1</v>
      </c>
      <c r="C67" s="71">
        <f>+C68</f>
        <v>4427380800</v>
      </c>
      <c r="D67" s="71">
        <f t="shared" si="9"/>
        <v>0</v>
      </c>
      <c r="E67" s="71">
        <f t="shared" si="8"/>
        <v>4427380800</v>
      </c>
      <c r="F67" s="212"/>
    </row>
    <row r="68" spans="1:6" ht="16.5" customHeight="1" x14ac:dyDescent="0.3">
      <c r="A68" s="224" t="s">
        <v>241</v>
      </c>
      <c r="B68" s="225" t="s">
        <v>242</v>
      </c>
      <c r="C68" s="71">
        <f>+C69</f>
        <v>4427380800</v>
      </c>
      <c r="D68" s="71">
        <f t="shared" si="9"/>
        <v>0</v>
      </c>
      <c r="E68" s="71">
        <f t="shared" si="8"/>
        <v>4427380800</v>
      </c>
      <c r="F68" s="212"/>
    </row>
    <row r="69" spans="1:6" ht="16.5" customHeight="1" x14ac:dyDescent="0.3">
      <c r="A69" s="306" t="s">
        <v>243</v>
      </c>
      <c r="B69" s="307" t="s">
        <v>244</v>
      </c>
      <c r="C69" s="296">
        <f>+'1T'!F124</f>
        <v>4427380800</v>
      </c>
      <c r="D69" s="296">
        <f>+'2T'!F115</f>
        <v>0</v>
      </c>
      <c r="E69" s="296">
        <f t="shared" si="8"/>
        <v>4427380800</v>
      </c>
      <c r="F69" s="212"/>
    </row>
    <row r="70" spans="1:6" ht="9.9" customHeight="1" x14ac:dyDescent="0.3">
      <c r="A70" s="73"/>
      <c r="B70" s="130"/>
      <c r="C70" s="71"/>
      <c r="D70" s="71"/>
      <c r="E70" s="71"/>
      <c r="F70" s="212"/>
    </row>
    <row r="71" spans="1:6" x14ac:dyDescent="0.3">
      <c r="A71" s="463" t="s">
        <v>375</v>
      </c>
      <c r="B71" s="463"/>
      <c r="C71" s="463"/>
      <c r="D71" s="463"/>
      <c r="E71" s="463"/>
      <c r="F71" s="212"/>
    </row>
    <row r="72" spans="1:6" ht="76.5" customHeight="1" x14ac:dyDescent="0.3">
      <c r="A72" s="474" t="s">
        <v>386</v>
      </c>
      <c r="B72" s="475"/>
      <c r="C72" s="475"/>
      <c r="D72" s="475"/>
      <c r="E72" s="476"/>
      <c r="F72" s="212"/>
    </row>
    <row r="73" spans="1:6" x14ac:dyDescent="0.3">
      <c r="A73" s="20"/>
      <c r="B73" s="156"/>
      <c r="C73" s="19"/>
    </row>
    <row r="74" spans="1:6" x14ac:dyDescent="0.3">
      <c r="A74" s="20"/>
      <c r="B74" s="156"/>
      <c r="C74" s="19"/>
    </row>
    <row r="75" spans="1:6" ht="18" customHeight="1" x14ac:dyDescent="0.3">
      <c r="A75" s="478" t="s">
        <v>248</v>
      </c>
      <c r="B75" s="478"/>
      <c r="C75" s="478"/>
      <c r="D75" s="478"/>
      <c r="E75" s="478"/>
      <c r="F75" s="222"/>
    </row>
    <row r="76" spans="1:6" ht="18" customHeight="1" x14ac:dyDescent="0.3">
      <c r="A76" s="477" t="s">
        <v>344</v>
      </c>
      <c r="B76" s="477"/>
      <c r="C76" s="477"/>
      <c r="D76" s="477"/>
      <c r="E76" s="477"/>
      <c r="F76" s="210"/>
    </row>
    <row r="77" spans="1:6" ht="18" customHeight="1" x14ac:dyDescent="0.3">
      <c r="A77" s="478" t="s">
        <v>207</v>
      </c>
      <c r="B77" s="478"/>
      <c r="C77" s="478"/>
      <c r="D77" s="478"/>
      <c r="E77" s="478"/>
      <c r="F77" s="222"/>
    </row>
    <row r="78" spans="1:6" ht="18" customHeight="1" x14ac:dyDescent="0.3">
      <c r="A78" s="89" t="s">
        <v>227</v>
      </c>
      <c r="B78" s="89" t="s">
        <v>341</v>
      </c>
      <c r="C78" s="89" t="s">
        <v>283</v>
      </c>
      <c r="D78" s="89" t="s">
        <v>332</v>
      </c>
      <c r="E78" s="89" t="s">
        <v>338</v>
      </c>
      <c r="F78" s="212"/>
    </row>
    <row r="79" spans="1:6" x14ac:dyDescent="0.3">
      <c r="A79" s="202" t="s">
        <v>126</v>
      </c>
      <c r="B79" s="223"/>
      <c r="C79" s="77">
        <f>+C81+C93</f>
        <v>5590197999.5699987</v>
      </c>
      <c r="D79" s="77">
        <f>+D81+D93</f>
        <v>8571555666.0199995</v>
      </c>
      <c r="E79" s="77">
        <f>+E81+E93</f>
        <v>14161753665.589998</v>
      </c>
      <c r="F79" s="326"/>
    </row>
    <row r="80" spans="1:6" ht="9.9" customHeight="1" x14ac:dyDescent="0.3">
      <c r="A80" s="10"/>
      <c r="B80" s="130"/>
      <c r="C80" s="12"/>
      <c r="D80" s="12"/>
      <c r="E80" s="41"/>
      <c r="F80" s="212"/>
    </row>
    <row r="81" spans="1:6" x14ac:dyDescent="0.3">
      <c r="A81" s="415" t="s">
        <v>330</v>
      </c>
      <c r="B81" s="415"/>
      <c r="C81" s="92">
        <f>+SUM(C82:C90)</f>
        <v>5590197999.5699987</v>
      </c>
      <c r="D81" s="92">
        <f t="shared" ref="D81" si="10">+SUM(D82:D90)</f>
        <v>8571555666.0199995</v>
      </c>
      <c r="E81" s="92">
        <f>+SUM(E82:E90)</f>
        <v>14161753665.589998</v>
      </c>
      <c r="F81" s="212"/>
    </row>
    <row r="82" spans="1:6" x14ac:dyDescent="0.3">
      <c r="A82" s="226">
        <v>0</v>
      </c>
      <c r="B82" s="225" t="s">
        <v>252</v>
      </c>
      <c r="C82" s="71">
        <f>+'1T'!F137</f>
        <v>3652787667.6199999</v>
      </c>
      <c r="D82" s="71">
        <f>+'2T'!F128</f>
        <v>2891292686.6999998</v>
      </c>
      <c r="E82" s="218">
        <f>+C82+D82</f>
        <v>6544080354.3199997</v>
      </c>
      <c r="F82" s="212"/>
    </row>
    <row r="83" spans="1:6" x14ac:dyDescent="0.3">
      <c r="A83" s="226">
        <v>1</v>
      </c>
      <c r="B83" s="225" t="s">
        <v>3</v>
      </c>
      <c r="C83" s="71">
        <f>+'1T'!F138</f>
        <v>114592738.06</v>
      </c>
      <c r="D83" s="71">
        <f>+'2T'!F129</f>
        <v>199675740.99000001</v>
      </c>
      <c r="E83" s="218">
        <f t="shared" ref="E83:E91" si="11">+C83+D83</f>
        <v>314268479.05000001</v>
      </c>
      <c r="F83" s="212"/>
    </row>
    <row r="84" spans="1:6" x14ac:dyDescent="0.3">
      <c r="A84" s="226">
        <v>2</v>
      </c>
      <c r="B84" s="225" t="s">
        <v>253</v>
      </c>
      <c r="C84" s="71">
        <f>+'1T'!F139</f>
        <v>1584791731.4499998</v>
      </c>
      <c r="D84" s="71">
        <f>+'2T'!F130</f>
        <v>3546721510.6199999</v>
      </c>
      <c r="E84" s="218">
        <f t="shared" si="11"/>
        <v>5131513242.0699997</v>
      </c>
      <c r="F84" s="212"/>
    </row>
    <row r="85" spans="1:6" x14ac:dyDescent="0.3">
      <c r="A85" s="226">
        <v>3</v>
      </c>
      <c r="B85" s="225" t="s">
        <v>254</v>
      </c>
      <c r="C85" s="71">
        <f>+'1T'!F140</f>
        <v>0</v>
      </c>
      <c r="D85" s="71">
        <f>+'2T'!F131</f>
        <v>0</v>
      </c>
      <c r="E85" s="218">
        <f t="shared" si="11"/>
        <v>0</v>
      </c>
      <c r="F85" s="212"/>
    </row>
    <row r="86" spans="1:6" x14ac:dyDescent="0.3">
      <c r="A86" s="226">
        <v>4</v>
      </c>
      <c r="B86" s="225" t="s">
        <v>255</v>
      </c>
      <c r="C86" s="71">
        <f>+'1T'!F141</f>
        <v>0</v>
      </c>
      <c r="D86" s="71">
        <f>+'2T'!F132</f>
        <v>0</v>
      </c>
      <c r="E86" s="218">
        <f t="shared" si="11"/>
        <v>0</v>
      </c>
      <c r="F86" s="212"/>
    </row>
    <row r="87" spans="1:6" x14ac:dyDescent="0.3">
      <c r="A87" s="226">
        <v>5</v>
      </c>
      <c r="B87" s="225" t="s">
        <v>256</v>
      </c>
      <c r="C87" s="71">
        <f>+'1T'!F142</f>
        <v>0</v>
      </c>
      <c r="D87" s="71">
        <f>+'2T'!F133</f>
        <v>429178391.90999997</v>
      </c>
      <c r="E87" s="218">
        <f t="shared" si="11"/>
        <v>429178391.90999997</v>
      </c>
      <c r="F87" s="212"/>
    </row>
    <row r="88" spans="1:6" x14ac:dyDescent="0.3">
      <c r="A88" s="226">
        <v>6</v>
      </c>
      <c r="B88" s="225" t="s">
        <v>2</v>
      </c>
      <c r="C88" s="71">
        <f>+'1T'!F143</f>
        <v>238025862.44</v>
      </c>
      <c r="D88" s="71">
        <f>+'2T'!F134</f>
        <v>1504687335.8</v>
      </c>
      <c r="E88" s="218">
        <f>+C88+D88</f>
        <v>1742713198.24</v>
      </c>
      <c r="F88" s="212"/>
    </row>
    <row r="89" spans="1:6" x14ac:dyDescent="0.3">
      <c r="A89" s="226">
        <v>7</v>
      </c>
      <c r="B89" s="225" t="s">
        <v>1</v>
      </c>
      <c r="C89" s="71">
        <f>+'1T'!F144</f>
        <v>0</v>
      </c>
      <c r="D89" s="71">
        <f>+'2T'!F135</f>
        <v>0</v>
      </c>
      <c r="E89" s="218">
        <f t="shared" si="11"/>
        <v>0</v>
      </c>
      <c r="F89" s="212"/>
    </row>
    <row r="90" spans="1:6" x14ac:dyDescent="0.3">
      <c r="A90" s="226">
        <v>8</v>
      </c>
      <c r="B90" s="225" t="s">
        <v>257</v>
      </c>
      <c r="C90" s="71">
        <f>+'1T'!F145</f>
        <v>0</v>
      </c>
      <c r="D90" s="71">
        <f>+'2T'!F136</f>
        <v>0</v>
      </c>
      <c r="E90" s="218">
        <f t="shared" si="11"/>
        <v>0</v>
      </c>
      <c r="F90" s="212"/>
    </row>
    <row r="91" spans="1:6" ht="15" customHeight="1" x14ac:dyDescent="0.3">
      <c r="A91" s="226">
        <v>9</v>
      </c>
      <c r="B91" s="225" t="s">
        <v>258</v>
      </c>
      <c r="C91" s="71">
        <f>+'1T'!F146</f>
        <v>0</v>
      </c>
      <c r="D91" s="71">
        <f>+'2T'!F137</f>
        <v>0</v>
      </c>
      <c r="E91" s="218">
        <f t="shared" si="11"/>
        <v>0</v>
      </c>
      <c r="F91" s="212"/>
    </row>
    <row r="92" spans="1:6" ht="9.9" customHeight="1" x14ac:dyDescent="0.3">
      <c r="A92" s="226"/>
      <c r="B92" s="225"/>
      <c r="C92" s="71"/>
      <c r="D92" s="71"/>
      <c r="E92" s="218"/>
      <c r="F92" s="212"/>
    </row>
    <row r="93" spans="1:6" ht="18" customHeight="1" x14ac:dyDescent="0.3">
      <c r="A93" s="415" t="s">
        <v>331</v>
      </c>
      <c r="B93" s="415"/>
      <c r="C93" s="92">
        <f t="shared" ref="C93:E94" si="12">+C94</f>
        <v>0</v>
      </c>
      <c r="D93" s="92">
        <f t="shared" si="12"/>
        <v>0</v>
      </c>
      <c r="E93" s="92">
        <f t="shared" si="12"/>
        <v>0</v>
      </c>
      <c r="F93" s="212"/>
    </row>
    <row r="94" spans="1:6" ht="18" customHeight="1" x14ac:dyDescent="0.3">
      <c r="A94" s="226">
        <v>6</v>
      </c>
      <c r="B94" s="225" t="s">
        <v>2</v>
      </c>
      <c r="C94" s="227">
        <f t="shared" si="12"/>
        <v>0</v>
      </c>
      <c r="D94" s="227">
        <f t="shared" si="12"/>
        <v>0</v>
      </c>
      <c r="E94" s="227">
        <f t="shared" si="12"/>
        <v>0</v>
      </c>
      <c r="F94" s="212"/>
    </row>
    <row r="95" spans="1:6" ht="18" customHeight="1" x14ac:dyDescent="0.3">
      <c r="A95" s="308" t="s">
        <v>260</v>
      </c>
      <c r="B95" s="309" t="s">
        <v>261</v>
      </c>
      <c r="C95" s="300">
        <f>+'1T'!F150</f>
        <v>0</v>
      </c>
      <c r="D95" s="300">
        <f>+'2T'!F141</f>
        <v>0</v>
      </c>
      <c r="E95" s="300">
        <f>+C95+D95</f>
        <v>0</v>
      </c>
      <c r="F95" s="212"/>
    </row>
    <row r="96" spans="1:6" ht="16.5" customHeight="1" x14ac:dyDescent="0.3">
      <c r="A96" s="483" t="s">
        <v>262</v>
      </c>
      <c r="B96" s="483"/>
      <c r="C96" s="483"/>
      <c r="D96" s="483"/>
      <c r="E96" s="483"/>
      <c r="F96" s="212"/>
    </row>
    <row r="97" spans="1:6" x14ac:dyDescent="0.3">
      <c r="A97" s="484" t="s">
        <v>375</v>
      </c>
      <c r="B97" s="484"/>
      <c r="C97" s="484"/>
      <c r="D97" s="484"/>
      <c r="E97" s="484"/>
      <c r="F97" s="212"/>
    </row>
    <row r="98" spans="1:6" x14ac:dyDescent="0.3">
      <c r="A98" s="73"/>
      <c r="B98" s="130"/>
    </row>
    <row r="99" spans="1:6" x14ac:dyDescent="0.3">
      <c r="A99" s="478" t="s">
        <v>264</v>
      </c>
      <c r="B99" s="478"/>
      <c r="C99" s="478"/>
      <c r="D99" s="478"/>
      <c r="E99" s="478"/>
      <c r="F99" s="228"/>
    </row>
    <row r="100" spans="1:6" x14ac:dyDescent="0.3">
      <c r="A100" s="478" t="s">
        <v>265</v>
      </c>
      <c r="B100" s="478"/>
      <c r="C100" s="478"/>
      <c r="D100" s="478"/>
      <c r="E100" s="478"/>
      <c r="F100" s="228"/>
    </row>
    <row r="101" spans="1:6" x14ac:dyDescent="0.3">
      <c r="A101" s="478" t="s">
        <v>207</v>
      </c>
      <c r="B101" s="478"/>
      <c r="C101" s="478"/>
      <c r="D101" s="478"/>
      <c r="E101" s="478"/>
      <c r="F101" s="228"/>
    </row>
    <row r="102" spans="1:6" ht="18" customHeight="1" x14ac:dyDescent="0.3">
      <c r="A102" s="89" t="s">
        <v>266</v>
      </c>
      <c r="B102" s="89" t="s">
        <v>283</v>
      </c>
      <c r="C102" s="89" t="s">
        <v>332</v>
      </c>
      <c r="D102" s="89" t="s">
        <v>338</v>
      </c>
      <c r="E102" s="229"/>
      <c r="F102" s="230"/>
    </row>
    <row r="103" spans="1:6" x14ac:dyDescent="0.3">
      <c r="A103" s="109" t="s">
        <v>267</v>
      </c>
      <c r="B103" s="231">
        <v>0</v>
      </c>
      <c r="C103" s="231">
        <f>+B107</f>
        <v>22781610750.93</v>
      </c>
      <c r="D103" s="231">
        <v>0</v>
      </c>
      <c r="E103" s="229"/>
      <c r="F103" s="232"/>
    </row>
    <row r="104" spans="1:6" x14ac:dyDescent="0.3">
      <c r="A104" s="109" t="s">
        <v>268</v>
      </c>
      <c r="B104" s="231">
        <f>+'1T'!E161</f>
        <v>28371808750.5</v>
      </c>
      <c r="C104" s="231">
        <f>+'2T'!E152</f>
        <v>8447178224</v>
      </c>
      <c r="D104" s="231">
        <f>+B104+C104</f>
        <v>36818986974.5</v>
      </c>
      <c r="E104" s="229"/>
      <c r="F104" s="230"/>
    </row>
    <row r="105" spans="1:6" x14ac:dyDescent="0.3">
      <c r="A105" s="109" t="s">
        <v>269</v>
      </c>
      <c r="B105" s="231">
        <f>+B103+B104</f>
        <v>28371808750.5</v>
      </c>
      <c r="C105" s="231">
        <f>+C103+C104</f>
        <v>31228788974.93</v>
      </c>
      <c r="D105" s="231">
        <f>+D103+D104</f>
        <v>36818986974.5</v>
      </c>
      <c r="E105" s="229"/>
      <c r="F105" s="230"/>
    </row>
    <row r="106" spans="1:6" x14ac:dyDescent="0.3">
      <c r="A106" s="109" t="s">
        <v>270</v>
      </c>
      <c r="B106" s="231">
        <f>+'1T'!E163</f>
        <v>5590197999.5699997</v>
      </c>
      <c r="C106" s="231">
        <f>+'2T'!E154</f>
        <v>8571555666.0199986</v>
      </c>
      <c r="D106" s="231">
        <f>+B106+C106</f>
        <v>14161753665.589998</v>
      </c>
      <c r="E106" s="229"/>
      <c r="F106" s="232"/>
    </row>
    <row r="107" spans="1:6" x14ac:dyDescent="0.3">
      <c r="A107" s="109" t="s">
        <v>271</v>
      </c>
      <c r="B107" s="231">
        <f>+B105-B106</f>
        <v>22781610750.93</v>
      </c>
      <c r="C107" s="231">
        <f>+C105-C106</f>
        <v>22657233308.910004</v>
      </c>
      <c r="D107" s="231">
        <f>+D105-D106</f>
        <v>22657233308.910004</v>
      </c>
      <c r="E107" s="329"/>
      <c r="F107" s="232"/>
    </row>
    <row r="108" spans="1:6" ht="18" customHeight="1" x14ac:dyDescent="0.3">
      <c r="A108" s="463" t="s">
        <v>375</v>
      </c>
      <c r="B108" s="463"/>
      <c r="C108" s="463"/>
      <c r="D108" s="463"/>
      <c r="E108" s="212"/>
      <c r="F108" s="32"/>
    </row>
    <row r="109" spans="1:6" x14ac:dyDescent="0.3">
      <c r="A109" s="221"/>
      <c r="B109" s="221"/>
      <c r="C109" s="221"/>
      <c r="D109" s="221"/>
      <c r="E109" s="212"/>
      <c r="F109" s="212"/>
    </row>
    <row r="110" spans="1:6" x14ac:dyDescent="0.3">
      <c r="A110" s="478" t="s">
        <v>281</v>
      </c>
      <c r="B110" s="478"/>
      <c r="C110" s="478"/>
      <c r="D110" s="478"/>
      <c r="F110" s="222"/>
    </row>
    <row r="111" spans="1:6" ht="17.25" customHeight="1" x14ac:dyDescent="0.3">
      <c r="A111" s="477" t="s">
        <v>282</v>
      </c>
      <c r="B111" s="477"/>
      <c r="C111" s="477"/>
      <c r="D111" s="477"/>
      <c r="F111" s="222"/>
    </row>
    <row r="112" spans="1:6" x14ac:dyDescent="0.3">
      <c r="A112" s="478" t="s">
        <v>207</v>
      </c>
      <c r="B112" s="478"/>
      <c r="C112" s="478"/>
      <c r="D112" s="478"/>
      <c r="F112" s="222"/>
    </row>
    <row r="113" spans="1:6" x14ac:dyDescent="0.3">
      <c r="A113" s="166" t="s">
        <v>266</v>
      </c>
      <c r="B113" s="166"/>
      <c r="C113" s="166" t="s">
        <v>283</v>
      </c>
      <c r="D113" s="166" t="s">
        <v>332</v>
      </c>
      <c r="F113" s="222"/>
    </row>
    <row r="114" spans="1:6" x14ac:dyDescent="0.3">
      <c r="A114" s="159" t="s">
        <v>284</v>
      </c>
      <c r="B114" s="159"/>
      <c r="C114" s="85"/>
      <c r="D114" s="85"/>
      <c r="F114" s="222"/>
    </row>
    <row r="115" spans="1:6" x14ac:dyDescent="0.3">
      <c r="A115" s="109" t="s">
        <v>285</v>
      </c>
      <c r="C115" s="156">
        <f>+'1T'!D180</f>
        <v>0</v>
      </c>
      <c r="D115" s="156">
        <f>+'2T'!D171</f>
        <v>0</v>
      </c>
      <c r="F115" s="222"/>
    </row>
    <row r="116" spans="1:6" x14ac:dyDescent="0.3">
      <c r="A116" s="109" t="s">
        <v>286</v>
      </c>
      <c r="C116" s="156">
        <f>+'1T'!D181</f>
        <v>0</v>
      </c>
      <c r="D116" s="156">
        <f>+'2T'!D172</f>
        <v>0</v>
      </c>
      <c r="F116" s="222"/>
    </row>
    <row r="117" spans="1:6" x14ac:dyDescent="0.3">
      <c r="A117" s="161" t="s">
        <v>126</v>
      </c>
      <c r="B117" s="161"/>
      <c r="C117" s="233">
        <f>+C115+C116</f>
        <v>0</v>
      </c>
      <c r="D117" s="233">
        <f>+D115+D116</f>
        <v>0</v>
      </c>
      <c r="F117" s="222"/>
    </row>
    <row r="118" spans="1:6" x14ac:dyDescent="0.3">
      <c r="A118" s="109"/>
      <c r="C118" s="156"/>
      <c r="D118" s="156"/>
      <c r="F118" s="222"/>
    </row>
    <row r="119" spans="1:6" x14ac:dyDescent="0.3">
      <c r="A119" s="159" t="s">
        <v>287</v>
      </c>
      <c r="B119" s="159"/>
      <c r="C119" s="85" t="s">
        <v>283</v>
      </c>
      <c r="D119" s="85" t="s">
        <v>332</v>
      </c>
      <c r="F119" s="222"/>
    </row>
    <row r="120" spans="1:6" x14ac:dyDescent="0.3">
      <c r="A120" s="109" t="s">
        <v>285</v>
      </c>
      <c r="C120" s="156">
        <f>+'1T'!D185</f>
        <v>0</v>
      </c>
      <c r="D120" s="156">
        <f>+'2T'!D176</f>
        <v>0</v>
      </c>
      <c r="F120" s="222"/>
    </row>
    <row r="121" spans="1:6" x14ac:dyDescent="0.3">
      <c r="A121" s="109" t="s">
        <v>288</v>
      </c>
      <c r="C121" s="156">
        <f>+'1T'!D186</f>
        <v>0</v>
      </c>
      <c r="D121" s="156">
        <f>+'2T'!D177</f>
        <v>0</v>
      </c>
      <c r="F121" s="234"/>
    </row>
    <row r="122" spans="1:6" x14ac:dyDescent="0.3">
      <c r="A122" s="161" t="s">
        <v>289</v>
      </c>
      <c r="B122" s="161"/>
      <c r="C122" s="233">
        <f>+C120+C121</f>
        <v>0</v>
      </c>
      <c r="D122" s="233">
        <f>+D120+D121</f>
        <v>0</v>
      </c>
      <c r="F122" s="232"/>
    </row>
    <row r="123" spans="1:6" x14ac:dyDescent="0.3">
      <c r="A123" s="109"/>
      <c r="C123" s="231"/>
      <c r="D123" s="231"/>
      <c r="F123" s="232"/>
    </row>
    <row r="124" spans="1:6" x14ac:dyDescent="0.3">
      <c r="A124" s="159" t="s">
        <v>290</v>
      </c>
      <c r="B124" s="159"/>
      <c r="C124" s="85" t="s">
        <v>283</v>
      </c>
      <c r="D124" s="85" t="s">
        <v>332</v>
      </c>
      <c r="F124" s="232"/>
    </row>
    <row r="125" spans="1:6" x14ac:dyDescent="0.3">
      <c r="A125" s="109" t="s">
        <v>285</v>
      </c>
      <c r="C125" s="156">
        <f>+'1T'!D190</f>
        <v>0</v>
      </c>
      <c r="D125" s="156">
        <f>+'2T'!D181</f>
        <v>0</v>
      </c>
      <c r="F125" s="232"/>
    </row>
    <row r="126" spans="1:6" x14ac:dyDescent="0.3">
      <c r="A126" s="109" t="s">
        <v>286</v>
      </c>
      <c r="C126" s="156">
        <f>+'1T'!D191</f>
        <v>0</v>
      </c>
      <c r="D126" s="156">
        <f>+'2T'!D182</f>
        <v>0</v>
      </c>
      <c r="F126" s="232"/>
    </row>
    <row r="127" spans="1:6" x14ac:dyDescent="0.3">
      <c r="A127" s="161" t="s">
        <v>291</v>
      </c>
      <c r="B127" s="161"/>
      <c r="C127" s="235">
        <f>+C125+C126</f>
        <v>0</v>
      </c>
      <c r="D127" s="235">
        <f>+D125+D126</f>
        <v>0</v>
      </c>
      <c r="F127" s="232"/>
    </row>
    <row r="128" spans="1:6" x14ac:dyDescent="0.3">
      <c r="A128" s="163" t="s">
        <v>292</v>
      </c>
      <c r="B128" s="126"/>
      <c r="C128" s="160"/>
      <c r="D128" s="219"/>
      <c r="F128" s="232"/>
    </row>
    <row r="130" spans="1:6" x14ac:dyDescent="0.3">
      <c r="A130" s="479" t="s">
        <v>107</v>
      </c>
      <c r="B130" s="479"/>
      <c r="C130" s="479"/>
      <c r="D130" s="479"/>
      <c r="E130" s="479"/>
      <c r="F130" s="479"/>
    </row>
  </sheetData>
  <mergeCells count="34">
    <mergeCell ref="A99:E99"/>
    <mergeCell ref="A100:E100"/>
    <mergeCell ref="A101:E101"/>
    <mergeCell ref="A22:E22"/>
    <mergeCell ref="A50:D50"/>
    <mergeCell ref="A76:E76"/>
    <mergeCell ref="A75:E75"/>
    <mergeCell ref="A77:E77"/>
    <mergeCell ref="A24:D24"/>
    <mergeCell ref="A25:D25"/>
    <mergeCell ref="A96:E96"/>
    <mergeCell ref="A97:E97"/>
    <mergeCell ref="A130:F130"/>
    <mergeCell ref="A110:D110"/>
    <mergeCell ref="A111:D111"/>
    <mergeCell ref="A112:D112"/>
    <mergeCell ref="A108:D108"/>
    <mergeCell ref="A11:E11"/>
    <mergeCell ref="A12:E12"/>
    <mergeCell ref="A93:B93"/>
    <mergeCell ref="A9:E9"/>
    <mergeCell ref="A81:B81"/>
    <mergeCell ref="A53:E53"/>
    <mergeCell ref="A71:E71"/>
    <mergeCell ref="A72:E72"/>
    <mergeCell ref="A56:E56"/>
    <mergeCell ref="A55:E55"/>
    <mergeCell ref="A57:E57"/>
    <mergeCell ref="A61:B61"/>
    <mergeCell ref="C5:E5"/>
    <mergeCell ref="C6:E6"/>
    <mergeCell ref="C7:E7"/>
    <mergeCell ref="A1:F2"/>
    <mergeCell ref="A3:E3"/>
  </mergeCells>
  <dataValidations count="7">
    <dataValidation allowBlank="1" showInputMessage="1" showErrorMessage="1" promptTitle="Advertencia" prompt="Se recomienda leer cuidadosamente las indicaciones dispuestas en la parte inferior de esta tabla. " sqref="A103"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82" xr:uid="{AD947173-A325-42CF-AFE7-A15AB1F6B3ED}"/>
    <dataValidation allowBlank="1" showInputMessage="1" showErrorMessage="1" promptTitle="Advertencia" prompt="El nombre de la partida debe ser de acuerdo al Clasificador de los Ingresos del Sector Público. " sqref="B82"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23 C119 D118:D119" xr:uid="{76AEF9A3-5299-4D15-84FF-E473FCDCF70F}"/>
    <dataValidation allowBlank="1" showInputMessage="1" showErrorMessage="1" promptTitle="Recordatorio" prompt="El superávit libre debe ser reintegrado a más tardar el 31 de marzo,_x000a_de acuerdo al  Decreto Nº 43189-MTSS, artículo 66. " sqref="A116:A118 A120:A123 A125:A127"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11" xr:uid="{87A2D66C-729D-4003-B172-A56D04E32B51}"/>
    <dataValidation allowBlank="1" showInputMessage="1" showErrorMessage="1" promptTitle="Advertencia" prompt="Esta tabla solo la deben completar la unidades ejecutoras que por Ley específica estén facultadas para estimar superávits." sqref="F119 D119" xr:uid="{F85F3EAE-D81C-4892-8F61-2994CABAE396}"/>
  </dataValidations>
  <pageMargins left="0.70866141732283472" right="0.70866141732283472" top="0.74803149606299213" bottom="0.74803149606299213" header="0.19685039370078741" footer="0.31496062992125984"/>
  <pageSetup scale="53" orientation="portrait" r:id="rId1"/>
  <headerFooter>
    <oddFooter>&amp;L&amp;"Palatino Linotype,Normal"&amp;K979797&amp;D&amp;C&amp;"Palatino Linotype,Normal"&amp;K979797Reporte ejecución programática y presupuestaria (I Semestre)&amp;R&amp;"Palatino Linotype,Normal"&amp;K979797&amp;P</oddFooter>
  </headerFooter>
  <rowBreaks count="2" manualBreakCount="2">
    <brk id="52" max="16383" man="1"/>
    <brk id="129" max="4" man="1"/>
  </rowBreaks>
  <ignoredErrors>
    <ignoredError sqref="C14:E20" evalError="1"/>
    <ignoredError sqref="D36"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H222"/>
  <sheetViews>
    <sheetView showGridLines="0" zoomScale="80" zoomScaleNormal="80" zoomScaleSheetLayoutView="100" workbookViewId="0">
      <selection sqref="A1:F2"/>
    </sheetView>
  </sheetViews>
  <sheetFormatPr baseColWidth="10" defaultColWidth="11.44140625" defaultRowHeight="15.6" x14ac:dyDescent="0.3"/>
  <cols>
    <col min="1" max="1" width="52.109375" style="26" customWidth="1"/>
    <col min="2" max="2" width="30.33203125" style="26" customWidth="1"/>
    <col min="3" max="3" width="21.6640625" style="26" bestFit="1" customWidth="1"/>
    <col min="4" max="4" width="25.109375" style="26" customWidth="1"/>
    <col min="5" max="5" width="25.88671875" style="26" customWidth="1"/>
    <col min="6" max="6" width="23.33203125" style="26" customWidth="1"/>
    <col min="7" max="7" width="13.6640625" style="2" bestFit="1" customWidth="1"/>
    <col min="8" max="8" width="18.88671875" style="2" bestFit="1" customWidth="1"/>
    <col min="9" max="16384" width="11.44140625" style="2"/>
  </cols>
  <sheetData>
    <row r="1" spans="1:6" s="1" customFormat="1" ht="21.9" customHeight="1" x14ac:dyDescent="0.25">
      <c r="A1" s="391" t="s">
        <v>108</v>
      </c>
      <c r="B1" s="391"/>
      <c r="C1" s="391"/>
      <c r="D1" s="391"/>
      <c r="E1" s="391"/>
      <c r="F1" s="391"/>
    </row>
    <row r="2" spans="1:6" s="1" customFormat="1" ht="21.9" customHeight="1" x14ac:dyDescent="0.25">
      <c r="A2" s="391"/>
      <c r="B2" s="391"/>
      <c r="C2" s="391"/>
      <c r="D2" s="391"/>
      <c r="E2" s="391"/>
      <c r="F2" s="391"/>
    </row>
    <row r="3" spans="1:6" s="1" customFormat="1" ht="17.399999999999999" x14ac:dyDescent="0.25">
      <c r="A3" s="399" t="s">
        <v>345</v>
      </c>
      <c r="B3" s="399"/>
      <c r="C3" s="399"/>
      <c r="D3" s="399"/>
      <c r="E3" s="399"/>
      <c r="F3" s="399"/>
    </row>
    <row r="4" spans="1:6" ht="15" customHeight="1" thickBot="1" x14ac:dyDescent="0.35">
      <c r="A4" s="27"/>
      <c r="B4" s="27"/>
      <c r="C4" s="27"/>
      <c r="D4" s="27"/>
      <c r="E4" s="27"/>
      <c r="F4" s="27"/>
    </row>
    <row r="5" spans="1:6" ht="18" customHeight="1" x14ac:dyDescent="0.3">
      <c r="A5" s="54"/>
      <c r="B5" s="131" t="s">
        <v>110</v>
      </c>
      <c r="C5" s="403" t="str">
        <f>+'1T'!C5</f>
        <v>Programa Nacional de Nutrición y Desarrollo Infantil CEN CINAI</v>
      </c>
      <c r="D5" s="404"/>
      <c r="E5" s="405"/>
    </row>
    <row r="6" spans="1:6" ht="18" customHeight="1" x14ac:dyDescent="0.3">
      <c r="A6" s="55"/>
      <c r="B6" s="132" t="s">
        <v>112</v>
      </c>
      <c r="C6" s="380" t="str">
        <f>+'1T'!C6</f>
        <v>Ministerio de Salud</v>
      </c>
      <c r="D6" s="406"/>
      <c r="E6" s="407"/>
      <c r="F6" s="5"/>
    </row>
    <row r="7" spans="1:6" ht="18" customHeight="1" thickBot="1" x14ac:dyDescent="0.35">
      <c r="A7" s="55"/>
      <c r="B7" s="135" t="s">
        <v>114</v>
      </c>
      <c r="C7" s="408" t="str">
        <f>+'1T'!C7</f>
        <v>Dirección Nacional de CEN CINAI</v>
      </c>
      <c r="D7" s="409"/>
      <c r="E7" s="410"/>
      <c r="F7" s="5"/>
    </row>
    <row r="8" spans="1:6" ht="15" customHeight="1" x14ac:dyDescent="0.3">
      <c r="A8" s="6"/>
      <c r="B8" s="28"/>
      <c r="C8" s="28"/>
      <c r="D8" s="28"/>
      <c r="E8" s="28"/>
      <c r="F8" s="28"/>
    </row>
    <row r="9" spans="1:6" ht="21.9" customHeight="1" x14ac:dyDescent="0.3">
      <c r="A9" s="402" t="s">
        <v>116</v>
      </c>
      <c r="B9" s="402"/>
      <c r="C9" s="402"/>
      <c r="D9" s="402"/>
      <c r="E9" s="402"/>
      <c r="F9" s="402"/>
    </row>
    <row r="10" spans="1:6" ht="9.9" customHeight="1" x14ac:dyDescent="0.3">
      <c r="A10" s="9"/>
      <c r="B10" s="9"/>
      <c r="C10" s="9"/>
      <c r="D10" s="9"/>
      <c r="E10" s="9"/>
      <c r="F10" s="9"/>
    </row>
    <row r="11" spans="1:6" s="26" customFormat="1" ht="50.25" customHeight="1" x14ac:dyDescent="0.3">
      <c r="A11" s="369" t="s">
        <v>117</v>
      </c>
      <c r="B11" s="369"/>
      <c r="C11" s="369"/>
      <c r="D11" s="369"/>
      <c r="E11" s="369"/>
      <c r="F11" s="369"/>
    </row>
    <row r="12" spans="1:6" ht="9.9" customHeight="1" x14ac:dyDescent="0.3">
      <c r="A12" s="9"/>
      <c r="B12" s="9"/>
      <c r="C12" s="9"/>
      <c r="D12" s="9"/>
      <c r="E12" s="9"/>
      <c r="F12" s="9"/>
    </row>
    <row r="13" spans="1:6" ht="16.95" customHeight="1" x14ac:dyDescent="0.3">
      <c r="A13" s="397" t="s">
        <v>118</v>
      </c>
      <c r="B13" s="397"/>
      <c r="C13" s="397"/>
      <c r="D13" s="397"/>
      <c r="E13" s="397"/>
      <c r="F13" s="397"/>
    </row>
    <row r="14" spans="1:6" ht="16.95" customHeight="1" x14ac:dyDescent="0.3">
      <c r="A14" s="397" t="s">
        <v>119</v>
      </c>
      <c r="B14" s="397"/>
      <c r="C14" s="397"/>
      <c r="D14" s="397"/>
      <c r="E14" s="397"/>
      <c r="F14" s="397"/>
    </row>
    <row r="15" spans="1:6" ht="16.95" customHeight="1" x14ac:dyDescent="0.3">
      <c r="A15" s="82" t="s">
        <v>120</v>
      </c>
      <c r="B15" s="83" t="s">
        <v>121</v>
      </c>
      <c r="C15" s="83" t="s">
        <v>346</v>
      </c>
      <c r="D15" s="83" t="s">
        <v>347</v>
      </c>
      <c r="E15" s="83" t="s">
        <v>348</v>
      </c>
      <c r="F15" s="82" t="s">
        <v>349</v>
      </c>
    </row>
    <row r="16" spans="1:6" s="26" customFormat="1" ht="16.95" customHeight="1" x14ac:dyDescent="0.3">
      <c r="A16" s="76" t="s">
        <v>126</v>
      </c>
      <c r="B16" s="79"/>
      <c r="C16" s="250">
        <f>+SUM(C18:C22)</f>
        <v>180140</v>
      </c>
      <c r="D16" s="250">
        <f>+SUM(D18:D22)</f>
        <v>184308</v>
      </c>
      <c r="E16" s="250">
        <f>+SUM(E18:E22)</f>
        <v>188392</v>
      </c>
      <c r="F16" s="250">
        <f>+SUM(F18:F22)</f>
        <v>184280</v>
      </c>
    </row>
    <row r="17" spans="1:6" s="26" customFormat="1" ht="9.9" customHeight="1" x14ac:dyDescent="0.3">
      <c r="A17" s="10"/>
      <c r="B17" s="11"/>
      <c r="C17" s="251"/>
      <c r="D17" s="251"/>
      <c r="E17" s="251"/>
      <c r="F17" s="251"/>
    </row>
    <row r="18" spans="1:6" s="26" customFormat="1" x14ac:dyDescent="0.35">
      <c r="A18" s="249" t="s">
        <v>127</v>
      </c>
      <c r="B18" s="213" t="s">
        <v>128</v>
      </c>
      <c r="C18" s="334">
        <v>6362</v>
      </c>
      <c r="D18" s="334">
        <v>6580</v>
      </c>
      <c r="E18" s="334">
        <v>6722</v>
      </c>
      <c r="F18" s="255">
        <f>+AVERAGE(C18:E18)</f>
        <v>6554.666666666667</v>
      </c>
    </row>
    <row r="19" spans="1:6" s="26" customFormat="1" ht="30" x14ac:dyDescent="0.35">
      <c r="A19" s="249" t="s">
        <v>129</v>
      </c>
      <c r="B19" s="213" t="s">
        <v>128</v>
      </c>
      <c r="C19" s="335">
        <v>116622</v>
      </c>
      <c r="D19" s="335">
        <v>119140</v>
      </c>
      <c r="E19" s="335">
        <v>120923</v>
      </c>
      <c r="F19" s="255">
        <f t="shared" ref="F19:F22" si="0">+AVERAGE(C19:E19)</f>
        <v>118895</v>
      </c>
    </row>
    <row r="20" spans="1:6" s="26" customFormat="1" ht="30" x14ac:dyDescent="0.35">
      <c r="A20" s="249" t="s">
        <v>130</v>
      </c>
      <c r="B20" s="213" t="s">
        <v>131</v>
      </c>
      <c r="C20" s="335">
        <v>9710</v>
      </c>
      <c r="D20" s="335">
        <v>9904</v>
      </c>
      <c r="E20" s="335">
        <v>9980</v>
      </c>
      <c r="F20" s="255">
        <f t="shared" si="0"/>
        <v>9864.6666666666661</v>
      </c>
    </row>
    <row r="21" spans="1:6" s="26" customFormat="1" x14ac:dyDescent="0.35">
      <c r="A21" s="249" t="s">
        <v>132</v>
      </c>
      <c r="B21" s="213" t="s">
        <v>133</v>
      </c>
      <c r="C21" s="335">
        <v>24810</v>
      </c>
      <c r="D21" s="335">
        <v>25949</v>
      </c>
      <c r="E21" s="335">
        <v>26919</v>
      </c>
      <c r="F21" s="255">
        <f t="shared" si="0"/>
        <v>25892.666666666668</v>
      </c>
    </row>
    <row r="22" spans="1:6" s="26" customFormat="1" ht="30" x14ac:dyDescent="0.35">
      <c r="A22" s="249" t="s">
        <v>134</v>
      </c>
      <c r="B22" s="213" t="s">
        <v>133</v>
      </c>
      <c r="C22" s="335">
        <v>22636</v>
      </c>
      <c r="D22" s="335">
        <v>22735</v>
      </c>
      <c r="E22" s="335">
        <v>23848</v>
      </c>
      <c r="F22" s="255">
        <f t="shared" si="0"/>
        <v>23073</v>
      </c>
    </row>
    <row r="23" spans="1:6" s="26" customFormat="1" ht="32.1" customHeight="1" x14ac:dyDescent="0.3">
      <c r="A23" s="128" t="s">
        <v>135</v>
      </c>
      <c r="B23" s="485" t="s">
        <v>397</v>
      </c>
      <c r="C23" s="485"/>
      <c r="D23" s="485"/>
      <c r="E23" s="485"/>
      <c r="F23" s="485"/>
    </row>
    <row r="24" spans="1:6" s="26" customFormat="1" ht="35.1" customHeight="1" x14ac:dyDescent="0.3">
      <c r="A24" s="411" t="s">
        <v>137</v>
      </c>
      <c r="B24" s="412"/>
      <c r="C24" s="412"/>
      <c r="D24" s="412"/>
      <c r="E24" s="412"/>
      <c r="F24" s="413"/>
    </row>
    <row r="25" spans="1:6" ht="65.099999999999994" customHeight="1" x14ac:dyDescent="0.3">
      <c r="A25" s="424" t="s">
        <v>403</v>
      </c>
      <c r="B25" s="425"/>
      <c r="C25" s="425"/>
      <c r="D25" s="425"/>
      <c r="E25" s="425"/>
      <c r="F25" s="426"/>
    </row>
    <row r="26" spans="1:6" x14ac:dyDescent="0.3">
      <c r="A26" s="29"/>
      <c r="B26" s="29"/>
      <c r="C26" s="29"/>
      <c r="D26" s="30"/>
      <c r="E26" s="30"/>
      <c r="F26" s="31"/>
    </row>
    <row r="27" spans="1:6" ht="16.95" customHeight="1" x14ac:dyDescent="0.3">
      <c r="A27" s="397" t="s">
        <v>139</v>
      </c>
      <c r="B27" s="397"/>
      <c r="C27" s="397"/>
      <c r="D27" s="397"/>
      <c r="E27" s="397"/>
      <c r="F27" s="397"/>
    </row>
    <row r="28" spans="1:6" ht="16.95" customHeight="1" x14ac:dyDescent="0.3">
      <c r="A28" s="397" t="s">
        <v>140</v>
      </c>
      <c r="B28" s="397"/>
      <c r="C28" s="397"/>
      <c r="D28" s="397"/>
      <c r="E28" s="397"/>
      <c r="F28" s="397"/>
    </row>
    <row r="29" spans="1:6" ht="15" customHeight="1" x14ac:dyDescent="0.3">
      <c r="A29" s="459" t="s">
        <v>120</v>
      </c>
      <c r="B29" s="461"/>
      <c r="C29" s="83" t="s">
        <v>346</v>
      </c>
      <c r="D29" s="83" t="s">
        <v>347</v>
      </c>
      <c r="E29" s="83" t="s">
        <v>348</v>
      </c>
      <c r="F29" s="82" t="s">
        <v>349</v>
      </c>
    </row>
    <row r="30" spans="1:6" s="26" customFormat="1" ht="16.95" customHeight="1" x14ac:dyDescent="0.3">
      <c r="A30" s="76" t="s">
        <v>126</v>
      </c>
      <c r="B30" s="76"/>
      <c r="C30" s="91">
        <f>+C32+C38</f>
        <v>3177053070.2199998</v>
      </c>
      <c r="D30" s="91">
        <f t="shared" ref="D30:F30" si="1">+D32+D38</f>
        <v>4653801174.1200008</v>
      </c>
      <c r="E30" s="91">
        <f t="shared" si="1"/>
        <v>3455426045.0799999</v>
      </c>
      <c r="F30" s="91">
        <f t="shared" si="1"/>
        <v>11286280289.42</v>
      </c>
    </row>
    <row r="31" spans="1:6" s="26" customFormat="1" ht="16.95" customHeight="1" x14ac:dyDescent="0.3">
      <c r="A31" s="414"/>
      <c r="B31" s="414"/>
      <c r="C31" s="184"/>
      <c r="D31" s="184"/>
      <c r="E31" s="184"/>
      <c r="F31" s="184"/>
    </row>
    <row r="32" spans="1:6" s="26" customFormat="1" ht="16.95" customHeight="1" x14ac:dyDescent="0.3">
      <c r="A32" s="415" t="s">
        <v>141</v>
      </c>
      <c r="B32" s="415"/>
      <c r="C32" s="257">
        <f>+SUM(C33:C37)</f>
        <v>2985000849.7999997</v>
      </c>
      <c r="D32" s="257">
        <f t="shared" ref="D32:F32" si="2">+SUM(D33:D37)</f>
        <v>4543137703.3500004</v>
      </c>
      <c r="E32" s="257">
        <f t="shared" si="2"/>
        <v>3401792230.9000001</v>
      </c>
      <c r="F32" s="257">
        <f t="shared" si="2"/>
        <v>10929930784.049999</v>
      </c>
    </row>
    <row r="33" spans="1:6" s="26" customFormat="1" ht="30" customHeight="1" x14ac:dyDescent="0.3">
      <c r="A33" s="398" t="s">
        <v>127</v>
      </c>
      <c r="B33" s="398"/>
      <c r="C33" s="13">
        <v>227043082.95389074</v>
      </c>
      <c r="D33" s="13">
        <v>308178368.46161425</v>
      </c>
      <c r="E33" s="13">
        <v>200033662.25366539</v>
      </c>
      <c r="F33" s="184">
        <f>+SUM(C33:E33)</f>
        <v>735255113.66917038</v>
      </c>
    </row>
    <row r="34" spans="1:6" s="26" customFormat="1" ht="30" customHeight="1" x14ac:dyDescent="0.3">
      <c r="A34" s="398" t="s">
        <v>129</v>
      </c>
      <c r="B34" s="398"/>
      <c r="C34" s="13">
        <v>473898285.07258093</v>
      </c>
      <c r="D34" s="13">
        <v>1287821570.317996</v>
      </c>
      <c r="E34" s="13">
        <v>774050174.88660145</v>
      </c>
      <c r="F34" s="184">
        <f t="shared" ref="F34:F37" si="3">+SUM(C34:E34)</f>
        <v>2535770030.2771783</v>
      </c>
    </row>
    <row r="35" spans="1:6" s="26" customFormat="1" ht="30" customHeight="1" x14ac:dyDescent="0.3">
      <c r="A35" s="398" t="s">
        <v>142</v>
      </c>
      <c r="B35" s="398"/>
      <c r="C35" s="13">
        <v>182928266.62488267</v>
      </c>
      <c r="D35" s="13">
        <v>791879745.01287496</v>
      </c>
      <c r="E35" s="13">
        <v>109310878.88373259</v>
      </c>
      <c r="F35" s="184">
        <f t="shared" si="3"/>
        <v>1084118890.5214903</v>
      </c>
    </row>
    <row r="36" spans="1:6" s="26" customFormat="1" ht="30" customHeight="1" x14ac:dyDescent="0.3">
      <c r="A36" s="398" t="s">
        <v>132</v>
      </c>
      <c r="B36" s="398"/>
      <c r="C36" s="13">
        <v>1914476804.8456817</v>
      </c>
      <c r="D36" s="13">
        <v>1789136891.9855595</v>
      </c>
      <c r="E36" s="13">
        <v>2067781096.1007361</v>
      </c>
      <c r="F36" s="184">
        <f t="shared" si="3"/>
        <v>5771394792.9319773</v>
      </c>
    </row>
    <row r="37" spans="1:6" s="26" customFormat="1" ht="30" customHeight="1" x14ac:dyDescent="0.3">
      <c r="A37" s="398" t="s">
        <v>134</v>
      </c>
      <c r="B37" s="398"/>
      <c r="C37" s="13">
        <v>186654410.30296373</v>
      </c>
      <c r="D37" s="13">
        <v>366121127.57195532</v>
      </c>
      <c r="E37" s="13">
        <v>250616418.7752642</v>
      </c>
      <c r="F37" s="184">
        <f t="shared" si="3"/>
        <v>803391956.6501832</v>
      </c>
    </row>
    <row r="38" spans="1:6" s="26" customFormat="1" ht="16.95" customHeight="1" x14ac:dyDescent="0.3">
      <c r="A38" s="415" t="s">
        <v>143</v>
      </c>
      <c r="B38" s="415"/>
      <c r="C38" s="257">
        <f>+SUM(C39:C50)</f>
        <v>192052220.41999999</v>
      </c>
      <c r="D38" s="257">
        <f t="shared" ref="D38:F38" si="4">+SUM(D39:D50)</f>
        <v>110663470.76999998</v>
      </c>
      <c r="E38" s="257">
        <f t="shared" si="4"/>
        <v>53633814.18</v>
      </c>
      <c r="F38" s="257">
        <f t="shared" si="4"/>
        <v>356349505.36999995</v>
      </c>
    </row>
    <row r="39" spans="1:6" s="26" customFormat="1" x14ac:dyDescent="0.3">
      <c r="A39" s="398" t="s">
        <v>144</v>
      </c>
      <c r="B39" s="398"/>
      <c r="C39" s="13"/>
      <c r="D39" s="13"/>
      <c r="E39" s="13"/>
      <c r="F39" s="184">
        <f>+SUM(C39:E39)</f>
        <v>0</v>
      </c>
    </row>
    <row r="40" spans="1:6" s="26" customFormat="1" x14ac:dyDescent="0.3">
      <c r="A40" s="398" t="s">
        <v>145</v>
      </c>
      <c r="B40" s="398"/>
      <c r="C40" s="13"/>
      <c r="D40" s="13"/>
      <c r="E40" s="13"/>
      <c r="F40" s="184">
        <f t="shared" ref="F40:F50" si="5">+SUM(C40:E40)</f>
        <v>0</v>
      </c>
    </row>
    <row r="41" spans="1:6" s="26" customFormat="1" x14ac:dyDescent="0.3">
      <c r="A41" s="398" t="s">
        <v>146</v>
      </c>
      <c r="B41" s="398"/>
      <c r="C41" s="13"/>
      <c r="D41" s="13"/>
      <c r="E41" s="13"/>
      <c r="F41" s="184">
        <f t="shared" si="5"/>
        <v>0</v>
      </c>
    </row>
    <row r="42" spans="1:6" s="26" customFormat="1" x14ac:dyDescent="0.3">
      <c r="A42" s="398" t="s">
        <v>147</v>
      </c>
      <c r="B42" s="398"/>
      <c r="C42" s="13"/>
      <c r="D42" s="13">
        <v>3666980.1</v>
      </c>
      <c r="E42" s="13">
        <v>10580771.43</v>
      </c>
      <c r="F42" s="184">
        <f t="shared" si="5"/>
        <v>14247751.529999999</v>
      </c>
    </row>
    <row r="43" spans="1:6" s="26" customFormat="1" x14ac:dyDescent="0.3">
      <c r="A43" s="398" t="s">
        <v>148</v>
      </c>
      <c r="B43" s="398"/>
      <c r="C43" s="13"/>
      <c r="D43" s="13"/>
      <c r="E43" s="13"/>
      <c r="F43" s="184">
        <f t="shared" si="5"/>
        <v>0</v>
      </c>
    </row>
    <row r="44" spans="1:6" s="26" customFormat="1" x14ac:dyDescent="0.3">
      <c r="A44" s="398" t="s">
        <v>149</v>
      </c>
      <c r="B44" s="398"/>
      <c r="C44" s="13"/>
      <c r="D44" s="13"/>
      <c r="E44" s="13"/>
      <c r="F44" s="184">
        <f t="shared" si="5"/>
        <v>0</v>
      </c>
    </row>
    <row r="45" spans="1:6" s="26" customFormat="1" x14ac:dyDescent="0.3">
      <c r="A45" s="398" t="s">
        <v>150</v>
      </c>
      <c r="B45" s="398"/>
      <c r="C45" s="13"/>
      <c r="D45" s="13"/>
      <c r="E45" s="13"/>
      <c r="F45" s="184">
        <f t="shared" si="5"/>
        <v>0</v>
      </c>
    </row>
    <row r="46" spans="1:6" s="26" customFormat="1" x14ac:dyDescent="0.3">
      <c r="A46" s="398" t="s">
        <v>151</v>
      </c>
      <c r="B46" s="398"/>
      <c r="C46" s="13"/>
      <c r="D46" s="13"/>
      <c r="E46" s="13"/>
      <c r="F46" s="184">
        <f t="shared" si="5"/>
        <v>0</v>
      </c>
    </row>
    <row r="47" spans="1:6" s="26" customFormat="1" x14ac:dyDescent="0.3">
      <c r="A47" s="398" t="s">
        <v>152</v>
      </c>
      <c r="B47" s="398"/>
      <c r="C47" s="13"/>
      <c r="D47" s="13"/>
      <c r="E47" s="13"/>
      <c r="F47" s="184">
        <f t="shared" si="5"/>
        <v>0</v>
      </c>
    </row>
    <row r="48" spans="1:6" s="26" customFormat="1" x14ac:dyDescent="0.3">
      <c r="A48" s="398" t="s">
        <v>153</v>
      </c>
      <c r="B48" s="398"/>
      <c r="C48" s="13"/>
      <c r="D48" s="13"/>
      <c r="E48" s="13"/>
      <c r="F48" s="184">
        <f t="shared" si="5"/>
        <v>0</v>
      </c>
    </row>
    <row r="49" spans="1:6" s="26" customFormat="1" x14ac:dyDescent="0.3">
      <c r="A49" s="398" t="s">
        <v>154</v>
      </c>
      <c r="B49" s="398"/>
      <c r="C49" s="14">
        <v>192052220.41999999</v>
      </c>
      <c r="D49" s="13">
        <v>66371367.829999998</v>
      </c>
      <c r="E49" s="13">
        <v>42321058.75</v>
      </c>
      <c r="F49" s="184">
        <f t="shared" si="5"/>
        <v>300744647</v>
      </c>
    </row>
    <row r="50" spans="1:6" s="26" customFormat="1" x14ac:dyDescent="0.3">
      <c r="A50" s="398" t="s">
        <v>155</v>
      </c>
      <c r="B50" s="398"/>
      <c r="C50" s="15"/>
      <c r="D50" s="15">
        <v>40625122.839999996</v>
      </c>
      <c r="E50" s="15">
        <v>731984</v>
      </c>
      <c r="F50" s="184">
        <f t="shared" si="5"/>
        <v>41357106.839999996</v>
      </c>
    </row>
    <row r="51" spans="1:6" s="26" customFormat="1" ht="15" customHeight="1" x14ac:dyDescent="0.3">
      <c r="A51" s="128" t="s">
        <v>135</v>
      </c>
      <c r="B51" s="200" t="s">
        <v>156</v>
      </c>
      <c r="C51" s="127"/>
      <c r="D51" s="127"/>
      <c r="E51" s="127"/>
      <c r="F51" s="127"/>
    </row>
    <row r="52" spans="1:6" s="26" customFormat="1" ht="35.1" customHeight="1" x14ac:dyDescent="0.3">
      <c r="A52" s="411" t="s">
        <v>137</v>
      </c>
      <c r="B52" s="412"/>
      <c r="C52" s="412"/>
      <c r="D52" s="412"/>
      <c r="E52" s="412"/>
      <c r="F52" s="413"/>
    </row>
    <row r="53" spans="1:6" ht="50.1" customHeight="1" x14ac:dyDescent="0.3">
      <c r="A53" s="424" t="s">
        <v>407</v>
      </c>
      <c r="B53" s="425"/>
      <c r="C53" s="425"/>
      <c r="D53" s="425"/>
      <c r="E53" s="425"/>
      <c r="F53" s="426"/>
    </row>
    <row r="54" spans="1:6" ht="9.9" customHeight="1" x14ac:dyDescent="0.3"/>
    <row r="55" spans="1:6" ht="16.95" customHeight="1" x14ac:dyDescent="0.3">
      <c r="A55" s="401" t="s">
        <v>158</v>
      </c>
      <c r="B55" s="401"/>
      <c r="C55" s="401"/>
      <c r="D55" s="401"/>
      <c r="E55" s="401"/>
      <c r="F55" s="401"/>
    </row>
    <row r="56" spans="1:6" ht="35.25" customHeight="1" x14ac:dyDescent="0.3">
      <c r="A56" s="416" t="s">
        <v>159</v>
      </c>
      <c r="B56" s="416"/>
      <c r="C56" s="416"/>
      <c r="D56" s="416"/>
      <c r="E56" s="416"/>
      <c r="F56" s="416"/>
    </row>
    <row r="57" spans="1:6" x14ac:dyDescent="0.3">
      <c r="A57" s="395" t="s">
        <v>160</v>
      </c>
      <c r="B57" s="395"/>
      <c r="C57" s="84" t="s">
        <v>161</v>
      </c>
      <c r="D57" s="85" t="s">
        <v>162</v>
      </c>
      <c r="E57" s="86" t="s">
        <v>163</v>
      </c>
      <c r="F57" s="85" t="s">
        <v>164</v>
      </c>
    </row>
    <row r="58" spans="1:6" ht="27.9" customHeight="1" x14ac:dyDescent="0.3">
      <c r="A58" s="417" t="s">
        <v>165</v>
      </c>
      <c r="B58" s="418"/>
      <c r="C58" s="336" t="s">
        <v>166</v>
      </c>
      <c r="D58" s="336"/>
      <c r="E58" s="337"/>
      <c r="F58" s="338" t="s">
        <v>167</v>
      </c>
    </row>
    <row r="59" spans="1:6" ht="27.9" customHeight="1" x14ac:dyDescent="0.3">
      <c r="A59" s="417" t="s">
        <v>168</v>
      </c>
      <c r="B59" s="417"/>
      <c r="C59" s="336" t="s">
        <v>166</v>
      </c>
      <c r="D59" s="336"/>
      <c r="E59" s="336"/>
      <c r="F59" s="339" t="s">
        <v>398</v>
      </c>
    </row>
    <row r="60" spans="1:6" ht="27.9" customHeight="1" x14ac:dyDescent="0.3">
      <c r="A60" s="419" t="s">
        <v>170</v>
      </c>
      <c r="B60" s="419"/>
      <c r="C60" s="336" t="s">
        <v>166</v>
      </c>
      <c r="D60" s="336"/>
      <c r="E60" s="336"/>
      <c r="F60" s="339" t="s">
        <v>399</v>
      </c>
    </row>
    <row r="61" spans="1:6" ht="27.9" customHeight="1" x14ac:dyDescent="0.3">
      <c r="A61" s="420" t="s">
        <v>172</v>
      </c>
      <c r="B61" s="420"/>
      <c r="C61" s="336"/>
      <c r="D61" s="336" t="s">
        <v>166</v>
      </c>
      <c r="E61" s="336"/>
      <c r="F61" s="340" t="s">
        <v>400</v>
      </c>
    </row>
    <row r="62" spans="1:6" s="26" customFormat="1" ht="33" customHeight="1" x14ac:dyDescent="0.3">
      <c r="A62" s="341" t="s">
        <v>135</v>
      </c>
      <c r="B62" s="485" t="s">
        <v>401</v>
      </c>
      <c r="C62" s="485"/>
      <c r="D62" s="485"/>
      <c r="E62" s="485"/>
      <c r="F62" s="485"/>
    </row>
    <row r="63" spans="1:6" s="26" customFormat="1" ht="35.1" customHeight="1" x14ac:dyDescent="0.3">
      <c r="A63" s="411" t="s">
        <v>174</v>
      </c>
      <c r="B63" s="412"/>
      <c r="C63" s="412"/>
      <c r="D63" s="412"/>
      <c r="E63" s="412"/>
      <c r="F63" s="413"/>
    </row>
    <row r="64" spans="1:6" s="3" customFormat="1" ht="50.1" customHeight="1" x14ac:dyDescent="0.3">
      <c r="A64" s="436" t="s">
        <v>175</v>
      </c>
      <c r="B64" s="436"/>
      <c r="C64" s="436"/>
      <c r="D64" s="436"/>
      <c r="E64" s="436"/>
      <c r="F64" s="436"/>
    </row>
    <row r="65" spans="1:6" s="3" customFormat="1" ht="15" customHeight="1" x14ac:dyDescent="0.3">
      <c r="A65" s="52"/>
      <c r="B65" s="52"/>
      <c r="C65" s="52"/>
      <c r="D65" s="52"/>
      <c r="E65" s="52"/>
      <c r="F65" s="52"/>
    </row>
    <row r="66" spans="1:6" x14ac:dyDescent="0.3">
      <c r="A66" s="401" t="s">
        <v>176</v>
      </c>
      <c r="B66" s="401"/>
      <c r="C66" s="401"/>
      <c r="D66" s="401"/>
      <c r="E66" s="401"/>
      <c r="F66" s="401"/>
    </row>
    <row r="67" spans="1:6" x14ac:dyDescent="0.3">
      <c r="A67" s="401" t="s">
        <v>177</v>
      </c>
      <c r="B67" s="401"/>
      <c r="C67" s="401"/>
      <c r="D67" s="401"/>
      <c r="E67" s="401"/>
      <c r="F67" s="401"/>
    </row>
    <row r="68" spans="1:6" ht="15" x14ac:dyDescent="0.3">
      <c r="A68" s="459" t="s">
        <v>160</v>
      </c>
      <c r="B68" s="459"/>
      <c r="C68" s="83" t="s">
        <v>161</v>
      </c>
      <c r="D68" s="82" t="s">
        <v>162</v>
      </c>
      <c r="E68" s="87" t="s">
        <v>178</v>
      </c>
      <c r="F68" s="82" t="s">
        <v>164</v>
      </c>
    </row>
    <row r="69" spans="1:6" ht="27.9" customHeight="1" x14ac:dyDescent="0.3">
      <c r="A69" s="422" t="s">
        <v>179</v>
      </c>
      <c r="B69" s="422"/>
      <c r="C69" s="337" t="s">
        <v>166</v>
      </c>
      <c r="D69" s="337"/>
      <c r="E69" s="342"/>
      <c r="F69" s="343" t="s">
        <v>402</v>
      </c>
    </row>
    <row r="70" spans="1:6" ht="27.9" customHeight="1" x14ac:dyDescent="0.3">
      <c r="A70" s="417" t="s">
        <v>181</v>
      </c>
      <c r="B70" s="417"/>
      <c r="C70" s="344" t="s">
        <v>166</v>
      </c>
      <c r="D70" s="344"/>
      <c r="E70" s="345"/>
      <c r="F70" s="346" t="s">
        <v>402</v>
      </c>
    </row>
    <row r="71" spans="1:6" s="59" customFormat="1" ht="30" customHeight="1" x14ac:dyDescent="0.3">
      <c r="A71" s="423" t="s">
        <v>182</v>
      </c>
      <c r="B71" s="423"/>
      <c r="C71" s="344" t="s">
        <v>166</v>
      </c>
      <c r="D71" s="344"/>
      <c r="E71" s="345"/>
      <c r="F71" s="346" t="s">
        <v>402</v>
      </c>
    </row>
    <row r="72" spans="1:6" s="26" customFormat="1" x14ac:dyDescent="0.3">
      <c r="A72" s="128" t="s">
        <v>135</v>
      </c>
      <c r="B72" s="347" t="s">
        <v>394</v>
      </c>
      <c r="C72" s="127"/>
      <c r="D72" s="127"/>
      <c r="E72" s="127"/>
      <c r="F72" s="127"/>
    </row>
    <row r="73" spans="1:6" s="26" customFormat="1" ht="35.1" customHeight="1" x14ac:dyDescent="0.3">
      <c r="A73" s="411" t="s">
        <v>184</v>
      </c>
      <c r="B73" s="412"/>
      <c r="C73" s="412"/>
      <c r="D73" s="412"/>
      <c r="E73" s="412"/>
      <c r="F73" s="413"/>
    </row>
    <row r="74" spans="1:6" ht="50.1" customHeight="1" x14ac:dyDescent="0.3">
      <c r="A74" s="486" t="s">
        <v>404</v>
      </c>
      <c r="B74" s="486"/>
      <c r="C74" s="486"/>
      <c r="D74" s="486"/>
      <c r="E74" s="486"/>
      <c r="F74" s="486"/>
    </row>
    <row r="75" spans="1:6" ht="9.9" customHeight="1" x14ac:dyDescent="0.3">
      <c r="E75" s="36"/>
    </row>
    <row r="76" spans="1:6" ht="39.9" customHeight="1" x14ac:dyDescent="0.3">
      <c r="A76" s="119" t="s">
        <v>322</v>
      </c>
      <c r="B76" s="406"/>
      <c r="C76" s="381"/>
      <c r="D76" s="382" t="s">
        <v>323</v>
      </c>
      <c r="E76" s="383"/>
      <c r="F76" s="384"/>
    </row>
    <row r="77" spans="1:6" ht="39.9" customHeight="1" x14ac:dyDescent="0.3">
      <c r="A77" s="80" t="s">
        <v>188</v>
      </c>
      <c r="B77" s="406"/>
      <c r="C77" s="381"/>
      <c r="D77" s="385"/>
      <c r="E77" s="386"/>
      <c r="F77" s="387"/>
    </row>
    <row r="78" spans="1:6" ht="39.9" customHeight="1" x14ac:dyDescent="0.3">
      <c r="A78" s="81" t="s">
        <v>190</v>
      </c>
      <c r="B78" s="406"/>
      <c r="C78" s="381"/>
      <c r="D78" s="388"/>
      <c r="E78" s="389"/>
      <c r="F78" s="390"/>
    </row>
    <row r="80" spans="1:6" ht="21.9" customHeight="1" x14ac:dyDescent="0.3">
      <c r="A80" s="402" t="s">
        <v>203</v>
      </c>
      <c r="B80" s="402"/>
      <c r="C80" s="402"/>
      <c r="D80" s="402"/>
      <c r="E80" s="402"/>
      <c r="F80" s="402"/>
    </row>
    <row r="81" spans="1:6" ht="9.9" customHeight="1" x14ac:dyDescent="0.3"/>
    <row r="82" spans="1:6" ht="84.9" customHeight="1" x14ac:dyDescent="0.3">
      <c r="A82" s="369" t="s">
        <v>324</v>
      </c>
      <c r="B82" s="369"/>
      <c r="C82" s="369"/>
      <c r="D82" s="369"/>
      <c r="E82" s="369"/>
      <c r="F82" s="369"/>
    </row>
    <row r="83" spans="1:6" ht="9.9" customHeight="1" x14ac:dyDescent="0.3"/>
    <row r="84" spans="1:6" ht="16.5" customHeight="1" x14ac:dyDescent="0.3">
      <c r="A84" s="401" t="s">
        <v>205</v>
      </c>
      <c r="B84" s="401"/>
      <c r="C84" s="401"/>
      <c r="D84" s="401"/>
      <c r="E84" s="401"/>
      <c r="F84" s="401"/>
    </row>
    <row r="85" spans="1:6" x14ac:dyDescent="0.3">
      <c r="A85" s="401" t="s">
        <v>325</v>
      </c>
      <c r="B85" s="401"/>
      <c r="C85" s="401"/>
      <c r="D85" s="401"/>
      <c r="E85" s="401"/>
      <c r="F85" s="401"/>
    </row>
    <row r="86" spans="1:6" x14ac:dyDescent="0.3">
      <c r="A86" s="401" t="s">
        <v>207</v>
      </c>
      <c r="B86" s="401"/>
      <c r="C86" s="401"/>
      <c r="D86" s="401"/>
      <c r="E86" s="401"/>
      <c r="F86" s="401"/>
    </row>
    <row r="87" spans="1:6" ht="15" x14ac:dyDescent="0.3">
      <c r="A87" s="75" t="s">
        <v>208</v>
      </c>
      <c r="B87" s="75" t="s">
        <v>326</v>
      </c>
      <c r="C87" s="75" t="s">
        <v>210</v>
      </c>
      <c r="D87" s="75" t="s">
        <v>211</v>
      </c>
      <c r="E87" s="75" t="s">
        <v>212</v>
      </c>
      <c r="F87" s="75" t="s">
        <v>350</v>
      </c>
    </row>
    <row r="88" spans="1:6" ht="18" customHeight="1" x14ac:dyDescent="0.3">
      <c r="A88" s="76" t="s">
        <v>126</v>
      </c>
      <c r="B88" s="77">
        <f>+SUM(B90:B93)</f>
        <v>53713343422</v>
      </c>
      <c r="C88" s="302">
        <f>+SUM(C90:C93)</f>
        <v>100</v>
      </c>
      <c r="D88" s="79"/>
      <c r="E88" s="79"/>
      <c r="F88" s="79"/>
    </row>
    <row r="89" spans="1:6" ht="9.9" customHeight="1" x14ac:dyDescent="0.3">
      <c r="A89" s="20"/>
      <c r="B89" s="21"/>
      <c r="C89" s="53"/>
      <c r="D89" s="19"/>
      <c r="E89" s="19"/>
      <c r="F89" s="19"/>
    </row>
    <row r="90" spans="1:6" ht="18" customHeight="1" x14ac:dyDescent="0.3">
      <c r="A90" s="20" t="s">
        <v>214</v>
      </c>
      <c r="B90" s="21">
        <v>53713343422</v>
      </c>
      <c r="C90" s="53">
        <v>100</v>
      </c>
      <c r="D90" s="172" t="s">
        <v>215</v>
      </c>
      <c r="E90" s="172">
        <f>+'1T'!E99</f>
        <v>0</v>
      </c>
      <c r="F90" s="172" t="str">
        <f>+'1T'!F99</f>
        <v>N/A</v>
      </c>
    </row>
    <row r="91" spans="1:6" ht="18" customHeight="1" x14ac:dyDescent="0.3">
      <c r="A91" s="168" t="s">
        <v>327</v>
      </c>
      <c r="B91" s="169">
        <f>+'1T'!B100</f>
        <v>0</v>
      </c>
      <c r="C91" s="310">
        <f>+B91/$B$88*100</f>
        <v>0</v>
      </c>
      <c r="D91" s="172">
        <f>+'1T'!D100</f>
        <v>0</v>
      </c>
      <c r="E91" s="172">
        <f>+'1T'!E100</f>
        <v>0</v>
      </c>
      <c r="F91" s="172">
        <f>+'1T'!F100</f>
        <v>0</v>
      </c>
    </row>
    <row r="92" spans="1:6" ht="18" customHeight="1" x14ac:dyDescent="0.3">
      <c r="A92" s="168" t="s">
        <v>217</v>
      </c>
      <c r="B92" s="169">
        <v>0</v>
      </c>
      <c r="C92" s="310">
        <f t="shared" ref="C92:C96" si="6">+B92/$B$88*100</f>
        <v>0</v>
      </c>
      <c r="D92" s="172"/>
      <c r="E92" s="172"/>
      <c r="F92" s="172"/>
    </row>
    <row r="93" spans="1:6" ht="18" customHeight="1" x14ac:dyDescent="0.3">
      <c r="A93" s="177" t="s">
        <v>218</v>
      </c>
      <c r="B93" s="178">
        <v>0</v>
      </c>
      <c r="C93" s="290">
        <f t="shared" si="6"/>
        <v>0</v>
      </c>
      <c r="D93" s="179"/>
      <c r="E93" s="179"/>
      <c r="F93" s="179"/>
    </row>
    <row r="94" spans="1:6" ht="18" customHeight="1" x14ac:dyDescent="0.3">
      <c r="A94" s="168" t="s">
        <v>219</v>
      </c>
      <c r="B94" s="169">
        <v>1700000000</v>
      </c>
      <c r="C94" s="310">
        <f t="shared" si="6"/>
        <v>3.1649491386970916</v>
      </c>
      <c r="D94" s="172" t="s">
        <v>220</v>
      </c>
      <c r="E94" s="172"/>
      <c r="F94" s="172"/>
    </row>
    <row r="95" spans="1:6" ht="18" customHeight="1" x14ac:dyDescent="0.3">
      <c r="A95" s="168" t="s">
        <v>221</v>
      </c>
      <c r="B95" s="288">
        <v>464595000</v>
      </c>
      <c r="C95" s="310">
        <f t="shared" si="6"/>
        <v>0.8649526735841031</v>
      </c>
      <c r="D95" s="172" t="s">
        <v>405</v>
      </c>
      <c r="E95" s="172"/>
      <c r="F95" s="172"/>
    </row>
    <row r="96" spans="1:6" ht="18" customHeight="1" x14ac:dyDescent="0.3">
      <c r="A96" s="170" t="s">
        <v>222</v>
      </c>
      <c r="B96" s="288">
        <v>0</v>
      </c>
      <c r="C96" s="310">
        <f t="shared" si="6"/>
        <v>0</v>
      </c>
      <c r="D96" s="172"/>
      <c r="E96" s="174"/>
      <c r="F96" s="174"/>
    </row>
    <row r="97" spans="1:8" ht="15" customHeight="1" x14ac:dyDescent="0.3">
      <c r="A97" s="460" t="s">
        <v>375</v>
      </c>
      <c r="B97" s="460"/>
      <c r="C97" s="460"/>
      <c r="D97" s="460"/>
      <c r="E97" s="460"/>
      <c r="F97" s="460"/>
    </row>
    <row r="98" spans="1:8" ht="35.1" customHeight="1" x14ac:dyDescent="0.3">
      <c r="A98" s="430" t="s">
        <v>223</v>
      </c>
      <c r="B98" s="431"/>
      <c r="C98" s="431"/>
      <c r="D98" s="431"/>
      <c r="E98" s="431"/>
      <c r="F98" s="432"/>
    </row>
    <row r="99" spans="1:8" ht="50.1" customHeight="1" x14ac:dyDescent="0.3">
      <c r="A99" s="424" t="s">
        <v>408</v>
      </c>
      <c r="B99" s="425"/>
      <c r="C99" s="425"/>
      <c r="D99" s="425"/>
      <c r="E99" s="425"/>
      <c r="F99" s="426"/>
    </row>
    <row r="100" spans="1:8" ht="9.9" customHeight="1" x14ac:dyDescent="0.3">
      <c r="A100" s="20"/>
      <c r="B100" s="39"/>
      <c r="C100" s="19"/>
    </row>
    <row r="101" spans="1:8" x14ac:dyDescent="0.3">
      <c r="A101" s="401" t="s">
        <v>225</v>
      </c>
      <c r="B101" s="401"/>
      <c r="C101" s="401"/>
      <c r="D101" s="401"/>
      <c r="E101" s="401"/>
      <c r="F101" s="401"/>
    </row>
    <row r="102" spans="1:8" x14ac:dyDescent="0.3">
      <c r="A102" s="401" t="s">
        <v>226</v>
      </c>
      <c r="B102" s="401"/>
      <c r="C102" s="401"/>
      <c r="D102" s="401"/>
      <c r="E102" s="401"/>
      <c r="F102" s="401"/>
    </row>
    <row r="103" spans="1:8" x14ac:dyDescent="0.3">
      <c r="A103" s="401" t="s">
        <v>207</v>
      </c>
      <c r="B103" s="401"/>
      <c r="C103" s="401"/>
      <c r="D103" s="401"/>
      <c r="E103" s="401"/>
      <c r="F103" s="401"/>
    </row>
    <row r="104" spans="1:8" ht="36.75" customHeight="1" x14ac:dyDescent="0.3">
      <c r="A104" s="123" t="s">
        <v>227</v>
      </c>
      <c r="B104" s="123" t="s">
        <v>228</v>
      </c>
      <c r="C104" s="89" t="s">
        <v>346</v>
      </c>
      <c r="D104" s="89" t="s">
        <v>347</v>
      </c>
      <c r="E104" s="89" t="s">
        <v>348</v>
      </c>
      <c r="F104" s="89" t="s">
        <v>349</v>
      </c>
    </row>
    <row r="105" spans="1:8" x14ac:dyDescent="0.3">
      <c r="A105" s="76" t="s">
        <v>126</v>
      </c>
      <c r="B105" s="90"/>
      <c r="C105" s="77">
        <f>+C107</f>
        <v>4475607122.0542631</v>
      </c>
      <c r="D105" s="77">
        <f>+D107</f>
        <v>4475607122.0542631</v>
      </c>
      <c r="E105" s="77">
        <f>+E107</f>
        <v>4475607122.0542631</v>
      </c>
      <c r="F105" s="77">
        <f>+F107</f>
        <v>13426821366.162788</v>
      </c>
      <c r="H105" s="350"/>
    </row>
    <row r="106" spans="1:8" ht="9.9" customHeight="1" x14ac:dyDescent="0.3">
      <c r="A106" s="10"/>
      <c r="B106" s="40"/>
      <c r="C106" s="12"/>
      <c r="D106" s="12"/>
      <c r="E106" s="12"/>
      <c r="F106" s="41"/>
    </row>
    <row r="107" spans="1:8" x14ac:dyDescent="0.3">
      <c r="A107" s="415" t="s">
        <v>230</v>
      </c>
      <c r="B107" s="415"/>
      <c r="C107" s="92">
        <f>+C108+C112</f>
        <v>4475607122.0542631</v>
      </c>
      <c r="D107" s="92">
        <f t="shared" ref="D107:E107" si="7">+D108+D112</f>
        <v>4475607122.0542631</v>
      </c>
      <c r="E107" s="92">
        <f t="shared" si="7"/>
        <v>4475607122.0542631</v>
      </c>
      <c r="F107" s="311">
        <f>+F108+F112</f>
        <v>13426821366.162788</v>
      </c>
      <c r="H107" s="350"/>
    </row>
    <row r="108" spans="1:8" ht="17.100000000000001" customHeight="1" x14ac:dyDescent="0.3">
      <c r="A108" s="154" t="s">
        <v>231</v>
      </c>
      <c r="B108" s="167" t="s">
        <v>232</v>
      </c>
      <c r="C108" s="12">
        <f t="shared" ref="C108:E109" si="8">+C109</f>
        <v>4465607122.0542631</v>
      </c>
      <c r="D108" s="12">
        <f t="shared" si="8"/>
        <v>4465607122.0542631</v>
      </c>
      <c r="E108" s="12">
        <f t="shared" si="8"/>
        <v>4465607122.0542631</v>
      </c>
      <c r="F108" s="312">
        <f>+C108+D108+E108</f>
        <v>13396821366.162788</v>
      </c>
      <c r="H108" s="349"/>
    </row>
    <row r="109" spans="1:8" ht="17.100000000000001" customHeight="1" x14ac:dyDescent="0.3">
      <c r="A109" s="154" t="s">
        <v>233</v>
      </c>
      <c r="B109" s="167" t="s">
        <v>2</v>
      </c>
      <c r="C109" s="71">
        <f t="shared" si="8"/>
        <v>4465607122.0542631</v>
      </c>
      <c r="D109" s="71">
        <f t="shared" si="8"/>
        <v>4465607122.0542631</v>
      </c>
      <c r="E109" s="71">
        <f t="shared" si="8"/>
        <v>4465607122.0542631</v>
      </c>
      <c r="F109" s="313">
        <f>+C109+D109+E109</f>
        <v>13396821366.162788</v>
      </c>
      <c r="H109" s="350"/>
    </row>
    <row r="110" spans="1:8" ht="17.100000000000001" customHeight="1" x14ac:dyDescent="0.3">
      <c r="A110" s="154" t="s">
        <v>234</v>
      </c>
      <c r="B110" s="167" t="s">
        <v>235</v>
      </c>
      <c r="C110" s="227">
        <v>4465607122.0542631</v>
      </c>
      <c r="D110" s="227">
        <v>4465607122.0542631</v>
      </c>
      <c r="E110" s="227">
        <v>4465607122.0542631</v>
      </c>
      <c r="F110" s="314">
        <f>+C110+D110+E110</f>
        <v>13396821366.162788</v>
      </c>
      <c r="H110" s="350"/>
    </row>
    <row r="111" spans="1:8" ht="17.100000000000001" customHeight="1" x14ac:dyDescent="0.3">
      <c r="A111" s="303" t="s">
        <v>236</v>
      </c>
      <c r="B111" s="317" t="s">
        <v>343</v>
      </c>
      <c r="C111" s="318">
        <v>0</v>
      </c>
      <c r="D111" s="318">
        <v>0</v>
      </c>
      <c r="E111" s="318">
        <v>0</v>
      </c>
      <c r="F111" s="319">
        <f t="shared" ref="F111:F115" si="9">+C111+D111+E111</f>
        <v>0</v>
      </c>
      <c r="H111" s="349"/>
    </row>
    <row r="112" spans="1:8" ht="17.100000000000001" customHeight="1" x14ac:dyDescent="0.3">
      <c r="A112" s="153" t="s">
        <v>238</v>
      </c>
      <c r="B112" s="158" t="s">
        <v>239</v>
      </c>
      <c r="C112" s="315">
        <f>+C113</f>
        <v>10000000</v>
      </c>
      <c r="D112" s="315">
        <f t="shared" ref="D112:E113" si="10">+D113</f>
        <v>10000000</v>
      </c>
      <c r="E112" s="315">
        <f>+E113</f>
        <v>10000000</v>
      </c>
      <c r="F112" s="316">
        <f t="shared" si="9"/>
        <v>30000000</v>
      </c>
    </row>
    <row r="113" spans="1:7" ht="17.100000000000001" customHeight="1" x14ac:dyDescent="0.3">
      <c r="A113" s="153" t="s">
        <v>240</v>
      </c>
      <c r="B113" s="158" t="s">
        <v>1</v>
      </c>
      <c r="C113" s="227">
        <f>+C114</f>
        <v>10000000</v>
      </c>
      <c r="D113" s="227">
        <f t="shared" si="10"/>
        <v>10000000</v>
      </c>
      <c r="E113" s="227">
        <f t="shared" si="10"/>
        <v>10000000</v>
      </c>
      <c r="F113" s="314">
        <f t="shared" si="9"/>
        <v>30000000</v>
      </c>
    </row>
    <row r="114" spans="1:7" ht="17.100000000000001" customHeight="1" x14ac:dyDescent="0.3">
      <c r="A114" s="153" t="s">
        <v>241</v>
      </c>
      <c r="B114" s="158" t="s">
        <v>242</v>
      </c>
      <c r="C114" s="227">
        <v>10000000</v>
      </c>
      <c r="D114" s="227">
        <v>10000000</v>
      </c>
      <c r="E114" s="227">
        <v>10000000</v>
      </c>
      <c r="F114" s="314">
        <f t="shared" si="9"/>
        <v>30000000</v>
      </c>
    </row>
    <row r="115" spans="1:7" ht="17.100000000000001" customHeight="1" x14ac:dyDescent="0.3">
      <c r="A115" s="294" t="s">
        <v>243</v>
      </c>
      <c r="B115" s="295" t="s">
        <v>244</v>
      </c>
      <c r="C115" s="318">
        <v>0</v>
      </c>
      <c r="D115" s="318">
        <v>0</v>
      </c>
      <c r="E115" s="318">
        <v>0</v>
      </c>
      <c r="F115" s="319">
        <f t="shared" si="9"/>
        <v>0</v>
      </c>
    </row>
    <row r="116" spans="1:7" ht="9.9" customHeight="1" x14ac:dyDescent="0.3">
      <c r="A116" s="107"/>
      <c r="B116" s="38"/>
      <c r="C116" s="44"/>
      <c r="D116" s="44"/>
      <c r="E116" s="44"/>
      <c r="F116" s="45"/>
    </row>
    <row r="117" spans="1:7" ht="13.8" x14ac:dyDescent="0.3">
      <c r="A117" s="460" t="s">
        <v>378</v>
      </c>
      <c r="B117" s="460"/>
      <c r="C117" s="460"/>
      <c r="D117" s="460"/>
      <c r="E117" s="460"/>
      <c r="F117" s="460"/>
    </row>
    <row r="118" spans="1:7" ht="35.1" customHeight="1" x14ac:dyDescent="0.3">
      <c r="A118" s="431" t="s">
        <v>329</v>
      </c>
      <c r="B118" s="431"/>
      <c r="C118" s="431"/>
      <c r="D118" s="431"/>
      <c r="E118" s="431"/>
      <c r="F118" s="431"/>
    </row>
    <row r="119" spans="1:7" ht="66.900000000000006" customHeight="1" x14ac:dyDescent="0.3">
      <c r="A119" s="436" t="s">
        <v>396</v>
      </c>
      <c r="B119" s="436"/>
      <c r="C119" s="436"/>
      <c r="D119" s="436"/>
      <c r="E119" s="436"/>
      <c r="F119" s="436"/>
    </row>
    <row r="120" spans="1:7" x14ac:dyDescent="0.3">
      <c r="A120" s="20"/>
      <c r="B120" s="39"/>
      <c r="C120" s="19"/>
    </row>
    <row r="121" spans="1:7" x14ac:dyDescent="0.3">
      <c r="A121" s="401" t="s">
        <v>248</v>
      </c>
      <c r="B121" s="401"/>
      <c r="C121" s="401"/>
      <c r="D121" s="401"/>
      <c r="E121" s="401"/>
      <c r="F121" s="401"/>
    </row>
    <row r="122" spans="1:7" x14ac:dyDescent="0.3">
      <c r="A122" s="416" t="s">
        <v>249</v>
      </c>
      <c r="B122" s="416"/>
      <c r="C122" s="416"/>
      <c r="D122" s="416"/>
      <c r="E122" s="416"/>
      <c r="F122" s="416"/>
    </row>
    <row r="123" spans="1:7" x14ac:dyDescent="0.3">
      <c r="A123" s="401" t="s">
        <v>207</v>
      </c>
      <c r="B123" s="401"/>
      <c r="C123" s="401"/>
      <c r="D123" s="401"/>
      <c r="E123" s="401"/>
      <c r="F123" s="401"/>
    </row>
    <row r="124" spans="1:7" ht="33" customHeight="1" x14ac:dyDescent="0.3">
      <c r="A124" s="123" t="s">
        <v>227</v>
      </c>
      <c r="B124" s="123" t="s">
        <v>250</v>
      </c>
      <c r="C124" s="89" t="s">
        <v>346</v>
      </c>
      <c r="D124" s="89" t="s">
        <v>347</v>
      </c>
      <c r="E124" s="89" t="s">
        <v>348</v>
      </c>
      <c r="F124" s="89" t="s">
        <v>349</v>
      </c>
    </row>
    <row r="125" spans="1:7" ht="15" customHeight="1" x14ac:dyDescent="0.3">
      <c r="A125" s="76" t="s">
        <v>126</v>
      </c>
      <c r="B125" s="90"/>
      <c r="C125" s="77">
        <f>+C127</f>
        <v>3177053070.2200003</v>
      </c>
      <c r="D125" s="77">
        <f t="shared" ref="D125:E125" si="11">+D127</f>
        <v>4653801174.1199999</v>
      </c>
      <c r="E125" s="77">
        <f t="shared" si="11"/>
        <v>3455426045.0799999</v>
      </c>
      <c r="F125" s="77">
        <f>+F127</f>
        <v>11286280289.42</v>
      </c>
      <c r="G125" s="333"/>
    </row>
    <row r="126" spans="1:7" ht="9.9" customHeight="1" x14ac:dyDescent="0.3">
      <c r="A126" s="10"/>
      <c r="B126" s="40"/>
      <c r="C126" s="12"/>
      <c r="D126" s="12"/>
      <c r="E126" s="12"/>
      <c r="F126" s="41"/>
    </row>
    <row r="127" spans="1:7" x14ac:dyDescent="0.3">
      <c r="A127" s="415" t="s">
        <v>330</v>
      </c>
      <c r="B127" s="415"/>
      <c r="C127" s="92">
        <f>+SUM(C128:C137)</f>
        <v>3177053070.2200003</v>
      </c>
      <c r="D127" s="92">
        <f>+SUM(D128:D137)</f>
        <v>4653801174.1199999</v>
      </c>
      <c r="E127" s="92">
        <f>+SUM(E128:E137)</f>
        <v>3455426045.0799999</v>
      </c>
      <c r="F127" s="92">
        <f>+SUM(F128:F137)</f>
        <v>11286280289.42</v>
      </c>
      <c r="G127" s="333"/>
    </row>
    <row r="128" spans="1:7" ht="17.100000000000001" customHeight="1" x14ac:dyDescent="0.3">
      <c r="A128" s="153">
        <v>0</v>
      </c>
      <c r="B128" s="158" t="s">
        <v>252</v>
      </c>
      <c r="C128" s="71">
        <v>972266083.6500001</v>
      </c>
      <c r="D128" s="71">
        <v>981552511.91999996</v>
      </c>
      <c r="E128" s="71">
        <v>971943172.79999995</v>
      </c>
      <c r="F128" s="287">
        <f>+C128+D128+E128</f>
        <v>2925761768.3699999</v>
      </c>
      <c r="G128" s="349"/>
    </row>
    <row r="129" spans="1:7" ht="17.100000000000001" customHeight="1" x14ac:dyDescent="0.3">
      <c r="A129" s="153">
        <v>1</v>
      </c>
      <c r="B129" s="158" t="s">
        <v>3</v>
      </c>
      <c r="C129" s="71">
        <v>80858503.870000005</v>
      </c>
      <c r="D129" s="288">
        <v>35916629.540000007</v>
      </c>
      <c r="E129" s="288">
        <v>72618574.299999997</v>
      </c>
      <c r="F129" s="287">
        <f t="shared" ref="F129:F137" si="12">+C129+D129+E129</f>
        <v>189393707.71000001</v>
      </c>
      <c r="G129" s="349"/>
    </row>
    <row r="130" spans="1:7" ht="17.100000000000001" customHeight="1" x14ac:dyDescent="0.3">
      <c r="A130" s="153">
        <v>2</v>
      </c>
      <c r="B130" s="158" t="s">
        <v>253</v>
      </c>
      <c r="C130" s="71">
        <v>700379765.06999993</v>
      </c>
      <c r="D130" s="71">
        <v>2556075981.8599997</v>
      </c>
      <c r="E130" s="71">
        <v>907347905.75</v>
      </c>
      <c r="F130" s="287">
        <f t="shared" si="12"/>
        <v>4163803652.6799994</v>
      </c>
      <c r="G130" s="349"/>
    </row>
    <row r="131" spans="1:7" ht="17.100000000000001" customHeight="1" x14ac:dyDescent="0.3">
      <c r="A131" s="153">
        <v>3</v>
      </c>
      <c r="B131" s="158" t="s">
        <v>254</v>
      </c>
      <c r="C131" s="71">
        <v>0</v>
      </c>
      <c r="D131" s="71">
        <v>0</v>
      </c>
      <c r="E131" s="71">
        <v>0</v>
      </c>
      <c r="F131" s="287">
        <f t="shared" si="12"/>
        <v>0</v>
      </c>
    </row>
    <row r="132" spans="1:7" ht="17.100000000000001" customHeight="1" x14ac:dyDescent="0.3">
      <c r="A132" s="153">
        <v>4</v>
      </c>
      <c r="B132" s="158" t="s">
        <v>255</v>
      </c>
      <c r="C132" s="71">
        <v>0</v>
      </c>
      <c r="D132" s="71">
        <v>0</v>
      </c>
      <c r="E132" s="71">
        <v>0</v>
      </c>
      <c r="F132" s="287">
        <f t="shared" si="12"/>
        <v>0</v>
      </c>
    </row>
    <row r="133" spans="1:7" ht="17.100000000000001" customHeight="1" x14ac:dyDescent="0.3">
      <c r="A133" s="153">
        <v>5</v>
      </c>
      <c r="B133" s="158" t="s">
        <v>256</v>
      </c>
      <c r="C133" s="348">
        <v>192052220.41999999</v>
      </c>
      <c r="D133" s="348">
        <v>106996490.66999999</v>
      </c>
      <c r="E133" s="348">
        <v>43053042.75</v>
      </c>
      <c r="F133" s="287">
        <f t="shared" si="12"/>
        <v>342101753.83999997</v>
      </c>
      <c r="G133" s="333"/>
    </row>
    <row r="134" spans="1:7" ht="17.100000000000001" customHeight="1" x14ac:dyDescent="0.3">
      <c r="A134" s="153">
        <v>6</v>
      </c>
      <c r="B134" s="158" t="s">
        <v>2</v>
      </c>
      <c r="C134" s="348">
        <v>1231496497.21</v>
      </c>
      <c r="D134" s="348">
        <v>973259560.13</v>
      </c>
      <c r="E134" s="348">
        <v>1460463349.48</v>
      </c>
      <c r="F134" s="287">
        <f t="shared" si="12"/>
        <v>3665219406.8200002</v>
      </c>
      <c r="G134" s="333"/>
    </row>
    <row r="135" spans="1:7" ht="17.100000000000001" customHeight="1" x14ac:dyDescent="0.3">
      <c r="A135" s="153">
        <v>7</v>
      </c>
      <c r="B135" s="158" t="s">
        <v>1</v>
      </c>
      <c r="C135" s="348">
        <v>0</v>
      </c>
      <c r="D135" s="348">
        <v>0</v>
      </c>
      <c r="E135" s="348">
        <v>0</v>
      </c>
      <c r="F135" s="287">
        <f t="shared" si="12"/>
        <v>0</v>
      </c>
    </row>
    <row r="136" spans="1:7" ht="17.100000000000001" customHeight="1" x14ac:dyDescent="0.3">
      <c r="A136" s="153">
        <v>8</v>
      </c>
      <c r="B136" s="158" t="s">
        <v>257</v>
      </c>
      <c r="C136" s="227">
        <v>0</v>
      </c>
      <c r="D136" s="227">
        <v>0</v>
      </c>
      <c r="E136" s="227">
        <v>0</v>
      </c>
      <c r="F136" s="287">
        <f t="shared" si="12"/>
        <v>0</v>
      </c>
    </row>
    <row r="137" spans="1:7" ht="17.100000000000001" customHeight="1" x14ac:dyDescent="0.3">
      <c r="A137" s="153">
        <v>9</v>
      </c>
      <c r="B137" s="158" t="s">
        <v>258</v>
      </c>
      <c r="C137" s="227">
        <v>0</v>
      </c>
      <c r="D137" s="227">
        <v>0</v>
      </c>
      <c r="E137" s="227">
        <v>0</v>
      </c>
      <c r="F137" s="287">
        <f t="shared" si="12"/>
        <v>0</v>
      </c>
    </row>
    <row r="138" spans="1:7" ht="18" customHeight="1" x14ac:dyDescent="0.3">
      <c r="C138" s="217"/>
      <c r="D138" s="217"/>
      <c r="E138" s="217"/>
      <c r="F138" s="217"/>
    </row>
    <row r="139" spans="1:7" ht="18" customHeight="1" x14ac:dyDescent="0.3">
      <c r="A139" s="415" t="s">
        <v>331</v>
      </c>
      <c r="B139" s="415"/>
      <c r="C139" s="92">
        <f>+C140</f>
        <v>0</v>
      </c>
      <c r="D139" s="92">
        <f>+D140</f>
        <v>0</v>
      </c>
      <c r="E139" s="92">
        <f>+E140</f>
        <v>0</v>
      </c>
      <c r="F139" s="92">
        <f>+F140</f>
        <v>0</v>
      </c>
    </row>
    <row r="140" spans="1:7" ht="18" customHeight="1" x14ac:dyDescent="0.3">
      <c r="A140" s="153">
        <v>6</v>
      </c>
      <c r="B140" s="158" t="s">
        <v>2</v>
      </c>
      <c r="C140" s="227">
        <f>+C141</f>
        <v>0</v>
      </c>
      <c r="D140" s="227">
        <f>+D141</f>
        <v>0</v>
      </c>
      <c r="E140" s="227">
        <f>+E141</f>
        <v>0</v>
      </c>
      <c r="F140" s="217">
        <f>+C140+D140+E140</f>
        <v>0</v>
      </c>
    </row>
    <row r="141" spans="1:7" ht="18" customHeight="1" x14ac:dyDescent="0.3">
      <c r="A141" s="298" t="s">
        <v>260</v>
      </c>
      <c r="B141" s="299" t="s">
        <v>261</v>
      </c>
      <c r="C141" s="300">
        <v>0</v>
      </c>
      <c r="D141" s="300">
        <v>0</v>
      </c>
      <c r="E141" s="300">
        <v>0</v>
      </c>
      <c r="F141" s="301">
        <f>+C141+D141+E141</f>
        <v>0</v>
      </c>
    </row>
    <row r="142" spans="1:7" ht="15" customHeight="1" x14ac:dyDescent="0.3">
      <c r="A142" s="434" t="s">
        <v>262</v>
      </c>
      <c r="B142" s="434"/>
      <c r="C142" s="434"/>
      <c r="D142" s="434"/>
      <c r="E142" s="434"/>
      <c r="F142" s="434"/>
    </row>
    <row r="143" spans="1:7" ht="15" customHeight="1" x14ac:dyDescent="0.3">
      <c r="A143" s="460" t="s">
        <v>378</v>
      </c>
      <c r="B143" s="460"/>
      <c r="C143" s="460"/>
      <c r="D143" s="460"/>
      <c r="E143" s="460"/>
      <c r="F143" s="460"/>
    </row>
    <row r="144" spans="1:7" ht="75" customHeight="1" x14ac:dyDescent="0.3">
      <c r="A144" s="431" t="s">
        <v>263</v>
      </c>
      <c r="B144" s="431"/>
      <c r="C144" s="431"/>
      <c r="D144" s="431"/>
      <c r="E144" s="431"/>
      <c r="F144" s="431"/>
    </row>
    <row r="145" spans="1:6" ht="50.1" customHeight="1" x14ac:dyDescent="0.3">
      <c r="A145" s="436" t="s">
        <v>407</v>
      </c>
      <c r="B145" s="436"/>
      <c r="C145" s="436"/>
      <c r="D145" s="436"/>
      <c r="E145" s="436"/>
      <c r="F145" s="436"/>
    </row>
    <row r="146" spans="1:6" ht="15" customHeight="1" x14ac:dyDescent="0.3">
      <c r="A146" s="42"/>
      <c r="B146" s="40"/>
    </row>
    <row r="147" spans="1:6" x14ac:dyDescent="0.3">
      <c r="A147" s="401" t="s">
        <v>264</v>
      </c>
      <c r="B147" s="401"/>
      <c r="C147" s="401"/>
      <c r="D147" s="401"/>
      <c r="E147" s="401"/>
      <c r="F147" s="401"/>
    </row>
    <row r="148" spans="1:6" x14ac:dyDescent="0.3">
      <c r="A148" s="401" t="s">
        <v>265</v>
      </c>
      <c r="B148" s="401"/>
      <c r="C148" s="401"/>
      <c r="D148" s="401"/>
      <c r="E148" s="401"/>
      <c r="F148" s="401"/>
    </row>
    <row r="149" spans="1:6" x14ac:dyDescent="0.3">
      <c r="A149" s="401" t="s">
        <v>207</v>
      </c>
      <c r="B149" s="401"/>
      <c r="C149" s="401"/>
      <c r="D149" s="401"/>
      <c r="E149" s="401"/>
      <c r="F149" s="401"/>
    </row>
    <row r="150" spans="1:6" x14ac:dyDescent="0.3">
      <c r="A150" s="89" t="s">
        <v>266</v>
      </c>
      <c r="B150" s="89" t="s">
        <v>346</v>
      </c>
      <c r="C150" s="89" t="s">
        <v>347</v>
      </c>
      <c r="D150" s="89" t="s">
        <v>348</v>
      </c>
      <c r="E150" s="89" t="s">
        <v>349</v>
      </c>
      <c r="F150" s="207"/>
    </row>
    <row r="151" spans="1:6" ht="18" customHeight="1" x14ac:dyDescent="0.3">
      <c r="A151" s="130" t="s">
        <v>267</v>
      </c>
      <c r="B151" s="156">
        <f>+'2T'!E155</f>
        <v>22657233308.910004</v>
      </c>
      <c r="C151" s="39">
        <f>+B155</f>
        <v>23955787360.744267</v>
      </c>
      <c r="D151" s="39">
        <f>+C155</f>
        <v>23777593308.678532</v>
      </c>
      <c r="E151" s="110">
        <f>+B151</f>
        <v>22657233308.910004</v>
      </c>
      <c r="F151" s="46"/>
    </row>
    <row r="152" spans="1:6" ht="18" customHeight="1" x14ac:dyDescent="0.3">
      <c r="A152" s="130" t="s">
        <v>268</v>
      </c>
      <c r="B152" s="39">
        <f>+C107</f>
        <v>4475607122.0542631</v>
      </c>
      <c r="C152" s="39">
        <f t="shared" ref="C152:D152" si="13">+D107</f>
        <v>4475607122.0542631</v>
      </c>
      <c r="D152" s="39">
        <f t="shared" si="13"/>
        <v>4475607122.0542631</v>
      </c>
      <c r="E152" s="110">
        <f>+SUM(B152:D152)</f>
        <v>13426821366.162788</v>
      </c>
      <c r="F152" s="46"/>
    </row>
    <row r="153" spans="1:6" ht="18" customHeight="1" x14ac:dyDescent="0.3">
      <c r="A153" s="93" t="s">
        <v>269</v>
      </c>
      <c r="B153" s="94">
        <f>+B151+B152</f>
        <v>27132840430.964268</v>
      </c>
      <c r="C153" s="94">
        <f>+C151+C152</f>
        <v>28431394482.798531</v>
      </c>
      <c r="D153" s="94">
        <f>+D151+D152</f>
        <v>28253200430.732796</v>
      </c>
      <c r="E153" s="94">
        <f>+E152+E151</f>
        <v>36084054675.072792</v>
      </c>
      <c r="F153" s="46"/>
    </row>
    <row r="154" spans="1:6" ht="18" customHeight="1" x14ac:dyDescent="0.3">
      <c r="A154" s="130" t="s">
        <v>270</v>
      </c>
      <c r="B154" s="39">
        <f>+C127</f>
        <v>3177053070.2200003</v>
      </c>
      <c r="C154" s="39">
        <f t="shared" ref="C154:D154" si="14">+D127</f>
        <v>4653801174.1199999</v>
      </c>
      <c r="D154" s="39">
        <f t="shared" si="14"/>
        <v>3455426045.0799999</v>
      </c>
      <c r="E154" s="110">
        <f>+SUM(B154:D154)</f>
        <v>11286280289.42</v>
      </c>
      <c r="F154" s="46"/>
    </row>
    <row r="155" spans="1:6" ht="18" customHeight="1" x14ac:dyDescent="0.3">
      <c r="A155" s="93" t="s">
        <v>271</v>
      </c>
      <c r="B155" s="122">
        <f>+B153-B154</f>
        <v>23955787360.744267</v>
      </c>
      <c r="C155" s="94">
        <f t="shared" ref="C155:D155" si="15">+C153-C154</f>
        <v>23777593308.678532</v>
      </c>
      <c r="D155" s="94">
        <f t="shared" si="15"/>
        <v>24797774385.652794</v>
      </c>
      <c r="E155" s="94">
        <f>+E153-E154</f>
        <v>24797774385.652794</v>
      </c>
      <c r="F155" s="46"/>
    </row>
    <row r="156" spans="1:6" ht="18" customHeight="1" x14ac:dyDescent="0.3">
      <c r="A156" s="460" t="s">
        <v>378</v>
      </c>
      <c r="B156" s="460"/>
      <c r="C156" s="460"/>
      <c r="D156" s="460"/>
      <c r="E156" s="460"/>
      <c r="F156" s="32"/>
    </row>
    <row r="157" spans="1:6" ht="12.9" customHeight="1" x14ac:dyDescent="0.3">
      <c r="A157" s="443" t="s">
        <v>273</v>
      </c>
      <c r="B157" s="444"/>
      <c r="C157" s="444"/>
      <c r="D157" s="444"/>
      <c r="E157" s="444"/>
      <c r="F157" s="117"/>
    </row>
    <row r="158" spans="1:6" ht="53.1" customHeight="1" x14ac:dyDescent="0.3">
      <c r="A158" s="440" t="s">
        <v>274</v>
      </c>
      <c r="B158" s="441"/>
      <c r="C158" s="441"/>
      <c r="D158" s="441"/>
      <c r="E158" s="441"/>
      <c r="F158" s="442"/>
    </row>
    <row r="159" spans="1:6" ht="18" customHeight="1" x14ac:dyDescent="0.3">
      <c r="A159" s="440" t="s">
        <v>275</v>
      </c>
      <c r="B159" s="441"/>
      <c r="C159" s="441"/>
      <c r="D159" s="441"/>
      <c r="E159" s="441"/>
      <c r="F159" s="442"/>
    </row>
    <row r="160" spans="1:6" ht="18" customHeight="1" x14ac:dyDescent="0.3">
      <c r="A160" s="440" t="s">
        <v>276</v>
      </c>
      <c r="B160" s="441"/>
      <c r="C160" s="441"/>
      <c r="D160" s="441"/>
      <c r="E160" s="441"/>
      <c r="F160" s="442"/>
    </row>
    <row r="161" spans="1:6" ht="18" customHeight="1" x14ac:dyDescent="0.3">
      <c r="A161" s="440" t="s">
        <v>277</v>
      </c>
      <c r="B161" s="441"/>
      <c r="C161" s="441"/>
      <c r="D161" s="441"/>
      <c r="E161" s="441"/>
      <c r="F161" s="442"/>
    </row>
    <row r="162" spans="1:6" ht="18" customHeight="1" x14ac:dyDescent="0.3">
      <c r="A162" s="437" t="s">
        <v>278</v>
      </c>
      <c r="B162" s="438"/>
      <c r="C162" s="438"/>
      <c r="D162" s="438"/>
      <c r="E162" s="438"/>
      <c r="F162" s="439"/>
    </row>
    <row r="163" spans="1:6" ht="18" customHeight="1" x14ac:dyDescent="0.3">
      <c r="A163" s="96" t="s">
        <v>279</v>
      </c>
      <c r="B163" s="97"/>
      <c r="C163" s="97"/>
      <c r="D163" s="97"/>
      <c r="E163" s="97"/>
      <c r="F163" s="98"/>
    </row>
    <row r="164" spans="1:6" ht="39.9" customHeight="1" x14ac:dyDescent="0.3">
      <c r="A164" s="452" t="s">
        <v>295</v>
      </c>
      <c r="B164" s="453"/>
      <c r="C164" s="453"/>
      <c r="D164" s="453"/>
      <c r="E164" s="453"/>
      <c r="F164" s="454"/>
    </row>
    <row r="165" spans="1:6" ht="9.9" customHeight="1" x14ac:dyDescent="0.3">
      <c r="A165" s="52"/>
      <c r="B165"/>
      <c r="C165"/>
      <c r="D165"/>
      <c r="E165"/>
      <c r="F165" s="51"/>
    </row>
    <row r="166" spans="1:6" ht="18" customHeight="1" x14ac:dyDescent="0.3">
      <c r="A166"/>
      <c r="B166" s="401" t="s">
        <v>281</v>
      </c>
      <c r="C166" s="401"/>
      <c r="D166" s="401"/>
      <c r="E166"/>
      <c r="F166" s="33"/>
    </row>
    <row r="167" spans="1:6" ht="33" customHeight="1" x14ac:dyDescent="0.3">
      <c r="A167"/>
      <c r="B167" s="416" t="s">
        <v>282</v>
      </c>
      <c r="C167" s="416"/>
      <c r="D167" s="416"/>
      <c r="E167"/>
      <c r="F167" s="33"/>
    </row>
    <row r="168" spans="1:6" ht="18" customHeight="1" x14ac:dyDescent="0.3">
      <c r="A168"/>
      <c r="B168" s="401" t="s">
        <v>207</v>
      </c>
      <c r="C168" s="401"/>
      <c r="D168" s="401"/>
      <c r="E168"/>
      <c r="F168" s="33"/>
    </row>
    <row r="169" spans="1:6" ht="18" customHeight="1" x14ac:dyDescent="0.3">
      <c r="A169"/>
      <c r="B169" s="395" t="s">
        <v>266</v>
      </c>
      <c r="C169" s="395"/>
      <c r="D169" s="85" t="s">
        <v>351</v>
      </c>
      <c r="E169"/>
      <c r="F169" s="106"/>
    </row>
    <row r="170" spans="1:6" ht="18" customHeight="1" x14ac:dyDescent="0.3">
      <c r="A170"/>
      <c r="B170" s="456" t="s">
        <v>284</v>
      </c>
      <c r="C170" s="456"/>
      <c r="D170" s="85"/>
      <c r="E170"/>
      <c r="F170" s="61"/>
    </row>
    <row r="171" spans="1:6" ht="18" customHeight="1" x14ac:dyDescent="0.3">
      <c r="A171"/>
      <c r="B171" s="109" t="s">
        <v>285</v>
      </c>
      <c r="D171" s="39">
        <f>+'2T'!D181</f>
        <v>0</v>
      </c>
      <c r="E171" s="237"/>
      <c r="F171" s="61"/>
    </row>
    <row r="172" spans="1:6" ht="18" customHeight="1" x14ac:dyDescent="0.3">
      <c r="A172"/>
      <c r="B172" s="109" t="s">
        <v>286</v>
      </c>
      <c r="D172" s="39">
        <f>+'2T'!D182</f>
        <v>0</v>
      </c>
      <c r="E172" s="237"/>
      <c r="F172" s="61"/>
    </row>
    <row r="173" spans="1:6" ht="18" customHeight="1" x14ac:dyDescent="0.3">
      <c r="A173"/>
      <c r="B173" s="457" t="s">
        <v>126</v>
      </c>
      <c r="C173" s="457"/>
      <c r="D173" s="233">
        <f>+D171+D172</f>
        <v>0</v>
      </c>
      <c r="E173"/>
      <c r="F173" s="61"/>
    </row>
    <row r="174" spans="1:6" ht="9.9" customHeight="1" x14ac:dyDescent="0.3">
      <c r="A174"/>
      <c r="B174" s="109"/>
      <c r="D174" s="39"/>
      <c r="E174"/>
      <c r="F174" s="61"/>
    </row>
    <row r="175" spans="1:6" ht="18" customHeight="1" x14ac:dyDescent="0.3">
      <c r="A175"/>
      <c r="B175" s="456" t="s">
        <v>287</v>
      </c>
      <c r="C175" s="456"/>
      <c r="D175" s="85" t="s">
        <v>351</v>
      </c>
      <c r="E175"/>
      <c r="F175" s="61"/>
    </row>
    <row r="176" spans="1:6" ht="18" customHeight="1" x14ac:dyDescent="0.3">
      <c r="A176"/>
      <c r="B176" s="109" t="s">
        <v>285</v>
      </c>
      <c r="D176" s="39">
        <v>0</v>
      </c>
      <c r="E176"/>
      <c r="F176" s="61"/>
    </row>
    <row r="177" spans="1:6" ht="18" customHeight="1" x14ac:dyDescent="0.3">
      <c r="A177"/>
      <c r="B177" s="109" t="s">
        <v>288</v>
      </c>
      <c r="D177" s="39">
        <v>0</v>
      </c>
      <c r="E177"/>
      <c r="F177" s="61"/>
    </row>
    <row r="178" spans="1:6" ht="18" customHeight="1" x14ac:dyDescent="0.3">
      <c r="A178"/>
      <c r="B178" s="457" t="s">
        <v>289</v>
      </c>
      <c r="C178" s="457"/>
      <c r="D178" s="233">
        <f>+D176+D177</f>
        <v>0</v>
      </c>
      <c r="E178"/>
      <c r="F178" s="61"/>
    </row>
    <row r="179" spans="1:6" ht="9.9" customHeight="1" x14ac:dyDescent="0.3">
      <c r="A179"/>
      <c r="B179" s="109"/>
      <c r="D179" s="110"/>
      <c r="E179"/>
      <c r="F179" s="61"/>
    </row>
    <row r="180" spans="1:6" ht="18" customHeight="1" x14ac:dyDescent="0.3">
      <c r="A180"/>
      <c r="B180" s="456" t="s">
        <v>290</v>
      </c>
      <c r="C180" s="456"/>
      <c r="D180" s="85" t="s">
        <v>351</v>
      </c>
      <c r="E180"/>
      <c r="F180" s="61"/>
    </row>
    <row r="181" spans="1:6" ht="18" customHeight="1" x14ac:dyDescent="0.3">
      <c r="A181"/>
      <c r="B181" s="109" t="s">
        <v>285</v>
      </c>
      <c r="D181" s="156">
        <f>+D171-D176</f>
        <v>0</v>
      </c>
      <c r="E181" s="206"/>
      <c r="F181" s="61"/>
    </row>
    <row r="182" spans="1:6" ht="18" customHeight="1" x14ac:dyDescent="0.3">
      <c r="A182"/>
      <c r="B182" s="109" t="s">
        <v>286</v>
      </c>
      <c r="D182" s="156">
        <f>+D172-D177</f>
        <v>0</v>
      </c>
      <c r="E182" s="206"/>
      <c r="F182" s="61"/>
    </row>
    <row r="183" spans="1:6" ht="18" customHeight="1" x14ac:dyDescent="0.3">
      <c r="A183"/>
      <c r="B183" s="457" t="s">
        <v>291</v>
      </c>
      <c r="C183" s="457"/>
      <c r="D183" s="235">
        <f>+D181+D182</f>
        <v>0</v>
      </c>
      <c r="E183" s="206"/>
      <c r="F183" s="61"/>
    </row>
    <row r="184" spans="1:6" ht="18" customHeight="1" x14ac:dyDescent="0.3">
      <c r="A184"/>
      <c r="B184" s="163" t="s">
        <v>292</v>
      </c>
      <c r="C184" s="126"/>
      <c r="D184" s="160"/>
      <c r="E184"/>
      <c r="F184" s="32">
        <f>+D176-F187</f>
        <v>0</v>
      </c>
    </row>
    <row r="185" spans="1:6" ht="18" customHeight="1" x14ac:dyDescent="0.3">
      <c r="A185"/>
      <c r="B185" s="192"/>
      <c r="C185" s="193"/>
      <c r="D185" s="160"/>
      <c r="E185"/>
      <c r="F185" s="61"/>
    </row>
    <row r="186" spans="1:6" ht="18" customHeight="1" x14ac:dyDescent="0.3">
      <c r="A186" s="84" t="s">
        <v>227</v>
      </c>
      <c r="B186" s="84" t="s">
        <v>293</v>
      </c>
      <c r="C186" s="84" t="s">
        <v>346</v>
      </c>
      <c r="D186" s="84" t="s">
        <v>352</v>
      </c>
      <c r="E186" s="84" t="s">
        <v>353</v>
      </c>
      <c r="F186" s="84" t="s">
        <v>349</v>
      </c>
    </row>
    <row r="187" spans="1:6" ht="18" customHeight="1" x14ac:dyDescent="0.3">
      <c r="A187" s="194" t="s">
        <v>294</v>
      </c>
      <c r="B187" s="195"/>
      <c r="C187" s="196">
        <f>+SUM(C188:C197)</f>
        <v>0</v>
      </c>
      <c r="D187" s="196">
        <f>+SUM(D188:D197)</f>
        <v>0</v>
      </c>
      <c r="E187" s="196">
        <f>+SUM(E188:E197)</f>
        <v>0</v>
      </c>
      <c r="F187" s="196">
        <f>+SUM(F188:F197)</f>
        <v>0</v>
      </c>
    </row>
    <row r="188" spans="1:6" ht="18" customHeight="1" x14ac:dyDescent="0.3">
      <c r="A188" s="153">
        <v>0</v>
      </c>
      <c r="B188" s="158" t="s">
        <v>252</v>
      </c>
      <c r="C188" s="71">
        <v>0</v>
      </c>
      <c r="D188" s="71">
        <v>0</v>
      </c>
      <c r="E188" s="71">
        <v>0</v>
      </c>
      <c r="F188" s="287">
        <f>+C188+D188+E188</f>
        <v>0</v>
      </c>
    </row>
    <row r="189" spans="1:6" ht="18" customHeight="1" x14ac:dyDescent="0.3">
      <c r="A189" s="153">
        <v>1</v>
      </c>
      <c r="B189" s="158" t="s">
        <v>3</v>
      </c>
      <c r="C189" s="71">
        <v>0</v>
      </c>
      <c r="D189" s="288">
        <v>0</v>
      </c>
      <c r="E189" s="288">
        <v>0</v>
      </c>
      <c r="F189" s="287">
        <f t="shared" ref="F189:F197" si="16">+C189+D189+E189</f>
        <v>0</v>
      </c>
    </row>
    <row r="190" spans="1:6" ht="18" customHeight="1" x14ac:dyDescent="0.3">
      <c r="A190" s="153">
        <v>2</v>
      </c>
      <c r="B190" s="158" t="s">
        <v>253</v>
      </c>
      <c r="C190" s="71">
        <v>0</v>
      </c>
      <c r="D190" s="71">
        <v>0</v>
      </c>
      <c r="E190" s="71">
        <v>0</v>
      </c>
      <c r="F190" s="287">
        <f t="shared" si="16"/>
        <v>0</v>
      </c>
    </row>
    <row r="191" spans="1:6" ht="18" customHeight="1" x14ac:dyDescent="0.3">
      <c r="A191" s="153">
        <v>3</v>
      </c>
      <c r="B191" s="158" t="s">
        <v>254</v>
      </c>
      <c r="C191" s="71">
        <v>0</v>
      </c>
      <c r="D191" s="71">
        <v>0</v>
      </c>
      <c r="E191" s="71">
        <v>0</v>
      </c>
      <c r="F191" s="287">
        <f t="shared" si="16"/>
        <v>0</v>
      </c>
    </row>
    <row r="192" spans="1:6" ht="18" customHeight="1" x14ac:dyDescent="0.3">
      <c r="A192" s="153">
        <v>4</v>
      </c>
      <c r="B192" s="158" t="s">
        <v>255</v>
      </c>
      <c r="C192" s="71">
        <v>0</v>
      </c>
      <c r="D192" s="71">
        <v>0</v>
      </c>
      <c r="E192" s="71">
        <v>0</v>
      </c>
      <c r="F192" s="287">
        <f t="shared" si="16"/>
        <v>0</v>
      </c>
    </row>
    <row r="193" spans="1:6" ht="18" customHeight="1" x14ac:dyDescent="0.3">
      <c r="A193" s="153">
        <v>5</v>
      </c>
      <c r="B193" s="158" t="s">
        <v>256</v>
      </c>
      <c r="C193" s="71">
        <v>0</v>
      </c>
      <c r="D193" s="71">
        <v>0</v>
      </c>
      <c r="E193" s="71">
        <v>0</v>
      </c>
      <c r="F193" s="287">
        <f t="shared" si="16"/>
        <v>0</v>
      </c>
    </row>
    <row r="194" spans="1:6" ht="18" customHeight="1" x14ac:dyDescent="0.3">
      <c r="A194" s="153">
        <v>6</v>
      </c>
      <c r="B194" s="158" t="s">
        <v>2</v>
      </c>
      <c r="C194" s="71">
        <v>0</v>
      </c>
      <c r="D194" s="71">
        <v>0</v>
      </c>
      <c r="E194" s="71">
        <v>0</v>
      </c>
      <c r="F194" s="287">
        <f t="shared" si="16"/>
        <v>0</v>
      </c>
    </row>
    <row r="195" spans="1:6" ht="18" customHeight="1" x14ac:dyDescent="0.3">
      <c r="A195" s="153">
        <v>7</v>
      </c>
      <c r="B195" s="158" t="s">
        <v>1</v>
      </c>
      <c r="C195" s="71">
        <v>0</v>
      </c>
      <c r="D195" s="71">
        <v>0</v>
      </c>
      <c r="E195" s="71">
        <v>0</v>
      </c>
      <c r="F195" s="287">
        <f t="shared" si="16"/>
        <v>0</v>
      </c>
    </row>
    <row r="196" spans="1:6" ht="18" customHeight="1" x14ac:dyDescent="0.3">
      <c r="A196" s="153">
        <v>8</v>
      </c>
      <c r="B196" s="158" t="s">
        <v>257</v>
      </c>
      <c r="C196" s="71">
        <v>0</v>
      </c>
      <c r="D196" s="71">
        <v>0</v>
      </c>
      <c r="E196" s="71">
        <v>0</v>
      </c>
      <c r="F196" s="287">
        <f t="shared" si="16"/>
        <v>0</v>
      </c>
    </row>
    <row r="197" spans="1:6" ht="18" customHeight="1" x14ac:dyDescent="0.3">
      <c r="A197" s="197">
        <v>9</v>
      </c>
      <c r="B197" s="198" t="s">
        <v>258</v>
      </c>
      <c r="C197" s="305">
        <v>0</v>
      </c>
      <c r="D197" s="305">
        <v>0</v>
      </c>
      <c r="E197" s="305">
        <v>0</v>
      </c>
      <c r="F197" s="292">
        <f t="shared" si="16"/>
        <v>0</v>
      </c>
    </row>
    <row r="198" spans="1:6" ht="18" customHeight="1" x14ac:dyDescent="0.3">
      <c r="A198" s="458" t="s">
        <v>292</v>
      </c>
      <c r="B198" s="458"/>
      <c r="C198" s="458"/>
      <c r="D198" s="458"/>
      <c r="E198" s="458"/>
      <c r="F198" s="458"/>
    </row>
    <row r="199" spans="1:6" ht="18" customHeight="1" x14ac:dyDescent="0.3">
      <c r="A199" s="96" t="s">
        <v>279</v>
      </c>
      <c r="B199" s="97"/>
      <c r="C199" s="97"/>
      <c r="D199" s="97"/>
      <c r="E199" s="97"/>
      <c r="F199" s="98"/>
    </row>
    <row r="200" spans="1:6" ht="45" customHeight="1" x14ac:dyDescent="0.3">
      <c r="A200" s="452" t="s">
        <v>295</v>
      </c>
      <c r="B200" s="453"/>
      <c r="C200" s="453"/>
      <c r="D200" s="453"/>
      <c r="E200" s="453"/>
      <c r="F200" s="454"/>
    </row>
    <row r="201" spans="1:6" ht="15" customHeight="1" x14ac:dyDescent="0.3">
      <c r="A201"/>
      <c r="B201"/>
      <c r="C201"/>
      <c r="D201"/>
      <c r="E201"/>
      <c r="F201"/>
    </row>
    <row r="202" spans="1:6" ht="39.9" customHeight="1" x14ac:dyDescent="0.3">
      <c r="A202" s="119" t="s">
        <v>296</v>
      </c>
      <c r="B202" s="406" t="s">
        <v>297</v>
      </c>
      <c r="C202" s="381"/>
      <c r="D202" s="382" t="s">
        <v>323</v>
      </c>
      <c r="E202" s="383"/>
      <c r="F202" s="384"/>
    </row>
    <row r="203" spans="1:6" ht="39.9" customHeight="1" x14ac:dyDescent="0.3">
      <c r="A203" s="80" t="s">
        <v>188</v>
      </c>
      <c r="B203" s="406" t="s">
        <v>194</v>
      </c>
      <c r="C203" s="381"/>
      <c r="D203" s="385"/>
      <c r="E203" s="386"/>
      <c r="F203" s="387"/>
    </row>
    <row r="204" spans="1:6" ht="39.9" customHeight="1" x14ac:dyDescent="0.3">
      <c r="A204" s="81" t="s">
        <v>190</v>
      </c>
      <c r="B204" s="406" t="s">
        <v>195</v>
      </c>
      <c r="C204" s="381"/>
      <c r="D204" s="388"/>
      <c r="E204" s="389"/>
      <c r="F204" s="390"/>
    </row>
    <row r="205" spans="1:6" ht="13.8" x14ac:dyDescent="0.3">
      <c r="A205" s="378" t="s">
        <v>107</v>
      </c>
      <c r="B205" s="378"/>
      <c r="C205" s="378"/>
      <c r="D205" s="378"/>
      <c r="E205" s="378"/>
      <c r="F205" s="378"/>
    </row>
    <row r="206" spans="1:6" ht="9.9" customHeight="1" x14ac:dyDescent="0.3"/>
    <row r="207" spans="1:6" x14ac:dyDescent="0.3">
      <c r="A207" s="446" t="s">
        <v>298</v>
      </c>
      <c r="B207" s="447"/>
      <c r="C207" s="447"/>
      <c r="D207" s="447"/>
      <c r="E207" s="447"/>
      <c r="F207" s="448"/>
    </row>
    <row r="208" spans="1:6" x14ac:dyDescent="0.3">
      <c r="A208" s="99" t="s">
        <v>299</v>
      </c>
      <c r="F208" s="100"/>
    </row>
    <row r="209" spans="1:6" x14ac:dyDescent="0.3">
      <c r="A209" s="101"/>
      <c r="F209" s="100"/>
    </row>
    <row r="210" spans="1:6" x14ac:dyDescent="0.3">
      <c r="A210" s="99" t="s">
        <v>301</v>
      </c>
      <c r="D210" s="33" t="s">
        <v>302</v>
      </c>
      <c r="F210" s="100"/>
    </row>
    <row r="211" spans="1:6" x14ac:dyDescent="0.3">
      <c r="A211" s="101" t="s">
        <v>303</v>
      </c>
      <c r="B211" s="48">
        <f>+B88</f>
        <v>53713343422</v>
      </c>
      <c r="D211" s="369" t="s">
        <v>304</v>
      </c>
      <c r="E211" s="369"/>
      <c r="F211" s="445"/>
    </row>
    <row r="212" spans="1:6" x14ac:dyDescent="0.3">
      <c r="A212" s="101" t="s">
        <v>305</v>
      </c>
      <c r="B212" s="50">
        <f>+F107</f>
        <v>13426821366.162788</v>
      </c>
      <c r="D212" s="369"/>
      <c r="E212" s="369"/>
      <c r="F212" s="445"/>
    </row>
    <row r="213" spans="1:6" ht="16.2" thickBot="1" x14ac:dyDescent="0.35">
      <c r="A213" s="101" t="s">
        <v>306</v>
      </c>
      <c r="B213" s="143">
        <f>+B211-B212</f>
        <v>40286522055.837212</v>
      </c>
      <c r="D213" s="26" t="s">
        <v>307</v>
      </c>
      <c r="F213" s="145">
        <f>+F107</f>
        <v>13426821366.162788</v>
      </c>
    </row>
    <row r="214" spans="1:6" ht="16.2" thickTop="1" x14ac:dyDescent="0.3">
      <c r="A214" s="101"/>
      <c r="D214" s="26" t="s">
        <v>308</v>
      </c>
      <c r="F214" s="146">
        <f>+F127</f>
        <v>11286280289.42</v>
      </c>
    </row>
    <row r="215" spans="1:6" ht="16.2" thickBot="1" x14ac:dyDescent="0.35">
      <c r="A215" s="99" t="s">
        <v>309</v>
      </c>
      <c r="D215" s="33" t="s">
        <v>310</v>
      </c>
      <c r="E215" s="33"/>
      <c r="F215" s="147">
        <f>+F214/F213</f>
        <v>0.84057722834257631</v>
      </c>
    </row>
    <row r="216" spans="1:6" ht="16.2" thickTop="1" x14ac:dyDescent="0.3">
      <c r="A216" s="101" t="s">
        <v>311</v>
      </c>
      <c r="B216" s="48">
        <f>+F30</f>
        <v>11286280289.42</v>
      </c>
      <c r="F216" s="100"/>
    </row>
    <row r="217" spans="1:6" x14ac:dyDescent="0.3">
      <c r="A217" s="101" t="s">
        <v>312</v>
      </c>
      <c r="B217" s="50">
        <f>+F127</f>
        <v>11286280289.42</v>
      </c>
      <c r="D217" s="369" t="s">
        <v>313</v>
      </c>
      <c r="E217" s="369"/>
      <c r="F217" s="445"/>
    </row>
    <row r="218" spans="1:6" ht="16.2" thickBot="1" x14ac:dyDescent="0.35">
      <c r="A218" s="101" t="s">
        <v>314</v>
      </c>
      <c r="B218" s="144">
        <f>+B216-B217</f>
        <v>0</v>
      </c>
      <c r="D218" s="369"/>
      <c r="E218" s="369"/>
      <c r="F218" s="445"/>
    </row>
    <row r="219" spans="1:6" ht="16.2" thickTop="1" x14ac:dyDescent="0.3">
      <c r="A219" s="101"/>
      <c r="B219"/>
      <c r="D219" s="59" t="s">
        <v>315</v>
      </c>
      <c r="E219" s="148"/>
      <c r="F219" s="145">
        <f>+B88</f>
        <v>53713343422</v>
      </c>
    </row>
    <row r="220" spans="1:6" x14ac:dyDescent="0.3">
      <c r="A220" s="101"/>
      <c r="B220"/>
      <c r="D220" s="59" t="s">
        <v>308</v>
      </c>
      <c r="E220" s="148"/>
      <c r="F220" s="146">
        <f>+F127</f>
        <v>11286280289.42</v>
      </c>
    </row>
    <row r="221" spans="1:6" ht="16.2" thickBot="1" x14ac:dyDescent="0.35">
      <c r="A221" s="101"/>
      <c r="B221"/>
      <c r="D221" s="148"/>
      <c r="E221" s="148"/>
      <c r="F221" s="147">
        <f>+F220/F219</f>
        <v>0.21012060635937524</v>
      </c>
    </row>
    <row r="222" spans="1:6" ht="16.2" thickTop="1" x14ac:dyDescent="0.3">
      <c r="A222" s="102"/>
      <c r="B222" s="103"/>
      <c r="C222" s="103"/>
      <c r="D222" s="103"/>
      <c r="E222" s="103"/>
      <c r="F222" s="104"/>
    </row>
  </sheetData>
  <mergeCells count="114">
    <mergeCell ref="B169:C169"/>
    <mergeCell ref="B170:C170"/>
    <mergeCell ref="B173:C173"/>
    <mergeCell ref="A117:F117"/>
    <mergeCell ref="A119:F119"/>
    <mergeCell ref="A121:F121"/>
    <mergeCell ref="A122:F122"/>
    <mergeCell ref="A123:F123"/>
    <mergeCell ref="A118:F118"/>
    <mergeCell ref="A156:E156"/>
    <mergeCell ref="A144:F144"/>
    <mergeCell ref="A127:B127"/>
    <mergeCell ref="A139:B139"/>
    <mergeCell ref="A142:F142"/>
    <mergeCell ref="A143:F143"/>
    <mergeCell ref="A145:F145"/>
    <mergeCell ref="A147:F147"/>
    <mergeCell ref="A148:F148"/>
    <mergeCell ref="D211:F212"/>
    <mergeCell ref="D217:F218"/>
    <mergeCell ref="A205:F205"/>
    <mergeCell ref="A207:F207"/>
    <mergeCell ref="A157:E157"/>
    <mergeCell ref="B202:C202"/>
    <mergeCell ref="D202:F204"/>
    <mergeCell ref="B203:C203"/>
    <mergeCell ref="B204:C204"/>
    <mergeCell ref="A158:F158"/>
    <mergeCell ref="A159:F159"/>
    <mergeCell ref="A160:F160"/>
    <mergeCell ref="A161:F161"/>
    <mergeCell ref="A162:F162"/>
    <mergeCell ref="A164:F164"/>
    <mergeCell ref="B166:D166"/>
    <mergeCell ref="A200:F200"/>
    <mergeCell ref="B175:C175"/>
    <mergeCell ref="B178:C178"/>
    <mergeCell ref="B180:C180"/>
    <mergeCell ref="B183:C183"/>
    <mergeCell ref="A198:F198"/>
    <mergeCell ref="B167:D167"/>
    <mergeCell ref="B168:D168"/>
    <mergeCell ref="A107:B107"/>
    <mergeCell ref="A84:F84"/>
    <mergeCell ref="A85:F85"/>
    <mergeCell ref="A86:F86"/>
    <mergeCell ref="A97:F97"/>
    <mergeCell ref="A99:F99"/>
    <mergeCell ref="A98:F98"/>
    <mergeCell ref="A82:F82"/>
    <mergeCell ref="A149:F149"/>
    <mergeCell ref="A74:F74"/>
    <mergeCell ref="B76:C76"/>
    <mergeCell ref="D76:F78"/>
    <mergeCell ref="B77:C77"/>
    <mergeCell ref="B78:C78"/>
    <mergeCell ref="A80:F80"/>
    <mergeCell ref="A101:F101"/>
    <mergeCell ref="A102:F102"/>
    <mergeCell ref="A103:F103"/>
    <mergeCell ref="A25:F25"/>
    <mergeCell ref="A27:F27"/>
    <mergeCell ref="A28:F28"/>
    <mergeCell ref="A29:B29"/>
    <mergeCell ref="A45:B45"/>
    <mergeCell ref="A46:B46"/>
    <mergeCell ref="A32:B32"/>
    <mergeCell ref="A33:B33"/>
    <mergeCell ref="A34:B34"/>
    <mergeCell ref="A35:B35"/>
    <mergeCell ref="A43:B43"/>
    <mergeCell ref="A44:B44"/>
    <mergeCell ref="A1:F2"/>
    <mergeCell ref="A3:F3"/>
    <mergeCell ref="A9:F9"/>
    <mergeCell ref="B23:F23"/>
    <mergeCell ref="B62:F62"/>
    <mergeCell ref="A50:B50"/>
    <mergeCell ref="A47:B47"/>
    <mergeCell ref="A24:F24"/>
    <mergeCell ref="A31:B31"/>
    <mergeCell ref="A48:B48"/>
    <mergeCell ref="A49:B49"/>
    <mergeCell ref="C5:E5"/>
    <mergeCell ref="C6:E6"/>
    <mergeCell ref="C7:E7"/>
    <mergeCell ref="A11:F11"/>
    <mergeCell ref="A36:B36"/>
    <mergeCell ref="A37:B37"/>
    <mergeCell ref="A38:B38"/>
    <mergeCell ref="A39:B39"/>
    <mergeCell ref="A40:B40"/>
    <mergeCell ref="A41:B41"/>
    <mergeCell ref="A42:B42"/>
    <mergeCell ref="A13:F13"/>
    <mergeCell ref="A14:F14"/>
    <mergeCell ref="A69:B69"/>
    <mergeCell ref="A70:B70"/>
    <mergeCell ref="A52:F52"/>
    <mergeCell ref="A63:F63"/>
    <mergeCell ref="A71:B71"/>
    <mergeCell ref="A73:F73"/>
    <mergeCell ref="A60:B60"/>
    <mergeCell ref="A56:F56"/>
    <mergeCell ref="A53:F53"/>
    <mergeCell ref="A55:F55"/>
    <mergeCell ref="A57:B57"/>
    <mergeCell ref="A58:B58"/>
    <mergeCell ref="A59:B59"/>
    <mergeCell ref="A61:B61"/>
    <mergeCell ref="A64:F64"/>
    <mergeCell ref="A66:F66"/>
    <mergeCell ref="A67:F67"/>
    <mergeCell ref="A68:B68"/>
  </mergeCells>
  <conditionalFormatting sqref="B218">
    <cfRule type="cellIs" dxfId="11" priority="4" operator="equal">
      <formula>0</formula>
    </cfRule>
    <cfRule type="cellIs" dxfId="10" priority="5" operator="lessThan">
      <formula>0</formula>
    </cfRule>
    <cfRule type="cellIs" dxfId="9" priority="6" operator="greaterThan">
      <formula>0</formula>
    </cfRule>
  </conditionalFormatting>
  <conditionalFormatting sqref="F184">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51" xr:uid="{01CCBB73-FF2F-459D-9DFF-1CBB54F0F37B}"/>
    <dataValidation allowBlank="1" showInputMessage="1" showErrorMessage="1" promptTitle="Advertencia" prompt="Esta tabla solo la deben completar la unidades ejecutoras que por Ley específica estén facultadas para estimar superávits." sqref="F167" xr:uid="{1F9EC796-AA01-43E3-9EAA-598CFEFED945}"/>
    <dataValidation allowBlank="1" showInputMessage="1" showErrorMessage="1" promptTitle="Advertencia" prompt="El nombre de la partida debe ser de acuerdo al Clasificador de los Ingresos del Sector Público. " sqref="B108:B110 B128 B188"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108:A110 A128 A188"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104 A124" xr:uid="{1AC7DD02-CCC5-4564-A840-491ADBB5F14D}"/>
    <dataValidation allowBlank="1" showInputMessage="1" showErrorMessage="1" promptTitle="Advertencia" prompt="Se debe indicar el nombre de la partida de acuerdo al Clasificador de los Ingresos del Sector Público." sqref="B104"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48:F148"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2:F122"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79 D171:D172 D174:D175" xr:uid="{F57FF142-55C7-414E-BCA8-BD8D3881DF92}"/>
    <dataValidation allowBlank="1" showInputMessage="1" showErrorMessage="1" promptTitle="Recordatorio" prompt="El superávit libre debe ser reintegrado a más tardar el 31 de marzo,_x000a_de acuerdo al  Decreto Nº 43189-MTSS, artículo 66. " sqref="B172:B174 B176:B179 B181:B183"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67"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6:F78" xr:uid="{2363D137-08ED-4EDA-A92A-566080085FAA}"/>
  </dataValidations>
  <hyperlinks>
    <hyperlink ref="A104" r:id="rId1" xr:uid="{100874E7-5AE0-43FD-8CAB-E8E6D98F09D0}"/>
    <hyperlink ref="A124" r:id="rId2" xr:uid="{8451ADDC-C0B3-4AC4-8CDB-0DF69D61BF35}"/>
    <hyperlink ref="B104" r:id="rId3" xr:uid="{BAFF97C4-3021-46E5-B77E-DBA8861ED6C0}"/>
    <hyperlink ref="B124" r:id="rId4" display="Nombre de la Partida presupuestaria" xr:uid="{E94F74C8-D75B-4B81-82E8-59FB5B2EA242}"/>
  </hyperlinks>
  <printOptions horizontalCentered="1"/>
  <pageMargins left="0.11811023622047245" right="0.11811023622047245" top="0.27559055118110237" bottom="0.11811023622047245" header="0.11811023622047245" footer="0.11811023622047245"/>
  <pageSetup scale="52"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3" manualBreakCount="3">
    <brk id="64" max="5" man="1"/>
    <brk id="79" max="16383" man="1"/>
    <brk id="146" max="5" man="1"/>
  </rowBreaks>
  <ignoredErrors>
    <ignoredError sqref="F16:F22" evalError="1"/>
    <ignoredError sqref="F38" formula="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21"/>
  <sheetViews>
    <sheetView showGridLines="0" zoomScale="80" zoomScaleNormal="80" zoomScaleSheetLayoutView="100" workbookViewId="0">
      <selection sqref="A1:F2"/>
    </sheetView>
  </sheetViews>
  <sheetFormatPr baseColWidth="10" defaultColWidth="11.44140625" defaultRowHeight="15.6" x14ac:dyDescent="0.3"/>
  <cols>
    <col min="1" max="1" width="52.33203125" style="26" customWidth="1"/>
    <col min="2" max="2" width="28.6640625" style="26" customWidth="1"/>
    <col min="3" max="5" width="23.44140625" style="26" customWidth="1"/>
    <col min="6" max="6" width="20.6640625" style="26" customWidth="1"/>
    <col min="7" max="16384" width="11.44140625" style="26"/>
  </cols>
  <sheetData>
    <row r="1" spans="1:6" ht="18" customHeight="1" x14ac:dyDescent="0.3">
      <c r="A1" s="391" t="s">
        <v>108</v>
      </c>
      <c r="B1" s="391"/>
      <c r="C1" s="391"/>
      <c r="D1" s="391"/>
      <c r="E1" s="391"/>
      <c r="F1" s="391"/>
    </row>
    <row r="2" spans="1:6" ht="18" customHeight="1" x14ac:dyDescent="0.3">
      <c r="A2" s="391"/>
      <c r="B2" s="391"/>
      <c r="C2" s="391"/>
      <c r="D2" s="391"/>
      <c r="E2" s="391"/>
      <c r="F2" s="391"/>
    </row>
    <row r="3" spans="1:6" ht="18" customHeight="1" x14ac:dyDescent="0.3">
      <c r="A3" s="399" t="s">
        <v>354</v>
      </c>
      <c r="B3" s="399"/>
      <c r="C3" s="399"/>
      <c r="D3" s="399"/>
      <c r="E3" s="399"/>
      <c r="F3" s="399"/>
    </row>
    <row r="4" spans="1:6" ht="18" customHeight="1" thickBot="1" x14ac:dyDescent="0.35"/>
    <row r="5" spans="1:6" ht="18" customHeight="1" x14ac:dyDescent="0.3">
      <c r="A5" s="57"/>
      <c r="B5" s="131" t="s">
        <v>110</v>
      </c>
      <c r="C5" s="403" t="str">
        <f>+'1T'!C5</f>
        <v>Programa Nacional de Nutrición y Desarrollo Infantil CEN CINAI</v>
      </c>
      <c r="D5" s="404"/>
      <c r="E5" s="405"/>
    </row>
    <row r="6" spans="1:6" x14ac:dyDescent="0.3">
      <c r="A6" s="57"/>
      <c r="B6" s="132" t="s">
        <v>112</v>
      </c>
      <c r="C6" s="380" t="str">
        <f>+'1T'!C6</f>
        <v>Ministerio de Salud</v>
      </c>
      <c r="D6" s="406"/>
      <c r="E6" s="407"/>
    </row>
    <row r="7" spans="1:6" ht="21" customHeight="1" thickBot="1" x14ac:dyDescent="0.35">
      <c r="A7" s="57"/>
      <c r="B7" s="135" t="s">
        <v>114</v>
      </c>
      <c r="C7" s="408" t="str">
        <f>+'1T'!C7</f>
        <v>Dirección Nacional de CEN CINAI</v>
      </c>
      <c r="D7" s="409"/>
      <c r="E7" s="410"/>
    </row>
    <row r="8" spans="1:6" x14ac:dyDescent="0.3">
      <c r="A8" s="57"/>
      <c r="B8" s="5"/>
      <c r="C8" s="5"/>
      <c r="D8" s="5"/>
      <c r="E8" s="5"/>
      <c r="F8" s="5"/>
    </row>
    <row r="9" spans="1:6" ht="19.8" x14ac:dyDescent="0.3">
      <c r="A9" s="402" t="s">
        <v>355</v>
      </c>
      <c r="B9" s="402"/>
      <c r="C9" s="402"/>
      <c r="D9" s="402"/>
      <c r="E9" s="402"/>
      <c r="F9" s="402"/>
    </row>
    <row r="10" spans="1:6" ht="15" customHeight="1" x14ac:dyDescent="0.3"/>
    <row r="11" spans="1:6" x14ac:dyDescent="0.3">
      <c r="A11" s="397" t="s">
        <v>118</v>
      </c>
      <c r="B11" s="397"/>
      <c r="C11" s="397"/>
      <c r="D11" s="397"/>
      <c r="E11" s="397"/>
      <c r="F11" s="397"/>
    </row>
    <row r="12" spans="1:6" x14ac:dyDescent="0.3">
      <c r="A12" s="397" t="s">
        <v>119</v>
      </c>
      <c r="B12" s="397"/>
      <c r="C12" s="397"/>
      <c r="D12" s="397"/>
      <c r="E12" s="397"/>
      <c r="F12" s="397"/>
    </row>
    <row r="13" spans="1:6" ht="35.1" customHeight="1" x14ac:dyDescent="0.3">
      <c r="A13" s="85" t="s">
        <v>120</v>
      </c>
      <c r="B13" s="84" t="s">
        <v>121</v>
      </c>
      <c r="C13" s="85" t="s">
        <v>283</v>
      </c>
      <c r="D13" s="84" t="s">
        <v>332</v>
      </c>
      <c r="E13" s="84" t="s">
        <v>351</v>
      </c>
      <c r="F13" s="118" t="s">
        <v>356</v>
      </c>
    </row>
    <row r="14" spans="1:6" ht="18" customHeight="1" x14ac:dyDescent="0.3">
      <c r="A14" s="76" t="s">
        <v>126</v>
      </c>
      <c r="B14" s="79"/>
      <c r="C14" s="250">
        <f>+SUM(C16:C20)</f>
        <v>279520</v>
      </c>
      <c r="D14" s="250">
        <f t="shared" ref="D14:F14" si="0">+SUM(D16:D20)</f>
        <v>168940.33333333334</v>
      </c>
      <c r="E14" s="250">
        <f t="shared" si="0"/>
        <v>184280</v>
      </c>
      <c r="F14" s="250">
        <f t="shared" si="0"/>
        <v>210913.44444444444</v>
      </c>
    </row>
    <row r="15" spans="1:6" ht="15" customHeight="1" x14ac:dyDescent="0.3">
      <c r="A15" s="10"/>
      <c r="B15" s="11"/>
      <c r="C15" s="254"/>
      <c r="D15" s="254"/>
      <c r="E15" s="253"/>
      <c r="F15" s="251"/>
    </row>
    <row r="16" spans="1:6" x14ac:dyDescent="0.3">
      <c r="A16" s="249" t="s">
        <v>127</v>
      </c>
      <c r="B16" s="213" t="s">
        <v>128</v>
      </c>
      <c r="C16" s="252">
        <f>+'1T'!F18</f>
        <v>21327.333333333332</v>
      </c>
      <c r="D16" s="252">
        <f>+'2T'!F18</f>
        <v>6229.333333333333</v>
      </c>
      <c r="E16" s="253">
        <f>+'3T'!F18</f>
        <v>6554.666666666667</v>
      </c>
      <c r="F16" s="255">
        <f>+AVERAGE(C16:E16)</f>
        <v>11370.444444444443</v>
      </c>
    </row>
    <row r="17" spans="1:6" ht="30" x14ac:dyDescent="0.3">
      <c r="A17" s="249" t="s">
        <v>129</v>
      </c>
      <c r="B17" s="213" t="s">
        <v>128</v>
      </c>
      <c r="C17" s="252">
        <f>+'1T'!F19</f>
        <v>104662.33333333333</v>
      </c>
      <c r="D17" s="252">
        <f>+'2T'!F19</f>
        <v>111947.66666666667</v>
      </c>
      <c r="E17" s="253">
        <f>+'3T'!F19</f>
        <v>118895</v>
      </c>
      <c r="F17" s="255">
        <f t="shared" ref="F17:F20" si="1">+AVERAGE(C17:E17)</f>
        <v>111835</v>
      </c>
    </row>
    <row r="18" spans="1:6" ht="30" x14ac:dyDescent="0.3">
      <c r="A18" s="249" t="s">
        <v>130</v>
      </c>
      <c r="B18" s="213" t="s">
        <v>131</v>
      </c>
      <c r="C18" s="252">
        <f>+'1T'!F20</f>
        <v>9067.6666666666661</v>
      </c>
      <c r="D18" s="252">
        <f>+'2T'!F20</f>
        <v>9547.6666666666661</v>
      </c>
      <c r="E18" s="253">
        <f>+'3T'!F20</f>
        <v>9864.6666666666661</v>
      </c>
      <c r="F18" s="255">
        <f t="shared" si="1"/>
        <v>9493.3333333333339</v>
      </c>
    </row>
    <row r="19" spans="1:6" ht="34.5" customHeight="1" x14ac:dyDescent="0.3">
      <c r="A19" s="249" t="s">
        <v>132</v>
      </c>
      <c r="B19" s="213" t="s">
        <v>133</v>
      </c>
      <c r="C19" s="252">
        <f>+'1T'!F21</f>
        <v>15366.333333333334</v>
      </c>
      <c r="D19" s="252">
        <f>+'2T'!F21</f>
        <v>22331.333333333332</v>
      </c>
      <c r="E19" s="253">
        <f>+'3T'!F21</f>
        <v>25892.666666666668</v>
      </c>
      <c r="F19" s="255">
        <f t="shared" si="1"/>
        <v>21196.777777777777</v>
      </c>
    </row>
    <row r="20" spans="1:6" ht="30" x14ac:dyDescent="0.3">
      <c r="A20" s="249" t="s">
        <v>134</v>
      </c>
      <c r="B20" s="213" t="s">
        <v>133</v>
      </c>
      <c r="C20" s="252">
        <f>+'1T'!F22</f>
        <v>129096.33333333333</v>
      </c>
      <c r="D20" s="252">
        <f>+'2T'!F22</f>
        <v>18884.333333333332</v>
      </c>
      <c r="E20" s="253">
        <f>+'3T'!F22</f>
        <v>23073</v>
      </c>
      <c r="F20" s="264">
        <f t="shared" si="1"/>
        <v>57017.888888888883</v>
      </c>
    </row>
    <row r="21" spans="1:6" ht="28.5" customHeight="1" x14ac:dyDescent="0.3">
      <c r="A21" s="128" t="s">
        <v>135</v>
      </c>
      <c r="B21" s="485" t="s">
        <v>397</v>
      </c>
      <c r="C21" s="485"/>
      <c r="D21" s="485"/>
      <c r="E21" s="485"/>
      <c r="F21" s="485"/>
    </row>
    <row r="22" spans="1:6" ht="50.1" customHeight="1" x14ac:dyDescent="0.3">
      <c r="A22" s="424" t="s">
        <v>403</v>
      </c>
      <c r="B22" s="425"/>
      <c r="C22" s="425"/>
      <c r="D22" s="425"/>
      <c r="E22" s="425"/>
      <c r="F22" s="426"/>
    </row>
    <row r="23" spans="1:6" ht="17.25" customHeight="1" x14ac:dyDescent="0.3">
      <c r="A23" s="29"/>
      <c r="B23" s="29"/>
      <c r="C23" s="29"/>
      <c r="D23" s="30"/>
      <c r="E23" s="30"/>
    </row>
    <row r="24" spans="1:6" ht="18" customHeight="1" x14ac:dyDescent="0.3">
      <c r="A24" s="397" t="s">
        <v>139</v>
      </c>
      <c r="B24" s="397"/>
      <c r="C24" s="397"/>
      <c r="D24" s="397"/>
      <c r="E24" s="397"/>
    </row>
    <row r="25" spans="1:6" ht="18" customHeight="1" x14ac:dyDescent="0.3">
      <c r="A25" s="397" t="s">
        <v>140</v>
      </c>
      <c r="B25" s="397"/>
      <c r="C25" s="397"/>
      <c r="D25" s="397"/>
      <c r="E25" s="397"/>
    </row>
    <row r="26" spans="1:6" ht="35.1" customHeight="1" x14ac:dyDescent="0.3">
      <c r="A26" s="85" t="s">
        <v>337</v>
      </c>
      <c r="B26" s="191" t="s">
        <v>283</v>
      </c>
      <c r="C26" s="191" t="s">
        <v>332</v>
      </c>
      <c r="D26" s="191" t="s">
        <v>351</v>
      </c>
      <c r="E26" s="191" t="s">
        <v>356</v>
      </c>
      <c r="F26" s="48"/>
    </row>
    <row r="27" spans="1:6" x14ac:dyDescent="0.3">
      <c r="A27" s="76" t="s">
        <v>126</v>
      </c>
      <c r="B27" s="263">
        <f>+B29+B35</f>
        <v>5590197999.5699997</v>
      </c>
      <c r="C27" s="263">
        <f t="shared" ref="C27:E27" si="2">+C29+C35</f>
        <v>8571555666.0200014</v>
      </c>
      <c r="D27" s="263">
        <f t="shared" si="2"/>
        <v>11286280289.42</v>
      </c>
      <c r="E27" s="263">
        <f t="shared" si="2"/>
        <v>25448033955.009998</v>
      </c>
    </row>
    <row r="28" spans="1:6" x14ac:dyDescent="0.3">
      <c r="A28" s="258"/>
      <c r="B28" s="184"/>
      <c r="C28" s="184"/>
      <c r="D28" s="184"/>
      <c r="E28" s="184"/>
    </row>
    <row r="29" spans="1:6" x14ac:dyDescent="0.3">
      <c r="A29" s="259" t="s">
        <v>141</v>
      </c>
      <c r="B29" s="257">
        <f>+SUM(B30:B34)</f>
        <v>5581999599.4799995</v>
      </c>
      <c r="C29" s="257">
        <f t="shared" ref="C29:E29" si="3">+SUM(C30:C34)</f>
        <v>8103974838.6300011</v>
      </c>
      <c r="D29" s="257">
        <f t="shared" si="3"/>
        <v>10929930784.049999</v>
      </c>
      <c r="E29" s="257">
        <f t="shared" si="3"/>
        <v>24615905222.16</v>
      </c>
    </row>
    <row r="30" spans="1:6" x14ac:dyDescent="0.3">
      <c r="A30" s="260" t="s">
        <v>127</v>
      </c>
      <c r="B30" s="13">
        <f>+'1T'!F33</f>
        <v>433822081.63002753</v>
      </c>
      <c r="C30" s="13">
        <f>+'2T'!F33</f>
        <v>629684229.18228531</v>
      </c>
      <c r="D30" s="13">
        <f>+'3T'!F33</f>
        <v>735255113.66917038</v>
      </c>
      <c r="E30" s="184">
        <f>+SUM(B30:D30)</f>
        <v>1798761424.4814832</v>
      </c>
    </row>
    <row r="31" spans="1:6" ht="30" x14ac:dyDescent="0.3">
      <c r="A31" s="260" t="s">
        <v>129</v>
      </c>
      <c r="B31" s="13">
        <f>+'1T'!F34</f>
        <v>1875929910.6658568</v>
      </c>
      <c r="C31" s="13">
        <f>+'2T'!F34</f>
        <v>2295869200.0475931</v>
      </c>
      <c r="D31" s="13">
        <f>+'3T'!F34</f>
        <v>2535770030.2771783</v>
      </c>
      <c r="E31" s="184">
        <f t="shared" ref="E31:E34" si="4">+SUM(B31:D31)</f>
        <v>6707569140.9906282</v>
      </c>
    </row>
    <row r="32" spans="1:6" ht="30" x14ac:dyDescent="0.3">
      <c r="A32" s="260" t="s">
        <v>142</v>
      </c>
      <c r="B32" s="13">
        <f>+'1T'!F35</f>
        <v>888726745.79406059</v>
      </c>
      <c r="C32" s="13">
        <f>+'2T'!F35</f>
        <v>1103685069.1123919</v>
      </c>
      <c r="D32" s="13">
        <f>+'3T'!F35</f>
        <v>1084118890.5214903</v>
      </c>
      <c r="E32" s="184">
        <f t="shared" si="4"/>
        <v>3076530705.4279432</v>
      </c>
    </row>
    <row r="33" spans="1:5" x14ac:dyDescent="0.3">
      <c r="A33" s="260" t="s">
        <v>132</v>
      </c>
      <c r="B33" s="13">
        <f>+'1T'!F36</f>
        <v>1696513543.9074187</v>
      </c>
      <c r="C33" s="13">
        <f>+'2T'!F36</f>
        <v>3325221748.9110708</v>
      </c>
      <c r="D33" s="13">
        <f>+'3T'!F36</f>
        <v>5771394792.9319773</v>
      </c>
      <c r="E33" s="184">
        <f t="shared" si="4"/>
        <v>10793130085.750465</v>
      </c>
    </row>
    <row r="34" spans="1:5" ht="30" x14ac:dyDescent="0.3">
      <c r="A34" s="260" t="s">
        <v>134</v>
      </c>
      <c r="B34" s="13">
        <f>+'1T'!F37</f>
        <v>687007317.48263597</v>
      </c>
      <c r="C34" s="13">
        <f>+'2T'!F37</f>
        <v>749514591.37665915</v>
      </c>
      <c r="D34" s="13">
        <f>+'3T'!F37</f>
        <v>803391956.6501832</v>
      </c>
      <c r="E34" s="184">
        <f t="shared" si="4"/>
        <v>2239913865.5094786</v>
      </c>
    </row>
    <row r="35" spans="1:5" x14ac:dyDescent="0.3">
      <c r="A35" s="259" t="s">
        <v>143</v>
      </c>
      <c r="B35" s="257">
        <f>+SUM(B36:B47)</f>
        <v>8198400.0899999999</v>
      </c>
      <c r="C35" s="257">
        <f t="shared" ref="C35:E35" si="5">+SUM(C36:C47)</f>
        <v>467580827.38999999</v>
      </c>
      <c r="D35" s="257">
        <f t="shared" si="5"/>
        <v>356349505.36999995</v>
      </c>
      <c r="E35" s="257">
        <f t="shared" si="5"/>
        <v>832128732.8499999</v>
      </c>
    </row>
    <row r="36" spans="1:5" x14ac:dyDescent="0.3">
      <c r="A36" s="260" t="s">
        <v>144</v>
      </c>
      <c r="B36" s="13">
        <f>+'1T'!F39</f>
        <v>0</v>
      </c>
      <c r="C36" s="13">
        <f>+'2T'!F39</f>
        <v>12610483.359999999</v>
      </c>
      <c r="D36" s="13">
        <f>+'3T'!F39</f>
        <v>0</v>
      </c>
      <c r="E36" s="184">
        <f>+SUM(B36:D36)</f>
        <v>12610483.359999999</v>
      </c>
    </row>
    <row r="37" spans="1:5" x14ac:dyDescent="0.3">
      <c r="A37" s="260" t="s">
        <v>145</v>
      </c>
      <c r="B37" s="13">
        <f>+'1T'!F40</f>
        <v>0</v>
      </c>
      <c r="C37" s="13">
        <f>+'2T'!F40</f>
        <v>0</v>
      </c>
      <c r="D37" s="13">
        <f>+'3T'!F40</f>
        <v>0</v>
      </c>
      <c r="E37" s="184">
        <f t="shared" ref="E37:E47" si="6">+SUM(B37:D37)</f>
        <v>0</v>
      </c>
    </row>
    <row r="38" spans="1:5" x14ac:dyDescent="0.3">
      <c r="A38" s="260" t="s">
        <v>146</v>
      </c>
      <c r="B38" s="13">
        <f>+'1T'!F41</f>
        <v>0</v>
      </c>
      <c r="C38" s="13">
        <f>+'2T'!F41</f>
        <v>0</v>
      </c>
      <c r="D38" s="13">
        <f>+'3T'!F41</f>
        <v>0</v>
      </c>
      <c r="E38" s="184">
        <f t="shared" si="6"/>
        <v>0</v>
      </c>
    </row>
    <row r="39" spans="1:5" x14ac:dyDescent="0.3">
      <c r="A39" s="260" t="s">
        <v>147</v>
      </c>
      <c r="B39" s="13">
        <f>+'1T'!F42</f>
        <v>8198400.0899999999</v>
      </c>
      <c r="C39" s="13">
        <f>+'2T'!F42</f>
        <v>25791952.120000001</v>
      </c>
      <c r="D39" s="13">
        <f>+'3T'!F42</f>
        <v>14247751.529999999</v>
      </c>
      <c r="E39" s="184">
        <f t="shared" si="6"/>
        <v>48238103.740000002</v>
      </c>
    </row>
    <row r="40" spans="1:5" ht="30" customHeight="1" x14ac:dyDescent="0.3">
      <c r="A40" s="260" t="s">
        <v>148</v>
      </c>
      <c r="B40" s="13">
        <f>+'1T'!F43</f>
        <v>0</v>
      </c>
      <c r="C40" s="13">
        <f>+'2T'!F43</f>
        <v>0</v>
      </c>
      <c r="D40" s="13">
        <f>+'3T'!F43</f>
        <v>0</v>
      </c>
      <c r="E40" s="184">
        <f t="shared" si="6"/>
        <v>0</v>
      </c>
    </row>
    <row r="41" spans="1:5" ht="30" x14ac:dyDescent="0.3">
      <c r="A41" s="260" t="s">
        <v>149</v>
      </c>
      <c r="B41" s="13">
        <f>+'1T'!F44</f>
        <v>0</v>
      </c>
      <c r="C41" s="13">
        <f>+'2T'!F44</f>
        <v>0</v>
      </c>
      <c r="D41" s="13">
        <f>+'3T'!F44</f>
        <v>0</v>
      </c>
      <c r="E41" s="184">
        <f t="shared" si="6"/>
        <v>0</v>
      </c>
    </row>
    <row r="42" spans="1:5" x14ac:dyDescent="0.3">
      <c r="A42" s="260" t="s">
        <v>150</v>
      </c>
      <c r="B42" s="13">
        <f>+'1T'!F45</f>
        <v>0</v>
      </c>
      <c r="C42" s="13">
        <f>+'2T'!F45</f>
        <v>0</v>
      </c>
      <c r="D42" s="13">
        <f>+'3T'!F45</f>
        <v>0</v>
      </c>
      <c r="E42" s="184">
        <f t="shared" si="6"/>
        <v>0</v>
      </c>
    </row>
    <row r="43" spans="1:5" x14ac:dyDescent="0.3">
      <c r="A43" s="260" t="s">
        <v>151</v>
      </c>
      <c r="B43" s="13">
        <f>+'1T'!F46</f>
        <v>0</v>
      </c>
      <c r="C43" s="13">
        <f>+'2T'!F46</f>
        <v>0</v>
      </c>
      <c r="D43" s="13">
        <f>+'3T'!F46</f>
        <v>0</v>
      </c>
      <c r="E43" s="184">
        <f t="shared" si="6"/>
        <v>0</v>
      </c>
    </row>
    <row r="44" spans="1:5" x14ac:dyDescent="0.3">
      <c r="A44" s="260" t="s">
        <v>152</v>
      </c>
      <c r="B44" s="13">
        <f>+'1T'!F47</f>
        <v>0</v>
      </c>
      <c r="C44" s="13">
        <f>+'2T'!F47</f>
        <v>0</v>
      </c>
      <c r="D44" s="13">
        <f>+'3T'!F47</f>
        <v>0</v>
      </c>
      <c r="E44" s="184">
        <f t="shared" si="6"/>
        <v>0</v>
      </c>
    </row>
    <row r="45" spans="1:5" x14ac:dyDescent="0.3">
      <c r="A45" s="260" t="s">
        <v>153</v>
      </c>
      <c r="B45" s="13">
        <f>+'1T'!F48</f>
        <v>0</v>
      </c>
      <c r="C45" s="13">
        <f>+'2T'!F48</f>
        <v>0</v>
      </c>
      <c r="D45" s="13">
        <f>+'3T'!F48</f>
        <v>0</v>
      </c>
      <c r="E45" s="184">
        <f t="shared" si="6"/>
        <v>0</v>
      </c>
    </row>
    <row r="46" spans="1:5" x14ac:dyDescent="0.3">
      <c r="A46" s="260" t="s">
        <v>154</v>
      </c>
      <c r="B46" s="13">
        <f>+'1T'!F49</f>
        <v>0</v>
      </c>
      <c r="C46" s="13">
        <f>+'2T'!F49</f>
        <v>84659275.459999993</v>
      </c>
      <c r="D46" s="13">
        <f>+'3T'!F49</f>
        <v>300744647</v>
      </c>
      <c r="E46" s="184">
        <f t="shared" si="6"/>
        <v>385403922.45999998</v>
      </c>
    </row>
    <row r="47" spans="1:5" x14ac:dyDescent="0.3">
      <c r="A47" s="260" t="s">
        <v>155</v>
      </c>
      <c r="B47" s="13">
        <f>+'1T'!F50</f>
        <v>0</v>
      </c>
      <c r="C47" s="13">
        <f>+'2T'!F50</f>
        <v>344519116.44999999</v>
      </c>
      <c r="D47" s="13">
        <f>+'3T'!F50</f>
        <v>41357106.839999996</v>
      </c>
      <c r="E47" s="256">
        <f t="shared" si="6"/>
        <v>385876223.28999996</v>
      </c>
    </row>
    <row r="48" spans="1:5" ht="15" customHeight="1" x14ac:dyDescent="0.3">
      <c r="A48" s="128" t="s">
        <v>135</v>
      </c>
      <c r="B48" s="200" t="s">
        <v>156</v>
      </c>
      <c r="C48" s="72"/>
      <c r="D48" s="72"/>
    </row>
    <row r="49" spans="1:6" ht="50.1" customHeight="1" x14ac:dyDescent="0.3">
      <c r="A49" s="424" t="s">
        <v>406</v>
      </c>
      <c r="B49" s="425"/>
      <c r="C49" s="425"/>
      <c r="D49" s="425"/>
      <c r="E49" s="426"/>
    </row>
    <row r="50" spans="1:6" ht="21" customHeight="1" x14ac:dyDescent="0.3"/>
    <row r="51" spans="1:6" ht="21" customHeight="1" x14ac:dyDescent="0.3">
      <c r="A51" s="402" t="s">
        <v>357</v>
      </c>
      <c r="B51" s="402"/>
      <c r="C51" s="402"/>
      <c r="D51" s="402"/>
      <c r="E51" s="402"/>
    </row>
    <row r="52" spans="1:6" ht="9.9" customHeight="1" x14ac:dyDescent="0.3"/>
    <row r="53" spans="1:6" ht="18" customHeight="1" x14ac:dyDescent="0.3">
      <c r="A53" s="401" t="s">
        <v>264</v>
      </c>
      <c r="B53" s="401"/>
      <c r="C53" s="401"/>
      <c r="D53" s="401"/>
      <c r="E53" s="401"/>
      <c r="F53" s="242"/>
    </row>
    <row r="54" spans="1:6" ht="18" customHeight="1" x14ac:dyDescent="0.3">
      <c r="A54" s="401" t="s">
        <v>265</v>
      </c>
      <c r="B54" s="401"/>
      <c r="C54" s="401"/>
      <c r="D54" s="401"/>
      <c r="E54" s="401"/>
    </row>
    <row r="55" spans="1:6" ht="18" customHeight="1" x14ac:dyDescent="0.3">
      <c r="A55" s="401" t="s">
        <v>207</v>
      </c>
      <c r="B55" s="401"/>
      <c r="C55" s="401"/>
      <c r="D55" s="401"/>
      <c r="E55" s="401"/>
    </row>
    <row r="56" spans="1:6" ht="34.5" customHeight="1" x14ac:dyDescent="0.3">
      <c r="A56" s="89" t="s">
        <v>266</v>
      </c>
      <c r="B56" s="89" t="s">
        <v>283</v>
      </c>
      <c r="C56" s="89" t="s">
        <v>332</v>
      </c>
      <c r="D56" s="238" t="s">
        <v>351</v>
      </c>
      <c r="E56" s="239" t="s">
        <v>356</v>
      </c>
      <c r="F56" s="205"/>
    </row>
    <row r="57" spans="1:6" ht="21" customHeight="1" x14ac:dyDescent="0.3">
      <c r="A57" s="109" t="s">
        <v>267</v>
      </c>
      <c r="B57" s="110">
        <v>0</v>
      </c>
      <c r="C57" s="110">
        <f>+B61</f>
        <v>22781610750.93</v>
      </c>
      <c r="D57" s="110">
        <f>+C61</f>
        <v>22657233308.91</v>
      </c>
      <c r="E57" s="243">
        <v>0</v>
      </c>
      <c r="F57" s="205"/>
    </row>
    <row r="58" spans="1:6" ht="21" customHeight="1" x14ac:dyDescent="0.3">
      <c r="A58" s="109" t="s">
        <v>268</v>
      </c>
      <c r="B58" s="110">
        <f>+'1T'!F116</f>
        <v>28371808750.5</v>
      </c>
      <c r="C58" s="110">
        <f>+'2T'!F107</f>
        <v>8447178224</v>
      </c>
      <c r="D58" s="110">
        <f>+'3T'!F107</f>
        <v>13426821366.162788</v>
      </c>
      <c r="E58" s="243">
        <f>+B58+C58+D58</f>
        <v>50245808340.662788</v>
      </c>
      <c r="F58" s="327"/>
    </row>
    <row r="59" spans="1:6" ht="21" customHeight="1" x14ac:dyDescent="0.3">
      <c r="A59" s="109" t="s">
        <v>269</v>
      </c>
      <c r="B59" s="110">
        <f>+B57+B58</f>
        <v>28371808750.5</v>
      </c>
      <c r="C59" s="110">
        <f>+C57+C58</f>
        <v>31228788974.93</v>
      </c>
      <c r="D59" s="110">
        <f>+D57+D58</f>
        <v>36084054675.072784</v>
      </c>
      <c r="E59" s="244">
        <f>+D59</f>
        <v>36084054675.072784</v>
      </c>
      <c r="F59" s="327"/>
    </row>
    <row r="60" spans="1:6" ht="21" customHeight="1" x14ac:dyDescent="0.3">
      <c r="A60" s="109" t="s">
        <v>270</v>
      </c>
      <c r="B60" s="110">
        <f>+'1T'!F136</f>
        <v>5590197999.5699987</v>
      </c>
      <c r="C60" s="110">
        <f>+'2T'!F127</f>
        <v>8571555666.0199995</v>
      </c>
      <c r="D60" s="110">
        <f>+'3T'!F127</f>
        <v>11286280289.42</v>
      </c>
      <c r="E60" s="244">
        <f>+D60</f>
        <v>11286280289.42</v>
      </c>
      <c r="F60" s="327"/>
    </row>
    <row r="61" spans="1:6" ht="21" customHeight="1" x14ac:dyDescent="0.3">
      <c r="A61" s="109" t="s">
        <v>271</v>
      </c>
      <c r="B61" s="110">
        <f>+B59-B60</f>
        <v>22781610750.93</v>
      </c>
      <c r="C61" s="110">
        <f>+C59-C60</f>
        <v>22657233308.91</v>
      </c>
      <c r="D61" s="110">
        <f>+D59-D60</f>
        <v>24797774385.652786</v>
      </c>
      <c r="E61" s="245">
        <f>+E59-E60</f>
        <v>24797774385.652786</v>
      </c>
      <c r="F61" s="327"/>
    </row>
    <row r="62" spans="1:6" ht="9.9" customHeight="1" x14ac:dyDescent="0.3">
      <c r="A62" s="463" t="s">
        <v>375</v>
      </c>
      <c r="B62" s="463"/>
      <c r="C62" s="463"/>
      <c r="D62" s="463"/>
    </row>
    <row r="63" spans="1:6" ht="9.9" customHeight="1" x14ac:dyDescent="0.3">
      <c r="A63" s="203"/>
      <c r="B63" s="203"/>
      <c r="C63" s="203"/>
      <c r="D63" s="203"/>
    </row>
    <row r="64" spans="1:6" ht="9.9" customHeight="1" x14ac:dyDescent="0.3">
      <c r="A64" s="203"/>
      <c r="B64" s="203"/>
      <c r="C64" s="203"/>
      <c r="D64" s="203"/>
    </row>
    <row r="65" spans="1:6" ht="9.9" customHeight="1" x14ac:dyDescent="0.3">
      <c r="A65" s="203"/>
      <c r="B65" s="203"/>
      <c r="C65" s="203"/>
      <c r="D65" s="203"/>
    </row>
    <row r="66" spans="1:6" x14ac:dyDescent="0.3">
      <c r="A66" s="378" t="s">
        <v>107</v>
      </c>
      <c r="B66" s="378"/>
      <c r="C66" s="378"/>
      <c r="D66" s="378"/>
      <c r="E66" s="378"/>
      <c r="F66" s="378"/>
    </row>
    <row r="121" spans="1:1" x14ac:dyDescent="0.3"/>
  </sheetData>
  <mergeCells count="19">
    <mergeCell ref="A1:F2"/>
    <mergeCell ref="A3:F3"/>
    <mergeCell ref="A9:F9"/>
    <mergeCell ref="C5:E5"/>
    <mergeCell ref="C6:E6"/>
    <mergeCell ref="C7:E7"/>
    <mergeCell ref="A66:F66"/>
    <mergeCell ref="A12:F12"/>
    <mergeCell ref="A11:F11"/>
    <mergeCell ref="A22:F22"/>
    <mergeCell ref="A24:E24"/>
    <mergeCell ref="A25:E25"/>
    <mergeCell ref="A49:E49"/>
    <mergeCell ref="A53:E53"/>
    <mergeCell ref="A54:E54"/>
    <mergeCell ref="A55:E55"/>
    <mergeCell ref="A62:D62"/>
    <mergeCell ref="A51:E51"/>
    <mergeCell ref="B21:F21"/>
  </mergeCells>
  <dataValidations count="1">
    <dataValidation allowBlank="1" showInputMessage="1" showErrorMessage="1" promptTitle="Advertencia" prompt="Se recomienda leer cuidadosamente las indicaciones dispuestas en la parte inferior de esta tabla. " sqref="A57" xr:uid="{C90F0FF1-F3C1-4CF8-BBB9-4699C52B49F9}"/>
  </dataValidations>
  <printOptions horizontalCentered="1"/>
  <pageMargins left="0.11811023622047245" right="0.11811023622047245" top="0.15748031496062992" bottom="0.15748031496062992" header="0.19685039370078741" footer="0.11811023622047245"/>
  <pageSetup scale="54" orientation="portrait" r:id="rId1"/>
  <headerFooter>
    <oddFooter>&amp;L&amp;"Palatino Linotype,Normal"&amp;K979797&amp;D&amp;C&amp;"Palatino Linotype,Normal"&amp;K979797Reporte ejecución programática y presupuestaria (III trimestre acumulado)&amp;R&amp;"Palatino Linotype,Normal"&amp;K979797&amp;P</oddFooter>
  </headerFooter>
  <ignoredErrors>
    <ignoredError sqref="C14:F20" evalError="1"/>
    <ignoredError sqref="E35"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F222"/>
  <sheetViews>
    <sheetView showGridLines="0" zoomScale="80" zoomScaleNormal="80" zoomScaleSheetLayoutView="100" workbookViewId="0">
      <selection sqref="A1:F2"/>
    </sheetView>
  </sheetViews>
  <sheetFormatPr baseColWidth="10" defaultColWidth="11.44140625" defaultRowHeight="15.6" x14ac:dyDescent="0.3"/>
  <cols>
    <col min="1" max="1" width="55.5546875" style="26" customWidth="1"/>
    <col min="2" max="2" width="29" style="26" customWidth="1"/>
    <col min="3" max="3" width="23" style="26" customWidth="1"/>
    <col min="4" max="4" width="38.88671875" style="26" bestFit="1" customWidth="1"/>
    <col min="5" max="5" width="23" style="26" customWidth="1"/>
    <col min="6" max="6" width="20.6640625" style="26" customWidth="1"/>
    <col min="7" max="16384" width="11.44140625" style="26"/>
  </cols>
  <sheetData>
    <row r="1" spans="1:6" ht="18" customHeight="1" x14ac:dyDescent="0.3">
      <c r="A1" s="391" t="s">
        <v>108</v>
      </c>
      <c r="B1" s="391"/>
      <c r="C1" s="391"/>
      <c r="D1" s="391"/>
      <c r="E1" s="391"/>
      <c r="F1" s="391"/>
    </row>
    <row r="2" spans="1:6" ht="18" customHeight="1" x14ac:dyDescent="0.3">
      <c r="A2" s="391"/>
      <c r="B2" s="391"/>
      <c r="C2" s="391"/>
      <c r="D2" s="391"/>
      <c r="E2" s="391"/>
      <c r="F2" s="391"/>
    </row>
    <row r="3" spans="1:6" ht="17.399999999999999" x14ac:dyDescent="0.3">
      <c r="A3" s="399" t="s">
        <v>358</v>
      </c>
      <c r="B3" s="399"/>
      <c r="C3" s="399"/>
      <c r="D3" s="399"/>
      <c r="E3" s="399"/>
      <c r="F3" s="399"/>
    </row>
    <row r="4" spans="1:6" ht="9.9" customHeight="1" thickBot="1" x14ac:dyDescent="0.35">
      <c r="A4" s="27"/>
      <c r="B4" s="27"/>
      <c r="C4" s="27"/>
      <c r="D4" s="27"/>
      <c r="E4" s="27"/>
      <c r="F4" s="27"/>
    </row>
    <row r="5" spans="1:6" ht="18" customHeight="1" x14ac:dyDescent="0.3">
      <c r="A5" s="54"/>
      <c r="B5" s="131" t="s">
        <v>110</v>
      </c>
      <c r="C5" s="403" t="str">
        <f>+'1T'!C5</f>
        <v>Programa Nacional de Nutrición y Desarrollo Infantil CEN CINAI</v>
      </c>
      <c r="D5" s="404"/>
      <c r="E5" s="405"/>
    </row>
    <row r="6" spans="1:6" ht="18" customHeight="1" x14ac:dyDescent="0.3">
      <c r="A6" s="55"/>
      <c r="B6" s="132" t="s">
        <v>112</v>
      </c>
      <c r="C6" s="380" t="str">
        <f>+'1T'!C6</f>
        <v>Ministerio de Salud</v>
      </c>
      <c r="D6" s="406"/>
      <c r="E6" s="407"/>
      <c r="F6" s="5"/>
    </row>
    <row r="7" spans="1:6" ht="18" customHeight="1" thickBot="1" x14ac:dyDescent="0.35">
      <c r="A7" s="55"/>
      <c r="B7" s="135" t="s">
        <v>114</v>
      </c>
      <c r="C7" s="408" t="str">
        <f>+'1T'!C7</f>
        <v>Dirección Nacional de CEN CINAI</v>
      </c>
      <c r="D7" s="409"/>
      <c r="E7" s="410"/>
      <c r="F7" s="5"/>
    </row>
    <row r="8" spans="1:6" ht="9.9" customHeight="1" x14ac:dyDescent="0.3">
      <c r="A8" s="6"/>
      <c r="B8" s="28"/>
      <c r="C8" s="28"/>
      <c r="D8" s="28"/>
      <c r="E8" s="28"/>
      <c r="F8" s="28"/>
    </row>
    <row r="9" spans="1:6" ht="21.9" customHeight="1" x14ac:dyDescent="0.3">
      <c r="A9" s="402" t="s">
        <v>116</v>
      </c>
      <c r="B9" s="402"/>
      <c r="C9" s="402"/>
      <c r="D9" s="402"/>
      <c r="E9" s="402"/>
      <c r="F9" s="402"/>
    </row>
    <row r="10" spans="1:6" ht="17.399999999999999" x14ac:dyDescent="0.3">
      <c r="A10" s="9"/>
      <c r="B10" s="9"/>
      <c r="C10" s="9"/>
      <c r="D10" s="9"/>
      <c r="E10" s="9"/>
      <c r="F10" s="9"/>
    </row>
    <row r="11" spans="1:6" ht="50.25" customHeight="1" x14ac:dyDescent="0.3">
      <c r="A11" s="369" t="s">
        <v>117</v>
      </c>
      <c r="B11" s="369"/>
      <c r="C11" s="369"/>
      <c r="D11" s="369"/>
      <c r="E11" s="369"/>
      <c r="F11" s="369"/>
    </row>
    <row r="12" spans="1:6" ht="17.399999999999999" x14ac:dyDescent="0.3">
      <c r="A12" s="9"/>
      <c r="B12" s="9"/>
      <c r="C12" s="9"/>
      <c r="D12" s="9"/>
      <c r="E12" s="9"/>
      <c r="F12" s="9"/>
    </row>
    <row r="13" spans="1:6" ht="16.95" customHeight="1" x14ac:dyDescent="0.3">
      <c r="A13" s="397" t="s">
        <v>118</v>
      </c>
      <c r="B13" s="397"/>
      <c r="C13" s="397"/>
      <c r="D13" s="397"/>
      <c r="E13" s="397"/>
      <c r="F13" s="397"/>
    </row>
    <row r="14" spans="1:6" ht="16.95" customHeight="1" x14ac:dyDescent="0.3">
      <c r="A14" s="397" t="s">
        <v>119</v>
      </c>
      <c r="B14" s="397"/>
      <c r="C14" s="397"/>
      <c r="D14" s="397"/>
      <c r="E14" s="397"/>
      <c r="F14" s="397"/>
    </row>
    <row r="15" spans="1:6" ht="18" customHeight="1" x14ac:dyDescent="0.3">
      <c r="A15" s="85" t="s">
        <v>120</v>
      </c>
      <c r="B15" s="84" t="s">
        <v>121</v>
      </c>
      <c r="C15" s="84" t="s">
        <v>359</v>
      </c>
      <c r="D15" s="84" t="s">
        <v>360</v>
      </c>
      <c r="E15" s="84" t="s">
        <v>361</v>
      </c>
      <c r="F15" s="85" t="s">
        <v>362</v>
      </c>
    </row>
    <row r="16" spans="1:6" ht="16.95" customHeight="1" x14ac:dyDescent="0.3">
      <c r="A16" s="76" t="s">
        <v>126</v>
      </c>
      <c r="B16" s="79"/>
      <c r="C16" s="250">
        <f>+SUM(C18:C22)</f>
        <v>191050</v>
      </c>
      <c r="D16" s="250">
        <f>+SUM(D18:D22)</f>
        <v>190294</v>
      </c>
      <c r="E16" s="250">
        <f>+SUM(E18:E22)</f>
        <v>182088</v>
      </c>
      <c r="F16" s="250">
        <f>+SUM(F18:F22)</f>
        <v>187810.66666666666</v>
      </c>
    </row>
    <row r="17" spans="1:6" ht="15" customHeight="1" x14ac:dyDescent="0.3">
      <c r="A17" s="10"/>
      <c r="B17" s="11"/>
      <c r="C17" s="251"/>
      <c r="D17" s="251"/>
      <c r="E17" s="251"/>
      <c r="F17" s="251"/>
    </row>
    <row r="18" spans="1:6" x14ac:dyDescent="0.3">
      <c r="A18" s="249" t="s">
        <v>127</v>
      </c>
      <c r="B18" s="213" t="s">
        <v>128</v>
      </c>
      <c r="C18" s="252">
        <v>7162</v>
      </c>
      <c r="D18" s="252">
        <v>7088</v>
      </c>
      <c r="E18" s="252">
        <v>6674</v>
      </c>
      <c r="F18" s="255">
        <f>+AVERAGE(C18:E18)</f>
        <v>6974.666666666667</v>
      </c>
    </row>
    <row r="19" spans="1:6" ht="30" x14ac:dyDescent="0.3">
      <c r="A19" s="249" t="s">
        <v>129</v>
      </c>
      <c r="B19" s="213" t="s">
        <v>128</v>
      </c>
      <c r="C19" s="252">
        <v>121914</v>
      </c>
      <c r="D19" s="252">
        <v>122855</v>
      </c>
      <c r="E19" s="252">
        <v>122913</v>
      </c>
      <c r="F19" s="255">
        <f t="shared" ref="F19:F22" si="0">+AVERAGE(C19:E19)</f>
        <v>122560.66666666667</v>
      </c>
    </row>
    <row r="20" spans="1:6" ht="30" x14ac:dyDescent="0.3">
      <c r="A20" s="249" t="s">
        <v>130</v>
      </c>
      <c r="B20" s="213" t="s">
        <v>131</v>
      </c>
      <c r="C20" s="252">
        <v>10180</v>
      </c>
      <c r="D20" s="252">
        <v>10207</v>
      </c>
      <c r="E20" s="252">
        <v>10593</v>
      </c>
      <c r="F20" s="255">
        <f t="shared" si="0"/>
        <v>10326.666666666666</v>
      </c>
    </row>
    <row r="21" spans="1:6" x14ac:dyDescent="0.3">
      <c r="A21" s="249" t="s">
        <v>132</v>
      </c>
      <c r="B21" s="213" t="s">
        <v>133</v>
      </c>
      <c r="C21" s="252">
        <v>27144</v>
      </c>
      <c r="D21" s="252">
        <v>26989</v>
      </c>
      <c r="E21" s="252">
        <v>25450</v>
      </c>
      <c r="F21" s="255">
        <f t="shared" si="0"/>
        <v>26527.666666666668</v>
      </c>
    </row>
    <row r="22" spans="1:6" ht="30" x14ac:dyDescent="0.3">
      <c r="A22" s="249" t="s">
        <v>134</v>
      </c>
      <c r="B22" s="213" t="s">
        <v>133</v>
      </c>
      <c r="C22" s="253">
        <v>24650</v>
      </c>
      <c r="D22" s="252">
        <v>23155</v>
      </c>
      <c r="E22" s="252">
        <v>16458</v>
      </c>
      <c r="F22" s="255">
        <f t="shared" si="0"/>
        <v>21421</v>
      </c>
    </row>
    <row r="23" spans="1:6" ht="39.6" customHeight="1" x14ac:dyDescent="0.3">
      <c r="A23" s="128" t="s">
        <v>135</v>
      </c>
      <c r="B23" s="485" t="s">
        <v>397</v>
      </c>
      <c r="C23" s="485"/>
      <c r="D23" s="485"/>
      <c r="E23" s="485"/>
      <c r="F23" s="485"/>
    </row>
    <row r="24" spans="1:6" ht="35.1" customHeight="1" x14ac:dyDescent="0.3">
      <c r="A24" s="411" t="s">
        <v>137</v>
      </c>
      <c r="B24" s="412"/>
      <c r="C24" s="412"/>
      <c r="D24" s="412"/>
      <c r="E24" s="412"/>
      <c r="F24" s="413"/>
    </row>
    <row r="25" spans="1:6" ht="50.1" customHeight="1" x14ac:dyDescent="0.3">
      <c r="A25" s="424" t="s">
        <v>410</v>
      </c>
      <c r="B25" s="425"/>
      <c r="C25" s="425"/>
      <c r="D25" s="425"/>
      <c r="E25" s="425"/>
      <c r="F25" s="426"/>
    </row>
    <row r="26" spans="1:6" ht="16.95" customHeight="1" x14ac:dyDescent="0.3">
      <c r="A26" s="29"/>
      <c r="B26" s="29"/>
      <c r="C26" s="351"/>
      <c r="D26" s="29"/>
      <c r="E26" s="29"/>
      <c r="F26" s="31"/>
    </row>
    <row r="27" spans="1:6" ht="16.95" customHeight="1" x14ac:dyDescent="0.3">
      <c r="A27" s="397" t="s">
        <v>139</v>
      </c>
      <c r="B27" s="397"/>
      <c r="C27" s="397"/>
      <c r="D27" s="397"/>
      <c r="E27" s="397"/>
      <c r="F27" s="397"/>
    </row>
    <row r="28" spans="1:6" ht="16.95" customHeight="1" x14ac:dyDescent="0.3">
      <c r="A28" s="397" t="s">
        <v>140</v>
      </c>
      <c r="B28" s="397"/>
      <c r="C28" s="397"/>
      <c r="D28" s="397"/>
      <c r="E28" s="397"/>
      <c r="F28" s="397"/>
    </row>
    <row r="29" spans="1:6" ht="18" customHeight="1" x14ac:dyDescent="0.3">
      <c r="A29" s="395" t="s">
        <v>120</v>
      </c>
      <c r="B29" s="396"/>
      <c r="C29" s="84" t="s">
        <v>359</v>
      </c>
      <c r="D29" s="84" t="s">
        <v>360</v>
      </c>
      <c r="E29" s="84" t="s">
        <v>361</v>
      </c>
      <c r="F29" s="85" t="s">
        <v>362</v>
      </c>
    </row>
    <row r="30" spans="1:6" ht="16.95" customHeight="1" x14ac:dyDescent="0.3">
      <c r="A30" s="76" t="s">
        <v>126</v>
      </c>
      <c r="B30" s="76"/>
      <c r="C30" s="91">
        <f>+C32+C38</f>
        <v>4204752265.7599998</v>
      </c>
      <c r="D30" s="91">
        <f t="shared" ref="D30:F30" si="1">+D32+D38</f>
        <v>6252764984.9499998</v>
      </c>
      <c r="E30" s="91">
        <f t="shared" si="1"/>
        <v>9313583262.3799992</v>
      </c>
      <c r="F30" s="91">
        <f t="shared" si="1"/>
        <v>19771100513.089996</v>
      </c>
    </row>
    <row r="31" spans="1:6" ht="16.95" customHeight="1" x14ac:dyDescent="0.3">
      <c r="A31" s="414"/>
      <c r="B31" s="414"/>
      <c r="C31" s="184"/>
      <c r="D31" s="184"/>
      <c r="E31" s="184"/>
      <c r="F31" s="184"/>
    </row>
    <row r="32" spans="1:6" ht="16.95" customHeight="1" x14ac:dyDescent="0.3">
      <c r="A32" s="415" t="s">
        <v>141</v>
      </c>
      <c r="B32" s="415"/>
      <c r="C32" s="257">
        <f>+SUM(C33:C37)</f>
        <v>4201075621.9099998</v>
      </c>
      <c r="D32" s="257">
        <f t="shared" ref="D32:F32" si="2">+SUM(D33:D37)</f>
        <v>6041589626.8800001</v>
      </c>
      <c r="E32" s="257">
        <f t="shared" si="2"/>
        <v>8995784557.1599998</v>
      </c>
      <c r="F32" s="257">
        <f t="shared" si="2"/>
        <v>19238449805.949997</v>
      </c>
    </row>
    <row r="33" spans="1:6" x14ac:dyDescent="0.3">
      <c r="A33" s="398" t="s">
        <v>127</v>
      </c>
      <c r="B33" s="398"/>
      <c r="C33" s="13">
        <v>253724860.67591912</v>
      </c>
      <c r="D33" s="13">
        <v>351786143.51043797</v>
      </c>
      <c r="E33" s="13">
        <v>671506484.24995542</v>
      </c>
      <c r="F33" s="184">
        <f>+SUM(C33:E33)</f>
        <v>1277017488.4363124</v>
      </c>
    </row>
    <row r="34" spans="1:6" x14ac:dyDescent="0.3">
      <c r="A34" s="398" t="s">
        <v>129</v>
      </c>
      <c r="B34" s="398"/>
      <c r="C34" s="13">
        <v>860789143.66346574</v>
      </c>
      <c r="D34" s="13">
        <v>1097289534.7264094</v>
      </c>
      <c r="E34" s="13">
        <v>2592277828.6651878</v>
      </c>
      <c r="F34" s="184">
        <f t="shared" ref="F34:F37" si="3">+SUM(C34:E34)</f>
        <v>4550356507.0550632</v>
      </c>
    </row>
    <row r="35" spans="1:6" ht="30" customHeight="1" x14ac:dyDescent="0.3">
      <c r="A35" s="398" t="s">
        <v>142</v>
      </c>
      <c r="B35" s="398"/>
      <c r="C35" s="13">
        <v>119729308.54954305</v>
      </c>
      <c r="D35" s="13">
        <v>895034403.80205381</v>
      </c>
      <c r="E35" s="13">
        <v>1558827819.408972</v>
      </c>
      <c r="F35" s="184">
        <f t="shared" si="3"/>
        <v>2573591531.7605686</v>
      </c>
    </row>
    <row r="36" spans="1:6" x14ac:dyDescent="0.3">
      <c r="A36" s="398" t="s">
        <v>132</v>
      </c>
      <c r="B36" s="398"/>
      <c r="C36" s="13">
        <v>2689122952.5206113</v>
      </c>
      <c r="D36" s="13">
        <v>3372243597.5017958</v>
      </c>
      <c r="E36" s="13">
        <v>3468434378.1481495</v>
      </c>
      <c r="F36" s="184">
        <f t="shared" si="3"/>
        <v>9529800928.170557</v>
      </c>
    </row>
    <row r="37" spans="1:6" x14ac:dyDescent="0.3">
      <c r="A37" s="398" t="s">
        <v>134</v>
      </c>
      <c r="B37" s="398"/>
      <c r="C37" s="13">
        <v>277709356.50046051</v>
      </c>
      <c r="D37" s="13">
        <v>325235947.33930272</v>
      </c>
      <c r="E37" s="13">
        <v>704738046.68773508</v>
      </c>
      <c r="F37" s="184">
        <f t="shared" si="3"/>
        <v>1307683350.5274982</v>
      </c>
    </row>
    <row r="38" spans="1:6" ht="16.95" customHeight="1" x14ac:dyDescent="0.3">
      <c r="A38" s="415" t="s">
        <v>143</v>
      </c>
      <c r="B38" s="415"/>
      <c r="C38" s="257">
        <f>+SUM(C39:C50)</f>
        <v>3676643.8499999996</v>
      </c>
      <c r="D38" s="257">
        <f t="shared" ref="D38:F38" si="4">+SUM(D39:D50)</f>
        <v>211175358.07000002</v>
      </c>
      <c r="E38" s="257">
        <f t="shared" si="4"/>
        <v>317798705.21999997</v>
      </c>
      <c r="F38" s="257">
        <f t="shared" si="4"/>
        <v>532650707.13999999</v>
      </c>
    </row>
    <row r="39" spans="1:6" x14ac:dyDescent="0.3">
      <c r="A39" s="398" t="s">
        <v>144</v>
      </c>
      <c r="B39" s="398"/>
      <c r="C39" s="13">
        <v>1156280.3</v>
      </c>
      <c r="D39" s="13"/>
      <c r="E39" s="13"/>
      <c r="F39" s="184">
        <f>+SUM(C39:E39)</f>
        <v>1156280.3</v>
      </c>
    </row>
    <row r="40" spans="1:6" x14ac:dyDescent="0.3">
      <c r="A40" s="398" t="s">
        <v>145</v>
      </c>
      <c r="B40" s="398"/>
      <c r="C40" s="13"/>
      <c r="D40" s="13"/>
      <c r="E40" s="13"/>
      <c r="F40" s="184">
        <f t="shared" ref="F40:F50" si="5">+SUM(C40:E40)</f>
        <v>0</v>
      </c>
    </row>
    <row r="41" spans="1:6" x14ac:dyDescent="0.3">
      <c r="A41" s="398" t="s">
        <v>146</v>
      </c>
      <c r="B41" s="398"/>
      <c r="C41" s="13"/>
      <c r="D41" s="13"/>
      <c r="E41" s="13"/>
      <c r="F41" s="184">
        <f t="shared" si="5"/>
        <v>0</v>
      </c>
    </row>
    <row r="42" spans="1:6" x14ac:dyDescent="0.3">
      <c r="A42" s="398" t="s">
        <v>147</v>
      </c>
      <c r="B42" s="398"/>
      <c r="C42" s="13">
        <v>2520363.5499999998</v>
      </c>
      <c r="D42" s="13">
        <v>602167.96</v>
      </c>
      <c r="E42" s="13">
        <v>8473493.3900000006</v>
      </c>
      <c r="F42" s="184">
        <f t="shared" si="5"/>
        <v>11596024.9</v>
      </c>
    </row>
    <row r="43" spans="1:6" x14ac:dyDescent="0.3">
      <c r="A43" s="398" t="s">
        <v>148</v>
      </c>
      <c r="B43" s="398"/>
      <c r="C43" s="13"/>
      <c r="D43" s="13"/>
      <c r="E43" s="13"/>
      <c r="F43" s="184">
        <f t="shared" si="5"/>
        <v>0</v>
      </c>
    </row>
    <row r="44" spans="1:6" x14ac:dyDescent="0.3">
      <c r="A44" s="398" t="s">
        <v>149</v>
      </c>
      <c r="B44" s="398"/>
      <c r="C44" s="13"/>
      <c r="D44" s="13"/>
      <c r="E44" s="13"/>
      <c r="F44" s="184">
        <f t="shared" si="5"/>
        <v>0</v>
      </c>
    </row>
    <row r="45" spans="1:6" x14ac:dyDescent="0.3">
      <c r="A45" s="398" t="s">
        <v>150</v>
      </c>
      <c r="B45" s="398"/>
      <c r="C45" s="13"/>
      <c r="D45" s="13"/>
      <c r="E45" s="13"/>
      <c r="F45" s="184">
        <f t="shared" si="5"/>
        <v>0</v>
      </c>
    </row>
    <row r="46" spans="1:6" x14ac:dyDescent="0.3">
      <c r="A46" s="398" t="s">
        <v>151</v>
      </c>
      <c r="B46" s="398"/>
      <c r="C46" s="13"/>
      <c r="D46" s="13"/>
      <c r="E46" s="13"/>
      <c r="F46" s="184">
        <f t="shared" si="5"/>
        <v>0</v>
      </c>
    </row>
    <row r="47" spans="1:6" x14ac:dyDescent="0.3">
      <c r="A47" s="398" t="s">
        <v>152</v>
      </c>
      <c r="B47" s="398"/>
      <c r="C47" s="13"/>
      <c r="D47" s="13"/>
      <c r="E47" s="13"/>
      <c r="F47" s="184">
        <f t="shared" si="5"/>
        <v>0</v>
      </c>
    </row>
    <row r="48" spans="1:6" x14ac:dyDescent="0.3">
      <c r="A48" s="398" t="s">
        <v>153</v>
      </c>
      <c r="B48" s="398"/>
      <c r="C48" s="13"/>
      <c r="D48" s="13"/>
      <c r="E48" s="13"/>
      <c r="F48" s="184">
        <f t="shared" si="5"/>
        <v>0</v>
      </c>
    </row>
    <row r="49" spans="1:6" x14ac:dyDescent="0.3">
      <c r="A49" s="398" t="s">
        <v>154</v>
      </c>
      <c r="B49" s="398"/>
      <c r="C49" s="14"/>
      <c r="D49" s="13"/>
      <c r="E49" s="13">
        <v>2650081</v>
      </c>
      <c r="F49" s="184">
        <f t="shared" si="5"/>
        <v>2650081</v>
      </c>
    </row>
    <row r="50" spans="1:6" x14ac:dyDescent="0.3">
      <c r="A50" s="398" t="s">
        <v>155</v>
      </c>
      <c r="B50" s="398"/>
      <c r="C50" s="15"/>
      <c r="D50" s="15">
        <v>210573190.11000001</v>
      </c>
      <c r="E50" s="15">
        <v>306675130.82999998</v>
      </c>
      <c r="F50" s="184">
        <f t="shared" si="5"/>
        <v>517248320.94</v>
      </c>
    </row>
    <row r="51" spans="1:6" ht="15" customHeight="1" x14ac:dyDescent="0.3">
      <c r="A51" s="128" t="s">
        <v>135</v>
      </c>
      <c r="B51" s="200" t="s">
        <v>156</v>
      </c>
      <c r="C51" s="127"/>
      <c r="D51" s="127"/>
      <c r="E51" s="127"/>
      <c r="F51" s="127"/>
    </row>
    <row r="52" spans="1:6" ht="35.1" customHeight="1" x14ac:dyDescent="0.3">
      <c r="A52" s="411" t="s">
        <v>137</v>
      </c>
      <c r="B52" s="412"/>
      <c r="C52" s="412"/>
      <c r="D52" s="412"/>
      <c r="E52" s="412"/>
      <c r="F52" s="413"/>
    </row>
    <row r="53" spans="1:6" ht="50.1" customHeight="1" x14ac:dyDescent="0.3">
      <c r="A53" s="424" t="s">
        <v>417</v>
      </c>
      <c r="B53" s="425"/>
      <c r="C53" s="425"/>
      <c r="D53" s="425"/>
      <c r="E53" s="425"/>
      <c r="F53" s="426"/>
    </row>
    <row r="54" spans="1:6" ht="16.95" customHeight="1" x14ac:dyDescent="0.3"/>
    <row r="55" spans="1:6" ht="16.95" customHeight="1" x14ac:dyDescent="0.3">
      <c r="A55" s="401" t="s">
        <v>158</v>
      </c>
      <c r="B55" s="401"/>
      <c r="C55" s="401"/>
      <c r="D55" s="401"/>
      <c r="E55" s="401"/>
      <c r="F55" s="401"/>
    </row>
    <row r="56" spans="1:6" ht="33" customHeight="1" x14ac:dyDescent="0.3">
      <c r="A56" s="416" t="s">
        <v>159</v>
      </c>
      <c r="B56" s="416"/>
      <c r="C56" s="416"/>
      <c r="D56" s="416"/>
      <c r="E56" s="416"/>
      <c r="F56" s="416"/>
    </row>
    <row r="57" spans="1:6" x14ac:dyDescent="0.3">
      <c r="A57" s="395" t="s">
        <v>160</v>
      </c>
      <c r="B57" s="395"/>
      <c r="C57" s="84" t="s">
        <v>161</v>
      </c>
      <c r="D57" s="85" t="s">
        <v>162</v>
      </c>
      <c r="E57" s="86" t="s">
        <v>163</v>
      </c>
      <c r="F57" s="85" t="s">
        <v>164</v>
      </c>
    </row>
    <row r="58" spans="1:6" ht="30" customHeight="1" x14ac:dyDescent="0.3">
      <c r="A58" s="417" t="s">
        <v>165</v>
      </c>
      <c r="B58" s="418"/>
      <c r="C58" s="16" t="s">
        <v>166</v>
      </c>
      <c r="D58" s="16"/>
      <c r="E58" s="18"/>
      <c r="F58" s="323" t="s">
        <v>167</v>
      </c>
    </row>
    <row r="59" spans="1:6" ht="30" customHeight="1" x14ac:dyDescent="0.3">
      <c r="A59" s="417" t="s">
        <v>168</v>
      </c>
      <c r="B59" s="417"/>
      <c r="C59" s="16" t="s">
        <v>166</v>
      </c>
      <c r="D59" s="16"/>
      <c r="E59" s="16"/>
      <c r="F59" s="324" t="s">
        <v>398</v>
      </c>
    </row>
    <row r="60" spans="1:6" ht="30" customHeight="1" x14ac:dyDescent="0.3">
      <c r="A60" s="419" t="s">
        <v>170</v>
      </c>
      <c r="B60" s="419"/>
      <c r="C60" s="16" t="s">
        <v>166</v>
      </c>
      <c r="D60" s="16"/>
      <c r="E60" s="16"/>
      <c r="F60" s="324" t="s">
        <v>399</v>
      </c>
    </row>
    <row r="61" spans="1:6" ht="30" customHeight="1" x14ac:dyDescent="0.3">
      <c r="A61" s="420" t="s">
        <v>172</v>
      </c>
      <c r="B61" s="420"/>
      <c r="C61" s="16"/>
      <c r="D61" s="16" t="s">
        <v>166</v>
      </c>
      <c r="E61" s="16"/>
      <c r="F61" s="355" t="s">
        <v>400</v>
      </c>
    </row>
    <row r="62" spans="1:6" ht="38.25" customHeight="1" x14ac:dyDescent="0.3">
      <c r="A62" s="128" t="s">
        <v>135</v>
      </c>
      <c r="B62" s="400" t="s">
        <v>401</v>
      </c>
      <c r="C62" s="400"/>
      <c r="D62" s="400"/>
      <c r="E62" s="400"/>
      <c r="F62" s="400"/>
    </row>
    <row r="63" spans="1:6" ht="35.1" customHeight="1" x14ac:dyDescent="0.3">
      <c r="A63" s="411" t="s">
        <v>174</v>
      </c>
      <c r="B63" s="412"/>
      <c r="C63" s="412"/>
      <c r="D63" s="412"/>
      <c r="E63" s="412"/>
      <c r="F63" s="413"/>
    </row>
    <row r="64" spans="1:6" s="59" customFormat="1" ht="50.1" customHeight="1" x14ac:dyDescent="0.3">
      <c r="A64" s="436" t="s">
        <v>175</v>
      </c>
      <c r="B64" s="436"/>
      <c r="C64" s="436"/>
      <c r="D64" s="436"/>
      <c r="E64" s="436"/>
      <c r="F64" s="436"/>
    </row>
    <row r="66" spans="1:6" x14ac:dyDescent="0.3">
      <c r="A66" s="401" t="s">
        <v>176</v>
      </c>
      <c r="B66" s="401"/>
      <c r="C66" s="401"/>
      <c r="D66" s="401"/>
      <c r="E66" s="401"/>
      <c r="F66" s="401"/>
    </row>
    <row r="67" spans="1:6" x14ac:dyDescent="0.3">
      <c r="A67" s="401" t="s">
        <v>177</v>
      </c>
      <c r="B67" s="401"/>
      <c r="C67" s="401"/>
      <c r="D67" s="401"/>
      <c r="E67" s="401"/>
      <c r="F67" s="401"/>
    </row>
    <row r="68" spans="1:6" x14ac:dyDescent="0.3">
      <c r="A68" s="459" t="s">
        <v>160</v>
      </c>
      <c r="B68" s="459"/>
      <c r="C68" s="83" t="s">
        <v>161</v>
      </c>
      <c r="D68" s="82" t="s">
        <v>162</v>
      </c>
      <c r="E68" s="87" t="s">
        <v>178</v>
      </c>
      <c r="F68" s="82" t="s">
        <v>164</v>
      </c>
    </row>
    <row r="69" spans="1:6" ht="30" customHeight="1" x14ac:dyDescent="0.3">
      <c r="A69" s="422" t="s">
        <v>179</v>
      </c>
      <c r="B69" s="422"/>
      <c r="C69" s="18" t="s">
        <v>166</v>
      </c>
      <c r="D69" s="18"/>
      <c r="E69" s="23"/>
      <c r="F69" s="34" t="s">
        <v>411</v>
      </c>
    </row>
    <row r="70" spans="1:6" ht="30" customHeight="1" x14ac:dyDescent="0.3">
      <c r="A70" s="417" t="s">
        <v>181</v>
      </c>
      <c r="B70" s="417"/>
      <c r="C70" s="24" t="s">
        <v>166</v>
      </c>
      <c r="D70" s="24"/>
      <c r="E70" s="25"/>
      <c r="F70" s="35" t="s">
        <v>411</v>
      </c>
    </row>
    <row r="71" spans="1:6" s="59" customFormat="1" ht="30" customHeight="1" x14ac:dyDescent="0.3">
      <c r="A71" s="423" t="s">
        <v>182</v>
      </c>
      <c r="B71" s="423"/>
      <c r="C71" s="246" t="s">
        <v>166</v>
      </c>
      <c r="D71" s="246"/>
      <c r="E71" s="247"/>
      <c r="F71" s="35" t="s">
        <v>411</v>
      </c>
    </row>
    <row r="72" spans="1:6" x14ac:dyDescent="0.3">
      <c r="A72" s="128" t="s">
        <v>135</v>
      </c>
      <c r="B72" s="200" t="s">
        <v>394</v>
      </c>
      <c r="C72" s="127"/>
      <c r="D72" s="127"/>
      <c r="E72" s="127"/>
      <c r="F72" s="127"/>
    </row>
    <row r="73" spans="1:6" ht="35.1" customHeight="1" x14ac:dyDescent="0.3">
      <c r="A73" s="411" t="s">
        <v>184</v>
      </c>
      <c r="B73" s="412"/>
      <c r="C73" s="412"/>
      <c r="D73" s="412"/>
      <c r="E73" s="412"/>
      <c r="F73" s="413"/>
    </row>
    <row r="74" spans="1:6" ht="50.1" customHeight="1" x14ac:dyDescent="0.3">
      <c r="A74" s="436" t="s">
        <v>412</v>
      </c>
      <c r="B74" s="436"/>
      <c r="C74" s="436"/>
      <c r="D74" s="436"/>
      <c r="E74" s="436"/>
      <c r="F74" s="436"/>
    </row>
    <row r="75" spans="1:6" ht="9.9" customHeight="1" x14ac:dyDescent="0.3">
      <c r="E75" s="36"/>
    </row>
    <row r="76" spans="1:6" ht="39.9" customHeight="1" x14ac:dyDescent="0.3">
      <c r="A76" s="88" t="s">
        <v>322</v>
      </c>
      <c r="B76" s="380"/>
      <c r="C76" s="381"/>
      <c r="D76" s="382" t="s">
        <v>323</v>
      </c>
      <c r="E76" s="383"/>
      <c r="F76" s="384"/>
    </row>
    <row r="77" spans="1:6" ht="39.9" customHeight="1" x14ac:dyDescent="0.3">
      <c r="A77" s="88" t="s">
        <v>188</v>
      </c>
      <c r="B77" s="380"/>
      <c r="C77" s="381"/>
      <c r="D77" s="385"/>
      <c r="E77" s="386"/>
      <c r="F77" s="387"/>
    </row>
    <row r="78" spans="1:6" ht="39.9" customHeight="1" x14ac:dyDescent="0.3">
      <c r="A78" s="88" t="s">
        <v>190</v>
      </c>
      <c r="B78" s="380"/>
      <c r="C78" s="381"/>
      <c r="D78" s="388"/>
      <c r="E78" s="389"/>
      <c r="F78" s="390"/>
    </row>
    <row r="80" spans="1:6" ht="21.9" customHeight="1" x14ac:dyDescent="0.3">
      <c r="A80" s="402" t="s">
        <v>203</v>
      </c>
      <c r="B80" s="402"/>
      <c r="C80" s="402"/>
      <c r="D80" s="402"/>
      <c r="E80" s="402"/>
      <c r="F80" s="402"/>
    </row>
    <row r="81" spans="1:6" ht="9.9" customHeight="1" x14ac:dyDescent="0.3"/>
    <row r="82" spans="1:6" ht="84.9" customHeight="1" x14ac:dyDescent="0.3">
      <c r="A82" s="369" t="s">
        <v>324</v>
      </c>
      <c r="B82" s="369"/>
      <c r="C82" s="369"/>
      <c r="D82" s="369"/>
      <c r="E82" s="369"/>
      <c r="F82" s="369"/>
    </row>
    <row r="83" spans="1:6" ht="9.9" customHeight="1" x14ac:dyDescent="0.3"/>
    <row r="84" spans="1:6" x14ac:dyDescent="0.3">
      <c r="A84" s="401" t="s">
        <v>205</v>
      </c>
      <c r="B84" s="401"/>
      <c r="C84" s="401"/>
      <c r="D84" s="401"/>
      <c r="E84" s="401"/>
      <c r="F84" s="401"/>
    </row>
    <row r="85" spans="1:6" x14ac:dyDescent="0.3">
      <c r="A85" s="401" t="s">
        <v>325</v>
      </c>
      <c r="B85" s="401"/>
      <c r="C85" s="401"/>
      <c r="D85" s="401"/>
      <c r="E85" s="401"/>
      <c r="F85" s="401"/>
    </row>
    <row r="86" spans="1:6" x14ac:dyDescent="0.3">
      <c r="A86" s="401" t="s">
        <v>207</v>
      </c>
      <c r="B86" s="401"/>
      <c r="C86" s="401"/>
      <c r="D86" s="401"/>
      <c r="E86" s="401"/>
      <c r="F86" s="401"/>
    </row>
    <row r="87" spans="1:6" ht="45" customHeight="1" x14ac:dyDescent="0.3">
      <c r="A87" s="75" t="s">
        <v>208</v>
      </c>
      <c r="B87" s="75" t="s">
        <v>326</v>
      </c>
      <c r="C87" s="75" t="s">
        <v>210</v>
      </c>
      <c r="D87" s="75" t="s">
        <v>211</v>
      </c>
      <c r="E87" s="75" t="s">
        <v>212</v>
      </c>
      <c r="F87" s="75" t="s">
        <v>350</v>
      </c>
    </row>
    <row r="88" spans="1:6" x14ac:dyDescent="0.3">
      <c r="A88" s="76" t="s">
        <v>126</v>
      </c>
      <c r="B88" s="77">
        <f>+SUM(B90:B93)</f>
        <v>50667672892</v>
      </c>
      <c r="C88" s="302">
        <f>+SUM(C90:C93)</f>
        <v>100</v>
      </c>
      <c r="D88" s="79"/>
      <c r="E88" s="79"/>
      <c r="F88" s="79"/>
    </row>
    <row r="89" spans="1:6" ht="9.9" customHeight="1" x14ac:dyDescent="0.3">
      <c r="A89" s="20"/>
      <c r="B89" s="21"/>
      <c r="C89" s="53"/>
      <c r="D89" s="19"/>
      <c r="E89" s="19"/>
      <c r="F89" s="19"/>
    </row>
    <row r="90" spans="1:6" ht="17.100000000000001" customHeight="1" x14ac:dyDescent="0.3">
      <c r="A90" s="20" t="s">
        <v>214</v>
      </c>
      <c r="B90" s="21">
        <f>+'1T'!B99</f>
        <v>53713343422</v>
      </c>
      <c r="C90" s="53">
        <f>+B90/$B$88*100</f>
        <v>106.01107245736736</v>
      </c>
      <c r="D90" s="172" t="str">
        <f>+'1T'!D99</f>
        <v>MTSS-DMT-OF-628-2023</v>
      </c>
      <c r="E90" s="172">
        <f>+'1T'!E99</f>
        <v>0</v>
      </c>
      <c r="F90" s="172" t="str">
        <f>+'1T'!F99</f>
        <v>N/A</v>
      </c>
    </row>
    <row r="91" spans="1:6" ht="17.100000000000001" customHeight="1" x14ac:dyDescent="0.3">
      <c r="A91" s="168" t="s">
        <v>216</v>
      </c>
      <c r="B91" s="21">
        <f>+'1T'!B100</f>
        <v>0</v>
      </c>
      <c r="C91" s="53">
        <f>+B91/$B$88*100</f>
        <v>0</v>
      </c>
      <c r="D91" s="172">
        <f>+'1T'!D100</f>
        <v>0</v>
      </c>
      <c r="E91" s="172">
        <f>+'1T'!E100</f>
        <v>0</v>
      </c>
      <c r="F91" s="172" t="s">
        <v>0</v>
      </c>
    </row>
    <row r="92" spans="1:6" ht="17.100000000000001" customHeight="1" x14ac:dyDescent="0.3">
      <c r="A92" s="20" t="s">
        <v>415</v>
      </c>
      <c r="B92" s="21">
        <v>-1592303215.0500002</v>
      </c>
      <c r="C92" s="53">
        <f t="shared" ref="C92:C96" si="6">+B92/$B$88*100</f>
        <v>-3.1426413019679287</v>
      </c>
      <c r="D92" s="172" t="s">
        <v>420</v>
      </c>
      <c r="E92" s="172">
        <f>+'1T'!E101</f>
        <v>0</v>
      </c>
      <c r="F92" s="172" t="s">
        <v>0</v>
      </c>
    </row>
    <row r="93" spans="1:6" ht="17.100000000000001" customHeight="1" x14ac:dyDescent="0.3">
      <c r="A93" s="177" t="s">
        <v>218</v>
      </c>
      <c r="B93" s="178">
        <v>-1453367314.95</v>
      </c>
      <c r="C93" s="290">
        <f t="shared" si="6"/>
        <v>-2.8684311553994313</v>
      </c>
      <c r="D93" s="172" t="s">
        <v>416</v>
      </c>
      <c r="E93" s="172">
        <f>+'1T'!E102</f>
        <v>0</v>
      </c>
      <c r="F93" s="172" t="s">
        <v>0</v>
      </c>
    </row>
    <row r="94" spans="1:6" ht="17.100000000000001" customHeight="1" x14ac:dyDescent="0.3">
      <c r="A94" s="20" t="s">
        <v>219</v>
      </c>
      <c r="B94" s="169">
        <v>1700000000</v>
      </c>
      <c r="C94" s="310">
        <f t="shared" si="6"/>
        <v>3.3551965246629982</v>
      </c>
      <c r="D94" s="172" t="s">
        <v>220</v>
      </c>
      <c r="E94" s="172"/>
      <c r="F94" s="172" t="s">
        <v>0</v>
      </c>
    </row>
    <row r="95" spans="1:6" ht="17.100000000000001" customHeight="1" x14ac:dyDescent="0.3">
      <c r="A95" s="20" t="s">
        <v>221</v>
      </c>
      <c r="B95" s="288">
        <v>464595000</v>
      </c>
      <c r="C95" s="310">
        <f t="shared" si="6"/>
        <v>0.91694560551517978</v>
      </c>
      <c r="D95" s="172" t="s">
        <v>405</v>
      </c>
      <c r="E95" s="172"/>
      <c r="F95" s="172" t="s">
        <v>0</v>
      </c>
    </row>
    <row r="96" spans="1:6" ht="17.100000000000001" customHeight="1" x14ac:dyDescent="0.3">
      <c r="A96" s="20" t="s">
        <v>413</v>
      </c>
      <c r="B96" s="21">
        <v>165000000</v>
      </c>
      <c r="C96" s="310">
        <f t="shared" si="6"/>
        <v>0.32565142739376157</v>
      </c>
      <c r="D96" s="59" t="s">
        <v>419</v>
      </c>
      <c r="E96" s="59"/>
      <c r="F96" s="59" t="s">
        <v>0</v>
      </c>
    </row>
    <row r="97" spans="1:6" ht="14.4" customHeight="1" x14ac:dyDescent="0.3">
      <c r="A97" s="460" t="s">
        <v>375</v>
      </c>
      <c r="B97" s="460"/>
      <c r="C97" s="460"/>
      <c r="D97" s="460"/>
      <c r="E97" s="460"/>
      <c r="F97" s="460"/>
    </row>
    <row r="98" spans="1:6" ht="35.1" customHeight="1" x14ac:dyDescent="0.3">
      <c r="A98" s="430" t="s">
        <v>223</v>
      </c>
      <c r="B98" s="431"/>
      <c r="C98" s="431"/>
      <c r="D98" s="431"/>
      <c r="E98" s="431"/>
      <c r="F98" s="432"/>
    </row>
    <row r="99" spans="1:6" ht="50.1" customHeight="1" x14ac:dyDescent="0.3">
      <c r="A99" s="424" t="s">
        <v>418</v>
      </c>
      <c r="B99" s="425"/>
      <c r="C99" s="425"/>
      <c r="D99" s="425"/>
      <c r="E99" s="425"/>
      <c r="F99" s="426"/>
    </row>
    <row r="100" spans="1:6" ht="9.9" customHeight="1" x14ac:dyDescent="0.3">
      <c r="A100" s="20"/>
      <c r="B100" s="39"/>
      <c r="C100" s="19"/>
    </row>
    <row r="101" spans="1:6" x14ac:dyDescent="0.3">
      <c r="A101" s="401" t="s">
        <v>225</v>
      </c>
      <c r="B101" s="401"/>
      <c r="C101" s="401"/>
      <c r="D101" s="401"/>
      <c r="E101" s="401"/>
      <c r="F101" s="401"/>
    </row>
    <row r="102" spans="1:6" x14ac:dyDescent="0.3">
      <c r="A102" s="401" t="s">
        <v>226</v>
      </c>
      <c r="B102" s="401"/>
      <c r="C102" s="401"/>
      <c r="D102" s="401"/>
      <c r="E102" s="401"/>
      <c r="F102" s="401"/>
    </row>
    <row r="103" spans="1:6" x14ac:dyDescent="0.3">
      <c r="A103" s="401" t="s">
        <v>207</v>
      </c>
      <c r="B103" s="401"/>
      <c r="C103" s="401"/>
      <c r="D103" s="401"/>
      <c r="E103" s="401"/>
      <c r="F103" s="401"/>
    </row>
    <row r="104" spans="1:6" ht="34.5" customHeight="1" x14ac:dyDescent="0.3">
      <c r="A104" s="123" t="s">
        <v>227</v>
      </c>
      <c r="B104" s="123" t="s">
        <v>228</v>
      </c>
      <c r="C104" s="89" t="s">
        <v>359</v>
      </c>
      <c r="D104" s="89" t="s">
        <v>360</v>
      </c>
      <c r="E104" s="89" t="s">
        <v>361</v>
      </c>
      <c r="F104" s="89" t="s">
        <v>362</v>
      </c>
    </row>
    <row r="105" spans="1:6" ht="18" customHeight="1" x14ac:dyDescent="0.3">
      <c r="A105" s="76" t="s">
        <v>126</v>
      </c>
      <c r="B105" s="90"/>
      <c r="C105" s="77">
        <f>+C107</f>
        <v>1056816846.1124039</v>
      </c>
      <c r="D105" s="77">
        <f>+D107</f>
        <v>-1691769140.8875961</v>
      </c>
      <c r="E105" s="77">
        <f>+E107</f>
        <v>1056816846.1124039</v>
      </c>
      <c r="F105" s="77">
        <f>+F107</f>
        <v>421864551.33721161</v>
      </c>
    </row>
    <row r="106" spans="1:6" ht="9.9" customHeight="1" x14ac:dyDescent="0.3">
      <c r="A106" s="10"/>
      <c r="B106" s="40"/>
      <c r="C106" s="12"/>
      <c r="D106" s="12"/>
      <c r="E106" s="12"/>
      <c r="F106" s="41"/>
    </row>
    <row r="107" spans="1:6" x14ac:dyDescent="0.3">
      <c r="A107" s="415" t="s">
        <v>230</v>
      </c>
      <c r="B107" s="415"/>
      <c r="C107" s="92">
        <f>+C108+C112</f>
        <v>1056816846.1124039</v>
      </c>
      <c r="D107" s="92">
        <f t="shared" ref="D107:E107" si="7">+D108+D112</f>
        <v>-1691769140.8875961</v>
      </c>
      <c r="E107" s="92">
        <f t="shared" si="7"/>
        <v>1056816846.1124039</v>
      </c>
      <c r="F107" s="92">
        <f>+F108+F112</f>
        <v>421864551.33721161</v>
      </c>
    </row>
    <row r="108" spans="1:6" x14ac:dyDescent="0.3">
      <c r="A108" s="153" t="s">
        <v>231</v>
      </c>
      <c r="B108" s="158" t="s">
        <v>232</v>
      </c>
      <c r="C108" s="12">
        <f>+C109</f>
        <v>1056816846.1124039</v>
      </c>
      <c r="D108" s="12">
        <f t="shared" ref="D108:E108" si="8">+D109</f>
        <v>1056816846.1124039</v>
      </c>
      <c r="E108" s="12">
        <f t="shared" si="8"/>
        <v>1056816846.1124039</v>
      </c>
      <c r="F108" s="286">
        <f>+C108+D108+E108</f>
        <v>3170450538.3372116</v>
      </c>
    </row>
    <row r="109" spans="1:6" x14ac:dyDescent="0.3">
      <c r="A109" s="153" t="s">
        <v>233</v>
      </c>
      <c r="B109" s="158" t="s">
        <v>2</v>
      </c>
      <c r="C109" s="71">
        <f>+C110</f>
        <v>1056816846.1124039</v>
      </c>
      <c r="D109" s="71">
        <f t="shared" ref="D109:E109" si="9">+D110</f>
        <v>1056816846.1124039</v>
      </c>
      <c r="E109" s="71">
        <f t="shared" si="9"/>
        <v>1056816846.1124039</v>
      </c>
      <c r="F109" s="287">
        <f t="shared" ref="F109" si="10">+C109+D109+E109</f>
        <v>3170450538.3372116</v>
      </c>
    </row>
    <row r="110" spans="1:6" x14ac:dyDescent="0.3">
      <c r="A110" s="153" t="s">
        <v>234</v>
      </c>
      <c r="B110" s="158" t="s">
        <v>235</v>
      </c>
      <c r="C110" s="227">
        <v>1056816846.1124039</v>
      </c>
      <c r="D110" s="227">
        <v>1056816846.1124039</v>
      </c>
      <c r="E110" s="227">
        <v>1056816846.1124039</v>
      </c>
      <c r="F110" s="287">
        <f t="shared" ref="F110:F115" si="11">+C110+D110+E110</f>
        <v>3170450538.3372116</v>
      </c>
    </row>
    <row r="111" spans="1:6" x14ac:dyDescent="0.3">
      <c r="A111" s="294" t="s">
        <v>236</v>
      </c>
      <c r="B111" s="295" t="s">
        <v>237</v>
      </c>
      <c r="C111" s="318">
        <v>0</v>
      </c>
      <c r="D111" s="318">
        <v>0</v>
      </c>
      <c r="E111" s="318">
        <v>0</v>
      </c>
      <c r="F111" s="297">
        <f t="shared" si="11"/>
        <v>0</v>
      </c>
    </row>
    <row r="112" spans="1:6" x14ac:dyDescent="0.3">
      <c r="A112" s="153" t="s">
        <v>238</v>
      </c>
      <c r="B112" s="158" t="s">
        <v>239</v>
      </c>
      <c r="C112" s="315">
        <f>+C113</f>
        <v>0</v>
      </c>
      <c r="D112" s="315">
        <f t="shared" ref="D112:E113" si="12">+D113</f>
        <v>-2748585987</v>
      </c>
      <c r="E112" s="315">
        <f>+E113</f>
        <v>0</v>
      </c>
      <c r="F112" s="286">
        <f t="shared" si="11"/>
        <v>-2748585987</v>
      </c>
    </row>
    <row r="113" spans="1:6" x14ac:dyDescent="0.3">
      <c r="A113" s="153" t="s">
        <v>240</v>
      </c>
      <c r="B113" s="158" t="s">
        <v>1</v>
      </c>
      <c r="C113" s="227">
        <f>+C114</f>
        <v>0</v>
      </c>
      <c r="D113" s="227">
        <f t="shared" si="12"/>
        <v>-2748585987</v>
      </c>
      <c r="E113" s="227">
        <f t="shared" si="12"/>
        <v>0</v>
      </c>
      <c r="F113" s="287">
        <f t="shared" si="11"/>
        <v>-2748585987</v>
      </c>
    </row>
    <row r="114" spans="1:6" x14ac:dyDescent="0.3">
      <c r="A114" s="153" t="s">
        <v>241</v>
      </c>
      <c r="B114" s="158" t="s">
        <v>242</v>
      </c>
      <c r="C114" s="227">
        <v>0</v>
      </c>
      <c r="D114" s="227">
        <v>-2748585987</v>
      </c>
      <c r="E114" s="227">
        <v>0</v>
      </c>
      <c r="F114" s="287">
        <f t="shared" si="11"/>
        <v>-2748585987</v>
      </c>
    </row>
    <row r="115" spans="1:6" x14ac:dyDescent="0.3">
      <c r="A115" s="294" t="s">
        <v>243</v>
      </c>
      <c r="B115" s="295" t="s">
        <v>244</v>
      </c>
      <c r="C115" s="318">
        <v>0</v>
      </c>
      <c r="D115" s="318">
        <v>0</v>
      </c>
      <c r="E115" s="318">
        <v>0</v>
      </c>
      <c r="F115" s="297">
        <f t="shared" si="11"/>
        <v>0</v>
      </c>
    </row>
    <row r="116" spans="1:6" ht="9.9" customHeight="1" x14ac:dyDescent="0.3">
      <c r="A116" s="107"/>
      <c r="B116" s="38"/>
      <c r="C116" s="44"/>
      <c r="D116" s="44"/>
      <c r="E116" s="44"/>
      <c r="F116" s="45"/>
    </row>
    <row r="117" spans="1:6" x14ac:dyDescent="0.3">
      <c r="A117" s="460" t="s">
        <v>378</v>
      </c>
      <c r="B117" s="460"/>
      <c r="C117" s="460"/>
      <c r="D117" s="460"/>
      <c r="E117" s="460"/>
      <c r="F117" s="460"/>
    </row>
    <row r="118" spans="1:6" ht="35.1" customHeight="1" x14ac:dyDescent="0.3">
      <c r="A118" s="431" t="s">
        <v>329</v>
      </c>
      <c r="B118" s="431"/>
      <c r="C118" s="431"/>
      <c r="D118" s="431"/>
      <c r="E118" s="431"/>
      <c r="F118" s="431"/>
    </row>
    <row r="119" spans="1:6" ht="101.4" customHeight="1" x14ac:dyDescent="0.3">
      <c r="A119" s="436" t="s">
        <v>421</v>
      </c>
      <c r="B119" s="436"/>
      <c r="C119" s="436"/>
      <c r="D119" s="436"/>
      <c r="E119" s="436"/>
      <c r="F119" s="436"/>
    </row>
    <row r="120" spans="1:6" ht="9.9" customHeight="1" x14ac:dyDescent="0.3">
      <c r="A120" s="20"/>
      <c r="B120" s="39"/>
      <c r="C120" s="19"/>
    </row>
    <row r="121" spans="1:6" x14ac:dyDescent="0.3">
      <c r="A121" s="401" t="s">
        <v>248</v>
      </c>
      <c r="B121" s="401"/>
      <c r="C121" s="401"/>
      <c r="D121" s="401"/>
      <c r="E121" s="401"/>
      <c r="F121" s="401"/>
    </row>
    <row r="122" spans="1:6" ht="33" customHeight="1" x14ac:dyDescent="0.3">
      <c r="A122" s="416" t="s">
        <v>249</v>
      </c>
      <c r="B122" s="416"/>
      <c r="C122" s="416"/>
      <c r="D122" s="416"/>
      <c r="E122" s="416"/>
      <c r="F122" s="416"/>
    </row>
    <row r="123" spans="1:6" x14ac:dyDescent="0.3">
      <c r="A123" s="401" t="s">
        <v>207</v>
      </c>
      <c r="B123" s="401"/>
      <c r="C123" s="401"/>
      <c r="D123" s="401"/>
      <c r="E123" s="401"/>
      <c r="F123" s="401"/>
    </row>
    <row r="124" spans="1:6" ht="33" customHeight="1" x14ac:dyDescent="0.3">
      <c r="A124" s="89" t="s">
        <v>227</v>
      </c>
      <c r="B124" s="123" t="s">
        <v>250</v>
      </c>
      <c r="C124" s="89" t="s">
        <v>359</v>
      </c>
      <c r="D124" s="89" t="s">
        <v>360</v>
      </c>
      <c r="E124" s="89" t="s">
        <v>361</v>
      </c>
      <c r="F124" s="89" t="s">
        <v>362</v>
      </c>
    </row>
    <row r="125" spans="1:6" ht="18" customHeight="1" x14ac:dyDescent="0.3">
      <c r="A125" s="76" t="s">
        <v>126</v>
      </c>
      <c r="B125" s="90"/>
      <c r="C125" s="77">
        <f>+C127+C139</f>
        <v>4204752265.7599998</v>
      </c>
      <c r="D125" s="77">
        <f>+D127+D139</f>
        <v>6252764984.9500008</v>
      </c>
      <c r="E125" s="77">
        <f>+E127+E139</f>
        <v>9313583262.3800011</v>
      </c>
      <c r="F125" s="77">
        <f>+F127</f>
        <v>19771100513.09</v>
      </c>
    </row>
    <row r="126" spans="1:6" ht="9.9" customHeight="1" x14ac:dyDescent="0.3">
      <c r="A126" s="10"/>
      <c r="B126" s="40"/>
      <c r="C126" s="12"/>
      <c r="D126" s="12"/>
      <c r="E126" s="12"/>
      <c r="F126" s="41"/>
    </row>
    <row r="127" spans="1:6" ht="18" customHeight="1" x14ac:dyDescent="0.3">
      <c r="A127" s="415" t="s">
        <v>330</v>
      </c>
      <c r="B127" s="415"/>
      <c r="C127" s="92">
        <f>+SUM(C128:C137)</f>
        <v>4204752265.7599998</v>
      </c>
      <c r="D127" s="92">
        <f t="shared" ref="D127:E127" si="13">+SUM(D128:D137)</f>
        <v>6252764984.9500008</v>
      </c>
      <c r="E127" s="92">
        <f t="shared" si="13"/>
        <v>9313583262.3800011</v>
      </c>
      <c r="F127" s="92">
        <f>+SUM(F128:F137)</f>
        <v>19771100513.09</v>
      </c>
    </row>
    <row r="128" spans="1:6" x14ac:dyDescent="0.3">
      <c r="A128" s="153">
        <v>0</v>
      </c>
      <c r="B128" s="158" t="s">
        <v>252</v>
      </c>
      <c r="C128" s="71">
        <v>1024759509.8899997</v>
      </c>
      <c r="D128" s="71">
        <v>994667400.75999987</v>
      </c>
      <c r="E128" s="71">
        <v>1872980088.4200034</v>
      </c>
      <c r="F128" s="287">
        <f>+C128+D128+E128</f>
        <v>3892406999.070003</v>
      </c>
    </row>
    <row r="129" spans="1:6" x14ac:dyDescent="0.3">
      <c r="A129" s="153">
        <v>1</v>
      </c>
      <c r="B129" s="158" t="s">
        <v>3</v>
      </c>
      <c r="C129" s="71">
        <v>39108223.25</v>
      </c>
      <c r="D129" s="288">
        <v>58870106.490000002</v>
      </c>
      <c r="E129" s="288">
        <v>151188336.37</v>
      </c>
      <c r="F129" s="287">
        <f t="shared" ref="F129:F137" si="14">+C129+D129+E129</f>
        <v>249166666.11000001</v>
      </c>
    </row>
    <row r="130" spans="1:6" x14ac:dyDescent="0.3">
      <c r="A130" s="153">
        <v>2</v>
      </c>
      <c r="B130" s="158" t="s">
        <v>253</v>
      </c>
      <c r="C130" s="353">
        <v>1149779754.6999998</v>
      </c>
      <c r="D130" s="353">
        <v>2564782419.5799999</v>
      </c>
      <c r="E130" s="353">
        <v>5319894391.9699974</v>
      </c>
      <c r="F130" s="287">
        <f t="shared" si="14"/>
        <v>9034456566.2499962</v>
      </c>
    </row>
    <row r="131" spans="1:6" x14ac:dyDescent="0.3">
      <c r="A131" s="153">
        <v>3</v>
      </c>
      <c r="B131" s="158" t="s">
        <v>254</v>
      </c>
      <c r="C131" s="71">
        <v>0</v>
      </c>
      <c r="D131" s="71">
        <v>0</v>
      </c>
      <c r="E131" s="71">
        <v>0</v>
      </c>
      <c r="F131" s="287">
        <f t="shared" si="14"/>
        <v>0</v>
      </c>
    </row>
    <row r="132" spans="1:6" x14ac:dyDescent="0.3">
      <c r="A132" s="153">
        <v>4</v>
      </c>
      <c r="B132" s="158" t="s">
        <v>255</v>
      </c>
      <c r="C132" s="71">
        <v>0</v>
      </c>
      <c r="D132" s="71">
        <v>0</v>
      </c>
      <c r="E132" s="71">
        <v>0</v>
      </c>
      <c r="F132" s="287">
        <f t="shared" si="14"/>
        <v>0</v>
      </c>
    </row>
    <row r="133" spans="1:6" x14ac:dyDescent="0.3">
      <c r="A133" s="153">
        <v>5</v>
      </c>
      <c r="B133" s="158" t="s">
        <v>256</v>
      </c>
      <c r="C133" s="227">
        <v>0</v>
      </c>
      <c r="D133" s="227">
        <v>210573190.11000001</v>
      </c>
      <c r="E133" s="227">
        <v>309325211.82999998</v>
      </c>
      <c r="F133" s="287">
        <f t="shared" si="14"/>
        <v>519898401.94</v>
      </c>
    </row>
    <row r="134" spans="1:6" x14ac:dyDescent="0.3">
      <c r="A134" s="153">
        <v>6</v>
      </c>
      <c r="B134" s="158" t="s">
        <v>2</v>
      </c>
      <c r="C134" s="227">
        <v>1991104777.9200001</v>
      </c>
      <c r="D134" s="227">
        <v>2423871868.0100002</v>
      </c>
      <c r="E134" s="227">
        <v>1660195233.79</v>
      </c>
      <c r="F134" s="287">
        <f t="shared" si="14"/>
        <v>6075171879.7200003</v>
      </c>
    </row>
    <row r="135" spans="1:6" x14ac:dyDescent="0.3">
      <c r="A135" s="153">
        <v>7</v>
      </c>
      <c r="B135" s="158" t="s">
        <v>1</v>
      </c>
      <c r="C135" s="227">
        <v>0</v>
      </c>
      <c r="D135" s="227">
        <v>0</v>
      </c>
      <c r="E135" s="227">
        <v>0</v>
      </c>
      <c r="F135" s="287">
        <f t="shared" si="14"/>
        <v>0</v>
      </c>
    </row>
    <row r="136" spans="1:6" x14ac:dyDescent="0.3">
      <c r="A136" s="153">
        <v>8</v>
      </c>
      <c r="B136" s="158" t="s">
        <v>257</v>
      </c>
      <c r="C136" s="227">
        <v>0</v>
      </c>
      <c r="D136" s="227">
        <v>0</v>
      </c>
      <c r="E136" s="227">
        <v>0</v>
      </c>
      <c r="F136" s="287">
        <f t="shared" si="14"/>
        <v>0</v>
      </c>
    </row>
    <row r="137" spans="1:6" x14ac:dyDescent="0.3">
      <c r="A137" s="153">
        <v>9</v>
      </c>
      <c r="B137" s="158" t="s">
        <v>258</v>
      </c>
      <c r="C137" s="227">
        <v>0</v>
      </c>
      <c r="D137" s="227">
        <v>0</v>
      </c>
      <c r="E137" s="227">
        <v>0</v>
      </c>
      <c r="F137" s="287">
        <f t="shared" si="14"/>
        <v>0</v>
      </c>
    </row>
    <row r="138" spans="1:6" ht="9.9" customHeight="1" x14ac:dyDescent="0.3">
      <c r="C138" s="217"/>
      <c r="D138" s="217"/>
      <c r="E138" s="217"/>
      <c r="F138" s="217"/>
    </row>
    <row r="139" spans="1:6" ht="18" customHeight="1" x14ac:dyDescent="0.3">
      <c r="A139" s="415" t="s">
        <v>331</v>
      </c>
      <c r="B139" s="415"/>
      <c r="C139" s="92">
        <f>+C140</f>
        <v>0</v>
      </c>
      <c r="D139" s="92">
        <f>+D140</f>
        <v>0</v>
      </c>
      <c r="E139" s="92">
        <f>+E140</f>
        <v>0</v>
      </c>
      <c r="F139" s="92">
        <f>+F140</f>
        <v>0</v>
      </c>
    </row>
    <row r="140" spans="1:6" ht="18" customHeight="1" x14ac:dyDescent="0.3">
      <c r="A140" s="153">
        <v>6</v>
      </c>
      <c r="B140" s="158" t="s">
        <v>2</v>
      </c>
      <c r="C140" s="227">
        <f>+C141</f>
        <v>0</v>
      </c>
      <c r="D140" s="227">
        <f>+D141</f>
        <v>0</v>
      </c>
      <c r="E140" s="227">
        <f>+E141</f>
        <v>0</v>
      </c>
      <c r="F140" s="217">
        <f>+C140+D140+E140</f>
        <v>0</v>
      </c>
    </row>
    <row r="141" spans="1:6" ht="18" customHeight="1" x14ac:dyDescent="0.3">
      <c r="A141" s="298" t="s">
        <v>260</v>
      </c>
      <c r="B141" s="299" t="s">
        <v>261</v>
      </c>
      <c r="C141" s="300">
        <v>0</v>
      </c>
      <c r="D141" s="300">
        <v>0</v>
      </c>
      <c r="E141" s="300">
        <v>0</v>
      </c>
      <c r="F141" s="301">
        <f>+C141+D141+E141</f>
        <v>0</v>
      </c>
    </row>
    <row r="142" spans="1:6" ht="15.75" customHeight="1" x14ac:dyDescent="0.3">
      <c r="A142" s="434" t="s">
        <v>262</v>
      </c>
      <c r="B142" s="434"/>
      <c r="C142" s="434"/>
      <c r="D142" s="434"/>
      <c r="E142" s="434"/>
      <c r="F142" s="434"/>
    </row>
    <row r="143" spans="1:6" ht="15.6" customHeight="1" x14ac:dyDescent="0.3">
      <c r="A143" s="460" t="s">
        <v>409</v>
      </c>
      <c r="B143" s="460"/>
      <c r="C143" s="460"/>
      <c r="D143" s="460"/>
      <c r="E143" s="460"/>
      <c r="F143" s="460"/>
    </row>
    <row r="144" spans="1:6" ht="75" customHeight="1" x14ac:dyDescent="0.3">
      <c r="A144" s="431" t="s">
        <v>263</v>
      </c>
      <c r="B144" s="431"/>
      <c r="C144" s="431"/>
      <c r="D144" s="431"/>
      <c r="E144" s="431"/>
      <c r="F144" s="431"/>
    </row>
    <row r="145" spans="1:6" ht="50.1" customHeight="1" x14ac:dyDescent="0.3">
      <c r="A145" s="436" t="s">
        <v>414</v>
      </c>
      <c r="B145" s="436"/>
      <c r="C145" s="436"/>
      <c r="D145" s="436"/>
      <c r="E145" s="436"/>
      <c r="F145" s="436"/>
    </row>
    <row r="146" spans="1:6" ht="15" customHeight="1" x14ac:dyDescent="0.3">
      <c r="A146" s="52"/>
      <c r="B146" s="52"/>
      <c r="C146" s="52"/>
      <c r="D146" s="52"/>
      <c r="E146" s="52"/>
      <c r="F146" s="52"/>
    </row>
    <row r="147" spans="1:6" x14ac:dyDescent="0.3">
      <c r="A147" s="401" t="s">
        <v>264</v>
      </c>
      <c r="B147" s="401"/>
      <c r="C147" s="401"/>
      <c r="D147" s="401"/>
      <c r="E147" s="401"/>
      <c r="F147" s="401"/>
    </row>
    <row r="148" spans="1:6" x14ac:dyDescent="0.3">
      <c r="A148" s="401" t="s">
        <v>265</v>
      </c>
      <c r="B148" s="401"/>
      <c r="C148" s="401"/>
      <c r="D148" s="401"/>
      <c r="E148" s="401"/>
      <c r="F148" s="401"/>
    </row>
    <row r="149" spans="1:6" x14ac:dyDescent="0.3">
      <c r="A149" s="401" t="s">
        <v>207</v>
      </c>
      <c r="B149" s="401"/>
      <c r="C149" s="401"/>
      <c r="D149" s="401"/>
      <c r="E149" s="401"/>
      <c r="F149" s="401"/>
    </row>
    <row r="150" spans="1:6" ht="17.399999999999999" x14ac:dyDescent="0.3">
      <c r="A150" s="89" t="s">
        <v>266</v>
      </c>
      <c r="B150" s="89" t="s">
        <v>359</v>
      </c>
      <c r="C150" s="89" t="s">
        <v>360</v>
      </c>
      <c r="D150" s="89" t="s">
        <v>361</v>
      </c>
      <c r="E150" s="89" t="s">
        <v>362</v>
      </c>
      <c r="F150" s="241"/>
    </row>
    <row r="151" spans="1:6" x14ac:dyDescent="0.3">
      <c r="A151" s="130" t="s">
        <v>267</v>
      </c>
      <c r="B151" s="39">
        <f>+'3T'!D155</f>
        <v>24797774385.652794</v>
      </c>
      <c r="C151" s="39">
        <f>+B155</f>
        <v>21649838966.005199</v>
      </c>
      <c r="D151" s="39">
        <f>+C155</f>
        <v>13705304840.167603</v>
      </c>
      <c r="E151" s="110">
        <f>+B151</f>
        <v>24797774385.652794</v>
      </c>
      <c r="F151" s="240"/>
    </row>
    <row r="152" spans="1:6" x14ac:dyDescent="0.3">
      <c r="A152" s="130" t="s">
        <v>268</v>
      </c>
      <c r="B152" s="39">
        <f>+C107</f>
        <v>1056816846.1124039</v>
      </c>
      <c r="C152" s="39">
        <f>+D107</f>
        <v>-1691769140.8875961</v>
      </c>
      <c r="D152" s="39">
        <f>+E107</f>
        <v>1056816846.1124039</v>
      </c>
      <c r="E152" s="110">
        <f>+SUM(B152:D152)</f>
        <v>421864551.33721161</v>
      </c>
      <c r="F152" s="240"/>
    </row>
    <row r="153" spans="1:6" x14ac:dyDescent="0.3">
      <c r="A153" s="93" t="s">
        <v>269</v>
      </c>
      <c r="B153" s="94">
        <f>+B151+B152</f>
        <v>25854591231.765198</v>
      </c>
      <c r="C153" s="94">
        <f>+C151+C152</f>
        <v>19958069825.117603</v>
      </c>
      <c r="D153" s="94">
        <f t="shared" ref="D153" si="15">+D151+D152</f>
        <v>14762121686.280006</v>
      </c>
      <c r="E153" s="94">
        <f>+E151+E152</f>
        <v>25219638936.990005</v>
      </c>
      <c r="F153" s="240"/>
    </row>
    <row r="154" spans="1:6" x14ac:dyDescent="0.3">
      <c r="A154" s="130" t="s">
        <v>270</v>
      </c>
      <c r="B154" s="39">
        <f>+C127</f>
        <v>4204752265.7599998</v>
      </c>
      <c r="C154" s="39">
        <f>+D127</f>
        <v>6252764984.9500008</v>
      </c>
      <c r="D154" s="39">
        <f>+E127</f>
        <v>9313583262.3800011</v>
      </c>
      <c r="E154" s="110">
        <f>+SUM(B154:D154)</f>
        <v>19771100513.090004</v>
      </c>
      <c r="F154" s="240"/>
    </row>
    <row r="155" spans="1:6" x14ac:dyDescent="0.3">
      <c r="A155" s="93" t="s">
        <v>271</v>
      </c>
      <c r="B155" s="94">
        <f>+B153-B154</f>
        <v>21649838966.005199</v>
      </c>
      <c r="C155" s="94">
        <f t="shared" ref="C155:D155" si="16">+C153-C154</f>
        <v>13705304840.167603</v>
      </c>
      <c r="D155" s="94">
        <f t="shared" si="16"/>
        <v>5448538423.9000053</v>
      </c>
      <c r="E155" s="94">
        <f>+E153-E154</f>
        <v>5448538423.9000015</v>
      </c>
      <c r="F155" s="240"/>
    </row>
    <row r="156" spans="1:6" x14ac:dyDescent="0.3">
      <c r="A156" s="460" t="s">
        <v>378</v>
      </c>
      <c r="B156" s="460"/>
      <c r="C156" s="460"/>
      <c r="D156" s="460"/>
      <c r="E156" s="460"/>
      <c r="F156" s="32"/>
    </row>
    <row r="157" spans="1:6" ht="18" customHeight="1" x14ac:dyDescent="0.3">
      <c r="A157" s="443" t="s">
        <v>273</v>
      </c>
      <c r="B157" s="444"/>
      <c r="C157" s="444"/>
      <c r="D157" s="444"/>
      <c r="E157" s="444"/>
      <c r="F157" s="117"/>
    </row>
    <row r="158" spans="1:6" ht="53.1" customHeight="1" x14ac:dyDescent="0.3">
      <c r="A158" s="440" t="s">
        <v>363</v>
      </c>
      <c r="B158" s="441"/>
      <c r="C158" s="441"/>
      <c r="D158" s="441"/>
      <c r="E158" s="441"/>
      <c r="F158" s="442"/>
    </row>
    <row r="159" spans="1:6" ht="18" customHeight="1" x14ac:dyDescent="0.3">
      <c r="A159" s="440" t="s">
        <v>275</v>
      </c>
      <c r="B159" s="441"/>
      <c r="C159" s="441"/>
      <c r="D159" s="441"/>
      <c r="E159" s="441"/>
      <c r="F159" s="442"/>
    </row>
    <row r="160" spans="1:6" ht="18" customHeight="1" x14ac:dyDescent="0.3">
      <c r="A160" s="440" t="s">
        <v>276</v>
      </c>
      <c r="B160" s="441"/>
      <c r="C160" s="441"/>
      <c r="D160" s="441"/>
      <c r="E160" s="441"/>
      <c r="F160" s="442"/>
    </row>
    <row r="161" spans="1:6" ht="18" customHeight="1" x14ac:dyDescent="0.3">
      <c r="A161" s="440" t="s">
        <v>277</v>
      </c>
      <c r="B161" s="441"/>
      <c r="C161" s="441"/>
      <c r="D161" s="441"/>
      <c r="E161" s="441"/>
      <c r="F161" s="442"/>
    </row>
    <row r="162" spans="1:6" ht="18" customHeight="1" x14ac:dyDescent="0.3">
      <c r="A162" s="437" t="s">
        <v>278</v>
      </c>
      <c r="B162" s="438"/>
      <c r="C162" s="438"/>
      <c r="D162" s="438"/>
      <c r="E162" s="438"/>
      <c r="F162" s="439"/>
    </row>
    <row r="163" spans="1:6" x14ac:dyDescent="0.3">
      <c r="A163" s="96" t="s">
        <v>279</v>
      </c>
      <c r="B163" s="97"/>
      <c r="C163" s="97"/>
      <c r="D163" s="97"/>
      <c r="E163" s="97"/>
      <c r="F163" s="98"/>
    </row>
    <row r="164" spans="1:6" ht="45" customHeight="1" x14ac:dyDescent="0.3">
      <c r="A164" s="487" t="s">
        <v>295</v>
      </c>
      <c r="B164" s="488"/>
      <c r="C164" s="488"/>
      <c r="D164" s="488"/>
      <c r="E164" s="488"/>
      <c r="F164" s="489"/>
    </row>
    <row r="165" spans="1:6" x14ac:dyDescent="0.3">
      <c r="A165" s="203"/>
      <c r="B165" s="203"/>
      <c r="C165" s="203"/>
      <c r="D165" s="203"/>
      <c r="E165" s="203"/>
      <c r="F165" s="32"/>
    </row>
    <row r="166" spans="1:6" x14ac:dyDescent="0.3">
      <c r="A166" s="203"/>
      <c r="B166" s="401" t="s">
        <v>281</v>
      </c>
      <c r="C166" s="401"/>
      <c r="D166" s="401"/>
      <c r="F166" s="32"/>
    </row>
    <row r="167" spans="1:6" x14ac:dyDescent="0.3">
      <c r="A167" s="203"/>
      <c r="B167" s="416" t="s">
        <v>282</v>
      </c>
      <c r="C167" s="416"/>
      <c r="D167" s="416"/>
      <c r="F167" s="32"/>
    </row>
    <row r="168" spans="1:6" x14ac:dyDescent="0.3">
      <c r="A168" s="203"/>
      <c r="B168" s="401" t="s">
        <v>207</v>
      </c>
      <c r="C168" s="401"/>
      <c r="D168" s="401"/>
      <c r="F168" s="32"/>
    </row>
    <row r="169" spans="1:6" x14ac:dyDescent="0.3">
      <c r="A169" s="203"/>
      <c r="B169" s="395" t="s">
        <v>266</v>
      </c>
      <c r="C169" s="395"/>
      <c r="D169" s="85" t="s">
        <v>364</v>
      </c>
      <c r="F169" s="32"/>
    </row>
    <row r="170" spans="1:6" x14ac:dyDescent="0.3">
      <c r="A170" s="203"/>
      <c r="B170" s="456" t="s">
        <v>284</v>
      </c>
      <c r="C170" s="456"/>
      <c r="D170" s="85"/>
      <c r="F170" s="32"/>
    </row>
    <row r="171" spans="1:6" x14ac:dyDescent="0.3">
      <c r="A171" s="203"/>
      <c r="B171" s="109" t="s">
        <v>285</v>
      </c>
      <c r="D171" s="39">
        <f>+'2T'!D181</f>
        <v>0</v>
      </c>
      <c r="F171" s="32"/>
    </row>
    <row r="172" spans="1:6" x14ac:dyDescent="0.3">
      <c r="A172" s="203"/>
      <c r="B172" s="109" t="s">
        <v>286</v>
      </c>
      <c r="D172" s="39">
        <f>+'2T'!D182</f>
        <v>0</v>
      </c>
      <c r="F172" s="32"/>
    </row>
    <row r="173" spans="1:6" x14ac:dyDescent="0.3">
      <c r="A173" s="203"/>
      <c r="B173" s="457" t="s">
        <v>126</v>
      </c>
      <c r="C173" s="457"/>
      <c r="D173" s="94">
        <f>+D171+D172</f>
        <v>0</v>
      </c>
      <c r="F173" s="32"/>
    </row>
    <row r="174" spans="1:6" x14ac:dyDescent="0.3">
      <c r="A174" s="203"/>
      <c r="B174" s="109"/>
      <c r="D174" s="39"/>
      <c r="F174" s="32"/>
    </row>
    <row r="175" spans="1:6" x14ac:dyDescent="0.3">
      <c r="A175" s="203"/>
      <c r="B175" s="456" t="s">
        <v>287</v>
      </c>
      <c r="C175" s="456"/>
      <c r="D175" s="85" t="s">
        <v>364</v>
      </c>
      <c r="F175" s="32"/>
    </row>
    <row r="176" spans="1:6" x14ac:dyDescent="0.3">
      <c r="A176" s="203"/>
      <c r="B176" s="109" t="s">
        <v>285</v>
      </c>
      <c r="D176" s="39">
        <v>0</v>
      </c>
      <c r="F176" s="32"/>
    </row>
    <row r="177" spans="1:6" x14ac:dyDescent="0.3">
      <c r="B177" s="109" t="s">
        <v>288</v>
      </c>
      <c r="D177" s="39">
        <v>0</v>
      </c>
    </row>
    <row r="178" spans="1:6" x14ac:dyDescent="0.3">
      <c r="B178" s="457" t="s">
        <v>289</v>
      </c>
      <c r="C178" s="457"/>
      <c r="D178" s="94">
        <f>+D176+D177</f>
        <v>0</v>
      </c>
    </row>
    <row r="179" spans="1:6" x14ac:dyDescent="0.3">
      <c r="B179" s="109"/>
      <c r="D179" s="110"/>
    </row>
    <row r="180" spans="1:6" x14ac:dyDescent="0.3">
      <c r="B180" s="456" t="s">
        <v>290</v>
      </c>
      <c r="C180" s="456"/>
      <c r="D180" s="85" t="s">
        <v>364</v>
      </c>
    </row>
    <row r="181" spans="1:6" x14ac:dyDescent="0.3">
      <c r="B181" s="109" t="s">
        <v>285</v>
      </c>
      <c r="D181" s="39">
        <f>+D171-D176</f>
        <v>0</v>
      </c>
    </row>
    <row r="182" spans="1:6" x14ac:dyDescent="0.3">
      <c r="B182" s="109" t="s">
        <v>286</v>
      </c>
      <c r="D182" s="39">
        <f>+D172-D177</f>
        <v>0</v>
      </c>
    </row>
    <row r="183" spans="1:6" x14ac:dyDescent="0.3">
      <c r="B183" s="457" t="s">
        <v>291</v>
      </c>
      <c r="C183" s="457"/>
      <c r="D183" s="162">
        <f>+D181+D182</f>
        <v>0</v>
      </c>
    </row>
    <row r="184" spans="1:6" x14ac:dyDescent="0.3">
      <c r="B184" s="163" t="s">
        <v>292</v>
      </c>
      <c r="C184" s="126"/>
      <c r="D184" s="160"/>
      <c r="F184" s="32">
        <f>+D176-F187</f>
        <v>0</v>
      </c>
    </row>
    <row r="185" spans="1:6" x14ac:dyDescent="0.3">
      <c r="B185" s="192"/>
      <c r="C185" s="193"/>
      <c r="D185" s="160"/>
    </row>
    <row r="186" spans="1:6" x14ac:dyDescent="0.3">
      <c r="A186" s="84" t="s">
        <v>227</v>
      </c>
      <c r="B186" s="84" t="s">
        <v>293</v>
      </c>
      <c r="C186" s="84" t="s">
        <v>359</v>
      </c>
      <c r="D186" s="84" t="s">
        <v>360</v>
      </c>
      <c r="E186" s="84" t="s">
        <v>361</v>
      </c>
      <c r="F186" s="84" t="s">
        <v>362</v>
      </c>
    </row>
    <row r="187" spans="1:6" x14ac:dyDescent="0.3">
      <c r="A187" s="194" t="s">
        <v>294</v>
      </c>
      <c r="B187" s="195"/>
      <c r="C187" s="196">
        <f>+SUM(C188:C197)</f>
        <v>0</v>
      </c>
      <c r="D187" s="196">
        <f>+SUM(D188:D197)</f>
        <v>0</v>
      </c>
      <c r="E187" s="196">
        <f>+SUM(E188:E197)</f>
        <v>0</v>
      </c>
      <c r="F187" s="196">
        <f>+SUM(F188:F197)</f>
        <v>0</v>
      </c>
    </row>
    <row r="188" spans="1:6" x14ac:dyDescent="0.3">
      <c r="A188" s="153">
        <v>0</v>
      </c>
      <c r="B188" s="158" t="s">
        <v>252</v>
      </c>
      <c r="C188" s="13">
        <v>0</v>
      </c>
      <c r="D188" s="13">
        <v>0</v>
      </c>
      <c r="E188" s="13">
        <v>0</v>
      </c>
      <c r="F188" s="43">
        <f>+C188+D188+E188</f>
        <v>0</v>
      </c>
    </row>
    <row r="189" spans="1:6" x14ac:dyDescent="0.3">
      <c r="A189" s="153">
        <v>1</v>
      </c>
      <c r="B189" s="158" t="s">
        <v>3</v>
      </c>
      <c r="C189" s="13">
        <v>0</v>
      </c>
      <c r="D189" s="47">
        <v>0</v>
      </c>
      <c r="E189" s="47">
        <v>0</v>
      </c>
      <c r="F189" s="43">
        <f t="shared" ref="F189:F197" si="17">+C189+D189+E189</f>
        <v>0</v>
      </c>
    </row>
    <row r="190" spans="1:6" x14ac:dyDescent="0.3">
      <c r="A190" s="153">
        <v>2</v>
      </c>
      <c r="B190" s="158" t="s">
        <v>253</v>
      </c>
      <c r="C190" s="13">
        <v>0</v>
      </c>
      <c r="D190" s="13">
        <v>0</v>
      </c>
      <c r="E190" s="13">
        <v>0</v>
      </c>
      <c r="F190" s="43">
        <f t="shared" si="17"/>
        <v>0</v>
      </c>
    </row>
    <row r="191" spans="1:6" x14ac:dyDescent="0.3">
      <c r="A191" s="153">
        <v>3</v>
      </c>
      <c r="B191" s="158" t="s">
        <v>254</v>
      </c>
      <c r="C191" s="13">
        <v>0</v>
      </c>
      <c r="D191" s="13">
        <v>0</v>
      </c>
      <c r="E191" s="13">
        <v>0</v>
      </c>
      <c r="F191" s="43">
        <f t="shared" si="17"/>
        <v>0</v>
      </c>
    </row>
    <row r="192" spans="1:6" x14ac:dyDescent="0.3">
      <c r="A192" s="153">
        <v>4</v>
      </c>
      <c r="B192" s="158" t="s">
        <v>255</v>
      </c>
      <c r="C192" s="13">
        <v>0</v>
      </c>
      <c r="D192" s="13">
        <v>0</v>
      </c>
      <c r="E192" s="13">
        <v>0</v>
      </c>
      <c r="F192" s="43">
        <f t="shared" si="17"/>
        <v>0</v>
      </c>
    </row>
    <row r="193" spans="1:6" x14ac:dyDescent="0.3">
      <c r="A193" s="153">
        <v>5</v>
      </c>
      <c r="B193" s="158" t="s">
        <v>256</v>
      </c>
      <c r="C193" s="13">
        <v>0</v>
      </c>
      <c r="D193" s="13">
        <v>0</v>
      </c>
      <c r="E193" s="13">
        <v>0</v>
      </c>
      <c r="F193" s="43">
        <f t="shared" si="17"/>
        <v>0</v>
      </c>
    </row>
    <row r="194" spans="1:6" x14ac:dyDescent="0.3">
      <c r="A194" s="153">
        <v>6</v>
      </c>
      <c r="B194" s="158" t="s">
        <v>2</v>
      </c>
      <c r="C194" s="13">
        <v>0</v>
      </c>
      <c r="D194" s="13">
        <v>0</v>
      </c>
      <c r="E194" s="13">
        <v>0</v>
      </c>
      <c r="F194" s="43">
        <f t="shared" si="17"/>
        <v>0</v>
      </c>
    </row>
    <row r="195" spans="1:6" x14ac:dyDescent="0.3">
      <c r="A195" s="153">
        <v>7</v>
      </c>
      <c r="B195" s="158" t="s">
        <v>1</v>
      </c>
      <c r="C195" s="13">
        <v>0</v>
      </c>
      <c r="D195" s="13">
        <v>0</v>
      </c>
      <c r="E195" s="13">
        <v>0</v>
      </c>
      <c r="F195" s="43">
        <f t="shared" si="17"/>
        <v>0</v>
      </c>
    </row>
    <row r="196" spans="1:6" x14ac:dyDescent="0.3">
      <c r="A196" s="153">
        <v>8</v>
      </c>
      <c r="B196" s="158" t="s">
        <v>257</v>
      </c>
      <c r="C196" s="13">
        <v>0</v>
      </c>
      <c r="D196" s="13">
        <v>0</v>
      </c>
      <c r="E196" s="13">
        <v>0</v>
      </c>
      <c r="F196" s="43">
        <f t="shared" si="17"/>
        <v>0</v>
      </c>
    </row>
    <row r="197" spans="1:6" x14ac:dyDescent="0.3">
      <c r="A197" s="197">
        <v>9</v>
      </c>
      <c r="B197" s="198" t="s">
        <v>258</v>
      </c>
      <c r="C197" s="15">
        <v>0</v>
      </c>
      <c r="D197" s="15">
        <v>0</v>
      </c>
      <c r="E197" s="15">
        <v>0</v>
      </c>
      <c r="F197" s="199">
        <f t="shared" si="17"/>
        <v>0</v>
      </c>
    </row>
    <row r="198" spans="1:6" x14ac:dyDescent="0.3">
      <c r="A198" s="458" t="s">
        <v>292</v>
      </c>
      <c r="B198" s="458"/>
      <c r="C198" s="458"/>
      <c r="D198" s="458"/>
      <c r="E198" s="458"/>
      <c r="F198" s="458"/>
    </row>
    <row r="199" spans="1:6" x14ac:dyDescent="0.3">
      <c r="A199" s="96" t="s">
        <v>279</v>
      </c>
      <c r="B199" s="97"/>
      <c r="C199" s="97"/>
      <c r="D199" s="97"/>
      <c r="E199" s="97"/>
      <c r="F199" s="98"/>
    </row>
    <row r="200" spans="1:6" ht="45" customHeight="1" x14ac:dyDescent="0.3">
      <c r="A200" s="487" t="s">
        <v>295</v>
      </c>
      <c r="B200" s="488"/>
      <c r="C200" s="488"/>
      <c r="D200" s="488"/>
      <c r="E200" s="488"/>
      <c r="F200" s="489"/>
    </row>
    <row r="201" spans="1:6" ht="18" customHeight="1" x14ac:dyDescent="0.3"/>
    <row r="202" spans="1:6" ht="39.9" customHeight="1" x14ac:dyDescent="0.3">
      <c r="A202" s="119" t="s">
        <v>296</v>
      </c>
      <c r="B202" s="490"/>
      <c r="C202" s="491"/>
      <c r="D202" s="492" t="s">
        <v>323</v>
      </c>
      <c r="E202" s="493"/>
      <c r="F202" s="494"/>
    </row>
    <row r="203" spans="1:6" ht="39.9" customHeight="1" x14ac:dyDescent="0.3">
      <c r="A203" s="80" t="s">
        <v>188</v>
      </c>
      <c r="B203" s="490"/>
      <c r="C203" s="491"/>
      <c r="D203" s="495"/>
      <c r="E203" s="496"/>
      <c r="F203" s="497"/>
    </row>
    <row r="204" spans="1:6" ht="39.9" customHeight="1" x14ac:dyDescent="0.3">
      <c r="A204" s="81" t="s">
        <v>190</v>
      </c>
      <c r="B204" s="490"/>
      <c r="C204" s="491"/>
      <c r="D204" s="498"/>
      <c r="E204" s="499"/>
      <c r="F204" s="500"/>
    </row>
    <row r="205" spans="1:6" x14ac:dyDescent="0.3">
      <c r="A205" s="378" t="s">
        <v>107</v>
      </c>
      <c r="B205" s="378"/>
      <c r="C205" s="378"/>
      <c r="D205" s="378"/>
      <c r="E205" s="378"/>
      <c r="F205" s="378"/>
    </row>
    <row r="207" spans="1:6" x14ac:dyDescent="0.3">
      <c r="A207" s="446" t="s">
        <v>298</v>
      </c>
      <c r="B207" s="447"/>
      <c r="C207" s="447"/>
      <c r="D207" s="447"/>
      <c r="E207" s="447"/>
      <c r="F207" s="448"/>
    </row>
    <row r="208" spans="1:6" x14ac:dyDescent="0.3">
      <c r="A208" s="99" t="s">
        <v>299</v>
      </c>
      <c r="F208" s="100"/>
    </row>
    <row r="209" spans="1:6" x14ac:dyDescent="0.3">
      <c r="A209" s="101"/>
      <c r="F209" s="100"/>
    </row>
    <row r="210" spans="1:6" x14ac:dyDescent="0.3">
      <c r="A210" s="99" t="s">
        <v>301</v>
      </c>
      <c r="D210" s="33" t="s">
        <v>302</v>
      </c>
      <c r="F210" s="100"/>
    </row>
    <row r="211" spans="1:6" x14ac:dyDescent="0.3">
      <c r="A211" s="101" t="s">
        <v>303</v>
      </c>
      <c r="B211" s="48">
        <f>+B88</f>
        <v>50667672892</v>
      </c>
      <c r="D211" s="369" t="s">
        <v>304</v>
      </c>
      <c r="E211" s="369"/>
      <c r="F211" s="445"/>
    </row>
    <row r="212" spans="1:6" x14ac:dyDescent="0.3">
      <c r="A212" s="101" t="s">
        <v>305</v>
      </c>
      <c r="B212" s="50">
        <f>+F107</f>
        <v>421864551.33721161</v>
      </c>
      <c r="D212" s="369"/>
      <c r="E212" s="369"/>
      <c r="F212" s="445"/>
    </row>
    <row r="213" spans="1:6" ht="16.2" thickBot="1" x14ac:dyDescent="0.35">
      <c r="A213" s="101" t="s">
        <v>306</v>
      </c>
      <c r="B213" s="143">
        <f>+B211-B212</f>
        <v>50245808340.662788</v>
      </c>
      <c r="D213" s="26" t="s">
        <v>307</v>
      </c>
      <c r="F213" s="145">
        <f>+F107</f>
        <v>421864551.33721161</v>
      </c>
    </row>
    <row r="214" spans="1:6" ht="16.2" thickTop="1" x14ac:dyDescent="0.3">
      <c r="A214" s="101"/>
      <c r="D214" s="26" t="s">
        <v>308</v>
      </c>
      <c r="F214" s="146">
        <f>+F127</f>
        <v>19771100513.09</v>
      </c>
    </row>
    <row r="215" spans="1:6" ht="16.2" thickBot="1" x14ac:dyDescent="0.35">
      <c r="A215" s="99" t="s">
        <v>309</v>
      </c>
      <c r="D215" s="33" t="s">
        <v>310</v>
      </c>
      <c r="E215" s="33"/>
      <c r="F215" s="147">
        <f>+F214/F213</f>
        <v>46.865991585261789</v>
      </c>
    </row>
    <row r="216" spans="1:6" ht="16.2" thickTop="1" x14ac:dyDescent="0.3">
      <c r="A216" s="101" t="s">
        <v>311</v>
      </c>
      <c r="B216" s="48">
        <f>+F30</f>
        <v>19771100513.089996</v>
      </c>
      <c r="F216" s="100"/>
    </row>
    <row r="217" spans="1:6" x14ac:dyDescent="0.3">
      <c r="A217" s="101" t="s">
        <v>312</v>
      </c>
      <c r="B217" s="50">
        <f>+F127</f>
        <v>19771100513.09</v>
      </c>
      <c r="D217" s="369" t="s">
        <v>313</v>
      </c>
      <c r="E217" s="369"/>
      <c r="F217" s="445"/>
    </row>
    <row r="218" spans="1:6" ht="16.2" thickBot="1" x14ac:dyDescent="0.35">
      <c r="A218" s="101" t="s">
        <v>314</v>
      </c>
      <c r="B218" s="144">
        <f>+B216-B217</f>
        <v>0</v>
      </c>
      <c r="D218" s="369"/>
      <c r="E218" s="369"/>
      <c r="F218" s="445"/>
    </row>
    <row r="219" spans="1:6" ht="16.2" thickTop="1" x14ac:dyDescent="0.3">
      <c r="A219" s="101"/>
      <c r="D219" s="59" t="s">
        <v>315</v>
      </c>
      <c r="E219" s="148"/>
      <c r="F219" s="145">
        <f>+B88</f>
        <v>50667672892</v>
      </c>
    </row>
    <row r="220" spans="1:6" x14ac:dyDescent="0.3">
      <c r="A220" s="101"/>
      <c r="D220" s="59" t="s">
        <v>308</v>
      </c>
      <c r="E220" s="148"/>
      <c r="F220" s="146">
        <f>+F127</f>
        <v>19771100513.09</v>
      </c>
    </row>
    <row r="221" spans="1:6" ht="16.2" thickBot="1" x14ac:dyDescent="0.35">
      <c r="A221" s="101"/>
      <c r="D221" s="148"/>
      <c r="E221" s="148"/>
      <c r="F221" s="147">
        <f>+F220/F219</f>
        <v>0.3902113395898964</v>
      </c>
    </row>
    <row r="222" spans="1:6" ht="16.2" thickTop="1" x14ac:dyDescent="0.3">
      <c r="A222" s="102"/>
      <c r="B222" s="103"/>
      <c r="C222" s="103"/>
      <c r="D222" s="103"/>
      <c r="E222" s="103"/>
      <c r="F222" s="104"/>
    </row>
  </sheetData>
  <mergeCells count="114">
    <mergeCell ref="A160:F160"/>
    <mergeCell ref="A161:F161"/>
    <mergeCell ref="A149:F149"/>
    <mergeCell ref="A156:E156"/>
    <mergeCell ref="A157:E157"/>
    <mergeCell ref="A158:F158"/>
    <mergeCell ref="A198:F198"/>
    <mergeCell ref="B183:C183"/>
    <mergeCell ref="A118:F118"/>
    <mergeCell ref="B170:C170"/>
    <mergeCell ref="B173:C173"/>
    <mergeCell ref="B175:C175"/>
    <mergeCell ref="B178:C178"/>
    <mergeCell ref="B180:C180"/>
    <mergeCell ref="A144:F144"/>
    <mergeCell ref="B166:D166"/>
    <mergeCell ref="B167:D167"/>
    <mergeCell ref="B168:D168"/>
    <mergeCell ref="B169:C169"/>
    <mergeCell ref="A162:F162"/>
    <mergeCell ref="A164:F164"/>
    <mergeCell ref="A159:F159"/>
    <mergeCell ref="A139:B139"/>
    <mergeCell ref="A142:F142"/>
    <mergeCell ref="D211:F212"/>
    <mergeCell ref="D217:F218"/>
    <mergeCell ref="A207:F207"/>
    <mergeCell ref="A200:F200"/>
    <mergeCell ref="A205:F205"/>
    <mergeCell ref="B202:C202"/>
    <mergeCell ref="D202:F204"/>
    <mergeCell ref="B203:C203"/>
    <mergeCell ref="B204:C204"/>
    <mergeCell ref="A127:B127"/>
    <mergeCell ref="A143:F143"/>
    <mergeCell ref="A148:F148"/>
    <mergeCell ref="A145:F145"/>
    <mergeCell ref="A147:F147"/>
    <mergeCell ref="A117:F117"/>
    <mergeCell ref="A119:F119"/>
    <mergeCell ref="A121:F121"/>
    <mergeCell ref="A122:F122"/>
    <mergeCell ref="A123:F123"/>
    <mergeCell ref="A80:F80"/>
    <mergeCell ref="A101:F101"/>
    <mergeCell ref="A102:F102"/>
    <mergeCell ref="A103:F103"/>
    <mergeCell ref="A107:B107"/>
    <mergeCell ref="A84:F84"/>
    <mergeCell ref="A85:F85"/>
    <mergeCell ref="A86:F86"/>
    <mergeCell ref="A97:F97"/>
    <mergeCell ref="A99:F99"/>
    <mergeCell ref="A98:F98"/>
    <mergeCell ref="A82:F82"/>
    <mergeCell ref="A45:B45"/>
    <mergeCell ref="A46:B46"/>
    <mergeCell ref="A33:B33"/>
    <mergeCell ref="A34:B34"/>
    <mergeCell ref="A35:B35"/>
    <mergeCell ref="A43:B43"/>
    <mergeCell ref="A74:F74"/>
    <mergeCell ref="B76:C76"/>
    <mergeCell ref="D76:F78"/>
    <mergeCell ref="B77:C77"/>
    <mergeCell ref="B78:C78"/>
    <mergeCell ref="A40:B40"/>
    <mergeCell ref="A41:B41"/>
    <mergeCell ref="A42:B42"/>
    <mergeCell ref="A48:B48"/>
    <mergeCell ref="A50:B50"/>
    <mergeCell ref="A69:B69"/>
    <mergeCell ref="A70:B70"/>
    <mergeCell ref="A52:F52"/>
    <mergeCell ref="A63:F63"/>
    <mergeCell ref="A47:B47"/>
    <mergeCell ref="A49:B49"/>
    <mergeCell ref="A71:B71"/>
    <mergeCell ref="A73:F73"/>
    <mergeCell ref="A13:F13"/>
    <mergeCell ref="A14:F14"/>
    <mergeCell ref="A25:F25"/>
    <mergeCell ref="A27:F27"/>
    <mergeCell ref="A28:F28"/>
    <mergeCell ref="A29:B29"/>
    <mergeCell ref="A44:B44"/>
    <mergeCell ref="A1:F2"/>
    <mergeCell ref="A3:F3"/>
    <mergeCell ref="A9:F9"/>
    <mergeCell ref="B23:F23"/>
    <mergeCell ref="A24:F24"/>
    <mergeCell ref="A31:B31"/>
    <mergeCell ref="A32:B32"/>
    <mergeCell ref="C5:E5"/>
    <mergeCell ref="C6:E6"/>
    <mergeCell ref="C7:E7"/>
    <mergeCell ref="A11:F11"/>
    <mergeCell ref="A36:B36"/>
    <mergeCell ref="A37:B37"/>
    <mergeCell ref="A38:B38"/>
    <mergeCell ref="A39:B39"/>
    <mergeCell ref="A66:F66"/>
    <mergeCell ref="A67:F67"/>
    <mergeCell ref="A68:B68"/>
    <mergeCell ref="A60:B60"/>
    <mergeCell ref="A53:F53"/>
    <mergeCell ref="A55:F55"/>
    <mergeCell ref="A57:B57"/>
    <mergeCell ref="A58:B58"/>
    <mergeCell ref="A59:B59"/>
    <mergeCell ref="A56:F56"/>
    <mergeCell ref="A61:B61"/>
    <mergeCell ref="A64:F64"/>
    <mergeCell ref="B62:F62"/>
  </mergeCells>
  <phoneticPr fontId="9" type="noConversion"/>
  <conditionalFormatting sqref="B218">
    <cfRule type="cellIs" dxfId="5" priority="4" operator="equal">
      <formula>0</formula>
    </cfRule>
    <cfRule type="cellIs" dxfId="4" priority="5" operator="lessThan">
      <formula>0</formula>
    </cfRule>
    <cfRule type="cellIs" dxfId="3" priority="6" operator="greaterThan">
      <formula>0</formula>
    </cfRule>
  </conditionalFormatting>
  <conditionalFormatting sqref="F184">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51" xr:uid="{BFE8CDC7-B9EC-4E46-9DB3-FBE90FF48E02}"/>
    <dataValidation allowBlank="1" showInputMessage="1" showErrorMessage="1" promptTitle="Advertencia" prompt="El nombre de la partida debe ser de acuerdo al Clasificador de los Ingresos del Sector Público. " sqref="B108:B110 B128 B188"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108:A110 A128 A188"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104" xr:uid="{78E46D02-9FA1-43F0-B24B-CF0567719188}"/>
    <dataValidation allowBlank="1" showInputMessage="1" showErrorMessage="1" promptTitle="Advertencia" prompt="Se debe indicar el nombre de la partida de acuerdo al Clasificador de los Ingresos del Sector Público." sqref="B104"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48:F148"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2:F122"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67" xr:uid="{E50958FC-EB5D-42D9-BA0F-39F074E95E09}"/>
    <dataValidation allowBlank="1" showInputMessage="1" showErrorMessage="1" promptTitle="Recordatorio" prompt="El superávit libre debe ser reintegrado a más tardar el 31 de marzo,_x000a_de acuerdo al  Decreto Nº 43189-MTSS, artículo 66. " sqref="B172:B174 B176:B179 B181:B183"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79 D171:D172 D174"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6:F78" xr:uid="{D5557D6A-C312-4ADE-968B-4F8E98388CD5}"/>
  </dataValidations>
  <hyperlinks>
    <hyperlink ref="B104" r:id="rId1" xr:uid="{1C767F05-BC8E-4CFC-864E-C18904A786B0}"/>
    <hyperlink ref="A104" r:id="rId2" xr:uid="{CAE4ABC9-320E-4346-ADA7-3EFE4F418C6B}"/>
    <hyperlink ref="B124" r:id="rId3" display="Nombre de la Partida presupuestaria" xr:uid="{5CEA26C4-2BEC-4CF4-AD19-94480C4F04FF}"/>
  </hyperlinks>
  <printOptions horizontalCentered="1"/>
  <pageMargins left="0.11811023622047245" right="0.11811023622047245" top="0.35433070866141736" bottom="0.15748031496062992" header="0.11811023622047245" footer="0.31496062992125984"/>
  <pageSetup scale="48"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3" manualBreakCount="3">
    <brk id="65" max="5" man="1"/>
    <brk id="79" max="16383" man="1"/>
    <brk id="145" max="5" man="1"/>
  </rowBreaks>
  <ignoredErrors>
    <ignoredError sqref="F16:F22" evalError="1"/>
    <ignoredError sqref="F38" formula="1"/>
  </ignoredErrors>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K125"/>
  <sheetViews>
    <sheetView showGridLines="0" zoomScale="80" zoomScaleNormal="80" zoomScaleSheetLayoutView="100" workbookViewId="0">
      <selection sqref="A1:G2"/>
    </sheetView>
  </sheetViews>
  <sheetFormatPr baseColWidth="10" defaultColWidth="11.44140625" defaultRowHeight="15.6" x14ac:dyDescent="0.35"/>
  <cols>
    <col min="1" max="1" width="53" style="4" customWidth="1"/>
    <col min="2" max="2" width="31.88671875" style="4" customWidth="1"/>
    <col min="3" max="4" width="22.88671875" style="4" customWidth="1"/>
    <col min="5" max="5" width="28.109375" style="4" customWidth="1"/>
    <col min="6" max="7" width="21.109375" style="4" bestFit="1" customWidth="1"/>
    <col min="8" max="8" width="18.88671875" style="4" bestFit="1" customWidth="1"/>
    <col min="9" max="9" width="18.109375" style="4" bestFit="1" customWidth="1"/>
    <col min="10" max="10" width="11.44140625" style="4"/>
    <col min="11" max="11" width="19.109375" style="4" bestFit="1" customWidth="1"/>
    <col min="12" max="16384" width="11.44140625" style="4"/>
  </cols>
  <sheetData>
    <row r="1" spans="1:7" ht="18" customHeight="1" x14ac:dyDescent="0.35">
      <c r="A1" s="391" t="s">
        <v>108</v>
      </c>
      <c r="B1" s="391"/>
      <c r="C1" s="391"/>
      <c r="D1" s="391"/>
      <c r="E1" s="391"/>
      <c r="F1" s="391"/>
      <c r="G1" s="391"/>
    </row>
    <row r="2" spans="1:7" ht="18" customHeight="1" x14ac:dyDescent="0.35">
      <c r="A2" s="391"/>
      <c r="B2" s="391"/>
      <c r="C2" s="391"/>
      <c r="D2" s="391"/>
      <c r="E2" s="391"/>
      <c r="F2" s="391"/>
      <c r="G2" s="391"/>
    </row>
    <row r="3" spans="1:7" ht="18" customHeight="1" x14ac:dyDescent="0.4">
      <c r="A3" s="501" t="s">
        <v>365</v>
      </c>
      <c r="B3" s="501"/>
      <c r="C3" s="501"/>
      <c r="D3" s="501"/>
      <c r="E3" s="501"/>
      <c r="F3" s="501"/>
      <c r="G3" s="501"/>
    </row>
    <row r="4" spans="1:7" ht="15" customHeight="1" thickBot="1" x14ac:dyDescent="0.4">
      <c r="A4" s="26"/>
      <c r="B4" s="26"/>
      <c r="C4" s="26"/>
      <c r="D4" s="26"/>
      <c r="E4" s="26"/>
      <c r="F4" s="2"/>
      <c r="G4"/>
    </row>
    <row r="5" spans="1:7" ht="18" customHeight="1" x14ac:dyDescent="0.35">
      <c r="A5" s="57"/>
      <c r="B5" s="131" t="s">
        <v>110</v>
      </c>
      <c r="C5" s="136" t="str">
        <f>+'1T'!C5</f>
        <v>Programa Nacional de Nutrición y Desarrollo Infantil CEN CINAI</v>
      </c>
      <c r="D5" s="137"/>
      <c r="E5" s="138"/>
      <c r="F5" s="2"/>
      <c r="G5"/>
    </row>
    <row r="6" spans="1:7" ht="18" customHeight="1" x14ac:dyDescent="0.35">
      <c r="A6" s="57"/>
      <c r="B6" s="132" t="s">
        <v>112</v>
      </c>
      <c r="C6" s="133" t="str">
        <f>+'1T'!C6</f>
        <v>Ministerio de Salud</v>
      </c>
      <c r="D6" s="134"/>
      <c r="E6" s="139"/>
      <c r="F6" s="2"/>
      <c r="G6"/>
    </row>
    <row r="7" spans="1:7" ht="18" customHeight="1" thickBot="1" x14ac:dyDescent="0.4">
      <c r="A7" s="57"/>
      <c r="B7" s="135" t="s">
        <v>114</v>
      </c>
      <c r="C7" s="140" t="str">
        <f>+'1T'!C7</f>
        <v>Dirección Nacional de CEN CINAI</v>
      </c>
      <c r="D7" s="141"/>
      <c r="E7" s="142"/>
      <c r="F7" s="2"/>
    </row>
    <row r="8" spans="1:7" ht="15" customHeight="1" x14ac:dyDescent="0.35">
      <c r="A8"/>
      <c r="B8" s="5"/>
      <c r="C8" s="5"/>
      <c r="D8" s="5"/>
      <c r="E8" s="5"/>
      <c r="F8" s="5"/>
    </row>
    <row r="9" spans="1:7" ht="21.9" customHeight="1" x14ac:dyDescent="0.35">
      <c r="A9" s="402" t="s">
        <v>366</v>
      </c>
      <c r="B9" s="402"/>
      <c r="C9" s="402"/>
      <c r="D9" s="402"/>
      <c r="E9" s="402"/>
      <c r="F9" s="402"/>
      <c r="G9" s="402"/>
    </row>
    <row r="10" spans="1:7" ht="15" customHeight="1" x14ac:dyDescent="0.35">
      <c r="A10" s="8"/>
      <c r="B10" s="7"/>
      <c r="C10" s="7"/>
      <c r="D10" s="7"/>
      <c r="E10" s="7"/>
      <c r="F10" s="7"/>
    </row>
    <row r="11" spans="1:7" customFormat="1" ht="18" customHeight="1" x14ac:dyDescent="0.3">
      <c r="A11" s="397" t="s">
        <v>118</v>
      </c>
      <c r="B11" s="397"/>
      <c r="C11" s="397"/>
      <c r="D11" s="397"/>
      <c r="E11" s="397"/>
      <c r="F11" s="397"/>
      <c r="G11" s="397"/>
    </row>
    <row r="12" spans="1:7" customFormat="1" ht="18" customHeight="1" x14ac:dyDescent="0.3">
      <c r="A12" s="397" t="s">
        <v>119</v>
      </c>
      <c r="B12" s="397"/>
      <c r="C12" s="397"/>
      <c r="D12" s="397"/>
      <c r="E12" s="397"/>
      <c r="F12" s="397"/>
      <c r="G12" s="397"/>
    </row>
    <row r="13" spans="1:7" customFormat="1" ht="18" customHeight="1" x14ac:dyDescent="0.3">
      <c r="A13" s="85" t="s">
        <v>120</v>
      </c>
      <c r="B13" s="84" t="s">
        <v>121</v>
      </c>
      <c r="C13" s="85" t="s">
        <v>283</v>
      </c>
      <c r="D13" s="84" t="s">
        <v>332</v>
      </c>
      <c r="E13" s="84" t="s">
        <v>351</v>
      </c>
      <c r="F13" s="118" t="s">
        <v>364</v>
      </c>
      <c r="G13" s="118" t="s">
        <v>367</v>
      </c>
    </row>
    <row r="14" spans="1:7" customFormat="1" ht="18" customHeight="1" x14ac:dyDescent="0.3">
      <c r="A14" s="76" t="s">
        <v>126</v>
      </c>
      <c r="B14" s="79"/>
      <c r="C14" s="250">
        <f>+SUM(C16:C20)</f>
        <v>279520</v>
      </c>
      <c r="D14" s="250">
        <f t="shared" ref="D14:G14" si="0">+SUM(D16:D20)</f>
        <v>168940.33333333334</v>
      </c>
      <c r="E14" s="250">
        <f t="shared" si="0"/>
        <v>184280</v>
      </c>
      <c r="F14" s="250">
        <f t="shared" si="0"/>
        <v>187810.66666666666</v>
      </c>
      <c r="G14" s="250">
        <f t="shared" si="0"/>
        <v>205137.75</v>
      </c>
    </row>
    <row r="15" spans="1:7" customFormat="1" ht="15" customHeight="1" x14ac:dyDescent="0.3">
      <c r="A15" s="10"/>
      <c r="B15" s="11"/>
      <c r="C15" s="254"/>
      <c r="D15" s="254"/>
      <c r="E15" s="253"/>
      <c r="F15" s="253"/>
      <c r="G15" s="251"/>
    </row>
    <row r="16" spans="1:7" customFormat="1" ht="15" x14ac:dyDescent="0.3">
      <c r="A16" s="249" t="s">
        <v>127</v>
      </c>
      <c r="B16" s="213" t="s">
        <v>128</v>
      </c>
      <c r="C16" s="252">
        <f>+'1T'!F18</f>
        <v>21327.333333333332</v>
      </c>
      <c r="D16" s="252">
        <f>+'2T'!F18</f>
        <v>6229.333333333333</v>
      </c>
      <c r="E16" s="253">
        <f>+'3T'!F18</f>
        <v>6554.666666666667</v>
      </c>
      <c r="F16" s="253">
        <f>+'4T'!F18</f>
        <v>6974.666666666667</v>
      </c>
      <c r="G16" s="255">
        <f>+AVERAGE(C16:F16)</f>
        <v>10271.499999999998</v>
      </c>
    </row>
    <row r="17" spans="1:8" customFormat="1" ht="30" x14ac:dyDescent="0.3">
      <c r="A17" s="249" t="s">
        <v>129</v>
      </c>
      <c r="B17" s="213" t="s">
        <v>128</v>
      </c>
      <c r="C17" s="252">
        <f>+'1T'!F19</f>
        <v>104662.33333333333</v>
      </c>
      <c r="D17" s="252">
        <f>+'2T'!F19</f>
        <v>111947.66666666667</v>
      </c>
      <c r="E17" s="253">
        <f>+'3T'!F19</f>
        <v>118895</v>
      </c>
      <c r="F17" s="253">
        <f>+'4T'!F19</f>
        <v>122560.66666666667</v>
      </c>
      <c r="G17" s="255">
        <f t="shared" ref="G17:G20" si="1">+AVERAGE(C17:F17)</f>
        <v>114516.41666666667</v>
      </c>
    </row>
    <row r="18" spans="1:8" customFormat="1" ht="30" x14ac:dyDescent="0.3">
      <c r="A18" s="249" t="s">
        <v>130</v>
      </c>
      <c r="B18" s="213" t="s">
        <v>131</v>
      </c>
      <c r="C18" s="252">
        <f>+'1T'!F20</f>
        <v>9067.6666666666661</v>
      </c>
      <c r="D18" s="252">
        <f>+'2T'!F20</f>
        <v>9547.6666666666661</v>
      </c>
      <c r="E18" s="253">
        <f>+'3T'!F20</f>
        <v>9864.6666666666661</v>
      </c>
      <c r="F18" s="253">
        <f>+'4T'!F20</f>
        <v>10326.666666666666</v>
      </c>
      <c r="G18" s="255">
        <f t="shared" si="1"/>
        <v>9701.6666666666661</v>
      </c>
    </row>
    <row r="19" spans="1:8" customFormat="1" ht="15" x14ac:dyDescent="0.3">
      <c r="A19" s="249" t="s">
        <v>132</v>
      </c>
      <c r="B19" s="213" t="s">
        <v>133</v>
      </c>
      <c r="C19" s="252">
        <f>+'1T'!F21</f>
        <v>15366.333333333334</v>
      </c>
      <c r="D19" s="252">
        <f>+'2T'!F21</f>
        <v>22331.333333333332</v>
      </c>
      <c r="E19" s="253">
        <f>+'3T'!F21</f>
        <v>25892.666666666668</v>
      </c>
      <c r="F19" s="253">
        <f>+'4T'!F21</f>
        <v>26527.666666666668</v>
      </c>
      <c r="G19" s="255">
        <f t="shared" si="1"/>
        <v>22529.5</v>
      </c>
    </row>
    <row r="20" spans="1:8" customFormat="1" ht="30" x14ac:dyDescent="0.3">
      <c r="A20" s="249" t="s">
        <v>134</v>
      </c>
      <c r="B20" s="213" t="s">
        <v>133</v>
      </c>
      <c r="C20" s="252">
        <f>+'1T'!F22</f>
        <v>129096.33333333333</v>
      </c>
      <c r="D20" s="252">
        <f>+'2T'!F22</f>
        <v>18884.333333333332</v>
      </c>
      <c r="E20" s="253">
        <f>+'3T'!F22</f>
        <v>23073</v>
      </c>
      <c r="F20" s="265">
        <f>+'4T'!F22</f>
        <v>21421</v>
      </c>
      <c r="G20" s="264">
        <f t="shared" si="1"/>
        <v>48118.666666666664</v>
      </c>
    </row>
    <row r="21" spans="1:8" customFormat="1" ht="34.5" customHeight="1" x14ac:dyDescent="0.3">
      <c r="A21" s="354" t="s">
        <v>135</v>
      </c>
      <c r="B21" s="400" t="s">
        <v>397</v>
      </c>
      <c r="C21" s="400"/>
      <c r="D21" s="400"/>
      <c r="E21" s="400"/>
      <c r="F21" s="400"/>
      <c r="G21" s="400"/>
    </row>
    <row r="22" spans="1:8" customFormat="1" ht="50.1" customHeight="1" x14ac:dyDescent="0.3">
      <c r="A22" s="424" t="s">
        <v>321</v>
      </c>
      <c r="B22" s="425"/>
      <c r="C22" s="425"/>
      <c r="D22" s="425"/>
      <c r="E22" s="425"/>
      <c r="F22" s="425"/>
      <c r="G22" s="426"/>
    </row>
    <row r="23" spans="1:8" customFormat="1" ht="15" customHeight="1" x14ac:dyDescent="0.3">
      <c r="A23" s="29"/>
      <c r="B23" s="29"/>
      <c r="C23" s="29"/>
      <c r="D23" s="30"/>
      <c r="E23" s="30"/>
    </row>
    <row r="24" spans="1:8" customFormat="1" ht="18" customHeight="1" x14ac:dyDescent="0.3">
      <c r="A24" s="397" t="s">
        <v>139</v>
      </c>
      <c r="B24" s="397"/>
      <c r="C24" s="397"/>
      <c r="D24" s="397"/>
      <c r="E24" s="397"/>
      <c r="F24" s="397"/>
    </row>
    <row r="25" spans="1:8" customFormat="1" ht="18" customHeight="1" x14ac:dyDescent="0.3">
      <c r="A25" s="397" t="s">
        <v>140</v>
      </c>
      <c r="B25" s="397"/>
      <c r="C25" s="397"/>
      <c r="D25" s="397"/>
      <c r="E25" s="397"/>
      <c r="F25" s="397"/>
    </row>
    <row r="26" spans="1:8" customFormat="1" ht="18" customHeight="1" x14ac:dyDescent="0.3">
      <c r="A26" s="85" t="s">
        <v>337</v>
      </c>
      <c r="B26" s="85" t="s">
        <v>283</v>
      </c>
      <c r="C26" s="85" t="s">
        <v>332</v>
      </c>
      <c r="D26" s="85" t="s">
        <v>351</v>
      </c>
      <c r="E26" s="85" t="s">
        <v>364</v>
      </c>
      <c r="F26" s="85" t="s">
        <v>367</v>
      </c>
    </row>
    <row r="27" spans="1:8" s="266" customFormat="1" ht="18" customHeight="1" x14ac:dyDescent="0.3">
      <c r="A27" s="76" t="s">
        <v>126</v>
      </c>
      <c r="B27" s="263">
        <f>+B29+B35</f>
        <v>5590197999.5699997</v>
      </c>
      <c r="C27" s="263">
        <f t="shared" ref="C27:F27" si="2">+C29+C35</f>
        <v>8571555666.0200014</v>
      </c>
      <c r="D27" s="263">
        <f t="shared" si="2"/>
        <v>11286280289.42</v>
      </c>
      <c r="E27" s="263">
        <f t="shared" si="2"/>
        <v>19771100513.089996</v>
      </c>
      <c r="F27" s="263">
        <f t="shared" si="2"/>
        <v>45219134468.099998</v>
      </c>
      <c r="G27" s="331"/>
      <c r="H27" s="331"/>
    </row>
    <row r="28" spans="1:8" s="266" customFormat="1" ht="15" x14ac:dyDescent="0.3">
      <c r="A28" s="258"/>
      <c r="B28" s="184"/>
      <c r="C28" s="184"/>
      <c r="D28" s="184"/>
      <c r="E28" s="184"/>
      <c r="F28" s="184"/>
    </row>
    <row r="29" spans="1:8" s="266" customFormat="1" ht="18" customHeight="1" x14ac:dyDescent="0.3">
      <c r="A29" s="259" t="s">
        <v>141</v>
      </c>
      <c r="B29" s="257">
        <f>+SUM(B30:B34)</f>
        <v>5581999599.4799995</v>
      </c>
      <c r="C29" s="257">
        <f t="shared" ref="C29:F29" si="3">+SUM(C30:C34)</f>
        <v>8103974838.6300011</v>
      </c>
      <c r="D29" s="257">
        <f t="shared" si="3"/>
        <v>10929930784.049999</v>
      </c>
      <c r="E29" s="257">
        <f t="shared" si="3"/>
        <v>19238449805.949997</v>
      </c>
      <c r="F29" s="257">
        <f t="shared" si="3"/>
        <v>43854355028.110001</v>
      </c>
    </row>
    <row r="30" spans="1:8" s="266" customFormat="1" ht="15" x14ac:dyDescent="0.3">
      <c r="A30" s="260" t="s">
        <v>127</v>
      </c>
      <c r="B30" s="13">
        <f>+'1T'!F33</f>
        <v>433822081.63002753</v>
      </c>
      <c r="C30" s="13">
        <f>+'2T'!F33</f>
        <v>629684229.18228531</v>
      </c>
      <c r="D30" s="13">
        <f>+'3T'!F33</f>
        <v>735255113.66917038</v>
      </c>
      <c r="E30" s="13">
        <f>+'4T'!F33</f>
        <v>1277017488.4363124</v>
      </c>
      <c r="F30" s="184">
        <f>+SUM(B30:E30)</f>
        <v>3075778912.9177957</v>
      </c>
    </row>
    <row r="31" spans="1:8" s="266" customFormat="1" ht="30" x14ac:dyDescent="0.3">
      <c r="A31" s="260" t="s">
        <v>129</v>
      </c>
      <c r="B31" s="13">
        <f>+'1T'!F34</f>
        <v>1875929910.6658568</v>
      </c>
      <c r="C31" s="13">
        <f>+'2T'!F34</f>
        <v>2295869200.0475931</v>
      </c>
      <c r="D31" s="13">
        <f>+'3T'!F34</f>
        <v>2535770030.2771783</v>
      </c>
      <c r="E31" s="13">
        <f>+'4T'!F34</f>
        <v>4550356507.0550632</v>
      </c>
      <c r="F31" s="184">
        <f t="shared" ref="F31:F34" si="4">+SUM(B31:E31)</f>
        <v>11257925648.045692</v>
      </c>
    </row>
    <row r="32" spans="1:8" s="266" customFormat="1" ht="30" x14ac:dyDescent="0.3">
      <c r="A32" s="260" t="s">
        <v>142</v>
      </c>
      <c r="B32" s="13">
        <f>+'1T'!F35</f>
        <v>888726745.79406059</v>
      </c>
      <c r="C32" s="13">
        <f>+'2T'!F35</f>
        <v>1103685069.1123919</v>
      </c>
      <c r="D32" s="13">
        <f>+'3T'!F35</f>
        <v>1084118890.5214903</v>
      </c>
      <c r="E32" s="13">
        <f>+'4T'!F35</f>
        <v>2573591531.7605686</v>
      </c>
      <c r="F32" s="184">
        <f t="shared" si="4"/>
        <v>5650122237.1885118</v>
      </c>
    </row>
    <row r="33" spans="1:8" s="266" customFormat="1" ht="18" customHeight="1" x14ac:dyDescent="0.3">
      <c r="A33" s="260" t="s">
        <v>132</v>
      </c>
      <c r="B33" s="13">
        <f>+'1T'!F36</f>
        <v>1696513543.9074187</v>
      </c>
      <c r="C33" s="13">
        <f>+'2T'!F36</f>
        <v>3325221748.9110708</v>
      </c>
      <c r="D33" s="13">
        <f>+'3T'!F36</f>
        <v>5771394792.9319773</v>
      </c>
      <c r="E33" s="13">
        <f>+'4T'!F36</f>
        <v>9529800928.170557</v>
      </c>
      <c r="F33" s="184">
        <f t="shared" si="4"/>
        <v>20322931013.921021</v>
      </c>
    </row>
    <row r="34" spans="1:8" s="266" customFormat="1" ht="18" customHeight="1" x14ac:dyDescent="0.3">
      <c r="A34" s="260" t="s">
        <v>134</v>
      </c>
      <c r="B34" s="13">
        <f>+'1T'!F37</f>
        <v>687007317.48263597</v>
      </c>
      <c r="C34" s="13">
        <f>+'2T'!F37</f>
        <v>749514591.37665915</v>
      </c>
      <c r="D34" s="13">
        <f>+'3T'!F37</f>
        <v>803391956.6501832</v>
      </c>
      <c r="E34" s="13">
        <f>+'4T'!F37</f>
        <v>1307683350.5274982</v>
      </c>
      <c r="F34" s="184">
        <f t="shared" si="4"/>
        <v>3547597216.0369768</v>
      </c>
    </row>
    <row r="35" spans="1:8" s="266" customFormat="1" ht="18" customHeight="1" x14ac:dyDescent="0.3">
      <c r="A35" s="259" t="s">
        <v>143</v>
      </c>
      <c r="B35" s="257">
        <f>+SUM(B36:B47)</f>
        <v>8198400.0899999999</v>
      </c>
      <c r="C35" s="257">
        <f t="shared" ref="C35:F35" si="5">+SUM(C36:C47)</f>
        <v>467580827.38999999</v>
      </c>
      <c r="D35" s="257">
        <f t="shared" si="5"/>
        <v>356349505.36999995</v>
      </c>
      <c r="E35" s="257">
        <f t="shared" si="5"/>
        <v>532650707.13999999</v>
      </c>
      <c r="F35" s="257">
        <f t="shared" si="5"/>
        <v>1364779439.99</v>
      </c>
    </row>
    <row r="36" spans="1:8" s="266" customFormat="1" ht="18" customHeight="1" x14ac:dyDescent="0.3">
      <c r="A36" s="260" t="s">
        <v>144</v>
      </c>
      <c r="B36" s="13">
        <f>+'1T'!F39</f>
        <v>0</v>
      </c>
      <c r="C36" s="13">
        <f>+'2T'!F39</f>
        <v>12610483.359999999</v>
      </c>
      <c r="D36" s="13">
        <f>+'3T'!F39</f>
        <v>0</v>
      </c>
      <c r="E36" s="13">
        <f>+'4T'!F39</f>
        <v>1156280.3</v>
      </c>
      <c r="F36" s="184">
        <f>+SUM(B36:E36)</f>
        <v>13766763.66</v>
      </c>
      <c r="H36" s="331"/>
    </row>
    <row r="37" spans="1:8" s="266" customFormat="1" ht="18" customHeight="1" x14ac:dyDescent="0.3">
      <c r="A37" s="260" t="s">
        <v>145</v>
      </c>
      <c r="B37" s="13">
        <f>+'1T'!F40</f>
        <v>0</v>
      </c>
      <c r="C37" s="13">
        <f>+'2T'!F40</f>
        <v>0</v>
      </c>
      <c r="D37" s="13">
        <f>+'3T'!F40</f>
        <v>0</v>
      </c>
      <c r="E37" s="13">
        <f>+'4T'!F40</f>
        <v>0</v>
      </c>
      <c r="F37" s="184">
        <f t="shared" ref="F37:F47" si="6">+SUM(B37:E37)</f>
        <v>0</v>
      </c>
      <c r="H37" s="331"/>
    </row>
    <row r="38" spans="1:8" s="266" customFormat="1" ht="18" customHeight="1" x14ac:dyDescent="0.3">
      <c r="A38" s="260" t="s">
        <v>146</v>
      </c>
      <c r="B38" s="13">
        <f>+'1T'!F41</f>
        <v>0</v>
      </c>
      <c r="C38" s="13">
        <f>+'2T'!F41</f>
        <v>0</v>
      </c>
      <c r="D38" s="13">
        <f>+'3T'!F41</f>
        <v>0</v>
      </c>
      <c r="E38" s="13">
        <f>+'4T'!F41</f>
        <v>0</v>
      </c>
      <c r="F38" s="184">
        <f t="shared" si="6"/>
        <v>0</v>
      </c>
      <c r="H38" s="331"/>
    </row>
    <row r="39" spans="1:8" s="266" customFormat="1" ht="18" customHeight="1" x14ac:dyDescent="0.3">
      <c r="A39" s="260" t="s">
        <v>147</v>
      </c>
      <c r="B39" s="13">
        <f>+'1T'!F42</f>
        <v>8198400.0899999999</v>
      </c>
      <c r="C39" s="13">
        <f>+'2T'!F42</f>
        <v>25791952.120000001</v>
      </c>
      <c r="D39" s="13">
        <f>+'3T'!F42</f>
        <v>14247751.529999999</v>
      </c>
      <c r="E39" s="13">
        <f>+'4T'!F42</f>
        <v>11596024.9</v>
      </c>
      <c r="F39" s="184">
        <f t="shared" si="6"/>
        <v>59834128.640000001</v>
      </c>
      <c r="H39" s="331"/>
    </row>
    <row r="40" spans="1:8" s="266" customFormat="1" ht="30" x14ac:dyDescent="0.3">
      <c r="A40" s="260" t="s">
        <v>148</v>
      </c>
      <c r="B40" s="13">
        <f>+'1T'!F43</f>
        <v>0</v>
      </c>
      <c r="C40" s="13">
        <f>+'2T'!F43</f>
        <v>0</v>
      </c>
      <c r="D40" s="13">
        <f>+'3T'!F43</f>
        <v>0</v>
      </c>
      <c r="E40" s="13">
        <f>+'4T'!F43</f>
        <v>0</v>
      </c>
      <c r="F40" s="184">
        <f t="shared" si="6"/>
        <v>0</v>
      </c>
      <c r="H40" s="331"/>
    </row>
    <row r="41" spans="1:8" s="266" customFormat="1" ht="30" x14ac:dyDescent="0.3">
      <c r="A41" s="260" t="s">
        <v>149</v>
      </c>
      <c r="B41" s="13">
        <f>+'1T'!F44</f>
        <v>0</v>
      </c>
      <c r="C41" s="13">
        <f>+'2T'!F44</f>
        <v>0</v>
      </c>
      <c r="D41" s="13">
        <f>+'3T'!F44</f>
        <v>0</v>
      </c>
      <c r="E41" s="13">
        <f>+'4T'!F44</f>
        <v>0</v>
      </c>
      <c r="F41" s="184">
        <f t="shared" si="6"/>
        <v>0</v>
      </c>
      <c r="H41" s="331"/>
    </row>
    <row r="42" spans="1:8" s="266" customFormat="1" ht="15" x14ac:dyDescent="0.3">
      <c r="A42" s="260" t="s">
        <v>150</v>
      </c>
      <c r="B42" s="13">
        <f>+'1T'!F45</f>
        <v>0</v>
      </c>
      <c r="C42" s="13">
        <f>+'2T'!F45</f>
        <v>0</v>
      </c>
      <c r="D42" s="13">
        <f>+'3T'!F45</f>
        <v>0</v>
      </c>
      <c r="E42" s="13">
        <f>+'4T'!F45</f>
        <v>0</v>
      </c>
      <c r="F42" s="184">
        <f t="shared" si="6"/>
        <v>0</v>
      </c>
      <c r="H42" s="331"/>
    </row>
    <row r="43" spans="1:8" s="266" customFormat="1" ht="15" customHeight="1" x14ac:dyDescent="0.3">
      <c r="A43" s="260" t="s">
        <v>151</v>
      </c>
      <c r="B43" s="13">
        <f>+'1T'!F46</f>
        <v>0</v>
      </c>
      <c r="C43" s="13">
        <f>+'2T'!F46</f>
        <v>0</v>
      </c>
      <c r="D43" s="13">
        <f>+'3T'!F46</f>
        <v>0</v>
      </c>
      <c r="E43" s="13">
        <f>+'4T'!F46</f>
        <v>0</v>
      </c>
      <c r="F43" s="184">
        <f t="shared" si="6"/>
        <v>0</v>
      </c>
      <c r="H43" s="331"/>
    </row>
    <row r="44" spans="1:8" s="266" customFormat="1" ht="15" x14ac:dyDescent="0.3">
      <c r="A44" s="260" t="s">
        <v>152</v>
      </c>
      <c r="B44" s="13">
        <f>+'1T'!F47</f>
        <v>0</v>
      </c>
      <c r="C44" s="13">
        <f>+'2T'!F47</f>
        <v>0</v>
      </c>
      <c r="D44" s="13">
        <f>+'3T'!F47</f>
        <v>0</v>
      </c>
      <c r="E44" s="13">
        <f>+'4T'!F47</f>
        <v>0</v>
      </c>
      <c r="F44" s="184">
        <f t="shared" si="6"/>
        <v>0</v>
      </c>
      <c r="H44" s="331"/>
    </row>
    <row r="45" spans="1:8" s="266" customFormat="1" ht="15" x14ac:dyDescent="0.3">
      <c r="A45" s="260" t="s">
        <v>153</v>
      </c>
      <c r="B45" s="13">
        <f>+'1T'!F48</f>
        <v>0</v>
      </c>
      <c r="C45" s="13">
        <f>+'2T'!F48</f>
        <v>0</v>
      </c>
      <c r="D45" s="13">
        <f>+'3T'!F48</f>
        <v>0</v>
      </c>
      <c r="E45" s="13">
        <f>+'4T'!F48</f>
        <v>0</v>
      </c>
      <c r="F45" s="184">
        <f t="shared" si="6"/>
        <v>0</v>
      </c>
      <c r="H45" s="331"/>
    </row>
    <row r="46" spans="1:8" s="266" customFormat="1" ht="15" x14ac:dyDescent="0.3">
      <c r="A46" s="260" t="s">
        <v>154</v>
      </c>
      <c r="B46" s="13">
        <f>+'1T'!F49</f>
        <v>0</v>
      </c>
      <c r="C46" s="13">
        <f>+'2T'!F49</f>
        <v>84659275.459999993</v>
      </c>
      <c r="D46" s="13">
        <f>+'3T'!F49</f>
        <v>300744647</v>
      </c>
      <c r="E46" s="13">
        <f>+'4T'!F49</f>
        <v>2650081</v>
      </c>
      <c r="F46" s="184">
        <f t="shared" si="6"/>
        <v>388054003.45999998</v>
      </c>
      <c r="H46" s="331"/>
    </row>
    <row r="47" spans="1:8" s="266" customFormat="1" ht="15" x14ac:dyDescent="0.3">
      <c r="A47" s="260" t="s">
        <v>155</v>
      </c>
      <c r="B47" s="13">
        <f>+'1T'!F50</f>
        <v>0</v>
      </c>
      <c r="C47" s="13">
        <f>+'2T'!F50</f>
        <v>344519116.44999999</v>
      </c>
      <c r="D47" s="13">
        <f>+'3T'!F50</f>
        <v>41357106.839999996</v>
      </c>
      <c r="E47" s="15">
        <f>+'4T'!F50</f>
        <v>517248320.94</v>
      </c>
      <c r="F47" s="256">
        <f t="shared" si="6"/>
        <v>903124544.23000002</v>
      </c>
      <c r="H47" s="331"/>
    </row>
    <row r="48" spans="1:8" customFormat="1" ht="18" customHeight="1" x14ac:dyDescent="0.3">
      <c r="A48" s="128" t="s">
        <v>135</v>
      </c>
      <c r="B48" s="200" t="s">
        <v>156</v>
      </c>
      <c r="C48" s="72"/>
      <c r="D48" s="72"/>
    </row>
    <row r="49" spans="1:11" customFormat="1" ht="50.1" customHeight="1" x14ac:dyDescent="0.3">
      <c r="A49" s="424" t="s">
        <v>410</v>
      </c>
      <c r="B49" s="425"/>
      <c r="C49" s="425"/>
      <c r="D49" s="425"/>
      <c r="E49" s="425"/>
      <c r="F49" s="426"/>
    </row>
    <row r="50" spans="1:11" customFormat="1" ht="18" customHeight="1" x14ac:dyDescent="0.3"/>
    <row r="51" spans="1:11" ht="21" customHeight="1" x14ac:dyDescent="0.35">
      <c r="A51" s="402" t="s">
        <v>368</v>
      </c>
      <c r="B51" s="402"/>
      <c r="C51" s="402"/>
      <c r="D51" s="402"/>
      <c r="E51" s="402"/>
      <c r="F51" s="402"/>
      <c r="G51" s="402"/>
      <c r="H51" s="236" t="s">
        <v>369</v>
      </c>
    </row>
    <row r="52" spans="1:11" ht="9.9" customHeight="1" x14ac:dyDescent="0.35">
      <c r="A52" s="2"/>
      <c r="B52" s="2"/>
      <c r="C52" s="2"/>
      <c r="D52" s="2"/>
      <c r="E52" s="2"/>
      <c r="F52" s="2"/>
    </row>
    <row r="53" spans="1:11" x14ac:dyDescent="0.35">
      <c r="A53" s="401" t="s">
        <v>225</v>
      </c>
      <c r="B53" s="401"/>
      <c r="C53" s="401"/>
      <c r="D53" s="401"/>
      <c r="E53" s="401"/>
      <c r="F53" s="401"/>
      <c r="G53" s="401"/>
    </row>
    <row r="54" spans="1:11" ht="17.25" customHeight="1" x14ac:dyDescent="0.35">
      <c r="A54" s="416" t="s">
        <v>340</v>
      </c>
      <c r="B54" s="416"/>
      <c r="C54" s="416"/>
      <c r="D54" s="416"/>
      <c r="E54" s="416"/>
      <c r="F54" s="416"/>
      <c r="G54" s="416"/>
    </row>
    <row r="55" spans="1:11" x14ac:dyDescent="0.35">
      <c r="A55" s="401" t="s">
        <v>207</v>
      </c>
      <c r="B55" s="401"/>
      <c r="C55" s="401"/>
      <c r="D55" s="401"/>
      <c r="E55" s="401"/>
      <c r="F55" s="401"/>
      <c r="G55" s="401"/>
    </row>
    <row r="56" spans="1:11" ht="35.1" customHeight="1" x14ac:dyDescent="0.35">
      <c r="A56" s="89" t="s">
        <v>227</v>
      </c>
      <c r="B56" s="89" t="s">
        <v>228</v>
      </c>
      <c r="C56" s="89" t="s">
        <v>283</v>
      </c>
      <c r="D56" s="89" t="s">
        <v>332</v>
      </c>
      <c r="E56" s="89" t="s">
        <v>351</v>
      </c>
      <c r="F56" s="89" t="s">
        <v>370</v>
      </c>
      <c r="G56" s="89" t="s">
        <v>367</v>
      </c>
    </row>
    <row r="57" spans="1:11" ht="18" customHeight="1" x14ac:dyDescent="0.35">
      <c r="A57" s="76" t="s">
        <v>126</v>
      </c>
      <c r="B57" s="90"/>
      <c r="C57" s="77">
        <f>+C59</f>
        <v>28371808750.5</v>
      </c>
      <c r="D57" s="77">
        <f t="shared" ref="D57:G57" si="7">+D59</f>
        <v>8447178224</v>
      </c>
      <c r="E57" s="77">
        <f t="shared" si="7"/>
        <v>13426821366.162788</v>
      </c>
      <c r="F57" s="77">
        <f t="shared" si="7"/>
        <v>421864551.33721161</v>
      </c>
      <c r="G57" s="77">
        <f t="shared" si="7"/>
        <v>50667672892</v>
      </c>
    </row>
    <row r="58" spans="1:11" ht="9.9" customHeight="1" x14ac:dyDescent="0.35">
      <c r="A58" s="10"/>
      <c r="B58" s="40"/>
      <c r="C58" s="12"/>
      <c r="D58" s="12"/>
      <c r="E58" s="12"/>
      <c r="F58" s="12"/>
      <c r="G58" s="41"/>
    </row>
    <row r="59" spans="1:11" ht="18" customHeight="1" x14ac:dyDescent="0.35">
      <c r="A59" s="415" t="s">
        <v>230</v>
      </c>
      <c r="B59" s="415"/>
      <c r="C59" s="92">
        <f>+C60</f>
        <v>28371808750.5</v>
      </c>
      <c r="D59" s="92">
        <f>+D60</f>
        <v>8447178224</v>
      </c>
      <c r="E59" s="92">
        <f t="shared" ref="E59:G62" si="8">+E60</f>
        <v>13426821366.162788</v>
      </c>
      <c r="F59" s="92">
        <f>+F60</f>
        <v>421864551.33721161</v>
      </c>
      <c r="G59" s="92">
        <f t="shared" si="8"/>
        <v>50667672892</v>
      </c>
      <c r="H59" s="332"/>
    </row>
    <row r="60" spans="1:11" x14ac:dyDescent="0.35">
      <c r="A60" s="153" t="s">
        <v>231</v>
      </c>
      <c r="B60" s="158" t="s">
        <v>232</v>
      </c>
      <c r="C60" s="184">
        <f>+C61</f>
        <v>28371808750.5</v>
      </c>
      <c r="D60" s="184">
        <f t="shared" ref="D60:D62" si="9">+D61</f>
        <v>8447178224</v>
      </c>
      <c r="E60" s="184">
        <f t="shared" si="8"/>
        <v>13426821366.162788</v>
      </c>
      <c r="F60" s="184">
        <f t="shared" si="8"/>
        <v>421864551.33721161</v>
      </c>
      <c r="G60" s="185">
        <f>+C60+D60+E60+F60</f>
        <v>50667672892</v>
      </c>
    </row>
    <row r="61" spans="1:11" x14ac:dyDescent="0.35">
      <c r="A61" s="153" t="s">
        <v>233</v>
      </c>
      <c r="B61" s="158" t="s">
        <v>2</v>
      </c>
      <c r="C61" s="13">
        <f>+C62</f>
        <v>28371808750.5</v>
      </c>
      <c r="D61" s="13">
        <f t="shared" si="9"/>
        <v>8447178224</v>
      </c>
      <c r="E61" s="13">
        <f t="shared" si="8"/>
        <v>13426821366.162788</v>
      </c>
      <c r="F61" s="13">
        <f t="shared" si="8"/>
        <v>421864551.33721161</v>
      </c>
      <c r="G61" s="62">
        <f>+C61+D61+E61+F61</f>
        <v>50667672892</v>
      </c>
      <c r="K61" s="187"/>
    </row>
    <row r="62" spans="1:11" x14ac:dyDescent="0.35">
      <c r="A62" s="153" t="s">
        <v>234</v>
      </c>
      <c r="B62" s="158" t="s">
        <v>235</v>
      </c>
      <c r="C62" s="44">
        <f>+C63</f>
        <v>28371808750.5</v>
      </c>
      <c r="D62" s="44">
        <f t="shared" si="9"/>
        <v>8447178224</v>
      </c>
      <c r="E62" s="44">
        <f t="shared" si="8"/>
        <v>13426821366.162788</v>
      </c>
      <c r="F62" s="44">
        <f t="shared" si="8"/>
        <v>421864551.33721161</v>
      </c>
      <c r="G62" s="63">
        <f>+C62+D62+E62+F62</f>
        <v>50667672892</v>
      </c>
      <c r="K62" s="332"/>
    </row>
    <row r="63" spans="1:11" x14ac:dyDescent="0.35">
      <c r="A63" s="153" t="s">
        <v>236</v>
      </c>
      <c r="B63" s="158" t="s">
        <v>237</v>
      </c>
      <c r="C63" s="44">
        <f>+'1T'!F114</f>
        <v>28371808750.5</v>
      </c>
      <c r="D63" s="44">
        <f>+'2T'!F105</f>
        <v>8447178224</v>
      </c>
      <c r="E63" s="44">
        <f>+'3T'!F105</f>
        <v>13426821366.162788</v>
      </c>
      <c r="F63" s="44">
        <f>+'4T'!F105</f>
        <v>421864551.33721161</v>
      </c>
      <c r="G63" s="66">
        <f>+C63+D63+E63+F63</f>
        <v>50667672892</v>
      </c>
      <c r="K63" s="332"/>
    </row>
    <row r="64" spans="1:11" x14ac:dyDescent="0.35">
      <c r="A64" s="182"/>
      <c r="B64" s="183"/>
      <c r="C64" s="64"/>
      <c r="D64" s="64"/>
      <c r="E64" s="64"/>
      <c r="F64" s="64"/>
      <c r="G64" s="65"/>
    </row>
    <row r="65" spans="1:9" x14ac:dyDescent="0.35">
      <c r="A65" s="502" t="s">
        <v>375</v>
      </c>
      <c r="B65" s="502"/>
      <c r="C65" s="502"/>
      <c r="D65" s="502"/>
      <c r="E65" s="502"/>
      <c r="F65" s="2"/>
    </row>
    <row r="66" spans="1:9" x14ac:dyDescent="0.35">
      <c r="A66" s="424" t="s">
        <v>387</v>
      </c>
      <c r="B66" s="425"/>
      <c r="C66" s="425"/>
      <c r="D66" s="425"/>
      <c r="E66" s="425"/>
      <c r="F66" s="425"/>
      <c r="G66" s="426"/>
    </row>
    <row r="67" spans="1:9" x14ac:dyDescent="0.35">
      <c r="A67" s="20"/>
      <c r="B67" s="39"/>
      <c r="C67" s="19"/>
      <c r="D67" s="26"/>
      <c r="E67" s="26"/>
      <c r="F67" s="2"/>
    </row>
    <row r="68" spans="1:9" x14ac:dyDescent="0.35">
      <c r="A68" s="401" t="s">
        <v>248</v>
      </c>
      <c r="B68" s="401"/>
      <c r="C68" s="401"/>
      <c r="D68" s="401"/>
      <c r="E68" s="401"/>
      <c r="F68" s="401"/>
      <c r="G68" s="401"/>
    </row>
    <row r="69" spans="1:9" ht="17.25" customHeight="1" x14ac:dyDescent="0.35">
      <c r="A69" s="416" t="s">
        <v>344</v>
      </c>
      <c r="B69" s="416"/>
      <c r="C69" s="416"/>
      <c r="D69" s="416"/>
      <c r="E69" s="416"/>
      <c r="F69" s="416"/>
      <c r="G69" s="416"/>
    </row>
    <row r="70" spans="1:9" x14ac:dyDescent="0.35">
      <c r="A70" s="401" t="s">
        <v>207</v>
      </c>
      <c r="B70" s="401"/>
      <c r="C70" s="401"/>
      <c r="D70" s="401"/>
      <c r="E70" s="401"/>
      <c r="F70" s="401"/>
      <c r="G70" s="401"/>
    </row>
    <row r="71" spans="1:9" ht="35.1" customHeight="1" x14ac:dyDescent="0.35">
      <c r="A71" s="89" t="s">
        <v>227</v>
      </c>
      <c r="B71" s="89" t="s">
        <v>228</v>
      </c>
      <c r="C71" s="89" t="s">
        <v>283</v>
      </c>
      <c r="D71" s="89" t="s">
        <v>332</v>
      </c>
      <c r="E71" s="89" t="s">
        <v>351</v>
      </c>
      <c r="F71" s="89" t="s">
        <v>364</v>
      </c>
      <c r="G71" s="89" t="s">
        <v>367</v>
      </c>
    </row>
    <row r="72" spans="1:9" ht="18" customHeight="1" x14ac:dyDescent="0.35">
      <c r="A72" s="76" t="s">
        <v>126</v>
      </c>
      <c r="B72" s="90"/>
      <c r="C72" s="77">
        <f>+C74</f>
        <v>5590197999.5699987</v>
      </c>
      <c r="D72" s="77">
        <f t="shared" ref="D72:G72" si="10">+D74</f>
        <v>8571555666.0199995</v>
      </c>
      <c r="E72" s="77">
        <f t="shared" si="10"/>
        <v>11286280289.42</v>
      </c>
      <c r="F72" s="77">
        <f t="shared" si="10"/>
        <v>19771100513.09</v>
      </c>
      <c r="G72" s="77">
        <f t="shared" si="10"/>
        <v>45219134468.099998</v>
      </c>
      <c r="H72" s="332"/>
      <c r="I72" s="332"/>
    </row>
    <row r="73" spans="1:9" ht="15" customHeight="1" x14ac:dyDescent="0.35">
      <c r="A73" s="10"/>
      <c r="B73" s="40"/>
      <c r="C73" s="12"/>
      <c r="D73" s="12"/>
      <c r="E73" s="12"/>
      <c r="F73" s="41"/>
      <c r="G73" s="41"/>
    </row>
    <row r="74" spans="1:9" x14ac:dyDescent="0.35">
      <c r="A74" s="415" t="s">
        <v>330</v>
      </c>
      <c r="B74" s="415"/>
      <c r="C74" s="92">
        <f>+SUM(C75:C84)</f>
        <v>5590197999.5699987</v>
      </c>
      <c r="D74" s="92">
        <f t="shared" ref="D74:E74" si="11">+SUM(D75:D84)</f>
        <v>8571555666.0199995</v>
      </c>
      <c r="E74" s="92">
        <f t="shared" si="11"/>
        <v>11286280289.42</v>
      </c>
      <c r="F74" s="92">
        <f t="shared" ref="F74" si="12">+SUM(F75:F84)</f>
        <v>19771100513.09</v>
      </c>
      <c r="G74" s="92">
        <f t="shared" ref="G74" si="13">+SUM(G75:G84)</f>
        <v>45219134468.099998</v>
      </c>
    </row>
    <row r="75" spans="1:9" x14ac:dyDescent="0.35">
      <c r="A75" s="153">
        <v>0</v>
      </c>
      <c r="B75" s="158" t="s">
        <v>252</v>
      </c>
      <c r="C75" s="13">
        <f>+'1T'!F137</f>
        <v>3652787667.6199999</v>
      </c>
      <c r="D75" s="13">
        <f>+'2T'!F128</f>
        <v>2891292686.6999998</v>
      </c>
      <c r="E75" s="13">
        <f>+'3T'!F128</f>
        <v>2925761768.3699999</v>
      </c>
      <c r="F75" s="13">
        <f>+'4T'!F128</f>
        <v>3892406999.070003</v>
      </c>
      <c r="G75" s="62">
        <f>+C75+D75+E75+F75</f>
        <v>13362249121.760002</v>
      </c>
      <c r="H75" s="352"/>
      <c r="I75" s="352"/>
    </row>
    <row r="76" spans="1:9" x14ac:dyDescent="0.35">
      <c r="A76" s="153">
        <v>1</v>
      </c>
      <c r="B76" s="158" t="s">
        <v>3</v>
      </c>
      <c r="C76" s="13">
        <f>+'1T'!F138</f>
        <v>114592738.06</v>
      </c>
      <c r="D76" s="13">
        <f>+'2T'!F129</f>
        <v>199675740.99000001</v>
      </c>
      <c r="E76" s="13">
        <f>+'3T'!F129</f>
        <v>189393707.71000001</v>
      </c>
      <c r="F76" s="13">
        <f>+'4T'!F129</f>
        <v>249166666.11000001</v>
      </c>
      <c r="G76" s="62">
        <f t="shared" ref="G76:G79" si="14">+C76+D76+E76+F76</f>
        <v>752828852.87</v>
      </c>
      <c r="H76" s="352"/>
      <c r="I76" s="352"/>
    </row>
    <row r="77" spans="1:9" x14ac:dyDescent="0.35">
      <c r="A77" s="153">
        <v>2</v>
      </c>
      <c r="B77" s="158" t="s">
        <v>253</v>
      </c>
      <c r="C77" s="13">
        <f>+'1T'!F139</f>
        <v>1584791731.4499998</v>
      </c>
      <c r="D77" s="13">
        <f>+'2T'!F130</f>
        <v>3546721510.6199999</v>
      </c>
      <c r="E77" s="13">
        <f>+'3T'!F130</f>
        <v>4163803652.6799994</v>
      </c>
      <c r="F77" s="13">
        <f>+'4T'!F130</f>
        <v>9034456566.2499962</v>
      </c>
      <c r="G77" s="62">
        <f t="shared" si="14"/>
        <v>18329773460.999996</v>
      </c>
      <c r="H77" s="352"/>
      <c r="I77" s="352"/>
    </row>
    <row r="78" spans="1:9" x14ac:dyDescent="0.35">
      <c r="A78" s="153">
        <v>3</v>
      </c>
      <c r="B78" s="158" t="s">
        <v>254</v>
      </c>
      <c r="C78" s="13">
        <f>+'1T'!F140</f>
        <v>0</v>
      </c>
      <c r="D78" s="13">
        <f>+'2T'!F131</f>
        <v>0</v>
      </c>
      <c r="E78" s="13">
        <f>+'3T'!F131</f>
        <v>0</v>
      </c>
      <c r="F78" s="13">
        <f>+'4T'!F131</f>
        <v>0</v>
      </c>
      <c r="G78" s="62">
        <f t="shared" si="14"/>
        <v>0</v>
      </c>
    </row>
    <row r="79" spans="1:9" x14ac:dyDescent="0.35">
      <c r="A79" s="153">
        <v>4</v>
      </c>
      <c r="B79" s="158" t="s">
        <v>255</v>
      </c>
      <c r="C79" s="13">
        <f>+'1T'!F141</f>
        <v>0</v>
      </c>
      <c r="D79" s="13">
        <f>+'2T'!F132</f>
        <v>0</v>
      </c>
      <c r="E79" s="13">
        <f>+'3T'!F132</f>
        <v>0</v>
      </c>
      <c r="F79" s="13">
        <f>+'4T'!F132</f>
        <v>0</v>
      </c>
      <c r="G79" s="62">
        <f t="shared" si="14"/>
        <v>0</v>
      </c>
    </row>
    <row r="80" spans="1:9" x14ac:dyDescent="0.35">
      <c r="A80" s="153">
        <v>5</v>
      </c>
      <c r="B80" s="158" t="s">
        <v>256</v>
      </c>
      <c r="C80" s="13">
        <f>+'1T'!F142</f>
        <v>0</v>
      </c>
      <c r="D80" s="13">
        <f>+'2T'!F133</f>
        <v>429178391.90999997</v>
      </c>
      <c r="E80" s="13">
        <f>+'3T'!F133</f>
        <v>342101753.83999997</v>
      </c>
      <c r="F80" s="13">
        <f>+'4T'!F133</f>
        <v>519898401.94</v>
      </c>
      <c r="G80" s="63">
        <f>+C80+D80+E80+F80</f>
        <v>1291178547.6900001</v>
      </c>
      <c r="H80" s="352"/>
      <c r="I80" s="332"/>
    </row>
    <row r="81" spans="1:9" x14ac:dyDescent="0.35">
      <c r="A81" s="153">
        <v>6</v>
      </c>
      <c r="B81" s="158" t="s">
        <v>2</v>
      </c>
      <c r="C81" s="13">
        <f>+'1T'!F143</f>
        <v>238025862.44</v>
      </c>
      <c r="D81" s="13">
        <f>+'2T'!F134</f>
        <v>1504687335.8</v>
      </c>
      <c r="E81" s="13">
        <f>+'3T'!F134</f>
        <v>3665219406.8200002</v>
      </c>
      <c r="F81" s="13">
        <f>+'4T'!F134</f>
        <v>6075171879.7200003</v>
      </c>
      <c r="G81" s="63">
        <f t="shared" ref="G81:G84" si="15">+C81+D81+E81+F81</f>
        <v>11483104484.780001</v>
      </c>
      <c r="H81" s="352"/>
      <c r="I81" s="352"/>
    </row>
    <row r="82" spans="1:9" x14ac:dyDescent="0.35">
      <c r="A82" s="153">
        <v>7</v>
      </c>
      <c r="B82" s="158" t="s">
        <v>1</v>
      </c>
      <c r="C82" s="13">
        <f>+'1T'!F144</f>
        <v>0</v>
      </c>
      <c r="D82" s="13">
        <f>+'2T'!F135</f>
        <v>0</v>
      </c>
      <c r="E82" s="13">
        <f>+'3T'!F135</f>
        <v>0</v>
      </c>
      <c r="F82" s="13">
        <f>+'4T'!F135</f>
        <v>0</v>
      </c>
      <c r="G82" s="63">
        <f t="shared" si="15"/>
        <v>0</v>
      </c>
    </row>
    <row r="83" spans="1:9" x14ac:dyDescent="0.35">
      <c r="A83" s="153">
        <v>8</v>
      </c>
      <c r="B83" s="158" t="s">
        <v>257</v>
      </c>
      <c r="C83" s="13">
        <f>+'1T'!F145</f>
        <v>0</v>
      </c>
      <c r="D83" s="13">
        <f>+'2T'!F136</f>
        <v>0</v>
      </c>
      <c r="E83" s="13">
        <f>+'3T'!F136</f>
        <v>0</v>
      </c>
      <c r="F83" s="13">
        <f>+'4T'!F136</f>
        <v>0</v>
      </c>
      <c r="G83" s="63">
        <f t="shared" si="15"/>
        <v>0</v>
      </c>
    </row>
    <row r="84" spans="1:9" x14ac:dyDescent="0.35">
      <c r="A84" s="153">
        <v>9</v>
      </c>
      <c r="B84" s="158" t="s">
        <v>258</v>
      </c>
      <c r="C84" s="13">
        <f>+'1T'!F146</f>
        <v>0</v>
      </c>
      <c r="D84" s="13">
        <f>+'2T'!F137</f>
        <v>0</v>
      </c>
      <c r="E84" s="13">
        <f>+'3T'!F137</f>
        <v>0</v>
      </c>
      <c r="F84" s="13">
        <f>+'4T'!F137</f>
        <v>0</v>
      </c>
      <c r="G84" s="63">
        <f t="shared" si="15"/>
        <v>0</v>
      </c>
    </row>
    <row r="85" spans="1:9" ht="15" customHeight="1" x14ac:dyDescent="0.35">
      <c r="A85" s="26"/>
      <c r="B85" s="26"/>
      <c r="C85" s="48"/>
      <c r="D85" s="48"/>
      <c r="E85" s="48"/>
      <c r="F85" s="48"/>
      <c r="G85" s="48"/>
    </row>
    <row r="86" spans="1:9" ht="18" customHeight="1" x14ac:dyDescent="0.35">
      <c r="A86" s="415" t="s">
        <v>331</v>
      </c>
      <c r="B86" s="415"/>
      <c r="C86" s="92">
        <f>+C87</f>
        <v>0</v>
      </c>
      <c r="D86" s="92">
        <f>+D87</f>
        <v>0</v>
      </c>
      <c r="E86" s="92">
        <f>+E87</f>
        <v>0</v>
      </c>
      <c r="F86" s="92">
        <f>+F87</f>
        <v>0</v>
      </c>
      <c r="G86" s="92">
        <f>+G87</f>
        <v>0</v>
      </c>
    </row>
    <row r="87" spans="1:9" ht="18" customHeight="1" x14ac:dyDescent="0.35">
      <c r="A87" s="153">
        <v>6</v>
      </c>
      <c r="B87" s="158" t="s">
        <v>2</v>
      </c>
      <c r="C87" s="44">
        <f>+C88</f>
        <v>0</v>
      </c>
      <c r="D87" s="44">
        <f t="shared" ref="D87:G87" si="16">+D88</f>
        <v>0</v>
      </c>
      <c r="E87" s="44">
        <f t="shared" si="16"/>
        <v>0</v>
      </c>
      <c r="F87" s="44">
        <f t="shared" si="16"/>
        <v>0</v>
      </c>
      <c r="G87" s="63">
        <f t="shared" si="16"/>
        <v>0</v>
      </c>
    </row>
    <row r="88" spans="1:9" ht="18" customHeight="1" x14ac:dyDescent="0.35">
      <c r="A88" s="298" t="s">
        <v>260</v>
      </c>
      <c r="B88" s="299" t="s">
        <v>261</v>
      </c>
      <c r="C88" s="320">
        <f>+'1T'!F150</f>
        <v>0</v>
      </c>
      <c r="D88" s="320">
        <f>+'2T'!F141</f>
        <v>0</v>
      </c>
      <c r="E88" s="320">
        <f>+'3T'!F141</f>
        <v>0</v>
      </c>
      <c r="F88" s="320">
        <f>+'4T'!F141</f>
        <v>0</v>
      </c>
      <c r="G88" s="321">
        <f>+C88+D88+E88+F88</f>
        <v>0</v>
      </c>
    </row>
    <row r="89" spans="1:9" x14ac:dyDescent="0.35">
      <c r="A89" s="433" t="s">
        <v>262</v>
      </c>
      <c r="B89" s="433"/>
      <c r="C89" s="433"/>
      <c r="D89" s="433"/>
      <c r="E89" s="433"/>
      <c r="F89" s="433"/>
    </row>
    <row r="90" spans="1:9" x14ac:dyDescent="0.35">
      <c r="A90" s="502" t="s">
        <v>375</v>
      </c>
      <c r="B90" s="502"/>
      <c r="C90" s="502"/>
      <c r="D90" s="502"/>
      <c r="E90" s="502"/>
      <c r="F90" s="502"/>
    </row>
    <row r="91" spans="1:9" x14ac:dyDescent="0.35">
      <c r="A91" s="42"/>
      <c r="B91" s="40"/>
      <c r="C91" s="26"/>
      <c r="D91" s="26"/>
      <c r="E91" s="26"/>
      <c r="F91" s="2"/>
    </row>
    <row r="92" spans="1:9" x14ac:dyDescent="0.35">
      <c r="A92" s="401" t="s">
        <v>264</v>
      </c>
      <c r="B92" s="401"/>
      <c r="C92" s="401"/>
      <c r="D92" s="401"/>
      <c r="E92" s="401"/>
      <c r="F92" s="401"/>
    </row>
    <row r="93" spans="1:9" x14ac:dyDescent="0.35">
      <c r="A93" s="401" t="s">
        <v>265</v>
      </c>
      <c r="B93" s="401"/>
      <c r="C93" s="401"/>
      <c r="D93" s="401"/>
      <c r="E93" s="401"/>
      <c r="F93" s="401"/>
    </row>
    <row r="94" spans="1:9" x14ac:dyDescent="0.35">
      <c r="A94" s="401" t="s">
        <v>207</v>
      </c>
      <c r="B94" s="401"/>
      <c r="C94" s="401"/>
      <c r="D94" s="401"/>
      <c r="E94" s="401"/>
      <c r="F94" s="401"/>
    </row>
    <row r="95" spans="1:9" x14ac:dyDescent="0.35">
      <c r="A95" s="89" t="s">
        <v>266</v>
      </c>
      <c r="B95" s="89" t="s">
        <v>283</v>
      </c>
      <c r="C95" s="89" t="s">
        <v>332</v>
      </c>
      <c r="D95" s="89" t="s">
        <v>351</v>
      </c>
      <c r="E95" s="89" t="s">
        <v>370</v>
      </c>
      <c r="F95" s="89" t="s">
        <v>367</v>
      </c>
    </row>
    <row r="96" spans="1:9" x14ac:dyDescent="0.35">
      <c r="A96" s="109" t="s">
        <v>267</v>
      </c>
      <c r="B96" s="110">
        <f>+'1T'!E160</f>
        <v>0</v>
      </c>
      <c r="C96" s="110">
        <f>+'2T'!E151</f>
        <v>22781610750.93</v>
      </c>
      <c r="D96" s="110">
        <f>+'3T'!E151</f>
        <v>22657233308.910004</v>
      </c>
      <c r="E96" s="110">
        <f>+'4T'!E151</f>
        <v>24797774385.652794</v>
      </c>
      <c r="F96" s="110">
        <f>+B96</f>
        <v>0</v>
      </c>
    </row>
    <row r="97" spans="1:7" x14ac:dyDescent="0.35">
      <c r="A97" s="109" t="s">
        <v>268</v>
      </c>
      <c r="B97" s="110">
        <f>+'1T'!F116</f>
        <v>28371808750.5</v>
      </c>
      <c r="C97" s="110">
        <f>+'2T'!F107</f>
        <v>8447178224</v>
      </c>
      <c r="D97" s="110">
        <f>+'3T'!F107</f>
        <v>13426821366.162788</v>
      </c>
      <c r="E97" s="110">
        <f>+'4T'!F107</f>
        <v>421864551.33721161</v>
      </c>
      <c r="F97" s="110">
        <f>+B97+C97+D97+E97</f>
        <v>50667672892</v>
      </c>
      <c r="G97" s="332"/>
    </row>
    <row r="98" spans="1:7" x14ac:dyDescent="0.35">
      <c r="A98" s="93" t="s">
        <v>269</v>
      </c>
      <c r="B98" s="94">
        <f>+B96+B97</f>
        <v>28371808750.5</v>
      </c>
      <c r="C98" s="94">
        <f t="shared" ref="C98:E98" si="17">+C96+C97</f>
        <v>31228788974.93</v>
      </c>
      <c r="D98" s="94">
        <f t="shared" si="17"/>
        <v>36084054675.072792</v>
      </c>
      <c r="E98" s="94">
        <f t="shared" si="17"/>
        <v>25219638936.990005</v>
      </c>
      <c r="F98" s="94">
        <f>+F96+F97</f>
        <v>50667672892</v>
      </c>
    </row>
    <row r="99" spans="1:7" x14ac:dyDescent="0.35">
      <c r="A99" s="109" t="s">
        <v>270</v>
      </c>
      <c r="B99" s="110">
        <f>+'1T'!F136</f>
        <v>5590197999.5699987</v>
      </c>
      <c r="C99" s="110">
        <f>+'2T'!F127</f>
        <v>8571555666.0199995</v>
      </c>
      <c r="D99" s="110">
        <f>+'3T'!F127</f>
        <v>11286280289.42</v>
      </c>
      <c r="E99" s="110">
        <f>+'4T'!F127</f>
        <v>19771100513.09</v>
      </c>
      <c r="F99" s="110">
        <f>+B99+C99+D99+E99</f>
        <v>45219134468.099998</v>
      </c>
      <c r="G99" s="332"/>
    </row>
    <row r="100" spans="1:7" x14ac:dyDescent="0.35">
      <c r="A100" s="93" t="s">
        <v>271</v>
      </c>
      <c r="B100" s="94">
        <f>+B98-B99</f>
        <v>22781610750.93</v>
      </c>
      <c r="C100" s="94">
        <f t="shared" ref="C100:E100" si="18">+C98-C99</f>
        <v>22657233308.91</v>
      </c>
      <c r="D100" s="94">
        <f t="shared" si="18"/>
        <v>24797774385.652794</v>
      </c>
      <c r="E100" s="122">
        <f t="shared" si="18"/>
        <v>5448538423.9000053</v>
      </c>
      <c r="F100" s="122">
        <f>+F98-F99</f>
        <v>5448538423.9000015</v>
      </c>
      <c r="G100" s="187"/>
    </row>
    <row r="101" spans="1:7" x14ac:dyDescent="0.35">
      <c r="A101" s="463" t="s">
        <v>375</v>
      </c>
      <c r="B101" s="463"/>
      <c r="C101" s="463"/>
      <c r="D101" s="463"/>
      <c r="E101" s="37"/>
      <c r="F101" s="2"/>
    </row>
    <row r="102" spans="1:7" x14ac:dyDescent="0.35">
      <c r="A102" s="52"/>
      <c r="B102" s="52"/>
      <c r="C102" s="52"/>
      <c r="D102" s="52"/>
      <c r="E102" s="37"/>
      <c r="F102" s="2"/>
    </row>
    <row r="103" spans="1:7" x14ac:dyDescent="0.35">
      <c r="A103" s="401" t="s">
        <v>281</v>
      </c>
      <c r="B103" s="401"/>
      <c r="C103" s="401"/>
      <c r="D103" s="401"/>
      <c r="E103" s="401"/>
      <c r="F103" s="401"/>
    </row>
    <row r="104" spans="1:7" ht="17.25" customHeight="1" x14ac:dyDescent="0.35">
      <c r="A104" s="416" t="s">
        <v>282</v>
      </c>
      <c r="B104" s="416"/>
      <c r="C104" s="416"/>
      <c r="D104" s="416"/>
      <c r="E104" s="416"/>
      <c r="F104" s="416"/>
    </row>
    <row r="105" spans="1:7" x14ac:dyDescent="0.35">
      <c r="A105" s="401" t="s">
        <v>207</v>
      </c>
      <c r="B105" s="401"/>
      <c r="C105" s="401"/>
      <c r="D105" s="401"/>
      <c r="E105" s="401"/>
      <c r="F105" s="401"/>
    </row>
    <row r="106" spans="1:7" x14ac:dyDescent="0.35">
      <c r="A106" s="166" t="s">
        <v>266</v>
      </c>
      <c r="B106" s="166"/>
      <c r="C106" s="166" t="s">
        <v>283</v>
      </c>
      <c r="D106" s="166" t="s">
        <v>332</v>
      </c>
      <c r="E106" s="166" t="s">
        <v>351</v>
      </c>
      <c r="F106" s="166" t="s">
        <v>364</v>
      </c>
    </row>
    <row r="107" spans="1:7" x14ac:dyDescent="0.35">
      <c r="A107" s="159" t="s">
        <v>284</v>
      </c>
      <c r="B107" s="159"/>
      <c r="C107" s="85"/>
      <c r="D107" s="85"/>
      <c r="E107" s="188"/>
      <c r="F107" s="189"/>
    </row>
    <row r="108" spans="1:7" x14ac:dyDescent="0.35">
      <c r="A108" s="109" t="s">
        <v>285</v>
      </c>
      <c r="B108" s="26"/>
      <c r="C108" s="39">
        <f>+'1T'!D180</f>
        <v>0</v>
      </c>
      <c r="D108" s="39">
        <f>+'2T'!D171</f>
        <v>0</v>
      </c>
      <c r="E108" s="39">
        <f>+'3T'!D171</f>
        <v>0</v>
      </c>
      <c r="F108" s="39">
        <f>+'4T'!D171</f>
        <v>0</v>
      </c>
    </row>
    <row r="109" spans="1:7" x14ac:dyDescent="0.35">
      <c r="A109" s="109" t="s">
        <v>286</v>
      </c>
      <c r="B109" s="26"/>
      <c r="C109" s="39">
        <f>+'1T'!D181</f>
        <v>0</v>
      </c>
      <c r="D109" s="39">
        <f>+'2T'!D172</f>
        <v>0</v>
      </c>
      <c r="E109" s="39">
        <f>+'3T'!D172</f>
        <v>0</v>
      </c>
      <c r="F109" s="39">
        <f>+'4T'!D172</f>
        <v>0</v>
      </c>
    </row>
    <row r="110" spans="1:7" x14ac:dyDescent="0.35">
      <c r="A110" s="161" t="s">
        <v>371</v>
      </c>
      <c r="B110" s="161"/>
      <c r="C110" s="94">
        <f>+C108+C109</f>
        <v>0</v>
      </c>
      <c r="D110" s="94">
        <f>+D108+D109</f>
        <v>0</v>
      </c>
      <c r="E110" s="94">
        <f t="shared" ref="E110:F110" si="19">+E108+E109</f>
        <v>0</v>
      </c>
      <c r="F110" s="94">
        <f t="shared" si="19"/>
        <v>0</v>
      </c>
    </row>
    <row r="111" spans="1:7" x14ac:dyDescent="0.35">
      <c r="A111" s="109"/>
      <c r="B111" s="26"/>
      <c r="C111" s="39"/>
      <c r="D111" s="39"/>
      <c r="E111" s="37"/>
      <c r="F111" s="2"/>
    </row>
    <row r="112" spans="1:7" x14ac:dyDescent="0.35">
      <c r="A112" s="159" t="s">
        <v>287</v>
      </c>
      <c r="B112" s="159"/>
      <c r="C112" s="85" t="s">
        <v>283</v>
      </c>
      <c r="D112" s="85" t="s">
        <v>332</v>
      </c>
      <c r="E112" s="166" t="s">
        <v>351</v>
      </c>
      <c r="F112" s="166" t="s">
        <v>364</v>
      </c>
    </row>
    <row r="113" spans="1:8" x14ac:dyDescent="0.35">
      <c r="A113" s="109" t="s">
        <v>285</v>
      </c>
      <c r="B113" s="26"/>
      <c r="C113" s="39">
        <f>+'1T'!D185</f>
        <v>0</v>
      </c>
      <c r="D113" s="39">
        <f>+'2T'!D176</f>
        <v>0</v>
      </c>
      <c r="E113" s="39">
        <f>+'3T'!D176</f>
        <v>0</v>
      </c>
      <c r="F113" s="39">
        <f>+'4T'!D176</f>
        <v>0</v>
      </c>
    </row>
    <row r="114" spans="1:8" x14ac:dyDescent="0.35">
      <c r="A114" s="109" t="s">
        <v>288</v>
      </c>
      <c r="B114" s="26"/>
      <c r="C114" s="39">
        <f>+'1T'!D186</f>
        <v>0</v>
      </c>
      <c r="D114" s="39">
        <f>+'2T'!D177</f>
        <v>0</v>
      </c>
      <c r="E114" s="39">
        <f>+'3T'!D177</f>
        <v>0</v>
      </c>
      <c r="F114" s="39">
        <f>+'4T'!D177</f>
        <v>0</v>
      </c>
    </row>
    <row r="115" spans="1:8" x14ac:dyDescent="0.35">
      <c r="A115" s="161" t="s">
        <v>289</v>
      </c>
      <c r="B115" s="161"/>
      <c r="C115" s="94">
        <f>+C113+C114</f>
        <v>0</v>
      </c>
      <c r="D115" s="94">
        <f>+D113+D114</f>
        <v>0</v>
      </c>
      <c r="E115" s="94">
        <f t="shared" ref="E115:F115" si="20">+E113+E114</f>
        <v>0</v>
      </c>
      <c r="F115" s="94">
        <f t="shared" si="20"/>
        <v>0</v>
      </c>
    </row>
    <row r="116" spans="1:8" x14ac:dyDescent="0.35">
      <c r="A116" s="109"/>
      <c r="B116" s="26"/>
      <c r="C116" s="110"/>
      <c r="D116" s="110"/>
      <c r="E116" s="37"/>
      <c r="F116" s="2"/>
    </row>
    <row r="117" spans="1:8" x14ac:dyDescent="0.35">
      <c r="A117" s="159" t="s">
        <v>290</v>
      </c>
      <c r="B117" s="159"/>
      <c r="C117" s="85" t="s">
        <v>283</v>
      </c>
      <c r="D117" s="85" t="s">
        <v>332</v>
      </c>
      <c r="E117" s="166" t="s">
        <v>351</v>
      </c>
      <c r="F117" s="166" t="s">
        <v>364</v>
      </c>
    </row>
    <row r="118" spans="1:8" x14ac:dyDescent="0.35">
      <c r="A118" s="109" t="s">
        <v>285</v>
      </c>
      <c r="B118" s="26"/>
      <c r="C118" s="39">
        <f>+'1T'!D190</f>
        <v>0</v>
      </c>
      <c r="D118" s="39">
        <f>+'2T'!D181</f>
        <v>0</v>
      </c>
      <c r="E118" s="39">
        <f>+'3T'!D181</f>
        <v>0</v>
      </c>
      <c r="F118" s="39">
        <f>+'4T'!D181</f>
        <v>0</v>
      </c>
    </row>
    <row r="119" spans="1:8" x14ac:dyDescent="0.35">
      <c r="A119" s="109" t="s">
        <v>286</v>
      </c>
      <c r="B119" s="26"/>
      <c r="C119" s="39">
        <f>+'1T'!D191</f>
        <v>0</v>
      </c>
      <c r="D119" s="39">
        <f>+'2T'!D182</f>
        <v>0</v>
      </c>
      <c r="E119" s="39">
        <f>+'3T'!D182</f>
        <v>0</v>
      </c>
      <c r="F119" s="39">
        <f>+'4T'!D182</f>
        <v>0</v>
      </c>
      <c r="H119"/>
    </row>
    <row r="120" spans="1:8" x14ac:dyDescent="0.35">
      <c r="A120" s="161" t="s">
        <v>291</v>
      </c>
      <c r="B120" s="161"/>
      <c r="C120" s="162">
        <f>+C118+C119</f>
        <v>0</v>
      </c>
      <c r="D120" s="162">
        <f>+D118+D119</f>
        <v>0</v>
      </c>
      <c r="E120" s="162">
        <f t="shared" ref="E120:F120" si="21">+E118+E119</f>
        <v>0</v>
      </c>
      <c r="F120" s="162">
        <f t="shared" si="21"/>
        <v>0</v>
      </c>
      <c r="H120"/>
    </row>
    <row r="121" spans="1:8" x14ac:dyDescent="0.35">
      <c r="A121" s="163" t="s">
        <v>292</v>
      </c>
      <c r="B121" s="126"/>
      <c r="C121" s="160"/>
      <c r="D121"/>
      <c r="E121"/>
      <c r="F121"/>
    </row>
    <row r="122" spans="1:8" x14ac:dyDescent="0.35">
      <c r="A122"/>
      <c r="B122"/>
      <c r="C122"/>
      <c r="D122"/>
      <c r="E122"/>
      <c r="F122"/>
    </row>
    <row r="123" spans="1:8" x14ac:dyDescent="0.35">
      <c r="A123"/>
      <c r="B123"/>
      <c r="C123"/>
      <c r="D123"/>
      <c r="E123"/>
      <c r="F123"/>
      <c r="G123"/>
    </row>
    <row r="124" spans="1:8" x14ac:dyDescent="0.35">
      <c r="A124" s="378" t="s">
        <v>107</v>
      </c>
      <c r="B124" s="378"/>
      <c r="C124" s="378"/>
      <c r="D124" s="378"/>
      <c r="E124" s="378"/>
      <c r="F124" s="378"/>
      <c r="G124"/>
    </row>
    <row r="125" spans="1:8" x14ac:dyDescent="0.35">
      <c r="A125"/>
      <c r="B125"/>
      <c r="C125"/>
      <c r="D125"/>
      <c r="E125"/>
      <c r="F125"/>
      <c r="G125"/>
    </row>
  </sheetData>
  <mergeCells count="32">
    <mergeCell ref="B21:G21"/>
    <mergeCell ref="A124:F124"/>
    <mergeCell ref="A104:F104"/>
    <mergeCell ref="A105:F105"/>
    <mergeCell ref="A103:F103"/>
    <mergeCell ref="A49:F49"/>
    <mergeCell ref="A59:B59"/>
    <mergeCell ref="A53:G53"/>
    <mergeCell ref="A54:G54"/>
    <mergeCell ref="A55:G55"/>
    <mergeCell ref="A51:G51"/>
    <mergeCell ref="A69:G69"/>
    <mergeCell ref="A68:G68"/>
    <mergeCell ref="A101:D101"/>
    <mergeCell ref="A65:E65"/>
    <mergeCell ref="A66:G66"/>
    <mergeCell ref="A1:G2"/>
    <mergeCell ref="A94:F94"/>
    <mergeCell ref="A74:B74"/>
    <mergeCell ref="A86:B86"/>
    <mergeCell ref="A89:F89"/>
    <mergeCell ref="A3:G3"/>
    <mergeCell ref="A90:F90"/>
    <mergeCell ref="A92:F92"/>
    <mergeCell ref="A93:F93"/>
    <mergeCell ref="A70:G70"/>
    <mergeCell ref="A24:F24"/>
    <mergeCell ref="A11:G11"/>
    <mergeCell ref="A22:G22"/>
    <mergeCell ref="A9:G9"/>
    <mergeCell ref="A12:G12"/>
    <mergeCell ref="A25:F25"/>
  </mergeCells>
  <dataValidations count="7">
    <dataValidation allowBlank="1" showInputMessage="1" showErrorMessage="1" promptTitle="Advertencia" prompt="Se recomienda leer cuidadosamente las indicaciones dispuestas en la parte inferior de esta tabla. " sqref="A96"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60:A62 A75" xr:uid="{623C21BD-5B6A-48D2-9B0C-6FD620A056DA}"/>
    <dataValidation allowBlank="1" showInputMessage="1" showErrorMessage="1" promptTitle="Advertencia" prompt="El nombre de la partida debe ser de acuerdo al Clasificador de los Ingresos del Sector Público. " sqref="B60:B62 B75" xr:uid="{02A3143A-C825-4B8C-9534-6A221E6F3A6F}"/>
    <dataValidation allowBlank="1" showInputMessage="1" showErrorMessage="1" promptTitle="Advertencia" prompt="Esta tabla solo la deben completar la unidades ejecutoras que por Ley específica estén facultadas para estimar superávits." sqref="D112"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04" xr:uid="{788B8DBD-0E46-4157-9902-EF57D9F7753A}"/>
    <dataValidation allowBlank="1" showInputMessage="1" showErrorMessage="1" promptTitle="Recordatorio" prompt="El superávit libre debe ser reintegrado a más tardar el 31 de marzo,_x000a_de acuerdo al  Decreto Nº 43189-MTSS, artículo 66. " sqref="A109:A111 A113:A116 A118:A120"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16 C112 D111:D112" xr:uid="{795C2495-D450-46F3-95AF-7BE30140186E}"/>
  </dataValidations>
  <printOptions horizontalCentered="1"/>
  <pageMargins left="0.11811023622047245" right="0.11811023622047245" top="0.35433070866141736" bottom="0.35433070866141736" header="0.11811023622047245" footer="0.31496062992125984"/>
  <pageSetup scale="52" orientation="landscape" r:id="rId1"/>
  <headerFooter>
    <oddFooter>&amp;L&amp;"Palatino Linotype,Normal"&amp;K979797&amp;D&amp;C&amp;"Palatino Linotype,Normal"&amp;K979797Reporte ejecución programática y presupuestaria (Anual)&amp;R&amp;"Palatino Linotype,Normal"&amp;K979797&amp;P</oddFooter>
  </headerFooter>
  <rowBreaks count="2" manualBreakCount="2">
    <brk id="50" max="16383" man="1"/>
    <brk id="102" max="6" man="1"/>
  </rowBreaks>
  <ignoredErrors>
    <ignoredError sqref="C14:G20" evalError="1"/>
    <ignoredError sqref="F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Manager/>
  <Company>Lenovo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Salas;Tatiana Vargas</dc:creator>
  <cp:keywords/>
  <dc:description/>
  <cp:lastModifiedBy>Stephanie Tatiana Salas Soto</cp:lastModifiedBy>
  <cp:revision/>
  <cp:lastPrinted>2024-07-10T19:29:58Z</cp:lastPrinted>
  <dcterms:created xsi:type="dcterms:W3CDTF">2011-10-26T20:29:12Z</dcterms:created>
  <dcterms:modified xsi:type="dcterms:W3CDTF">2026-01-03T13:01:30Z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