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17BA6655-D2F1-4E78-9C13-EAC9060FA814}" xr6:coauthVersionLast="47" xr6:coauthVersionMax="47" xr10:uidLastSave="{00000000-0000-0000-0000-000000000000}"/>
  <bookViews>
    <workbookView xWindow="-108" yWindow="-108" windowWidth="23256" windowHeight="13896" tabRatio="835" xr2:uid="{00000000-000D-0000-FFFF-FFFF00000000}"/>
  </bookViews>
  <sheets>
    <sheet name="Calendario" sheetId="34" r:id="rId1"/>
    <sheet name="Instrucciones" sheetId="33"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 r:id="rId12"/>
  </externalReferences>
  <definedNames>
    <definedName name="ANPHNN" localSheetId="0">#REF!</definedName>
    <definedName name="ANPHNN" localSheetId="1">#REF!</definedName>
    <definedName name="ANPHNN">#REF!</definedName>
    <definedName name="_xlnm.Print_Area" localSheetId="2">'1T'!$A$1:$F$213</definedName>
    <definedName name="_xlnm.Print_Area" localSheetId="3">'2T'!$A$1:$F$214</definedName>
    <definedName name="_xlnm.Print_Area" localSheetId="5">'3T'!$A$1:$F$211</definedName>
    <definedName name="_xlnm.Print_Area" localSheetId="7">'4T'!$A$1:$F$210</definedName>
    <definedName name="_xlnm.Print_Area" localSheetId="8">Anual!$A$1:$G$112</definedName>
    <definedName name="_xlnm.Print_Area" localSheetId="0">Calendario!$A$1:$E$15</definedName>
    <definedName name="_xlnm.Print_Area" localSheetId="4">'I Semestre'!$A$1:$E$115</definedName>
    <definedName name="_xlnm.Print_Area" localSheetId="6">'III T Acum'!$A$1:$F$51</definedName>
    <definedName name="_xlnm.Print_Area" localSheetId="1">Instrucciones!$A$1:$D$94</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[3]PRESUPUESTO_2024!#REF!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[3]PRESUPUESTO_2024!#REF!</definedName>
    <definedName name="Programa_737">#REF!</definedName>
    <definedName name="Programa_GC" localSheetId="0">[2]PRESUPUESTO_2024!#REF!</definedName>
    <definedName name="Programa_GC" localSheetId="1">[3]PRESUPUESTO_2024!#REF!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6" i="24" l="1"/>
  <c r="F29" i="20"/>
  <c r="E122" i="20"/>
  <c r="C122" i="20"/>
  <c r="D122" i="20"/>
  <c r="D115" i="20" s="1"/>
  <c r="D29" i="20"/>
  <c r="D33" i="20"/>
  <c r="D34" i="20"/>
  <c r="D32" i="20"/>
  <c r="C97" i="20"/>
  <c r="F98" i="20"/>
  <c r="F96" i="20"/>
  <c r="E95" i="20"/>
  <c r="C95" i="20"/>
  <c r="D96" i="20"/>
  <c r="D95" i="20" s="1"/>
  <c r="F95" i="20" l="1"/>
  <c r="F34" i="20"/>
  <c r="C35" i="20" l="1"/>
  <c r="C117" i="20" s="1"/>
  <c r="C117" i="19" l="1"/>
  <c r="C35" i="19"/>
  <c r="B140" i="19"/>
  <c r="C97" i="17"/>
  <c r="C96" i="17" s="1"/>
  <c r="D97" i="17"/>
  <c r="D96" i="17" s="1"/>
  <c r="D95" i="17" s="1"/>
  <c r="E97" i="17"/>
  <c r="E96" i="17" s="1"/>
  <c r="E95" i="17" s="1"/>
  <c r="C98" i="17"/>
  <c r="F99" i="19"/>
  <c r="F100" i="19"/>
  <c r="E97" i="19" l="1"/>
  <c r="D97" i="19"/>
  <c r="C97" i="19"/>
  <c r="D119" i="19" l="1"/>
  <c r="E119" i="19"/>
  <c r="C119" i="19"/>
  <c r="D118" i="17" l="1"/>
  <c r="E118" i="17"/>
  <c r="C118" i="17"/>
  <c r="D165" i="17" l="1"/>
  <c r="D34" i="1"/>
  <c r="E34" i="1"/>
  <c r="C34" i="1"/>
  <c r="D32" i="1"/>
  <c r="D33" i="1"/>
  <c r="E33" i="1"/>
  <c r="E32" i="1"/>
  <c r="C33" i="1"/>
  <c r="C32" i="1"/>
  <c r="F33" i="20"/>
  <c r="F32" i="20"/>
  <c r="C5" i="20" l="1"/>
  <c r="C176" i="19"/>
  <c r="D78" i="17"/>
  <c r="B78" i="17"/>
  <c r="B77" i="1"/>
  <c r="B77" i="20"/>
  <c r="D77" i="20"/>
  <c r="C5" i="19"/>
  <c r="D79" i="34"/>
  <c r="D79" i="19"/>
  <c r="B80" i="34"/>
  <c r="B80" i="19"/>
  <c r="B79" i="34"/>
  <c r="B79" i="19"/>
  <c r="C7" i="19"/>
  <c r="F37" i="20"/>
  <c r="E34" i="24" s="1"/>
  <c r="F36" i="20"/>
  <c r="E35" i="20"/>
  <c r="E117" i="20" s="1"/>
  <c r="D35" i="20"/>
  <c r="D117" i="20" s="1"/>
  <c r="E31" i="24"/>
  <c r="E29" i="24"/>
  <c r="E31" i="20"/>
  <c r="D31" i="20"/>
  <c r="C31" i="20"/>
  <c r="F21" i="20"/>
  <c r="F19" i="24" s="1"/>
  <c r="F20" i="20"/>
  <c r="F18" i="24" s="1"/>
  <c r="F19" i="20"/>
  <c r="F17" i="24" s="1"/>
  <c r="E18" i="20"/>
  <c r="E16" i="20" s="1"/>
  <c r="D18" i="20"/>
  <c r="D16" i="20" s="1"/>
  <c r="C18" i="20"/>
  <c r="C16" i="20" s="1"/>
  <c r="F37" i="19"/>
  <c r="D34" i="32" s="1"/>
  <c r="F36" i="19"/>
  <c r="D33" i="24" s="1"/>
  <c r="E35" i="19"/>
  <c r="D35" i="19"/>
  <c r="F34" i="19"/>
  <c r="D31" i="32" s="1"/>
  <c r="F33" i="19"/>
  <c r="D30" i="32" s="1"/>
  <c r="F32" i="19"/>
  <c r="D29" i="24" s="1"/>
  <c r="E31" i="19"/>
  <c r="E124" i="19" s="1"/>
  <c r="E117" i="19" s="1"/>
  <c r="D143" i="19" s="1"/>
  <c r="D31" i="19"/>
  <c r="D124" i="19" s="1"/>
  <c r="D117" i="19" s="1"/>
  <c r="C143" i="19" s="1"/>
  <c r="C31" i="19"/>
  <c r="C124" i="19" s="1"/>
  <c r="F21" i="19"/>
  <c r="E19" i="32" s="1"/>
  <c r="F20" i="19"/>
  <c r="E18" i="24" s="1"/>
  <c r="F19" i="19"/>
  <c r="E17" i="32" s="1"/>
  <c r="E18" i="19"/>
  <c r="E16" i="19" s="1"/>
  <c r="D18" i="19"/>
  <c r="D16" i="19" s="1"/>
  <c r="C18" i="19"/>
  <c r="C16" i="19" s="1"/>
  <c r="F37" i="17"/>
  <c r="C34" i="24" s="1"/>
  <c r="F36" i="17"/>
  <c r="C34" i="22" s="1"/>
  <c r="E35" i="17"/>
  <c r="D35" i="17"/>
  <c r="C35" i="17"/>
  <c r="F34" i="17"/>
  <c r="C31" i="24" s="1"/>
  <c r="F33" i="17"/>
  <c r="C31" i="22" s="1"/>
  <c r="F32" i="17"/>
  <c r="C29" i="24" s="1"/>
  <c r="E31" i="17"/>
  <c r="E123" i="17" s="1"/>
  <c r="D31" i="17"/>
  <c r="D123" i="17" s="1"/>
  <c r="C31" i="17"/>
  <c r="C123" i="17" s="1"/>
  <c r="F21" i="17"/>
  <c r="D19" i="32" s="1"/>
  <c r="F20" i="17"/>
  <c r="D18" i="32" s="1"/>
  <c r="F19" i="17"/>
  <c r="D17" i="22" s="1"/>
  <c r="E18" i="17"/>
  <c r="E16" i="17" s="1"/>
  <c r="C18" i="17"/>
  <c r="C16" i="17" s="1"/>
  <c r="F37" i="1"/>
  <c r="B35" i="22" s="1"/>
  <c r="F36" i="1"/>
  <c r="B33" i="32" s="1"/>
  <c r="C35" i="1"/>
  <c r="D35" i="1"/>
  <c r="E35" i="1"/>
  <c r="F34" i="1"/>
  <c r="F33" i="1"/>
  <c r="F32" i="1"/>
  <c r="D31" i="1"/>
  <c r="E31" i="1"/>
  <c r="C31" i="1"/>
  <c r="F19" i="1"/>
  <c r="C17" i="24" s="1"/>
  <c r="F20" i="1"/>
  <c r="C18" i="32" s="1"/>
  <c r="F21" i="1"/>
  <c r="C19" i="24" s="1"/>
  <c r="D18" i="1"/>
  <c r="D16" i="1" s="1"/>
  <c r="E18" i="1"/>
  <c r="E16" i="1" s="1"/>
  <c r="C18" i="1"/>
  <c r="C16" i="1" s="1"/>
  <c r="E29" i="20" l="1"/>
  <c r="F16" i="24"/>
  <c r="F14" i="24" s="1"/>
  <c r="C30" i="17"/>
  <c r="B30" i="32"/>
  <c r="B31" i="22"/>
  <c r="D31" i="22" s="1"/>
  <c r="B31" i="24"/>
  <c r="F31" i="24" s="1"/>
  <c r="B32" i="22"/>
  <c r="B29" i="32"/>
  <c r="B28" i="32" s="1"/>
  <c r="B30" i="22"/>
  <c r="D29" i="19"/>
  <c r="E29" i="19"/>
  <c r="E29" i="17"/>
  <c r="D29" i="17"/>
  <c r="C29" i="20"/>
  <c r="F31" i="20"/>
  <c r="F35" i="20"/>
  <c r="E33" i="24"/>
  <c r="E30" i="24"/>
  <c r="E28" i="24" s="1"/>
  <c r="C29" i="19"/>
  <c r="F35" i="19"/>
  <c r="E18" i="32"/>
  <c r="E16" i="32" s="1"/>
  <c r="E14" i="32" s="1"/>
  <c r="D31" i="24"/>
  <c r="D29" i="32"/>
  <c r="D28" i="32" s="1"/>
  <c r="E19" i="24"/>
  <c r="D30" i="24"/>
  <c r="D28" i="24" s="1"/>
  <c r="F31" i="19"/>
  <c r="D33" i="32"/>
  <c r="D32" i="32" s="1"/>
  <c r="E17" i="24"/>
  <c r="E16" i="24" s="1"/>
  <c r="D34" i="24"/>
  <c r="D32" i="24" s="1"/>
  <c r="F18" i="17"/>
  <c r="F16" i="17" s="1"/>
  <c r="C30" i="24"/>
  <c r="C28" i="24" s="1"/>
  <c r="C29" i="17"/>
  <c r="F35" i="17"/>
  <c r="C32" i="22"/>
  <c r="C33" i="32"/>
  <c r="D19" i="24"/>
  <c r="C33" i="24"/>
  <c r="C32" i="24" s="1"/>
  <c r="F31" i="17"/>
  <c r="D19" i="22"/>
  <c r="C35" i="22"/>
  <c r="C33" i="22" s="1"/>
  <c r="C34" i="32"/>
  <c r="D17" i="24"/>
  <c r="D18" i="24"/>
  <c r="D18" i="22"/>
  <c r="D16" i="22" s="1"/>
  <c r="D17" i="32"/>
  <c r="D16" i="32" s="1"/>
  <c r="D14" i="32" s="1"/>
  <c r="C31" i="32"/>
  <c r="C29" i="32"/>
  <c r="C30" i="22"/>
  <c r="C29" i="22" s="1"/>
  <c r="C30" i="32"/>
  <c r="E29" i="1"/>
  <c r="F31" i="1"/>
  <c r="D29" i="1"/>
  <c r="C29" i="1"/>
  <c r="F18" i="1"/>
  <c r="F16" i="1" s="1"/>
  <c r="C18" i="24"/>
  <c r="C19" i="32"/>
  <c r="F19" i="32" s="1"/>
  <c r="B30" i="24"/>
  <c r="B29" i="24"/>
  <c r="F29" i="24" s="1"/>
  <c r="F35" i="1"/>
  <c r="E17" i="22"/>
  <c r="B31" i="32"/>
  <c r="B34" i="32"/>
  <c r="B33" i="24"/>
  <c r="B34" i="22"/>
  <c r="C17" i="32"/>
  <c r="B34" i="24"/>
  <c r="F18" i="20"/>
  <c r="F16" i="20" s="1"/>
  <c r="F18" i="19"/>
  <c r="F16" i="19" s="1"/>
  <c r="E32" i="24" l="1"/>
  <c r="E26" i="24" s="1"/>
  <c r="F33" i="24"/>
  <c r="G17" i="24"/>
  <c r="F18" i="32"/>
  <c r="G19" i="24"/>
  <c r="G18" i="24"/>
  <c r="E19" i="22"/>
  <c r="E18" i="22"/>
  <c r="E16" i="22" s="1"/>
  <c r="D14" i="22"/>
  <c r="D16" i="24"/>
  <c r="D14" i="24" s="1"/>
  <c r="B29" i="22"/>
  <c r="C32" i="32"/>
  <c r="C16" i="24"/>
  <c r="C14" i="24" s="1"/>
  <c r="D26" i="32"/>
  <c r="B32" i="24"/>
  <c r="F29" i="1"/>
  <c r="C28" i="32"/>
  <c r="E29" i="32"/>
  <c r="F34" i="24"/>
  <c r="F29" i="19"/>
  <c r="D26" i="24"/>
  <c r="E14" i="24"/>
  <c r="F30" i="24"/>
  <c r="F28" i="24" s="1"/>
  <c r="E34" i="32"/>
  <c r="D30" i="22"/>
  <c r="D29" i="22" s="1"/>
  <c r="D35" i="22"/>
  <c r="F29" i="17"/>
  <c r="E30" i="32"/>
  <c r="E33" i="32"/>
  <c r="C26" i="24"/>
  <c r="C27" i="22"/>
  <c r="D32" i="22"/>
  <c r="E31" i="32"/>
  <c r="B32" i="32"/>
  <c r="B26" i="32" s="1"/>
  <c r="B28" i="24"/>
  <c r="D34" i="22"/>
  <c r="B33" i="22"/>
  <c r="C16" i="32"/>
  <c r="C14" i="32" s="1"/>
  <c r="F17" i="32"/>
  <c r="F32" i="24" l="1"/>
  <c r="G16" i="24"/>
  <c r="G14" i="24" s="1"/>
  <c r="F16" i="32"/>
  <c r="F14" i="32" s="1"/>
  <c r="E14" i="22"/>
  <c r="C26" i="32"/>
  <c r="D33" i="22"/>
  <c r="D27" i="22" s="1"/>
  <c r="E28" i="32"/>
  <c r="B26" i="24"/>
  <c r="B27" i="22"/>
  <c r="E32" i="32"/>
  <c r="F103" i="20"/>
  <c r="E102" i="20"/>
  <c r="D102" i="20"/>
  <c r="D101" i="20" s="1"/>
  <c r="D100" i="20" s="1"/>
  <c r="C102" i="20"/>
  <c r="C101" i="20" s="1"/>
  <c r="C100" i="20" s="1"/>
  <c r="F105" i="19"/>
  <c r="E104" i="19"/>
  <c r="E103" i="19" s="1"/>
  <c r="E102" i="19" s="1"/>
  <c r="D104" i="19"/>
  <c r="D103" i="19" s="1"/>
  <c r="D102" i="19" s="1"/>
  <c r="C104" i="19"/>
  <c r="C103" i="19" s="1"/>
  <c r="C103" i="17"/>
  <c r="C102" i="17" s="1"/>
  <c r="C101" i="17" s="1"/>
  <c r="C116" i="1"/>
  <c r="F104" i="17"/>
  <c r="D56" i="22" s="1"/>
  <c r="D55" i="22" s="1"/>
  <c r="D54" i="22" s="1"/>
  <c r="D53" i="22" s="1"/>
  <c r="E103" i="17"/>
  <c r="E102" i="17" s="1"/>
  <c r="E101" i="17" s="1"/>
  <c r="D103" i="17"/>
  <c r="F104" i="1"/>
  <c r="C56" i="22" s="1"/>
  <c r="E103" i="1"/>
  <c r="E102" i="1" s="1"/>
  <c r="E101" i="1" s="1"/>
  <c r="D103" i="1"/>
  <c r="D102" i="1" s="1"/>
  <c r="D101" i="1" s="1"/>
  <c r="C103" i="1"/>
  <c r="C102" i="1" s="1"/>
  <c r="F100" i="1"/>
  <c r="D99" i="1"/>
  <c r="D98" i="1" s="1"/>
  <c r="D97" i="1" s="1"/>
  <c r="E99" i="1"/>
  <c r="E98" i="1" s="1"/>
  <c r="E97" i="1" s="1"/>
  <c r="C99" i="1"/>
  <c r="C98" i="1" s="1"/>
  <c r="E26" i="32" l="1"/>
  <c r="E96" i="1"/>
  <c r="E94" i="1" s="1"/>
  <c r="F102" i="20"/>
  <c r="E56" i="22"/>
  <c r="E101" i="20"/>
  <c r="E100" i="20" s="1"/>
  <c r="F100" i="20" s="1"/>
  <c r="F103" i="19"/>
  <c r="C102" i="19"/>
  <c r="F102" i="19" s="1"/>
  <c r="F104" i="19"/>
  <c r="C55" i="22"/>
  <c r="C54" i="22" s="1"/>
  <c r="C53" i="22" s="1"/>
  <c r="E53" i="22" s="1"/>
  <c r="D96" i="1"/>
  <c r="D94" i="1" s="1"/>
  <c r="F99" i="1"/>
  <c r="F103" i="17"/>
  <c r="D102" i="17"/>
  <c r="D101" i="17" s="1"/>
  <c r="F101" i="17" s="1"/>
  <c r="C97" i="1"/>
  <c r="F98" i="1"/>
  <c r="F102" i="1"/>
  <c r="C101" i="1"/>
  <c r="F101" i="1" s="1"/>
  <c r="F103" i="1"/>
  <c r="F185" i="20"/>
  <c r="F184" i="20"/>
  <c r="F183" i="20"/>
  <c r="F182" i="20"/>
  <c r="F181" i="20"/>
  <c r="F180" i="20"/>
  <c r="F179" i="20"/>
  <c r="F178" i="20"/>
  <c r="F177" i="20"/>
  <c r="F176" i="20"/>
  <c r="E175" i="20"/>
  <c r="D175" i="20"/>
  <c r="C175" i="20"/>
  <c r="F186" i="19"/>
  <c r="F185" i="19"/>
  <c r="F184" i="19"/>
  <c r="F183" i="19"/>
  <c r="F182" i="19"/>
  <c r="F181" i="19"/>
  <c r="F180" i="19"/>
  <c r="F179" i="19"/>
  <c r="F178" i="19"/>
  <c r="F177" i="19"/>
  <c r="E176" i="19"/>
  <c r="D176" i="19"/>
  <c r="F186" i="17"/>
  <c r="F185" i="17"/>
  <c r="F184" i="17"/>
  <c r="F183" i="17"/>
  <c r="F182" i="17"/>
  <c r="F173" i="17" s="1"/>
  <c r="F181" i="17"/>
  <c r="F180" i="17"/>
  <c r="F179" i="17"/>
  <c r="F178" i="17"/>
  <c r="F177" i="17"/>
  <c r="E176" i="17"/>
  <c r="D176" i="17"/>
  <c r="C176" i="17"/>
  <c r="F183" i="1"/>
  <c r="E176" i="1"/>
  <c r="D176" i="1"/>
  <c r="C176" i="1"/>
  <c r="F186" i="1"/>
  <c r="F185" i="1"/>
  <c r="F184" i="1"/>
  <c r="F182" i="1"/>
  <c r="F181" i="1"/>
  <c r="F180" i="1"/>
  <c r="F179" i="1"/>
  <c r="F178" i="1"/>
  <c r="F177" i="1"/>
  <c r="E55" i="22" l="1"/>
  <c r="E54" i="22"/>
  <c r="F101" i="20"/>
  <c r="F102" i="17"/>
  <c r="C96" i="1"/>
  <c r="C94" i="1" s="1"/>
  <c r="F97" i="1"/>
  <c r="F96" i="1" s="1"/>
  <c r="F175" i="20"/>
  <c r="F172" i="20" s="1"/>
  <c r="F176" i="19"/>
  <c r="F173" i="19" s="1"/>
  <c r="F176" i="17"/>
  <c r="F176" i="1"/>
  <c r="F173" i="1" s="1"/>
  <c r="F94" i="1" l="1"/>
  <c r="B45" i="32"/>
  <c r="B46" i="32" s="1"/>
  <c r="C7" i="32"/>
  <c r="C6" i="32"/>
  <c r="C5" i="32"/>
  <c r="F103" i="24" l="1"/>
  <c r="F102" i="24"/>
  <c r="E103" i="24"/>
  <c r="E102" i="24"/>
  <c r="D103" i="24"/>
  <c r="D102" i="24"/>
  <c r="C103" i="24"/>
  <c r="C102" i="24"/>
  <c r="C98" i="24"/>
  <c r="C97" i="24"/>
  <c r="D72" i="24"/>
  <c r="D166" i="20"/>
  <c r="E128" i="20"/>
  <c r="E127" i="20" s="1"/>
  <c r="D128" i="20"/>
  <c r="D127" i="20" s="1"/>
  <c r="C128" i="20"/>
  <c r="C127" i="20" s="1"/>
  <c r="F117" i="20"/>
  <c r="F64" i="24" s="1"/>
  <c r="F118" i="20"/>
  <c r="F65" i="24" s="1"/>
  <c r="F119" i="20"/>
  <c r="F66" i="24" s="1"/>
  <c r="F120" i="20"/>
  <c r="F67" i="24" s="1"/>
  <c r="F121" i="20"/>
  <c r="F68" i="24" s="1"/>
  <c r="F122" i="20"/>
  <c r="F69" i="24" s="1"/>
  <c r="F123" i="20"/>
  <c r="F70" i="24" s="1"/>
  <c r="F124" i="20"/>
  <c r="F71" i="24" s="1"/>
  <c r="F125" i="20"/>
  <c r="F72" i="24" s="1"/>
  <c r="E115" i="20"/>
  <c r="C115" i="20"/>
  <c r="D97" i="20"/>
  <c r="E97" i="20"/>
  <c r="E80" i="19"/>
  <c r="D80" i="19"/>
  <c r="F79" i="17"/>
  <c r="F78" i="17"/>
  <c r="F80" i="19"/>
  <c r="F79" i="19"/>
  <c r="F77" i="20"/>
  <c r="F78" i="20"/>
  <c r="E78" i="20"/>
  <c r="D78" i="20"/>
  <c r="B78" i="20"/>
  <c r="E79" i="17"/>
  <c r="D79" i="17"/>
  <c r="B79" i="17"/>
  <c r="E77" i="20"/>
  <c r="D167" i="19"/>
  <c r="C130" i="19"/>
  <c r="C129" i="19" s="1"/>
  <c r="B143" i="19"/>
  <c r="D98" i="17"/>
  <c r="E98" i="17"/>
  <c r="E99" i="19"/>
  <c r="E96" i="19" s="1"/>
  <c r="D99" i="19"/>
  <c r="D96" i="19" s="1"/>
  <c r="C99" i="19"/>
  <c r="C96" i="19" s="1"/>
  <c r="E143" i="19" l="1"/>
  <c r="B202" i="1"/>
  <c r="C80" i="1"/>
  <c r="C94" i="20"/>
  <c r="C92" i="20" s="1"/>
  <c r="D94" i="20"/>
  <c r="D92" i="20" s="1"/>
  <c r="E94" i="20"/>
  <c r="E92" i="20" s="1"/>
  <c r="F98" i="17"/>
  <c r="F104" i="24"/>
  <c r="E104" i="24"/>
  <c r="D104" i="24"/>
  <c r="C99" i="24"/>
  <c r="C104" i="24"/>
  <c r="C115" i="19"/>
  <c r="E130" i="19"/>
  <c r="E129" i="19" s="1"/>
  <c r="D130" i="19"/>
  <c r="D129" i="19" s="1"/>
  <c r="F119" i="19"/>
  <c r="E64" i="24" s="1"/>
  <c r="F120" i="19"/>
  <c r="E65" i="24" s="1"/>
  <c r="F121" i="19"/>
  <c r="E66" i="24" s="1"/>
  <c r="F122" i="19"/>
  <c r="E67" i="24" s="1"/>
  <c r="F123" i="19"/>
  <c r="E68" i="24" s="1"/>
  <c r="F124" i="19"/>
  <c r="E69" i="24" s="1"/>
  <c r="F125" i="19"/>
  <c r="E70" i="24" s="1"/>
  <c r="F126" i="19"/>
  <c r="E71" i="24" s="1"/>
  <c r="F127" i="19"/>
  <c r="E72" i="24" s="1"/>
  <c r="E115" i="19"/>
  <c r="D115" i="19"/>
  <c r="E79" i="19"/>
  <c r="D107" i="22"/>
  <c r="D106" i="22"/>
  <c r="C107" i="22"/>
  <c r="C106" i="22"/>
  <c r="C102" i="22"/>
  <c r="C101" i="22"/>
  <c r="D167" i="17"/>
  <c r="F97" i="17" l="1"/>
  <c r="C103" i="22"/>
  <c r="C108" i="22"/>
  <c r="C94" i="19"/>
  <c r="B141" i="19"/>
  <c r="E94" i="19"/>
  <c r="D141" i="19"/>
  <c r="D94" i="19"/>
  <c r="C141" i="19"/>
  <c r="D108" i="22"/>
  <c r="C95" i="17" l="1"/>
  <c r="C93" i="17" s="1"/>
  <c r="F96" i="17"/>
  <c r="F95" i="17" s="1"/>
  <c r="D171" i="1"/>
  <c r="C108" i="24" s="1"/>
  <c r="D170" i="1"/>
  <c r="C107" i="24" s="1"/>
  <c r="D167" i="1"/>
  <c r="D162" i="1"/>
  <c r="D77" i="22"/>
  <c r="E129" i="1"/>
  <c r="E128" i="1" s="1"/>
  <c r="D129" i="1"/>
  <c r="D128" i="1" s="1"/>
  <c r="C129" i="1"/>
  <c r="C128" i="1" s="1"/>
  <c r="E129" i="17"/>
  <c r="E128" i="17" s="1"/>
  <c r="E116" i="1"/>
  <c r="B143" i="1"/>
  <c r="D116" i="1"/>
  <c r="D116" i="17"/>
  <c r="C143" i="17" s="1"/>
  <c r="E116" i="17"/>
  <c r="D143" i="17" s="1"/>
  <c r="C116" i="17"/>
  <c r="B143" i="17" s="1"/>
  <c r="C129" i="17"/>
  <c r="C128" i="17" s="1"/>
  <c r="F130" i="17"/>
  <c r="D129" i="17"/>
  <c r="D128" i="17" s="1"/>
  <c r="F130" i="1"/>
  <c r="F124" i="17"/>
  <c r="F123" i="17"/>
  <c r="F122" i="17"/>
  <c r="F121" i="17"/>
  <c r="D73" i="22" l="1"/>
  <c r="D68" i="24"/>
  <c r="D72" i="22"/>
  <c r="D67" i="24"/>
  <c r="D74" i="22"/>
  <c r="D69" i="24"/>
  <c r="D75" i="22"/>
  <c r="D70" i="24"/>
  <c r="F129" i="17"/>
  <c r="F128" i="17" s="1"/>
  <c r="D76" i="24"/>
  <c r="D75" i="24" s="1"/>
  <c r="D74" i="24" s="1"/>
  <c r="C109" i="24"/>
  <c r="F129" i="1"/>
  <c r="C76" i="24"/>
  <c r="C75" i="24" s="1"/>
  <c r="C74" i="24" s="1"/>
  <c r="C111" i="22"/>
  <c r="D97" i="24"/>
  <c r="C112" i="22"/>
  <c r="D161" i="17"/>
  <c r="D98" i="24" s="1"/>
  <c r="E143" i="17"/>
  <c r="D81" i="22"/>
  <c r="D80" i="22" s="1"/>
  <c r="D79" i="22" s="1"/>
  <c r="D172" i="1"/>
  <c r="C81" i="22"/>
  <c r="B141" i="1"/>
  <c r="B142" i="1" s="1"/>
  <c r="B144" i="1" s="1"/>
  <c r="C140" i="1" s="1"/>
  <c r="C92" i="22" l="1"/>
  <c r="D99" i="24"/>
  <c r="C113" i="22"/>
  <c r="D162" i="17"/>
  <c r="D102" i="22"/>
  <c r="D171" i="17"/>
  <c r="D170" i="17"/>
  <c r="D101" i="22"/>
  <c r="E81" i="22"/>
  <c r="E80" i="22" s="1"/>
  <c r="E79" i="22" s="1"/>
  <c r="C80" i="22"/>
  <c r="C79" i="22" s="1"/>
  <c r="E78" i="17"/>
  <c r="C52" i="22"/>
  <c r="C51" i="22" s="1"/>
  <c r="C50" i="22" s="1"/>
  <c r="C49" i="22" s="1"/>
  <c r="C48" i="22" s="1"/>
  <c r="F125" i="1"/>
  <c r="F124" i="1"/>
  <c r="F123" i="1"/>
  <c r="F122" i="1"/>
  <c r="F121" i="1"/>
  <c r="D103" i="22" l="1"/>
  <c r="C72" i="22"/>
  <c r="E72" i="22" s="1"/>
  <c r="C67" i="24"/>
  <c r="C75" i="22"/>
  <c r="E75" i="22" s="1"/>
  <c r="C70" i="24"/>
  <c r="C73" i="22"/>
  <c r="E73" i="22" s="1"/>
  <c r="C68" i="24"/>
  <c r="C74" i="22"/>
  <c r="E74" i="22" s="1"/>
  <c r="C69" i="24"/>
  <c r="D159" i="20"/>
  <c r="F97" i="24" s="1"/>
  <c r="D107" i="24"/>
  <c r="D160" i="20"/>
  <c r="D108" i="24"/>
  <c r="C76" i="22"/>
  <c r="C71" i="24"/>
  <c r="D172" i="17"/>
  <c r="D161" i="19"/>
  <c r="D112" i="22"/>
  <c r="D160" i="19"/>
  <c r="E97" i="24" s="1"/>
  <c r="D111" i="22"/>
  <c r="C141" i="1"/>
  <c r="D113" i="22" l="1"/>
  <c r="D161" i="20"/>
  <c r="D169" i="20"/>
  <c r="F107" i="24" s="1"/>
  <c r="D109" i="24"/>
  <c r="D170" i="20"/>
  <c r="F108" i="24" s="1"/>
  <c r="F98" i="24"/>
  <c r="F99" i="24" s="1"/>
  <c r="D171" i="19"/>
  <c r="E108" i="24" s="1"/>
  <c r="E98" i="24"/>
  <c r="E99" i="24" s="1"/>
  <c r="D170" i="19"/>
  <c r="D162" i="19"/>
  <c r="F210" i="1"/>
  <c r="C7" i="24"/>
  <c r="C6" i="24"/>
  <c r="C5" i="24"/>
  <c r="C7" i="20"/>
  <c r="C6" i="20"/>
  <c r="C6" i="19"/>
  <c r="C7" i="22"/>
  <c r="C6" i="22"/>
  <c r="C5" i="22"/>
  <c r="C7" i="17"/>
  <c r="C6" i="17"/>
  <c r="C5" i="17"/>
  <c r="F109" i="24" l="1"/>
  <c r="D172" i="19"/>
  <c r="E107" i="24"/>
  <c r="E109" i="24" s="1"/>
  <c r="D171" i="20"/>
  <c r="E141" i="19" l="1"/>
  <c r="B75" i="20" l="1"/>
  <c r="B77" i="19"/>
  <c r="B76" i="17"/>
  <c r="C85" i="1"/>
  <c r="F207" i="20" l="1"/>
  <c r="B199" i="20"/>
  <c r="B200" i="19"/>
  <c r="F208" i="19"/>
  <c r="B203" i="17"/>
  <c r="F211" i="17"/>
  <c r="C78" i="20"/>
  <c r="C82" i="20"/>
  <c r="C84" i="19"/>
  <c r="C80" i="19"/>
  <c r="C79" i="17"/>
  <c r="C82" i="17"/>
  <c r="C83" i="17"/>
  <c r="C84" i="1"/>
  <c r="C83" i="1"/>
  <c r="C79" i="1"/>
  <c r="C83" i="20"/>
  <c r="C81" i="20"/>
  <c r="C85" i="19"/>
  <c r="C83" i="19"/>
  <c r="C84" i="17"/>
  <c r="C82" i="1"/>
  <c r="C81" i="1"/>
  <c r="C77" i="1" l="1"/>
  <c r="F128" i="20" l="1"/>
  <c r="F127" i="20" s="1"/>
  <c r="F116" i="20"/>
  <c r="F98" i="19"/>
  <c r="F97" i="19" s="1"/>
  <c r="F96" i="19" s="1"/>
  <c r="D45" i="32" l="1"/>
  <c r="F94" i="19"/>
  <c r="E51" i="24" s="1"/>
  <c r="E50" i="24" s="1"/>
  <c r="E49" i="24" s="1"/>
  <c r="E48" i="24" s="1"/>
  <c r="E47" i="24" s="1"/>
  <c r="E45" i="24" s="1"/>
  <c r="F115" i="20"/>
  <c r="F63" i="24"/>
  <c r="F62" i="24" s="1"/>
  <c r="F202" i="19"/>
  <c r="B201" i="19"/>
  <c r="B202" i="19" s="1"/>
  <c r="D86" i="24"/>
  <c r="C45" i="32"/>
  <c r="E45" i="32" l="1"/>
  <c r="F129" i="20"/>
  <c r="F76" i="24" s="1"/>
  <c r="F75" i="24" s="1"/>
  <c r="F74" i="24" s="1"/>
  <c r="F99" i="20"/>
  <c r="F97" i="20"/>
  <c r="F94" i="20"/>
  <c r="D140" i="20"/>
  <c r="C140" i="20"/>
  <c r="B140" i="20"/>
  <c r="C80" i="20"/>
  <c r="F131" i="19"/>
  <c r="F130" i="19"/>
  <c r="F129" i="19" s="1"/>
  <c r="F118" i="19"/>
  <c r="F101" i="19"/>
  <c r="C81" i="19"/>
  <c r="E114" i="17"/>
  <c r="D114" i="17"/>
  <c r="C114" i="17"/>
  <c r="F125" i="17"/>
  <c r="F120" i="17"/>
  <c r="F119" i="17"/>
  <c r="F118" i="17"/>
  <c r="F117" i="17"/>
  <c r="D63" i="24" s="1"/>
  <c r="F100" i="17"/>
  <c r="B141" i="17"/>
  <c r="C81" i="17"/>
  <c r="F118" i="1"/>
  <c r="C64" i="24" s="1"/>
  <c r="F119" i="1"/>
  <c r="C65" i="24" s="1"/>
  <c r="F120" i="1"/>
  <c r="C66" i="24" s="1"/>
  <c r="F126" i="1"/>
  <c r="F117" i="1"/>
  <c r="C63" i="24" s="1"/>
  <c r="D114" i="1"/>
  <c r="E114" i="1"/>
  <c r="C114" i="1"/>
  <c r="C143" i="1"/>
  <c r="D143" i="1"/>
  <c r="D52" i="22" l="1"/>
  <c r="D51" i="22" s="1"/>
  <c r="F117" i="19"/>
  <c r="D47" i="32" s="1"/>
  <c r="E47" i="32" s="1"/>
  <c r="E63" i="24"/>
  <c r="E62" i="24" s="1"/>
  <c r="D76" i="22"/>
  <c r="E76" i="22" s="1"/>
  <c r="D71" i="24"/>
  <c r="D71" i="22"/>
  <c r="D66" i="24"/>
  <c r="D69" i="22"/>
  <c r="D64" i="24"/>
  <c r="D70" i="22"/>
  <c r="D65" i="24"/>
  <c r="C77" i="22"/>
  <c r="E77" i="22" s="1"/>
  <c r="C72" i="24"/>
  <c r="D142" i="20"/>
  <c r="E113" i="20"/>
  <c r="B142" i="20"/>
  <c r="C113" i="20"/>
  <c r="E140" i="20"/>
  <c r="C142" i="20"/>
  <c r="D113" i="20"/>
  <c r="F92" i="20"/>
  <c r="F51" i="24" s="1"/>
  <c r="F50" i="24" s="1"/>
  <c r="F49" i="24" s="1"/>
  <c r="F48" i="24" s="1"/>
  <c r="F47" i="24" s="1"/>
  <c r="F45" i="24" s="1"/>
  <c r="F116" i="17"/>
  <c r="C47" i="32" s="1"/>
  <c r="E143" i="1"/>
  <c r="B203" i="1"/>
  <c r="B204" i="1" s="1"/>
  <c r="F116" i="1"/>
  <c r="C141" i="17"/>
  <c r="D93" i="17"/>
  <c r="D141" i="17"/>
  <c r="E93" i="17"/>
  <c r="F128" i="1"/>
  <c r="D141" i="1"/>
  <c r="C68" i="22"/>
  <c r="C70" i="22"/>
  <c r="C69" i="22"/>
  <c r="E76" i="24"/>
  <c r="D68" i="22"/>
  <c r="F60" i="24"/>
  <c r="F113" i="20"/>
  <c r="C79" i="20"/>
  <c r="B204" i="20"/>
  <c r="C71" i="22"/>
  <c r="C77" i="20"/>
  <c r="B205" i="19"/>
  <c r="C82" i="19"/>
  <c r="C79" i="19"/>
  <c r="B208" i="17"/>
  <c r="C78" i="17"/>
  <c r="C80" i="17"/>
  <c r="D62" i="24" l="1"/>
  <c r="E142" i="20"/>
  <c r="B92" i="22"/>
  <c r="D92" i="22" s="1"/>
  <c r="D50" i="22"/>
  <c r="E51" i="22"/>
  <c r="E52" i="22"/>
  <c r="F115" i="19"/>
  <c r="B208" i="1"/>
  <c r="B47" i="32"/>
  <c r="B48" i="32" s="1"/>
  <c r="C44" i="32" s="1"/>
  <c r="E141" i="17"/>
  <c r="E75" i="24"/>
  <c r="E74" i="24" s="1"/>
  <c r="G76" i="24"/>
  <c r="G75" i="24" s="1"/>
  <c r="G74" i="24" s="1"/>
  <c r="C51" i="24"/>
  <c r="C50" i="24" s="1"/>
  <c r="C49" i="24" s="1"/>
  <c r="C48" i="24" s="1"/>
  <c r="C47" i="24" s="1"/>
  <c r="C45" i="24" s="1"/>
  <c r="C75" i="20"/>
  <c r="F201" i="20"/>
  <c r="B200" i="20"/>
  <c r="B201" i="20" s="1"/>
  <c r="E86" i="24"/>
  <c r="F208" i="20"/>
  <c r="F209" i="20" s="1"/>
  <c r="B205" i="20"/>
  <c r="B206" i="20" s="1"/>
  <c r="F202" i="20"/>
  <c r="E88" i="24"/>
  <c r="F209" i="19"/>
  <c r="F210" i="19" s="1"/>
  <c r="B206" i="19"/>
  <c r="B207" i="19" s="1"/>
  <c r="F203" i="19"/>
  <c r="F204" i="19" s="1"/>
  <c r="D88" i="24"/>
  <c r="C142" i="1"/>
  <c r="C144" i="1" s="1"/>
  <c r="E141" i="1"/>
  <c r="F114" i="17"/>
  <c r="F93" i="17"/>
  <c r="D51" i="24" s="1"/>
  <c r="D50" i="24" s="1"/>
  <c r="D49" i="24" s="1"/>
  <c r="D48" i="24" s="1"/>
  <c r="D47" i="24" s="1"/>
  <c r="D45" i="24" s="1"/>
  <c r="F205" i="17"/>
  <c r="B204" i="17"/>
  <c r="B205" i="17" s="1"/>
  <c r="C86" i="24"/>
  <c r="B209" i="17"/>
  <c r="B210" i="17" s="1"/>
  <c r="F206" i="17"/>
  <c r="F212" i="17"/>
  <c r="F213" i="17" s="1"/>
  <c r="C88" i="24"/>
  <c r="F211" i="1"/>
  <c r="F212" i="1" s="1"/>
  <c r="F114" i="1"/>
  <c r="F204" i="1"/>
  <c r="C76" i="17"/>
  <c r="C77" i="19"/>
  <c r="B88" i="24"/>
  <c r="F205" i="1"/>
  <c r="B86" i="24"/>
  <c r="E69" i="22"/>
  <c r="E68" i="22"/>
  <c r="E71" i="22"/>
  <c r="C62" i="24"/>
  <c r="C60" i="24" s="1"/>
  <c r="E70" i="22"/>
  <c r="G72" i="24"/>
  <c r="G67" i="24"/>
  <c r="G69" i="24"/>
  <c r="G65" i="24"/>
  <c r="G64" i="24"/>
  <c r="G71" i="24"/>
  <c r="G70" i="24"/>
  <c r="G66" i="24"/>
  <c r="E60" i="24"/>
  <c r="G68" i="24"/>
  <c r="D67" i="22"/>
  <c r="D65" i="22" s="1"/>
  <c r="G63" i="24"/>
  <c r="D60" i="24"/>
  <c r="C67" i="22"/>
  <c r="G62" i="24" l="1"/>
  <c r="G60" i="24" s="1"/>
  <c r="E142" i="1"/>
  <c r="E144" i="1" s="1"/>
  <c r="C90" i="22"/>
  <c r="D49" i="22"/>
  <c r="E50" i="22"/>
  <c r="C46" i="32"/>
  <c r="C48" i="32" s="1"/>
  <c r="D44" i="32" s="1"/>
  <c r="D46" i="32" s="1"/>
  <c r="G51" i="24"/>
  <c r="C46" i="22"/>
  <c r="G50" i="24"/>
  <c r="G48" i="24"/>
  <c r="G47" i="24" s="1"/>
  <c r="G45" i="24" s="1"/>
  <c r="G49" i="24"/>
  <c r="F88" i="24"/>
  <c r="F203" i="20"/>
  <c r="E67" i="22"/>
  <c r="B90" i="22"/>
  <c r="C65" i="22"/>
  <c r="F207" i="17"/>
  <c r="F206" i="1"/>
  <c r="D140" i="1"/>
  <c r="B85" i="24" s="1"/>
  <c r="F86" i="24"/>
  <c r="D48" i="32" l="1"/>
  <c r="E46" i="32"/>
  <c r="E48" i="32" s="1"/>
  <c r="D48" i="22"/>
  <c r="E49" i="22"/>
  <c r="D90" i="22"/>
  <c r="D91" i="22" s="1"/>
  <c r="D93" i="22" s="1"/>
  <c r="B91" i="22"/>
  <c r="B93" i="22" s="1"/>
  <c r="C89" i="22" s="1"/>
  <c r="C91" i="22" s="1"/>
  <c r="C93" i="22" s="1"/>
  <c r="E65" i="22"/>
  <c r="D142" i="1"/>
  <c r="D144" i="1" s="1"/>
  <c r="F85" i="24"/>
  <c r="F87" i="24" s="1"/>
  <c r="F89" i="24" s="1"/>
  <c r="B87" i="24"/>
  <c r="B89" i="24" s="1"/>
  <c r="B207" i="1"/>
  <c r="B209" i="1" s="1"/>
  <c r="D46" i="22" l="1"/>
  <c r="E48" i="22"/>
  <c r="E46" i="22" s="1"/>
  <c r="B140" i="17"/>
  <c r="E140" i="17" s="1"/>
  <c r="B142" i="17" l="1"/>
  <c r="B144" i="17" s="1"/>
  <c r="C140" i="17" s="1"/>
  <c r="E142" i="17"/>
  <c r="E144" i="17" l="1"/>
  <c r="C142" i="17"/>
  <c r="C144" i="17" s="1"/>
  <c r="D140" i="17" s="1"/>
  <c r="B142" i="19" l="1"/>
  <c r="B144" i="19" s="1"/>
  <c r="C140" i="19" s="1"/>
  <c r="E140" i="19"/>
  <c r="E142" i="19" s="1"/>
  <c r="C85" i="24"/>
  <c r="C87" i="24" s="1"/>
  <c r="C89" i="24" s="1"/>
  <c r="D142" i="17"/>
  <c r="D144" i="17" s="1"/>
  <c r="C142" i="19" l="1"/>
  <c r="C144" i="19" s="1"/>
  <c r="D140" i="19" s="1"/>
  <c r="E144" i="19"/>
  <c r="D85" i="24"/>
  <c r="D87" i="24" s="1"/>
  <c r="D89" i="24" s="1"/>
  <c r="D142" i="19" l="1"/>
  <c r="D144" i="19" s="1"/>
  <c r="B139" i="20" s="1"/>
  <c r="B141" i="20" l="1"/>
  <c r="B143" i="20" s="1"/>
  <c r="C139" i="20" s="1"/>
  <c r="C141" i="20" s="1"/>
  <c r="C143" i="20" s="1"/>
  <c r="D139" i="20" s="1"/>
  <c r="D141" i="20" s="1"/>
  <c r="D143" i="20" s="1"/>
  <c r="E139" i="20"/>
  <c r="E141" i="20" l="1"/>
  <c r="E143" i="20" s="1"/>
  <c r="E85" i="24"/>
  <c r="E87" i="24" s="1"/>
  <c r="E89"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0" authorId="0" shapeId="0" xr:uid="{00000000-0006-0000-0400-000001000000}">
      <text>
        <r>
          <rPr>
            <b/>
            <sz val="9"/>
            <color indexed="81"/>
            <rFont val="Tahoma"/>
            <family val="2"/>
          </rPr>
          <t>Esta fila solo se completa si aplica.</t>
        </r>
      </text>
    </comment>
    <comment ref="A91" authorId="0" shapeId="0" xr:uid="{00000000-0006-0000-0400-000002000000}">
      <text>
        <r>
          <rPr>
            <b/>
            <sz val="9"/>
            <color indexed="81"/>
            <rFont val="Tahoma"/>
            <family val="2"/>
          </rPr>
          <t>No incluir ingresos de vigencias anteriores, esos se detallan en la tabla 9.</t>
        </r>
      </text>
    </comment>
    <comment ref="B155" authorId="0" shapeId="0" xr:uid="{00000000-0006-0000-0400-000003000000}">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9" authorId="0" shapeId="0" xr:uid="{00000000-0006-0000-0500-000001000000}">
      <text>
        <r>
          <rPr>
            <b/>
            <sz val="9"/>
            <color indexed="81"/>
            <rFont val="Tahoma"/>
            <family val="2"/>
          </rPr>
          <t>Esta fila solo se completa si aplica.</t>
        </r>
      </text>
    </comment>
    <comment ref="B155" authorId="0" shapeId="0" xr:uid="{00000000-0006-0000-0500-000002000000}">
      <text>
        <r>
          <rPr>
            <b/>
            <sz val="9"/>
            <color indexed="81"/>
            <rFont val="Tahoma"/>
            <family val="2"/>
          </rPr>
          <t>Esta tabla solo la deben completar la unidades ejecutoras que por Ley específica estén facultadas para estimar superávits.</t>
        </r>
      </text>
    </comment>
    <comment ref="A194" authorId="0" shapeId="0" xr:uid="{00000000-0006-0000-0500-000003000000}">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6" authorId="0" shapeId="0" xr:uid="{00000000-0006-0000-0600-0000010000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0" authorId="0" shapeId="0" xr:uid="{00000000-0006-0000-0700-000001000000}">
      <text>
        <r>
          <rPr>
            <b/>
            <sz val="9"/>
            <color indexed="81"/>
            <rFont val="Tahoma"/>
            <family val="2"/>
          </rPr>
          <t>Esta fila solo se completa si aplica.</t>
        </r>
      </text>
    </comment>
    <comment ref="B155" authorId="0" shapeId="0" xr:uid="{00000000-0006-0000-0700-000002000000}">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8" authorId="0" shapeId="0" xr:uid="{00000000-0006-0000-0800-000001000000}">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54" authorId="0" shapeId="0" xr:uid="{00000000-0006-0000-0900-000001000000}">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2" authorId="0" shapeId="0" xr:uid="{00000000-0006-0000-0A00-000001000000}">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<sst xmlns="http://schemas.openxmlformats.org/spreadsheetml/2006/main" count="1518" uniqueCount="384">
  <si>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</si>
  <si>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</si>
  <si>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</si>
  <si>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</si>
  <si>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</si>
  <si>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</si>
  <si>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</si>
  <si>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</si>
  <si>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</si>
  <si>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</si>
  <si>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</si>
  <si>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</si>
  <si>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</si>
  <si>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</si>
  <si>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</si>
  <si>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</si>
  <si>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</si>
  <si>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</si>
  <si>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</si>
  <si>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</si>
  <si>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</si>
  <si>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</si>
  <si>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</si>
  <si>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</si>
  <si>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</si>
  <si>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</si>
  <si>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</si>
  <si>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</si>
  <si>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</si>
  <si>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</si>
  <si>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</si>
  <si>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</si>
  <si>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</si>
  <si>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</si>
  <si>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</si>
  <si>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</si>
  <si>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</si>
  <si>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</si>
  <si>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</si>
  <si>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</si>
  <si>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</si>
  <si>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</si>
  <si>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</si>
  <si>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</si>
  <si>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</si>
  <si>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</si>
  <si>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</si>
  <si>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</si>
  <si>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</si>
  <si>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</si>
  <si>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</si>
  <si>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</si>
  <si>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</si>
  <si>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</si>
  <si>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</si>
  <si>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</si>
  <si>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</si>
  <si>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</si>
  <si>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</si>
  <si>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</si>
  <si>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</si>
  <si>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</si>
  <si>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</si>
  <si>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</si>
  <si>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</si>
  <si>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</si>
  <si>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</si>
  <si>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</si>
  <si>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</si>
  <si>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</si>
  <si>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</si>
  <si>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</si>
  <si>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</si>
  <si>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</si>
  <si>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</si>
  <si>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</si>
  <si>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</si>
  <si>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</si>
  <si>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</si>
  <si>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</si>
  <si>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</si>
  <si>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</si>
  <si>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</si>
  <si>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</si>
  <si>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</si>
  <si>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</si>
  <si>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</si>
  <si>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</si>
  <si>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</si>
  <si>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</si>
  <si>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</si>
  <si>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</si>
  <si>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</si>
  <si>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</si>
  <si>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</si>
  <si>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</si>
  <si>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</si>
  <si>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</si>
  <si>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</si>
  <si>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</si>
  <si>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</si>
  <si>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</si>
  <si>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</si>
  <si>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</si>
  <si>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</si>
  <si>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</si>
  <si>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En este espacio se establecen las observaciones y/o justificaciones relacionadas con el uso del Sinirube .</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</si>
  <si>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</si>
  <si>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</si>
  <si>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</si>
  <si>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</si>
  <si>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</si>
  <si>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</si>
  <si>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</si>
  <si>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</si>
  <si>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</si>
  <si>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</si>
  <si>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</si>
  <si>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</si>
  <si>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</si>
  <si>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</si>
  <si>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</si>
  <si>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</si>
  <si>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</si>
  <si>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</si>
  <si>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</si>
  <si>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</si>
  <si>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</si>
  <si>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</si>
  <si>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</si>
  <si>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</si>
  <si>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</si>
  <si>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</si>
  <si>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</si>
  <si>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</si>
  <si>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</si>
  <si>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</si>
  <si>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</si>
  <si>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</si>
  <si>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</si>
  <si>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</si>
  <si>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</si>
  <si>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</si>
  <si>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</si>
  <si>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</si>
  <si>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</si>
  <si>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</si>
  <si>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</si>
  <si>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</si>
  <si>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</si>
  <si>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</si>
  <si>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</si>
  <si>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</si>
  <si>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</si>
  <si>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</si>
  <si>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</si>
  <si>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</si>
  <si>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</si>
  <si>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</si>
  <si>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</si>
  <si>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</si>
  <si>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</si>
  <si>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</si>
  <si>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</si>
  <si>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</si>
  <si>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</si>
  <si>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</si>
  <si>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</si>
  <si>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</si>
  <si>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IMAS</t>
  </si>
  <si>
    <t>SERVICIOS</t>
  </si>
  <si>
    <t>PANI</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</si>
  <si>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</si>
  <si>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</si>
  <si>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</si>
  <si>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</si>
  <si>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</si>
  <si>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</si>
  <si>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</si>
  <si>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</si>
  <si>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</si>
  <si>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</si>
  <si>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</si>
  <si>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</si>
  <si>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</si>
  <si>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</si>
  <si>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</si>
  <si>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</si>
  <si>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</si>
  <si>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</si>
  <si>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</si>
  <si>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</si>
  <si>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</si>
  <si>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</si>
  <si>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</si>
  <si>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</si>
  <si>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</si>
  <si>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</si>
  <si>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</si>
  <si>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</si>
  <si>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</si>
  <si>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</si>
  <si>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</si>
  <si>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</si>
  <si>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</si>
  <si>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</si>
  <si>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</si>
  <si>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</si>
  <si>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</si>
  <si>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</si>
  <si>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</si>
  <si>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</si>
  <si>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</si>
  <si>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</si>
  <si>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</si>
  <si>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</si>
  <si>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</si>
  <si>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</si>
  <si>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</si>
  <si>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</si>
  <si>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</si>
  <si>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</si>
  <si>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</si>
  <si>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</si>
  <si>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</si>
  <si>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</si>
  <si>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</si>
  <si>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</si>
  <si>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</si>
  <si>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</si>
  <si>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</si>
  <si>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</si>
  <si>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</si>
  <si>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</si>
  <si>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</si>
  <si>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</si>
  <si>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</si>
  <si>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</si>
  <si>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</si>
  <si>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</si>
  <si>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</si>
  <si>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</si>
  <si>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</si>
  <si>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</si>
  <si>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</si>
  <si>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</si>
  <si>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</si>
  <si>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</si>
  <si>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</si>
  <si>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</si>
  <si>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</si>
  <si>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</si>
  <si>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</si>
  <si>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</si>
  <si>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</si>
  <si>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</si>
  <si>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</si>
  <si>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</si>
  <si>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</si>
  <si>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</si>
  <si>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</si>
  <si>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</si>
  <si>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</si>
  <si>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</si>
  <si>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</si>
  <si>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</si>
  <si>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</si>
  <si>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</si>
  <si>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</si>
  <si>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</si>
  <si>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</si>
  <si>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</si>
  <si>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</si>
  <si>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</si>
  <si>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</si>
  <si>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</si>
  <si>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</si>
  <si>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</si>
  <si>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</si>
  <si>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</si>
  <si>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</si>
  <si>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</si>
  <si>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</si>
  <si>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</si>
  <si>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</si>
  <si>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Régimen No Contributivo (RNC)</t>
  </si>
  <si>
    <t>Caja Costarricense de Seguro Social</t>
  </si>
  <si>
    <t xml:space="preserve">Gerencia de Pensiones - Dirección Administración de Pensiones </t>
  </si>
  <si>
    <t>Pensiones ordinarias para adultos mayores y otros beneficiarios</t>
  </si>
  <si>
    <t xml:space="preserve">Personas </t>
  </si>
  <si>
    <t>Gastos generales</t>
  </si>
  <si>
    <t xml:space="preserve">     Servicios Médicos</t>
  </si>
  <si>
    <t xml:space="preserve">     Servicios Administrativos</t>
  </si>
  <si>
    <t>Jueves 01 de febrero de 2024</t>
  </si>
  <si>
    <t>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último día hábil del mes de noviembre.</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</si>
  <si>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</si>
  <si>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</si>
  <si>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</si>
  <si>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</si>
  <si>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</si>
  <si>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</si>
  <si>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</si>
  <si>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t>ICODER (Deporte y Recreación)</t>
  </si>
  <si>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</si>
  <si>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</si>
  <si>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</si>
  <si>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Tatiana Vargas</t>
  </si>
  <si>
    <t>tatiana.vargas@mtss.go.cr</t>
  </si>
  <si>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</si>
  <si>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</si>
  <si>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</si>
  <si>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Instituciones participantes 
(Programa 737)</t>
  </si>
  <si>
    <t>Datos de la sesión:</t>
  </si>
  <si>
    <t>Fecha:</t>
  </si>
  <si>
    <t>jueves 11 de abril de 2024</t>
  </si>
  <si>
    <t>CCSS (RNC, PFT, ACE)</t>
  </si>
  <si>
    <t xml:space="preserve">Horario: </t>
  </si>
  <si>
    <t>de 10 a 12 md</t>
  </si>
  <si>
    <t>Modalidad:</t>
  </si>
  <si>
    <t>Virtual</t>
  </si>
  <si>
    <t>Link de la sesión:</t>
  </si>
  <si>
    <t>Google Meet</t>
  </si>
  <si>
    <t>Reporte ejecución presupuestaria (III trimestre acumulado)</t>
  </si>
  <si>
    <r>
      <t xml:space="preserve">Se debe enviar en los formatos establecidos a los correos: </t>
    </r>
    <r>
      <rPr>
        <b/>
        <u/>
        <sz val="11"/>
        <color rgb="FF002060"/>
        <rFont val="Palatino Linotype"/>
        <family val="1"/>
      </rPr>
      <t>direccion.desaf@mtss.go.cr, presupuesto.desaf@mtss.go.cr</t>
    </r>
  </si>
  <si>
    <r>
      <t xml:space="preserve">Se debe enviar en el formato establecido a los correos electrónicos: </t>
    </r>
    <r>
      <rPr>
        <b/>
        <u/>
        <sz val="11"/>
        <color rgb="FF002060"/>
        <rFont val="Palatino Linotype"/>
        <family val="1"/>
      </rPr>
      <t>presupuesto.desaf@mtss.go.cr</t>
    </r>
  </si>
  <si>
    <t xml:space="preserve">Stephanie Salas </t>
  </si>
  <si>
    <t xml:space="preserve">stephanie.salas@mtss.go.cr </t>
  </si>
  <si>
    <t xml:space="preserve">Pensiones Ordinarias RNC (por Vejez)  </t>
  </si>
  <si>
    <t>Pensiones Ordinarias RNC (Otras tipologías)</t>
  </si>
  <si>
    <t>Pensiones Ley 8769</t>
  </si>
  <si>
    <t xml:space="preserve">     Pensiones Ordinarias RNC (por Vejez) </t>
  </si>
  <si>
    <t xml:space="preserve">     Pensiones Ordinarias RNC (Otras tipologías)</t>
  </si>
  <si>
    <t xml:space="preserve">Observaciones </t>
  </si>
  <si>
    <t>X</t>
  </si>
  <si>
    <r>
      <rPr>
        <b/>
        <sz val="11"/>
        <color theme="1"/>
        <rFont val="Palatino Linotype"/>
        <family val="1"/>
      </rPr>
      <t xml:space="preserve">Observaciones: </t>
    </r>
    <r>
      <rPr>
        <b/>
        <i/>
        <sz val="11"/>
        <color theme="1"/>
        <rFont val="Palatino Linotype"/>
        <family val="1"/>
      </rPr>
      <t xml:space="preserve">
</t>
    </r>
    <r>
      <rPr>
        <i/>
        <sz val="11"/>
        <color theme="1"/>
        <rFont val="Palatino Linotype"/>
        <family val="1"/>
      </rPr>
      <t>El programa no cuenta con activos adquiridos con recursos de FODESAF.</t>
    </r>
  </si>
  <si>
    <t>Fuente: Área Gestión Pensiones Régimen No Contributivo.</t>
  </si>
  <si>
    <t xml:space="preserve">*Siempre </t>
  </si>
  <si>
    <r>
      <t xml:space="preserve">Observaciones: 
</t>
    </r>
    <r>
      <rPr>
        <i/>
        <sz val="11"/>
        <color theme="1"/>
        <rFont val="Palatino Linotype"/>
        <family val="1"/>
      </rPr>
      <t>*Mediante reforma al Reglamento del Programa Régimen No Contributivo, vigente desde el 06 de agosto de 2020, (Modificado mediante artículo 1º de 11 la sesión N.º 9112 de la Junta Directiva de la Caja Costarricense de Seguro Social, celebrada el 20 de julio de 2020 y publicado en La Gaceta N.º 194 de fecha 06 de agosto de 2020.), se estableció como única forma de comprobación de pobreza la clasificación contenida en el SINIRUBE, con base en la información de la Ficha de Inclusión Social.</t>
    </r>
  </si>
  <si>
    <t>**Anualmente se llevan a cabo cruces con la base de datos de pensionados del RNC para verificar que los beneficiarios continúan ubicados en condición de pobreza.</t>
  </si>
  <si>
    <t xml:space="preserve">**Anual </t>
  </si>
  <si>
    <t xml:space="preserve">***Mensual </t>
  </si>
  <si>
    <t>***Mensualmente el Área Gestión Informática de la Gerencia de Pensiones envía la base de datos de pensionados de IVM y RNC al SINIRUBE.</t>
  </si>
  <si>
    <t xml:space="preserve">Ing. Ubaldo Carrillo Cubillo </t>
  </si>
  <si>
    <t xml:space="preserve">Director </t>
  </si>
  <si>
    <t xml:space="preserve">Dirección Administración de Pensiones </t>
  </si>
  <si>
    <t>Fuente: Area Gestión Pensiones Régimen No Contributivo</t>
  </si>
  <si>
    <t>Dirección de Presupuesto CCSS</t>
  </si>
  <si>
    <t>DFOE-BIS-1026</t>
  </si>
  <si>
    <t xml:space="preserve"> MTSS-DMT-OF-629-2023, MTSS-DESAF-OF-568-2023 y MTSS-DESAF-OF-895-2023</t>
  </si>
  <si>
    <r>
      <t xml:space="preserve">Observaciones: 
</t>
    </r>
    <r>
      <rPr>
        <sz val="11"/>
        <color theme="1"/>
        <rFont val="Palatino Linotype"/>
        <family val="1"/>
      </rPr>
      <t>A pesar que FODESAF y el Ministerio de Trabajo no efectuaron transferencia de recursos respectivas, los compromisos de pago del Régimen fueron efectuados, quedando a la espera del finaciamiento de esas instancias.</t>
    </r>
  </si>
  <si>
    <t>Observaciones: A solicitud del FODESAF se muestra gasto cero.
A pesar que FODESAF y el Ministerio de Trabajo no efectuaron transferencia de recursos respectivas, los compromisos de pago del Régimen fueron efectuados, quedando a la espera del finaciamiento de esas instancias; en este sentido, al primer trimestre de 2024 se generó un deficit de 43,369,073,015.38.</t>
  </si>
  <si>
    <t>Licda. Nancy Abarca Arce</t>
  </si>
  <si>
    <t xml:space="preserve">Encargada de Presupuesto </t>
  </si>
  <si>
    <r>
      <t xml:space="preserve">Observaciones: 
</t>
    </r>
    <r>
      <rPr>
        <sz val="11"/>
        <color theme="1"/>
        <rFont val="Palatino Linotype"/>
        <family val="1"/>
      </rPr>
      <t>Dado que no se recibieron recursos por parte de Fodesaf durante el primer trimestre 2024, no se indican beneficiarios cubiertos por dicho Fondo.</t>
    </r>
  </si>
  <si>
    <t>DFOE-BIS-0327</t>
  </si>
  <si>
    <t>OFICIO-MTSS-DMT-DVAS-DESAF-331-2024</t>
  </si>
  <si>
    <t>Fuente: Dirección de Presupuesto.</t>
  </si>
  <si>
    <t>Fuente: Dirección de Presupuesto</t>
  </si>
  <si>
    <t>Area Gestión Pensiones Régimen No Contributivo.</t>
  </si>
  <si>
    <t>Informe de ejecución presupuestaria al mes de abril, mayo y junio 2024, Dirección de Presupuesto.</t>
  </si>
  <si>
    <t>x</t>
  </si>
  <si>
    <t>*Siempre</t>
  </si>
  <si>
    <t>Director</t>
  </si>
  <si>
    <t>Observaciones: 
Dado que en la tabla 6 no se visualiza el código de la Transferencias Corrientes de Gobierno Central  no se incluyeron los recursos ingresados durante el II Trimestre 2024 correspondientes a la Ley Protección Trabajador artículo 87 y artículo 77; por un monto de ₡40,239,893,223.0.</t>
  </si>
  <si>
    <t xml:space="preserve">Observaciones: 
</t>
  </si>
  <si>
    <t>Nancy Abarca Arce</t>
  </si>
  <si>
    <t>Encargada de Presupuesto</t>
  </si>
  <si>
    <t>El Régimen No Contributivo no contempla erogaciones por Bienes Duraderos, por lo que se sugiere revisar la formula de la celda F172. El superavit específico indicado correspondiente al periodo 2023 se realizó la devolución mediante oficio GP-DAP-0651-2024.</t>
  </si>
  <si>
    <t>Area Gestión Pensiones RNC</t>
  </si>
  <si>
    <t>Observaciones: 
Dado que los recursos correspondientes a los meses de enero a marzo 2024 fueron recibidos en el mes de abril 2024, en este mes se reporta lo pagado por pensiones ordinarias y de la Ley 8769 y la proporción de gasto médico correspondiente a los meses de enero a abril 2024. De igual manera, los recursos correspondientes al mes de mayo 2024 fueron recibidos en junio 2024 por lo que la ejecución que se indica en dicho mes considera el gasto de ambos meses.</t>
  </si>
  <si>
    <r>
      <t xml:space="preserve">Fuente: </t>
    </r>
    <r>
      <rPr>
        <sz val="9"/>
        <rFont val="Palatino Linotype"/>
        <family val="1"/>
      </rPr>
      <t>Dirección de Presupuesto.</t>
    </r>
  </si>
  <si>
    <t>Observaciones: Dado que los recursos correspondientes a los meses de enero a marzo 2024 fueron recibidos en el mes de abril 2024, en este mes se reporta lo pagado por pensiones ordinarias y de la Ley 8769 y la proporción de gasto médico correspondiente a los meses de enero a abril 2024. De igual manera, los recursos correspondientes al mes de mayo 2024 fueron recibidos en junio 2024 por lo que la ejecución que se indica en dicho mes considera el gasto de ambos meses. Estos datos se muestran de esta manera a solicitud de Desaf aunque la realidad del gasto se ejecutó de manera mensual y no acumulada.</t>
  </si>
  <si>
    <t>Area Gestión Pensiones Régimen No Contributivo</t>
  </si>
  <si>
    <t>Informes de liquidación presupuestaria de julio, agosto y setiembre 2024, Dirección de Presupuesto</t>
  </si>
  <si>
    <t>1.4.1.1.00.00.0.0.000</t>
  </si>
  <si>
    <t>TRANSFERENCIAS CORRIENTES GOBIERNO CENTRAL</t>
  </si>
  <si>
    <r>
      <t xml:space="preserve">Fuente: </t>
    </r>
    <r>
      <rPr>
        <sz val="9"/>
        <rFont val="Palatino Linotype"/>
        <family val="1"/>
      </rPr>
      <t>Dirección de Presupuesto</t>
    </r>
  </si>
  <si>
    <t>Informes de liquidación presupuestaria octubre, noviembre y diciembre 2024, Dirección de Presupuesto</t>
  </si>
  <si>
    <t>DFOE-BIS-0327 (10328)</t>
  </si>
  <si>
    <t xml:space="preserve">MTSS-DMT-DVAS-DESAF-331-2024 </t>
  </si>
  <si>
    <t xml:space="preserve">Fuente: Dirección de Presupuesto </t>
  </si>
  <si>
    <t>Noviembre*</t>
  </si>
  <si>
    <t xml:space="preserve">     Pensiones Ordinarias RNC (Otras tipologías)**</t>
  </si>
  <si>
    <t>Observaciones: 
*Las pensiones ordinarias para adultos mayores, otras tipologías y Ley 8769 de noviembre considera el pago del aguinaldo que se canceló a finales de dicho mes. **Estimación realizada de acuerdo con el gasto en pensiones ordinarias del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</si>
</sst>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4"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i/>
      <sz val="11"/>
      <name val="Palatino Linotype"/>
      <family val="1"/>
    </font>
    <font>
      <b/>
      <sz val="12"/>
      <color rgb="FF182951"/>
      <name val="Palatino Linotype"/>
      <family val="1"/>
    </font>
    <font>
      <b/>
      <sz val="12"/>
      <color theme="3" tint="-0.249977111117893"/>
      <name val="Palatino Linotype"/>
      <family val="1"/>
    </font>
    <font>
      <b/>
      <i/>
      <sz val="11"/>
      <color theme="1"/>
      <name val="Palatino Linotype"/>
      <family val="1"/>
    </font>
  </fonts>
  <fills count="9">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703">
    <xf numFmtId="0" fontId="0" fillId="0" borderId="0" xfId="0"/>
    <xf numFmtId="0" fontId="2" fillId="0" borderId="0" xfId="0" applyFont="1"/>
    <xf numFmtId="0" fontId="2" fillId="0" borderId="0" xfId="0" applyFont="1" applyAlignment="1">
      <alignmen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xf>
    <xf numFmtId="4" fontId="12" fillId="0" borderId="0" xfId="1" applyNumberFormat="1" applyFont="1" applyFill="1" applyBorder="1" applyAlignment="1">
      <alignment horizontal="right" vertical="center" wrapText="1"/>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165" fontId="13" fillId="2" borderId="1" xfId="1" applyNumberFormat="1" applyFont="1" applyFill="1" applyBorder="1" applyAlignment="1">
      <alignment horizontal="left" vertical="center" wrapText="1"/>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4" fontId="7" fillId="0" borderId="0" xfId="0" applyNumberFormat="1" applyFont="1" applyAlignment="1">
      <alignment vertical="center"/>
    </xf>
    <xf numFmtId="0" fontId="6" fillId="0" borderId="0" xfId="0" applyFont="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horizontal="left" vertical="center" wrapText="1"/>
    </xf>
    <xf numFmtId="4" fontId="13" fillId="2" borderId="0" xfId="1" applyNumberFormat="1" applyFont="1" applyFill="1" applyBorder="1" applyAlignment="1">
      <alignment horizontal="center"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0" fontId="3" fillId="0" borderId="0" xfId="0" applyFont="1" applyAlignment="1">
      <alignment horizontal="center" vertical="center"/>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7" xfId="0" applyFont="1" applyBorder="1" applyAlignment="1">
      <alignment vertical="center"/>
    </xf>
    <xf numFmtId="0" fontId="3" fillId="0" borderId="48" xfId="0" applyFont="1" applyBorder="1" applyAlignment="1">
      <alignment vertical="center"/>
    </xf>
    <xf numFmtId="0" fontId="3" fillId="0" borderId="47"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34" fillId="0" borderId="0" xfId="0" applyFont="1" applyAlignment="1">
      <alignment horizontal="center" vertical="center"/>
    </xf>
    <xf numFmtId="0" fontId="6" fillId="0" borderId="0" xfId="0" applyFont="1" applyAlignment="1">
      <alignment horizontal="center" vertical="center"/>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165" fontId="13" fillId="0" borderId="0" xfId="1" applyNumberFormat="1" applyFont="1" applyFill="1" applyBorder="1" applyAlignment="1">
      <alignment horizontal="left" vertical="center" wrapText="1"/>
    </xf>
    <xf numFmtId="0" fontId="13" fillId="0" borderId="0" xfId="0" applyFont="1" applyAlignment="1">
      <alignment vertical="center"/>
    </xf>
    <xf numFmtId="0" fontId="5" fillId="5" borderId="51" xfId="0" applyFont="1" applyFill="1" applyBorder="1" applyAlignment="1">
      <alignment horizontal="left" vertical="center"/>
    </xf>
    <xf numFmtId="0" fontId="5" fillId="5" borderId="52"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3" xfId="0" applyFont="1" applyFill="1" applyBorder="1" applyAlignment="1">
      <alignment horizontal="lef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wrapText="1"/>
    </xf>
    <xf numFmtId="0" fontId="6" fillId="0" borderId="60" xfId="0" applyFont="1" applyBorder="1" applyAlignment="1">
      <alignment vertical="center" wrapText="1"/>
    </xf>
    <xf numFmtId="4" fontId="6" fillId="0" borderId="62" xfId="0" applyNumberFormat="1" applyFont="1" applyBorder="1" applyAlignment="1">
      <alignment vertical="center"/>
    </xf>
    <xf numFmtId="4" fontId="3" fillId="0" borderId="62" xfId="0" applyNumberFormat="1" applyFont="1" applyBorder="1" applyAlignment="1">
      <alignment vertical="center"/>
    </xf>
    <xf numFmtId="4" fontId="3" fillId="0" borderId="48" xfId="0" applyNumberFormat="1" applyFont="1" applyBorder="1" applyAlignment="1">
      <alignment vertical="center"/>
    </xf>
    <xf numFmtId="4" fontId="3" fillId="0" borderId="61" xfId="0" applyNumberFormat="1" applyFont="1" applyBorder="1" applyAlignment="1">
      <alignment vertical="center"/>
    </xf>
    <xf numFmtId="9" fontId="6" fillId="0" borderId="63" xfId="6" applyFont="1" applyBorder="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0" fillId="0" borderId="0" xfId="0" applyNumberFormat="1" applyFont="1" applyAlignment="1">
      <alignment horizontal="right" vertical="center"/>
    </xf>
    <xf numFmtId="0" fontId="19" fillId="0" borderId="0" xfId="0" applyFont="1" applyAlignment="1">
      <alignment horizontal="left" vertical="center"/>
    </xf>
    <xf numFmtId="0" fontId="42" fillId="0" borderId="0" xfId="0"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4" fillId="0" borderId="15" xfId="0" applyNumberFormat="1" applyFont="1" applyBorder="1" applyAlignment="1">
      <alignment horizontal="left" vertical="center"/>
    </xf>
    <xf numFmtId="4" fontId="36" fillId="0" borderId="64" xfId="1" applyNumberFormat="1" applyFont="1" applyBorder="1" applyAlignment="1">
      <alignment horizontal="center" vertical="center"/>
    </xf>
    <xf numFmtId="0" fontId="6" fillId="0" borderId="47"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2" fillId="0" borderId="0" xfId="0" applyFont="1" applyAlignment="1">
      <alignment horizontal="left" vertical="center"/>
    </xf>
    <xf numFmtId="165" fontId="13" fillId="2" borderId="0" xfId="1" applyNumberFormat="1" applyFont="1" applyFill="1" applyBorder="1" applyAlignment="1">
      <alignment horizontal="left" vertical="center"/>
    </xf>
    <xf numFmtId="165" fontId="13" fillId="2" borderId="1" xfId="1" applyNumberFormat="1" applyFont="1" applyFill="1" applyBorder="1" applyAlignment="1">
      <alignment horizontal="left" vertical="center"/>
    </xf>
    <xf numFmtId="165" fontId="13" fillId="2" borderId="65"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0"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7" xfId="1" applyNumberFormat="1" applyFont="1" applyFill="1" applyBorder="1" applyAlignment="1">
      <alignment horizontal="center" vertical="center" wrapText="1"/>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2" fillId="0" borderId="1" xfId="0" applyFont="1" applyBorder="1" applyAlignment="1">
      <alignment vertical="center"/>
    </xf>
    <xf numFmtId="0" fontId="3" fillId="0" borderId="66" xfId="0" applyFont="1" applyBorder="1" applyAlignment="1">
      <alignment vertical="center" wrapText="1"/>
    </xf>
    <xf numFmtId="165" fontId="7" fillId="4" borderId="0" xfId="1" applyNumberFormat="1" applyFont="1" applyFill="1" applyBorder="1" applyAlignment="1">
      <alignment horizontal="left" vertical="center" wrapText="1"/>
    </xf>
    <xf numFmtId="4" fontId="14" fillId="0" borderId="0" xfId="0" applyNumberFormat="1" applyFont="1" applyAlignment="1">
      <alignment horizontal="left" vertical="center"/>
    </xf>
    <xf numFmtId="165" fontId="50" fillId="2" borderId="0" xfId="1" applyNumberFormat="1" applyFont="1" applyFill="1" applyBorder="1" applyAlignment="1">
      <alignment horizontal="left" vertical="center"/>
    </xf>
    <xf numFmtId="0" fontId="52" fillId="0" borderId="0" xfId="0" applyFont="1" applyAlignment="1">
      <alignment vertical="center"/>
    </xf>
    <xf numFmtId="165" fontId="51" fillId="2" borderId="0" xfId="1" applyNumberFormat="1" applyFont="1" applyFill="1" applyBorder="1" applyAlignment="1">
      <alignment horizontal="left" vertical="center"/>
    </xf>
    <xf numFmtId="0" fontId="40"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9" fillId="0" borderId="0" xfId="0" applyFont="1" applyAlignment="1">
      <alignment vertical="center"/>
    </xf>
    <xf numFmtId="165" fontId="40" fillId="0" borderId="0" xfId="1" applyNumberFormat="1" applyFont="1" applyFill="1" applyAlignment="1">
      <alignment horizontal="left" vertical="center" wrapText="1"/>
    </xf>
    <xf numFmtId="165" fontId="40" fillId="0" borderId="0" xfId="1" applyNumberFormat="1" applyFont="1" applyFill="1" applyAlignment="1">
      <alignment horizontal="left" vertical="center"/>
    </xf>
    <xf numFmtId="165" fontId="40" fillId="0" borderId="0" xfId="1" applyNumberFormat="1" applyFont="1" applyFill="1" applyAlignment="1">
      <alignment vertical="center"/>
    </xf>
    <xf numFmtId="4" fontId="40" fillId="0" borderId="0" xfId="0" applyNumberFormat="1" applyFont="1" applyAlignment="1">
      <alignment vertical="center"/>
    </xf>
    <xf numFmtId="4" fontId="13" fillId="0" borderId="0" xfId="1" applyNumberFormat="1" applyFont="1" applyFill="1" applyBorder="1" applyAlignment="1">
      <alignment horizontal="right" vertical="center"/>
    </xf>
    <xf numFmtId="4" fontId="40" fillId="0" borderId="0" xfId="1" applyNumberFormat="1" applyFont="1" applyFill="1" applyBorder="1" applyAlignment="1">
      <alignment horizontal="right" vertical="center" wrapText="1"/>
    </xf>
    <xf numFmtId="0" fontId="39"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7"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Alignment="1">
      <alignment horizontal="right" vertical="center"/>
    </xf>
    <xf numFmtId="165" fontId="40"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9" fillId="0" borderId="0" xfId="0" applyFont="1" applyAlignment="1">
      <alignment vertical="center"/>
    </xf>
    <xf numFmtId="165" fontId="5" fillId="5" borderId="12" xfId="1" applyNumberFormat="1" applyFont="1" applyFill="1" applyBorder="1" applyAlignment="1">
      <alignment horizontal="center" vertical="center" wrapText="1"/>
    </xf>
    <xf numFmtId="165" fontId="5" fillId="5" borderId="73" xfId="1" applyNumberFormat="1" applyFont="1" applyFill="1" applyBorder="1" applyAlignment="1">
      <alignment horizontal="center" vertical="center" wrapText="1"/>
    </xf>
    <xf numFmtId="0" fontId="54"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4" fontId="14" fillId="0" borderId="16" xfId="0" applyNumberFormat="1" applyFont="1" applyBorder="1" applyAlignment="1">
      <alignment horizontal="left" vertical="center"/>
    </xf>
    <xf numFmtId="165" fontId="5" fillId="5" borderId="74" xfId="1" applyNumberFormat="1" applyFont="1" applyFill="1" applyBorder="1" applyAlignment="1">
      <alignment horizontal="center" vertical="center" wrapText="1"/>
    </xf>
    <xf numFmtId="165" fontId="12" fillId="3" borderId="0" xfId="1" applyNumberFormat="1" applyFont="1" applyFill="1" applyBorder="1" applyAlignment="1">
      <alignment horizontal="left" vertical="center"/>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9" fillId="3"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19" fillId="0" borderId="1" xfId="1" applyNumberFormat="1" applyFont="1" applyFill="1" applyBorder="1" applyAlignment="1">
      <alignment horizontal="right" vertical="center" wrapText="1"/>
    </xf>
    <xf numFmtId="3" fontId="11" fillId="3" borderId="0" xfId="1" applyNumberFormat="1" applyFont="1" applyFill="1" applyBorder="1" applyAlignment="1">
      <alignment horizontal="right" vertical="center" wrapText="1"/>
    </xf>
    <xf numFmtId="0" fontId="12" fillId="3" borderId="0" xfId="0" applyFont="1" applyFill="1" applyAlignment="1">
      <alignment wrapText="1"/>
    </xf>
    <xf numFmtId="0" fontId="12" fillId="0" borderId="0" xfId="0" applyFont="1" applyAlignment="1">
      <alignment wrapText="1"/>
    </xf>
    <xf numFmtId="4" fontId="12" fillId="0" borderId="0" xfId="0" applyNumberFormat="1" applyFont="1" applyAlignment="1">
      <alignment horizontal="right" wrapText="1"/>
    </xf>
    <xf numFmtId="4" fontId="19" fillId="3" borderId="0" xfId="0" applyNumberFormat="1" applyFont="1" applyFill="1" applyAlignment="1">
      <alignment horizontal="right" wrapText="1"/>
    </xf>
    <xf numFmtId="4" fontId="11" fillId="3" borderId="0" xfId="1" applyNumberFormat="1" applyFont="1" applyFill="1" applyBorder="1" applyAlignment="1">
      <alignment horizontal="right" vertical="center"/>
    </xf>
    <xf numFmtId="4" fontId="11" fillId="3"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9" fillId="3" borderId="0" xfId="0" applyNumberFormat="1" applyFont="1" applyFill="1" applyAlignment="1">
      <alignment horizontal="right" vertical="center"/>
    </xf>
    <xf numFmtId="3" fontId="19" fillId="3" borderId="1" xfId="1" applyNumberFormat="1" applyFont="1" applyFill="1" applyBorder="1" applyAlignment="1">
      <alignment horizontal="right" vertical="center" wrapText="1"/>
    </xf>
    <xf numFmtId="4" fontId="12" fillId="0" borderId="0" xfId="0" applyNumberFormat="1" applyFont="1" applyAlignment="1">
      <alignment horizontal="right" vertical="center"/>
    </xf>
    <xf numFmtId="4" fontId="10" fillId="0"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xf>
    <xf numFmtId="4" fontId="19" fillId="3" borderId="0" xfId="0" applyNumberFormat="1" applyFont="1" applyFill="1" applyAlignment="1">
      <alignment horizontal="right" vertical="center"/>
    </xf>
    <xf numFmtId="4" fontId="12" fillId="0" borderId="1" xfId="0" applyNumberFormat="1" applyFont="1" applyBorder="1" applyAlignment="1">
      <alignment horizontal="right" vertical="center"/>
    </xf>
    <xf numFmtId="3" fontId="19" fillId="3" borderId="1" xfId="0" applyNumberFormat="1" applyFont="1" applyFill="1" applyBorder="1" applyAlignment="1">
      <alignment horizontal="right" vertical="center"/>
    </xf>
    <xf numFmtId="0" fontId="21" fillId="0" borderId="0" xfId="0" applyFont="1" applyAlignment="1">
      <alignment horizontal="center" vertical="center" wrapText="1"/>
    </xf>
    <xf numFmtId="0" fontId="25" fillId="0" borderId="0" xfId="0" applyFont="1" applyAlignment="1">
      <alignment horizontal="left" vertical="center" wrapText="1"/>
    </xf>
    <xf numFmtId="0" fontId="40"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61" fillId="2" borderId="0" xfId="0" applyFont="1" applyFill="1" applyAlignment="1">
      <alignment vertical="center"/>
    </xf>
    <xf numFmtId="0" fontId="62" fillId="0" borderId="0" xfId="0" applyFont="1" applyAlignment="1">
      <alignment vertical="center"/>
    </xf>
    <xf numFmtId="0" fontId="62" fillId="0" borderId="3" xfId="0" applyFont="1" applyBorder="1" applyAlignment="1">
      <alignment horizontal="center" vertical="center" wrapText="1"/>
    </xf>
    <xf numFmtId="0" fontId="3" fillId="0" borderId="72" xfId="0" applyFont="1" applyBorder="1" applyAlignment="1">
      <alignment horizontal="center" vertical="center"/>
    </xf>
    <xf numFmtId="0" fontId="6" fillId="0" borderId="25" xfId="0" applyFont="1" applyBorder="1" applyAlignment="1">
      <alignment vertical="center"/>
    </xf>
    <xf numFmtId="0" fontId="6" fillId="0" borderId="75"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5" xfId="0" applyFont="1" applyBorder="1" applyAlignment="1">
      <alignment horizontal="center" vertical="center"/>
    </xf>
    <xf numFmtId="0" fontId="3" fillId="0" borderId="49"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applyAlignment="1">
      <alignment vertical="center"/>
    </xf>
    <xf numFmtId="2" fontId="13" fillId="2" borderId="0" xfId="1" applyNumberFormat="1" applyFont="1" applyFill="1" applyBorder="1" applyAlignment="1">
      <alignment horizontal="center" vertical="center"/>
    </xf>
    <xf numFmtId="2" fontId="13" fillId="2" borderId="65" xfId="1" applyNumberFormat="1" applyFont="1" applyFill="1" applyBorder="1" applyAlignment="1">
      <alignment horizontal="center" vertical="center"/>
    </xf>
    <xf numFmtId="2" fontId="13" fillId="2" borderId="1" xfId="1" applyNumberFormat="1" applyFont="1" applyFill="1" applyBorder="1" applyAlignment="1">
      <alignment horizontal="center" vertical="center"/>
    </xf>
    <xf numFmtId="4" fontId="7" fillId="2" borderId="0" xfId="1" applyNumberFormat="1" applyFont="1" applyFill="1" applyBorder="1" applyAlignment="1">
      <alignment horizontal="right" vertical="center"/>
    </xf>
    <xf numFmtId="4" fontId="40" fillId="2" borderId="0" xfId="1" applyNumberFormat="1" applyFont="1" applyFill="1" applyBorder="1" applyAlignment="1">
      <alignment horizontal="right" vertical="center"/>
    </xf>
    <xf numFmtId="0" fontId="19" fillId="7" borderId="0" xfId="1" applyNumberFormat="1" applyFont="1" applyFill="1" applyBorder="1" applyAlignment="1">
      <alignment horizontal="center" vertical="center" wrapText="1"/>
    </xf>
    <xf numFmtId="0" fontId="42" fillId="7" borderId="0" xfId="0" applyFont="1" applyFill="1" applyAlignment="1">
      <alignment vertical="center"/>
    </xf>
    <xf numFmtId="4" fontId="13" fillId="7" borderId="0" xfId="1" applyNumberFormat="1" applyFont="1" applyFill="1" applyBorder="1" applyAlignment="1">
      <alignment horizontal="right" vertical="center" wrapText="1"/>
    </xf>
    <xf numFmtId="4" fontId="40" fillId="7" borderId="0" xfId="1" applyNumberFormat="1" applyFont="1" applyFill="1" applyBorder="1" applyAlignment="1">
      <alignment horizontal="right" vertical="center"/>
    </xf>
    <xf numFmtId="4" fontId="40" fillId="2" borderId="1" xfId="1" applyNumberFormat="1" applyFont="1" applyFill="1" applyBorder="1" applyAlignment="1">
      <alignment horizontal="right" vertical="center"/>
    </xf>
    <xf numFmtId="165" fontId="7" fillId="6" borderId="0" xfId="1" applyNumberFormat="1" applyFont="1" applyFill="1" applyBorder="1" applyAlignment="1">
      <alignment horizontal="left" vertical="center"/>
    </xf>
    <xf numFmtId="0" fontId="19" fillId="7" borderId="1" xfId="0" applyFont="1" applyFill="1" applyBorder="1" applyAlignment="1">
      <alignment horizontal="center" vertical="center"/>
    </xf>
    <xf numFmtId="0" fontId="12" fillId="7" borderId="1" xfId="0" applyFont="1" applyFill="1" applyBorder="1" applyAlignment="1">
      <alignment vertical="center"/>
    </xf>
    <xf numFmtId="4" fontId="40" fillId="7" borderId="1" xfId="0" applyNumberFormat="1" applyFont="1" applyFill="1" applyBorder="1" applyAlignment="1">
      <alignment vertical="center"/>
    </xf>
    <xf numFmtId="4" fontId="44" fillId="0" borderId="0" xfId="0" applyNumberFormat="1" applyFont="1" applyAlignment="1">
      <alignment horizontal="center" vertical="center"/>
    </xf>
    <xf numFmtId="4" fontId="7" fillId="4" borderId="0" xfId="1" applyNumberFormat="1" applyFont="1" applyFill="1" applyBorder="1" applyAlignment="1">
      <alignment horizontal="center" vertical="center" wrapText="1"/>
    </xf>
    <xf numFmtId="0" fontId="25" fillId="0" borderId="0" xfId="0" applyFont="1" applyAlignment="1">
      <alignment vertical="center" wrapText="1"/>
    </xf>
    <xf numFmtId="4" fontId="13" fillId="2" borderId="0" xfId="1" applyNumberFormat="1" applyFont="1" applyFill="1" applyBorder="1" applyAlignment="1">
      <alignment horizontal="center" vertical="center"/>
    </xf>
    <xf numFmtId="164" fontId="7" fillId="3" borderId="0" xfId="1" applyFont="1" applyFill="1" applyBorder="1" applyAlignment="1">
      <alignment horizontal="right" vertical="center"/>
    </xf>
    <xf numFmtId="164" fontId="40" fillId="2" borderId="0" xfId="1" applyFont="1" applyFill="1" applyBorder="1" applyAlignment="1">
      <alignment horizontal="right" vertical="center"/>
    </xf>
    <xf numFmtId="164" fontId="40" fillId="0" borderId="0" xfId="1" applyFont="1" applyAlignment="1">
      <alignment vertical="center"/>
    </xf>
    <xf numFmtId="4" fontId="11" fillId="0" borderId="0" xfId="1" applyNumberFormat="1" applyFont="1" applyAlignment="1">
      <alignment vertical="center"/>
    </xf>
    <xf numFmtId="164" fontId="7" fillId="0" borderId="0" xfId="1" applyFont="1" applyAlignment="1">
      <alignment vertical="center"/>
    </xf>
    <xf numFmtId="0" fontId="19" fillId="8" borderId="0" xfId="1" applyNumberFormat="1" applyFont="1" applyFill="1" applyBorder="1" applyAlignment="1">
      <alignment horizontal="center" vertical="center" wrapText="1"/>
    </xf>
    <xf numFmtId="0" fontId="42" fillId="8" borderId="0" xfId="0" applyFont="1" applyFill="1" applyAlignment="1">
      <alignment vertical="center"/>
    </xf>
    <xf numFmtId="4" fontId="40"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3" fillId="8" borderId="1" xfId="1" applyNumberFormat="1" applyFont="1" applyFill="1" applyBorder="1" applyAlignment="1">
      <alignment vertical="center"/>
    </xf>
    <xf numFmtId="4" fontId="40"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0" fontId="42" fillId="8" borderId="0" xfId="0" applyFont="1" applyFill="1" applyAlignment="1">
      <alignment horizontal="left" vertical="center"/>
    </xf>
    <xf numFmtId="164" fontId="40" fillId="8" borderId="0" xfId="1" applyFont="1" applyFill="1" applyAlignment="1">
      <alignment vertical="center"/>
    </xf>
    <xf numFmtId="4" fontId="12" fillId="8" borderId="44" xfId="1" applyNumberFormat="1" applyFont="1" applyFill="1" applyBorder="1" applyAlignment="1">
      <alignment vertical="center"/>
    </xf>
    <xf numFmtId="4" fontId="3" fillId="8" borderId="44" xfId="1" applyNumberFormat="1" applyFont="1" applyFill="1" applyBorder="1" applyAlignment="1">
      <alignment vertical="center"/>
    </xf>
    <xf numFmtId="4" fontId="12" fillId="8" borderId="0" xfId="1" applyNumberFormat="1" applyFont="1" applyFill="1" applyAlignment="1">
      <alignment vertical="center"/>
    </xf>
    <xf numFmtId="4" fontId="3" fillId="8" borderId="0" xfId="1" applyNumberFormat="1" applyFont="1" applyFill="1" applyBorder="1" applyAlignment="1">
      <alignment vertical="center"/>
    </xf>
    <xf numFmtId="0" fontId="3" fillId="0" borderId="0" xfId="0" applyFont="1" applyProtection="1">
      <protection locked="0"/>
    </xf>
    <xf numFmtId="0" fontId="3" fillId="0" borderId="0" xfId="0" applyFont="1" applyAlignment="1" applyProtection="1">
      <alignment vertical="center"/>
      <protection locked="0"/>
    </xf>
    <xf numFmtId="165" fontId="8" fillId="2" borderId="0" xfId="1" applyNumberFormat="1" applyFont="1" applyFill="1" applyBorder="1" applyAlignment="1" applyProtection="1">
      <alignment horizontal="center" vertical="center" wrapText="1"/>
      <protection locked="0"/>
    </xf>
    <xf numFmtId="165" fontId="5" fillId="5" borderId="0" xfId="1" applyNumberFormat="1" applyFont="1" applyFill="1" applyBorder="1" applyAlignment="1" applyProtection="1">
      <alignment horizontal="center" vertical="center" wrapText="1"/>
      <protection locked="0"/>
    </xf>
    <xf numFmtId="165" fontId="5" fillId="5" borderId="14"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horizontal="left" vertical="center" wrapText="1"/>
      <protection locked="0"/>
    </xf>
    <xf numFmtId="165" fontId="11" fillId="4" borderId="0" xfId="1" applyNumberFormat="1" applyFont="1" applyFill="1" applyBorder="1" applyAlignment="1" applyProtection="1">
      <alignment horizontal="center" vertical="center" wrapText="1"/>
      <protection locked="0"/>
    </xf>
    <xf numFmtId="3" fontId="11" fillId="4" borderId="0" xfId="1" applyNumberFormat="1" applyFont="1" applyFill="1" applyBorder="1" applyAlignment="1" applyProtection="1">
      <alignment horizontal="right" vertical="center" wrapText="1"/>
      <protection locked="0"/>
    </xf>
    <xf numFmtId="165" fontId="11" fillId="0" borderId="0" xfId="1" applyNumberFormat="1" applyFont="1" applyFill="1" applyBorder="1" applyAlignment="1" applyProtection="1">
      <alignment horizontal="left" vertical="center" wrapText="1"/>
      <protection locked="0"/>
    </xf>
    <xf numFmtId="165" fontId="11" fillId="0" borderId="0" xfId="1" applyNumberFormat="1" applyFont="1" applyFill="1" applyBorder="1" applyAlignment="1" applyProtection="1">
      <alignment horizontal="center" vertical="center" wrapText="1"/>
      <protection locked="0"/>
    </xf>
    <xf numFmtId="3" fontId="11" fillId="0" borderId="0" xfId="1" applyNumberFormat="1" applyFont="1" applyFill="1" applyBorder="1" applyAlignment="1" applyProtection="1">
      <alignment horizontal="right" vertical="center" wrapText="1"/>
      <protection locked="0"/>
    </xf>
    <xf numFmtId="0" fontId="12" fillId="3" borderId="0" xfId="0" applyFont="1" applyFill="1" applyAlignment="1" applyProtection="1">
      <alignment vertical="center" wrapText="1"/>
      <protection locked="0"/>
    </xf>
    <xf numFmtId="165" fontId="12" fillId="3" borderId="0" xfId="1" applyNumberFormat="1" applyFont="1" applyFill="1" applyBorder="1" applyAlignment="1" applyProtection="1">
      <alignment horizontal="left" vertical="center"/>
      <protection locked="0"/>
    </xf>
    <xf numFmtId="3" fontId="19" fillId="3" borderId="0" xfId="1" applyNumberFormat="1" applyFont="1" applyFill="1" applyBorder="1" applyAlignment="1" applyProtection="1">
      <alignment horizontal="right" vertical="center" wrapText="1"/>
      <protection locked="0"/>
    </xf>
    <xf numFmtId="0" fontId="12" fillId="0" borderId="0" xfId="0" applyFont="1" applyAlignment="1" applyProtection="1">
      <alignment vertical="center" wrapText="1"/>
      <protection locked="0"/>
    </xf>
    <xf numFmtId="165" fontId="12" fillId="0" borderId="0" xfId="1" applyNumberFormat="1" applyFont="1" applyFill="1" applyBorder="1" applyAlignment="1" applyProtection="1">
      <alignment horizontal="left" vertical="center"/>
      <protection locked="0"/>
    </xf>
    <xf numFmtId="3" fontId="12" fillId="0" borderId="0" xfId="1" applyNumberFormat="1" applyFont="1" applyFill="1" applyBorder="1" applyAlignment="1" applyProtection="1">
      <alignment horizontal="right" vertical="center" wrapText="1"/>
      <protection locked="0"/>
    </xf>
    <xf numFmtId="3" fontId="19" fillId="0" borderId="0" xfId="1" applyNumberFormat="1" applyFont="1" applyFill="1" applyBorder="1" applyAlignment="1" applyProtection="1">
      <alignment horizontal="right" vertical="center" wrapText="1"/>
      <protection locked="0"/>
    </xf>
    <xf numFmtId="3" fontId="12" fillId="0" borderId="0" xfId="0" applyNumberFormat="1" applyFont="1" applyAlignment="1" applyProtection="1">
      <alignment horizontal="right" vertical="center"/>
      <protection locked="0"/>
    </xf>
    <xf numFmtId="4" fontId="14" fillId="0" borderId="16" xfId="0" applyNumberFormat="1" applyFont="1" applyBorder="1" applyAlignment="1" applyProtection="1">
      <alignment horizontal="right" vertical="center"/>
      <protection locked="0"/>
    </xf>
    <xf numFmtId="4" fontId="14" fillId="0" borderId="16" xfId="0" applyNumberFormat="1" applyFont="1" applyBorder="1" applyAlignment="1" applyProtection="1">
      <alignment horizontal="left" vertical="center"/>
      <protection locked="0"/>
    </xf>
    <xf numFmtId="4" fontId="14" fillId="0" borderId="16" xfId="0" applyNumberFormat="1" applyFont="1" applyBorder="1" applyAlignment="1" applyProtection="1">
      <alignment vertical="center"/>
      <protection locked="0"/>
    </xf>
    <xf numFmtId="0" fontId="3" fillId="0" borderId="0" xfId="0" applyFont="1" applyAlignment="1" applyProtection="1">
      <alignment vertical="top"/>
      <protection locked="0"/>
    </xf>
    <xf numFmtId="165" fontId="3" fillId="0" borderId="0" xfId="1" applyNumberFormat="1" applyFont="1" applyFill="1" applyAlignment="1" applyProtection="1">
      <alignment horizontal="left" vertical="center" wrapText="1"/>
      <protection locked="0"/>
    </xf>
    <xf numFmtId="165" fontId="3" fillId="0" borderId="0" xfId="1" applyNumberFormat="1" applyFont="1" applyFill="1" applyAlignment="1" applyProtection="1">
      <alignment horizontal="left" vertical="center"/>
      <protection locked="0"/>
    </xf>
    <xf numFmtId="165" fontId="3" fillId="0" borderId="0" xfId="1" applyNumberFormat="1" applyFont="1" applyFill="1" applyAlignment="1" applyProtection="1">
      <alignment vertical="center"/>
      <protection locked="0"/>
    </xf>
    <xf numFmtId="4" fontId="11" fillId="4" borderId="0" xfId="1" applyNumberFormat="1" applyFont="1" applyFill="1" applyBorder="1" applyAlignment="1" applyProtection="1">
      <alignment horizontal="right" vertical="center" wrapText="1"/>
      <protection locked="0"/>
    </xf>
    <xf numFmtId="4" fontId="11" fillId="0" borderId="0" xfId="1" applyNumberFormat="1" applyFont="1" applyFill="1" applyBorder="1" applyAlignment="1" applyProtection="1">
      <alignment horizontal="right" vertical="center" wrapText="1"/>
      <protection locked="0"/>
    </xf>
    <xf numFmtId="4" fontId="19" fillId="3" borderId="0" xfId="1" applyNumberFormat="1" applyFont="1" applyFill="1" applyBorder="1" applyAlignment="1" applyProtection="1">
      <alignment horizontal="right" vertical="center" wrapText="1"/>
      <protection locked="0"/>
    </xf>
    <xf numFmtId="4" fontId="12" fillId="0" borderId="0" xfId="1" applyNumberFormat="1" applyFont="1" applyFill="1" applyBorder="1" applyAlignment="1" applyProtection="1">
      <alignment horizontal="right" vertical="center" wrapText="1"/>
      <protection locked="0"/>
    </xf>
    <xf numFmtId="4" fontId="19" fillId="0" borderId="0" xfId="1" applyNumberFormat="1" applyFont="1" applyFill="1" applyBorder="1" applyAlignment="1" applyProtection="1">
      <alignment horizontal="right" vertical="center" wrapText="1"/>
      <protection locked="0"/>
    </xf>
    <xf numFmtId="4" fontId="12" fillId="0" borderId="0" xfId="0" applyNumberFormat="1" applyFont="1" applyAlignment="1" applyProtection="1">
      <alignment horizontal="right" vertical="center"/>
      <protection locked="0"/>
    </xf>
    <xf numFmtId="4" fontId="12" fillId="0" borderId="1" xfId="1" applyNumberFormat="1" applyFont="1" applyFill="1" applyBorder="1" applyAlignment="1" applyProtection="1">
      <alignment horizontal="right" vertical="center" wrapText="1"/>
      <protection locked="0"/>
    </xf>
    <xf numFmtId="165" fontId="5" fillId="5" borderId="20" xfId="1" applyNumberFormat="1" applyFont="1" applyFill="1" applyBorder="1" applyAlignment="1" applyProtection="1">
      <alignment horizontal="center" vertical="center" wrapText="1"/>
      <protection locked="0"/>
    </xf>
    <xf numFmtId="0" fontId="12" fillId="2" borderId="18"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17" xfId="0" applyFont="1" applyFill="1" applyBorder="1" applyAlignment="1" applyProtection="1">
      <alignment vertical="center"/>
      <protection locked="0"/>
    </xf>
    <xf numFmtId="0" fontId="12" fillId="2" borderId="1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4" fontId="14" fillId="0" borderId="15" xfId="0" applyNumberFormat="1" applyFont="1" applyBorder="1" applyAlignment="1" applyProtection="1">
      <alignment vertical="center"/>
      <protection locked="0"/>
    </xf>
    <xf numFmtId="0" fontId="6" fillId="0" borderId="0" xfId="1" applyNumberFormat="1" applyFont="1" applyFill="1" applyBorder="1" applyAlignment="1" applyProtection="1">
      <alignment horizontal="left" vertical="center" wrapText="1"/>
      <protection locked="0"/>
    </xf>
    <xf numFmtId="0" fontId="12" fillId="2" borderId="17" xfId="0" applyFont="1" applyFill="1" applyBorder="1" applyAlignment="1" applyProtection="1">
      <alignment horizontal="center" vertical="center"/>
      <protection locked="0"/>
    </xf>
    <xf numFmtId="0" fontId="19" fillId="0" borderId="23"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12" fillId="2" borderId="26"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9" fillId="0" borderId="27" xfId="0" applyFont="1" applyBorder="1" applyAlignment="1" applyProtection="1">
      <alignment vertical="center"/>
      <protection locked="0"/>
    </xf>
    <xf numFmtId="0" fontId="12" fillId="0" borderId="26"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3" fillId="0" borderId="15" xfId="0" applyFont="1" applyBorder="1" applyAlignment="1" applyProtection="1">
      <alignment vertical="center"/>
      <protection locked="0"/>
    </xf>
    <xf numFmtId="0" fontId="5" fillId="5" borderId="12" xfId="0" applyFont="1" applyFill="1" applyBorder="1" applyAlignment="1" applyProtection="1">
      <alignment horizontal="left" vertical="center" wrapText="1"/>
      <protection locked="0"/>
    </xf>
    <xf numFmtId="0" fontId="0" fillId="0" borderId="0" xfId="0" applyProtection="1">
      <protection locked="0"/>
    </xf>
    <xf numFmtId="0" fontId="3" fillId="2" borderId="0" xfId="0" applyFont="1" applyFill="1" applyAlignment="1" applyProtection="1">
      <alignment vertical="center"/>
      <protection locked="0"/>
    </xf>
    <xf numFmtId="4" fontId="7" fillId="4" borderId="0" xfId="1" applyNumberFormat="1" applyFont="1" applyFill="1" applyBorder="1" applyAlignment="1" applyProtection="1">
      <alignment horizontal="right" vertical="center" wrapText="1"/>
      <protection locked="0"/>
    </xf>
    <xf numFmtId="4" fontId="13" fillId="2" borderId="0" xfId="1" applyNumberFormat="1" applyFont="1" applyFill="1" applyBorder="1" applyAlignment="1" applyProtection="1">
      <alignment horizontal="right" vertical="center"/>
      <protection locked="0"/>
    </xf>
    <xf numFmtId="4" fontId="13" fillId="2" borderId="65" xfId="1" applyNumberFormat="1" applyFont="1" applyFill="1" applyBorder="1" applyAlignment="1" applyProtection="1">
      <alignment horizontal="right" vertical="center"/>
      <protection locked="0"/>
    </xf>
    <xf numFmtId="4" fontId="13" fillId="2" borderId="1" xfId="1" applyNumberFormat="1" applyFont="1" applyFill="1" applyBorder="1" applyAlignment="1" applyProtection="1">
      <alignment horizontal="right" vertical="center"/>
      <protection locked="0"/>
    </xf>
    <xf numFmtId="0" fontId="13" fillId="2" borderId="0" xfId="1" applyNumberFormat="1" applyFont="1" applyFill="1" applyBorder="1" applyAlignment="1" applyProtection="1">
      <alignment horizontal="left" vertical="center"/>
      <protection locked="0"/>
    </xf>
    <xf numFmtId="0" fontId="13" fillId="2" borderId="65" xfId="1" applyNumberFormat="1" applyFont="1" applyFill="1" applyBorder="1" applyAlignment="1" applyProtection="1">
      <alignment horizontal="left" vertical="center"/>
      <protection locked="0"/>
    </xf>
    <xf numFmtId="0" fontId="3" fillId="0" borderId="0" xfId="0" applyFont="1" applyAlignment="1" applyProtection="1">
      <alignment horizontal="left"/>
      <protection locked="0"/>
    </xf>
    <xf numFmtId="0" fontId="12" fillId="0" borderId="1" xfId="0" applyFont="1" applyBorder="1" applyAlignment="1" applyProtection="1">
      <alignment horizontal="left" vertical="center"/>
      <protection locked="0"/>
    </xf>
    <xf numFmtId="4" fontId="13" fillId="8" borderId="0" xfId="1" applyNumberFormat="1" applyFont="1" applyFill="1" applyBorder="1" applyAlignment="1" applyProtection="1">
      <alignment horizontal="right" vertical="center" wrapText="1"/>
      <protection locked="0"/>
    </xf>
    <xf numFmtId="4" fontId="13" fillId="0" borderId="0" xfId="1" applyNumberFormat="1" applyFont="1" applyFill="1" applyBorder="1" applyAlignment="1" applyProtection="1">
      <alignment horizontal="right" vertical="center" wrapText="1"/>
      <protection locked="0"/>
    </xf>
    <xf numFmtId="4" fontId="13" fillId="0" borderId="0" xfId="1" applyNumberFormat="1" applyFont="1" applyFill="1" applyBorder="1" applyAlignment="1" applyProtection="1">
      <alignment horizontal="right" vertical="center"/>
      <protection locked="0"/>
    </xf>
    <xf numFmtId="4" fontId="13" fillId="8" borderId="1" xfId="1" applyNumberFormat="1" applyFont="1" applyFill="1" applyBorder="1" applyAlignment="1" applyProtection="1">
      <alignment vertical="center"/>
      <protection locked="0"/>
    </xf>
    <xf numFmtId="4" fontId="3" fillId="0" borderId="0" xfId="0" applyNumberFormat="1" applyFont="1" applyAlignment="1" applyProtection="1">
      <alignment horizontal="right" vertical="center"/>
      <protection locked="0"/>
    </xf>
    <xf numFmtId="0" fontId="6" fillId="0" borderId="0" xfId="0" applyFont="1" applyAlignment="1" applyProtection="1">
      <alignment vertical="center"/>
      <protection locked="0"/>
    </xf>
    <xf numFmtId="165" fontId="5" fillId="2" borderId="0" xfId="1" applyNumberFormat="1" applyFont="1" applyFill="1" applyBorder="1" applyAlignment="1" applyProtection="1">
      <alignment horizontal="center" vertical="center" wrapText="1"/>
      <protection locked="0"/>
    </xf>
    <xf numFmtId="4" fontId="6" fillId="0" borderId="0" xfId="0" applyNumberFormat="1" applyFont="1" applyAlignment="1" applyProtection="1">
      <alignment horizontal="right" vertical="center"/>
      <protection locked="0"/>
    </xf>
    <xf numFmtId="4" fontId="44" fillId="0" borderId="0" xfId="0" applyNumberFormat="1" applyFont="1" applyAlignment="1" applyProtection="1">
      <alignment horizontal="left" vertical="center"/>
      <protection locked="0"/>
    </xf>
    <xf numFmtId="4" fontId="15" fillId="0" borderId="0" xfId="0" applyNumberFormat="1" applyFont="1" applyAlignment="1" applyProtection="1">
      <alignment vertical="center"/>
      <protection locked="0"/>
    </xf>
    <xf numFmtId="4" fontId="14" fillId="0" borderId="0" xfId="0" applyNumberFormat="1" applyFont="1" applyAlignment="1" applyProtection="1">
      <alignment vertical="center"/>
      <protection locked="0"/>
    </xf>
    <xf numFmtId="4" fontId="7" fillId="0" borderId="0" xfId="0" applyNumberFormat="1" applyFont="1" applyAlignment="1" applyProtection="1">
      <alignment vertical="center"/>
      <protection locked="0"/>
    </xf>
    <xf numFmtId="4" fontId="13" fillId="0" borderId="1" xfId="1" applyNumberFormat="1" applyFont="1" applyFill="1" applyBorder="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165" fontId="10" fillId="5" borderId="0" xfId="1" applyNumberFormat="1" applyFont="1" applyFill="1" applyBorder="1" applyAlignment="1" applyProtection="1">
      <alignment horizontal="center" vertical="center" wrapText="1"/>
      <protection locked="0"/>
    </xf>
    <xf numFmtId="165" fontId="10" fillId="5" borderId="14" xfId="1" applyNumberFormat="1" applyFont="1" applyFill="1" applyBorder="1" applyAlignment="1" applyProtection="1">
      <alignment horizontal="center" vertical="center" wrapText="1"/>
      <protection locked="0"/>
    </xf>
    <xf numFmtId="165" fontId="10" fillId="5" borderId="20" xfId="1" applyNumberFormat="1" applyFont="1" applyFill="1" applyBorder="1" applyAlignment="1" applyProtection="1">
      <alignment horizontal="center" vertical="center" wrapText="1"/>
      <protection locked="0"/>
    </xf>
    <xf numFmtId="4" fontId="13" fillId="2" borderId="0" xfId="1" applyNumberFormat="1" applyFont="1" applyFill="1" applyBorder="1" applyAlignment="1" applyProtection="1">
      <alignment horizontal="right" vertical="center" wrapText="1"/>
      <protection locked="0"/>
    </xf>
    <xf numFmtId="165" fontId="13" fillId="2" borderId="0" xfId="1" applyNumberFormat="1" applyFont="1" applyFill="1" applyBorder="1" applyAlignment="1" applyProtection="1">
      <alignment horizontal="center" vertical="center" wrapText="1"/>
      <protection locked="0"/>
    </xf>
    <xf numFmtId="0" fontId="15" fillId="2" borderId="0" xfId="1" applyNumberFormat="1"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4" fontId="13" fillId="7" borderId="1" xfId="1" applyNumberFormat="1" applyFont="1" applyFill="1" applyBorder="1" applyAlignment="1" applyProtection="1">
      <alignment vertical="center"/>
      <protection locked="0"/>
    </xf>
    <xf numFmtId="0" fontId="6" fillId="0" borderId="0" xfId="1" applyNumberFormat="1" applyFont="1" applyFill="1" applyBorder="1" applyAlignment="1" applyProtection="1">
      <alignment vertical="center" wrapText="1"/>
      <protection locked="0"/>
    </xf>
    <xf numFmtId="0" fontId="55" fillId="0" borderId="0" xfId="0" applyFont="1" applyProtection="1">
      <protection locked="0"/>
    </xf>
    <xf numFmtId="4" fontId="12" fillId="0" borderId="0" xfId="1" applyNumberFormat="1" applyFont="1" applyFill="1" applyBorder="1" applyAlignment="1" applyProtection="1">
      <alignment horizontal="righ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5" fillId="5" borderId="31"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5" fillId="5" borderId="33" xfId="0" applyFont="1" applyFill="1" applyBorder="1" applyAlignment="1" applyProtection="1">
      <alignment horizontal="left" vertical="center" wrapText="1"/>
      <protection locked="0"/>
    </xf>
    <xf numFmtId="0" fontId="2" fillId="0" borderId="0" xfId="0" applyFont="1" applyProtection="1">
      <protection locked="0"/>
    </xf>
    <xf numFmtId="4" fontId="13" fillId="8" borderId="0" xfId="1" applyNumberFormat="1" applyFont="1" applyFill="1" applyAlignment="1" applyProtection="1">
      <alignment vertical="center"/>
      <protection locked="0"/>
    </xf>
    <xf numFmtId="4" fontId="13" fillId="0" borderId="0" xfId="1" applyNumberFormat="1" applyFont="1" applyAlignment="1" applyProtection="1">
      <alignment vertical="center"/>
      <protection locked="0"/>
    </xf>
    <xf numFmtId="165" fontId="51" fillId="2" borderId="0" xfId="1" applyNumberFormat="1" applyFont="1" applyFill="1" applyBorder="1" applyAlignment="1" applyProtection="1">
      <alignment horizontal="left" vertical="center"/>
      <protection locked="0"/>
    </xf>
    <xf numFmtId="165" fontId="1" fillId="0" borderId="0" xfId="1" applyNumberFormat="1" applyFont="1" applyFill="1" applyAlignment="1" applyProtection="1">
      <alignment horizontal="center" vertical="center"/>
      <protection locked="0"/>
    </xf>
    <xf numFmtId="4" fontId="40" fillId="0" borderId="0" xfId="0" applyNumberFormat="1" applyFont="1" applyAlignment="1" applyProtection="1">
      <alignment horizontal="right" vertical="center"/>
      <protection locked="0"/>
    </xf>
    <xf numFmtId="165" fontId="3" fillId="0" borderId="0" xfId="1" applyNumberFormat="1" applyFont="1" applyFill="1" applyAlignment="1" applyProtection="1">
      <alignment horizontal="center" vertical="center"/>
      <protection locked="0"/>
    </xf>
    <xf numFmtId="0" fontId="56" fillId="0" borderId="0" xfId="0" applyFont="1" applyProtection="1">
      <protection locked="0"/>
    </xf>
    <xf numFmtId="0" fontId="28" fillId="3" borderId="2" xfId="0" applyFont="1" applyFill="1" applyBorder="1" applyAlignment="1" applyProtection="1">
      <alignment vertical="center" wrapText="1"/>
      <protection locked="0"/>
    </xf>
    <xf numFmtId="0" fontId="40" fillId="0" borderId="2" xfId="0" applyFont="1" applyBorder="1" applyAlignment="1" applyProtection="1">
      <alignment vertical="center" wrapText="1"/>
      <protection locked="0"/>
    </xf>
    <xf numFmtId="0" fontId="3" fillId="0" borderId="66" xfId="0" applyFont="1" applyBorder="1" applyAlignment="1" applyProtection="1">
      <alignment vertical="center" wrapText="1"/>
      <protection locked="0"/>
    </xf>
    <xf numFmtId="0" fontId="3" fillId="0" borderId="2" xfId="0" applyFont="1" applyBorder="1" applyAlignment="1" applyProtection="1">
      <alignment vertical="center"/>
      <protection locked="0"/>
    </xf>
    <xf numFmtId="0" fontId="3" fillId="0" borderId="2" xfId="0" applyFont="1" applyBorder="1" applyAlignment="1" applyProtection="1">
      <alignment vertical="center" wrapText="1"/>
      <protection locked="0"/>
    </xf>
    <xf numFmtId="0" fontId="40" fillId="0" borderId="66" xfId="0" applyFont="1" applyBorder="1" applyAlignment="1" applyProtection="1">
      <alignment vertical="center" wrapText="1"/>
      <protection locked="0"/>
    </xf>
    <xf numFmtId="4" fontId="3" fillId="0" borderId="0" xfId="0" applyNumberFormat="1" applyFont="1" applyAlignment="1" applyProtection="1">
      <alignment vertical="center"/>
      <protection locked="0"/>
    </xf>
    <xf numFmtId="165" fontId="7" fillId="0" borderId="9" xfId="1" applyNumberFormat="1" applyFont="1" applyFill="1" applyBorder="1" applyAlignment="1" applyProtection="1">
      <alignment horizontal="left" vertical="center" wrapText="1"/>
    </xf>
    <xf numFmtId="165" fontId="7" fillId="0" borderId="0" xfId="1" applyNumberFormat="1" applyFont="1" applyFill="1" applyBorder="1" applyAlignment="1" applyProtection="1">
      <alignment horizontal="center" vertical="center" wrapText="1"/>
    </xf>
    <xf numFmtId="165" fontId="8" fillId="2" borderId="0" xfId="1" applyNumberFormat="1" applyFont="1" applyFill="1" applyBorder="1" applyAlignment="1" applyProtection="1">
      <alignment horizontal="center" vertical="center" wrapText="1"/>
    </xf>
    <xf numFmtId="165" fontId="5" fillId="5" borderId="0" xfId="1" applyNumberFormat="1" applyFont="1" applyFill="1" applyBorder="1" applyAlignment="1" applyProtection="1">
      <alignment horizontal="center" vertical="center" wrapText="1"/>
    </xf>
    <xf numFmtId="165" fontId="5" fillId="5" borderId="14" xfId="1" applyNumberFormat="1" applyFont="1" applyFill="1" applyBorder="1" applyAlignment="1" applyProtection="1">
      <alignment horizontal="center" vertical="center" wrapText="1"/>
    </xf>
    <xf numFmtId="165" fontId="11" fillId="4" borderId="0" xfId="1" applyNumberFormat="1" applyFont="1" applyFill="1" applyBorder="1" applyAlignment="1" applyProtection="1">
      <alignment horizontal="left" vertical="center" wrapText="1"/>
    </xf>
    <xf numFmtId="165" fontId="11" fillId="4" borderId="0" xfId="1" applyNumberFormat="1" applyFont="1" applyFill="1" applyBorder="1" applyAlignment="1" applyProtection="1">
      <alignment horizontal="center" vertical="center" wrapText="1"/>
    </xf>
    <xf numFmtId="3" fontId="11" fillId="4" borderId="0" xfId="1" applyNumberFormat="1" applyFont="1" applyFill="1" applyBorder="1" applyAlignment="1" applyProtection="1">
      <alignment horizontal="right" vertical="center" wrapText="1"/>
    </xf>
    <xf numFmtId="165" fontId="11" fillId="0" borderId="0" xfId="1" applyNumberFormat="1" applyFont="1" applyFill="1" applyBorder="1" applyAlignment="1" applyProtection="1">
      <alignment horizontal="left" vertical="center" wrapText="1"/>
    </xf>
    <xf numFmtId="165" fontId="11" fillId="0" borderId="0" xfId="1" applyNumberFormat="1" applyFont="1" applyFill="1" applyBorder="1" applyAlignment="1" applyProtection="1">
      <alignment horizontal="center" vertical="center" wrapText="1"/>
    </xf>
    <xf numFmtId="3" fontId="11" fillId="0" borderId="0" xfId="1" applyNumberFormat="1" applyFont="1" applyFill="1" applyBorder="1" applyAlignment="1" applyProtection="1">
      <alignment horizontal="right" vertical="center" wrapText="1"/>
    </xf>
    <xf numFmtId="165" fontId="12" fillId="3" borderId="0" xfId="1" applyNumberFormat="1" applyFont="1" applyFill="1" applyBorder="1" applyAlignment="1" applyProtection="1">
      <alignment horizontal="left" vertical="center"/>
    </xf>
    <xf numFmtId="3" fontId="19" fillId="3" borderId="0" xfId="1" applyNumberFormat="1" applyFont="1" applyFill="1" applyBorder="1" applyAlignment="1" applyProtection="1">
      <alignment horizontal="right" vertical="center" wrapText="1"/>
    </xf>
    <xf numFmtId="165" fontId="12" fillId="0" borderId="0" xfId="1" applyNumberFormat="1" applyFont="1" applyFill="1" applyBorder="1" applyAlignment="1" applyProtection="1">
      <alignment horizontal="left" vertical="center"/>
    </xf>
    <xf numFmtId="3" fontId="12" fillId="0" borderId="0" xfId="1" applyNumberFormat="1" applyFont="1" applyFill="1" applyBorder="1" applyAlignment="1" applyProtection="1">
      <alignment horizontal="right" vertical="center" wrapText="1"/>
    </xf>
    <xf numFmtId="3" fontId="19" fillId="0" borderId="0" xfId="1" applyNumberFormat="1" applyFont="1" applyFill="1" applyBorder="1" applyAlignment="1" applyProtection="1">
      <alignment horizontal="right" vertical="center" wrapText="1"/>
    </xf>
    <xf numFmtId="165" fontId="3" fillId="0" borderId="0" xfId="1" applyNumberFormat="1" applyFont="1" applyFill="1" applyAlignment="1" applyProtection="1">
      <alignment horizontal="left" vertical="center" wrapText="1"/>
    </xf>
    <xf numFmtId="165" fontId="3" fillId="0" borderId="0" xfId="1" applyNumberFormat="1" applyFont="1" applyFill="1" applyAlignment="1" applyProtection="1">
      <alignment horizontal="left" vertical="center"/>
    </xf>
    <xf numFmtId="165" fontId="3" fillId="0" borderId="0" xfId="1" applyNumberFormat="1" applyFont="1" applyFill="1" applyAlignment="1" applyProtection="1">
      <alignment vertical="center"/>
    </xf>
    <xf numFmtId="4" fontId="11" fillId="4" borderId="0" xfId="1" applyNumberFormat="1" applyFont="1" applyFill="1" applyBorder="1" applyAlignment="1" applyProtection="1">
      <alignment horizontal="right" vertical="center" wrapText="1"/>
    </xf>
    <xf numFmtId="4" fontId="11" fillId="0" borderId="0" xfId="1" applyNumberFormat="1" applyFont="1" applyFill="1" applyBorder="1" applyAlignment="1" applyProtection="1">
      <alignment horizontal="right" vertical="center" wrapText="1"/>
    </xf>
    <xf numFmtId="4" fontId="19" fillId="3" borderId="0" xfId="1" applyNumberFormat="1" applyFont="1" applyFill="1" applyBorder="1" applyAlignment="1" applyProtection="1">
      <alignment horizontal="right" vertical="center" wrapText="1"/>
    </xf>
    <xf numFmtId="4" fontId="12" fillId="0" borderId="0" xfId="1" applyNumberFormat="1" applyFont="1" applyFill="1" applyBorder="1" applyAlignment="1" applyProtection="1">
      <alignment horizontal="right" vertical="center" wrapText="1"/>
    </xf>
    <xf numFmtId="4" fontId="19" fillId="0" borderId="0" xfId="1" applyNumberFormat="1" applyFont="1" applyFill="1" applyBorder="1" applyAlignment="1" applyProtection="1">
      <alignment horizontal="right" vertical="center" wrapText="1"/>
    </xf>
    <xf numFmtId="4" fontId="12" fillId="0" borderId="1" xfId="1" applyNumberFormat="1" applyFont="1" applyFill="1" applyBorder="1" applyAlignment="1" applyProtection="1">
      <alignment horizontal="right" vertical="center" wrapText="1"/>
    </xf>
    <xf numFmtId="165" fontId="5" fillId="5" borderId="20" xfId="1" applyNumberFormat="1" applyFont="1" applyFill="1" applyBorder="1" applyAlignment="1" applyProtection="1">
      <alignment horizontal="center" vertical="center" wrapText="1"/>
    </xf>
    <xf numFmtId="0" fontId="12" fillId="2" borderId="18"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 xfId="0" applyFont="1" applyFill="1" applyBorder="1" applyAlignment="1">
      <alignment vertical="center"/>
    </xf>
    <xf numFmtId="165" fontId="10" fillId="5" borderId="14" xfId="1" applyNumberFormat="1" applyFont="1" applyFill="1" applyBorder="1" applyAlignment="1" applyProtection="1">
      <alignment horizontal="center" vertical="center" wrapText="1"/>
    </xf>
    <xf numFmtId="165" fontId="10" fillId="5" borderId="0" xfId="1" applyNumberFormat="1" applyFont="1" applyFill="1" applyBorder="1" applyAlignment="1" applyProtection="1">
      <alignment horizontal="center" vertical="center" wrapText="1"/>
    </xf>
    <xf numFmtId="165" fontId="10" fillId="5" borderId="20" xfId="1" applyNumberFormat="1" applyFont="1" applyFill="1" applyBorder="1" applyAlignment="1" applyProtection="1">
      <alignment horizontal="center" vertical="center" wrapText="1"/>
    </xf>
    <xf numFmtId="0" fontId="12" fillId="2" borderId="17" xfId="0" applyFont="1" applyFill="1" applyBorder="1" applyAlignment="1">
      <alignment horizontal="center" vertical="center"/>
    </xf>
    <xf numFmtId="0" fontId="19" fillId="0" borderId="23" xfId="0" applyFont="1" applyBorder="1" applyAlignment="1">
      <alignment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19" fillId="0" borderId="27" xfId="0" applyFont="1" applyBorder="1" applyAlignment="1">
      <alignment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3" fillId="0" borderId="15" xfId="0" applyFont="1" applyBorder="1" applyAlignment="1">
      <alignment vertical="center"/>
    </xf>
    <xf numFmtId="0" fontId="5" fillId="5" borderId="12" xfId="0" applyFont="1" applyFill="1" applyBorder="1" applyAlignment="1">
      <alignment horizontal="left" vertical="center" wrapText="1"/>
    </xf>
    <xf numFmtId="165" fontId="10" fillId="5" borderId="11" xfId="1" applyNumberFormat="1" applyFont="1" applyFill="1" applyBorder="1" applyAlignment="1" applyProtection="1">
      <alignment horizontal="center" vertical="center" wrapText="1"/>
    </xf>
    <xf numFmtId="4" fontId="7" fillId="4" borderId="0" xfId="1" applyNumberFormat="1" applyFont="1" applyFill="1" applyBorder="1" applyAlignment="1" applyProtection="1">
      <alignment horizontal="right" vertical="center" wrapText="1"/>
    </xf>
    <xf numFmtId="4" fontId="7" fillId="4" borderId="0" xfId="1" applyNumberFormat="1" applyFont="1" applyFill="1" applyBorder="1" applyAlignment="1" applyProtection="1">
      <alignment horizontal="center" vertical="center" wrapText="1"/>
    </xf>
    <xf numFmtId="165" fontId="13" fillId="2" borderId="0" xfId="1" applyNumberFormat="1" applyFont="1" applyFill="1" applyBorder="1" applyAlignment="1" applyProtection="1">
      <alignment horizontal="left" vertical="center" wrapText="1"/>
    </xf>
    <xf numFmtId="4" fontId="13" fillId="2" borderId="0" xfId="1" applyNumberFormat="1" applyFont="1" applyFill="1" applyBorder="1" applyAlignment="1" applyProtection="1">
      <alignment horizontal="right" vertical="center" wrapText="1"/>
    </xf>
    <xf numFmtId="4" fontId="13" fillId="2" borderId="0" xfId="1" applyNumberFormat="1" applyFont="1" applyFill="1" applyBorder="1" applyAlignment="1" applyProtection="1">
      <alignment horizontal="center" vertical="center" wrapText="1"/>
    </xf>
    <xf numFmtId="165" fontId="13" fillId="2" borderId="0" xfId="1" applyNumberFormat="1" applyFont="1" applyFill="1" applyBorder="1" applyAlignment="1" applyProtection="1">
      <alignment horizontal="center" vertical="center" wrapText="1"/>
    </xf>
    <xf numFmtId="0" fontId="13" fillId="2" borderId="0" xfId="1" applyNumberFormat="1" applyFont="1" applyFill="1" applyBorder="1" applyAlignment="1" applyProtection="1">
      <alignment horizontal="left" vertical="center"/>
    </xf>
    <xf numFmtId="165" fontId="13" fillId="2" borderId="0" xfId="1" applyNumberFormat="1" applyFont="1" applyFill="1" applyBorder="1" applyAlignment="1" applyProtection="1">
      <alignment horizontal="left" vertical="center"/>
    </xf>
    <xf numFmtId="165" fontId="13" fillId="2" borderId="65" xfId="1" applyNumberFormat="1" applyFont="1" applyFill="1" applyBorder="1" applyAlignment="1" applyProtection="1">
      <alignment horizontal="left" vertical="center"/>
    </xf>
    <xf numFmtId="4" fontId="13" fillId="2" borderId="65" xfId="1" applyNumberFormat="1" applyFont="1" applyFill="1" applyBorder="1" applyAlignment="1" applyProtection="1">
      <alignment horizontal="right" vertical="center"/>
    </xf>
    <xf numFmtId="2" fontId="13" fillId="2" borderId="65" xfId="1" applyNumberFormat="1" applyFont="1" applyFill="1" applyBorder="1" applyAlignment="1" applyProtection="1">
      <alignment horizontal="center" vertical="center"/>
    </xf>
    <xf numFmtId="0" fontId="13" fillId="2" borderId="65" xfId="1" applyNumberFormat="1" applyFont="1" applyFill="1" applyBorder="1" applyAlignment="1" applyProtection="1">
      <alignment horizontal="left" vertical="center"/>
    </xf>
    <xf numFmtId="165" fontId="13" fillId="2" borderId="1" xfId="1" applyNumberFormat="1" applyFont="1" applyFill="1" applyBorder="1" applyAlignment="1" applyProtection="1">
      <alignment horizontal="left" vertical="center" wrapText="1"/>
    </xf>
    <xf numFmtId="0" fontId="3" fillId="0" borderId="1" xfId="0" applyFont="1" applyBorder="1" applyAlignment="1">
      <alignment horizontal="left" vertical="center"/>
    </xf>
    <xf numFmtId="165" fontId="37" fillId="5" borderId="14" xfId="4" applyNumberFormat="1" applyFont="1" applyFill="1" applyBorder="1" applyAlignment="1" applyProtection="1">
      <alignment horizontal="center" vertical="center" wrapText="1"/>
    </xf>
    <xf numFmtId="165" fontId="5" fillId="5" borderId="11" xfId="1" applyNumberFormat="1" applyFont="1" applyFill="1" applyBorder="1" applyAlignment="1" applyProtection="1">
      <alignment horizontal="center" vertical="center" wrapText="1"/>
    </xf>
    <xf numFmtId="4" fontId="7" fillId="0" borderId="0" xfId="1" applyNumberFormat="1" applyFont="1" applyFill="1" applyBorder="1" applyAlignment="1" applyProtection="1">
      <alignment horizontal="right" vertical="center" wrapText="1"/>
    </xf>
    <xf numFmtId="4" fontId="7" fillId="3" borderId="0" xfId="1" applyNumberFormat="1" applyFont="1" applyFill="1" applyBorder="1" applyAlignment="1" applyProtection="1">
      <alignment horizontal="right" vertical="center" wrapText="1"/>
    </xf>
    <xf numFmtId="0" fontId="19" fillId="0" borderId="0" xfId="1" applyNumberFormat="1" applyFont="1" applyFill="1" applyBorder="1" applyAlignment="1" applyProtection="1">
      <alignment horizontal="center" vertical="center" wrapText="1"/>
    </xf>
    <xf numFmtId="4" fontId="7" fillId="2" borderId="0" xfId="1" applyNumberFormat="1" applyFont="1" applyFill="1" applyBorder="1" applyAlignment="1" applyProtection="1">
      <alignment horizontal="right" vertical="center"/>
    </xf>
    <xf numFmtId="4" fontId="13" fillId="0" borderId="0" xfId="1" applyNumberFormat="1" applyFont="1" applyFill="1" applyBorder="1" applyAlignment="1" applyProtection="1">
      <alignment horizontal="right" vertical="center" wrapText="1"/>
    </xf>
    <xf numFmtId="4" fontId="40" fillId="2" borderId="0" xfId="1" applyNumberFormat="1" applyFont="1" applyFill="1" applyBorder="1" applyAlignment="1" applyProtection="1">
      <alignment horizontal="right" vertical="center"/>
    </xf>
    <xf numFmtId="4" fontId="13" fillId="0" borderId="0" xfId="1" applyNumberFormat="1" applyFont="1" applyAlignment="1" applyProtection="1">
      <alignment vertical="center"/>
    </xf>
    <xf numFmtId="0" fontId="19" fillId="8" borderId="0" xfId="1" applyNumberFormat="1" applyFont="1" applyFill="1" applyBorder="1" applyAlignment="1" applyProtection="1">
      <alignment horizontal="center" vertical="center" wrapText="1"/>
    </xf>
    <xf numFmtId="4" fontId="13" fillId="8" borderId="0" xfId="1" applyNumberFormat="1" applyFont="1" applyFill="1" applyAlignment="1" applyProtection="1">
      <alignment vertical="center"/>
    </xf>
    <xf numFmtId="4" fontId="40" fillId="8" borderId="0" xfId="1" applyNumberFormat="1" applyFont="1" applyFill="1" applyBorder="1" applyAlignment="1" applyProtection="1">
      <alignment horizontal="right" vertical="center"/>
    </xf>
    <xf numFmtId="4" fontId="11" fillId="0" borderId="0" xfId="1" applyNumberFormat="1" applyFont="1" applyAlignment="1" applyProtection="1">
      <alignment vertical="center"/>
    </xf>
    <xf numFmtId="165" fontId="12" fillId="0" borderId="1" xfId="1" applyNumberFormat="1" applyFont="1" applyFill="1" applyBorder="1" applyAlignment="1" applyProtection="1">
      <alignment horizontal="left" vertical="center" wrapText="1"/>
    </xf>
    <xf numFmtId="4" fontId="12" fillId="0" borderId="0" xfId="1" applyNumberFormat="1" applyFont="1" applyAlignment="1" applyProtection="1">
      <alignment vertical="center"/>
    </xf>
    <xf numFmtId="4" fontId="13" fillId="8" borderId="1" xfId="1" applyNumberFormat="1" applyFont="1" applyFill="1" applyBorder="1" applyAlignment="1" applyProtection="1">
      <alignment vertical="center"/>
    </xf>
    <xf numFmtId="0" fontId="6" fillId="0" borderId="0" xfId="1" applyNumberFormat="1" applyFont="1" applyFill="1" applyBorder="1" applyAlignment="1" applyProtection="1">
      <alignment horizontal="left" vertical="center" wrapText="1"/>
    </xf>
    <xf numFmtId="165" fontId="53" fillId="2" borderId="0" xfId="1" applyNumberFormat="1" applyFont="1" applyFill="1" applyBorder="1" applyAlignment="1" applyProtection="1">
      <alignment horizontal="left" vertical="center"/>
    </xf>
    <xf numFmtId="165" fontId="52" fillId="0" borderId="0" xfId="1" applyNumberFormat="1" applyFont="1" applyFill="1" applyAlignment="1" applyProtection="1">
      <alignment horizontal="left" vertical="center"/>
    </xf>
    <xf numFmtId="0" fontId="5" fillId="4" borderId="25" xfId="1" applyNumberFormat="1" applyFont="1" applyFill="1" applyBorder="1" applyAlignment="1" applyProtection="1">
      <alignment vertical="center" wrapText="1"/>
    </xf>
    <xf numFmtId="0" fontId="6" fillId="0" borderId="10" xfId="1" applyNumberFormat="1" applyFont="1" applyFill="1" applyBorder="1" applyAlignment="1" applyProtection="1">
      <alignment horizontal="left" vertical="center" wrapText="1"/>
    </xf>
    <xf numFmtId="0" fontId="3" fillId="0" borderId="15" xfId="1" applyNumberFormat="1" applyFont="1" applyFill="1" applyBorder="1" applyAlignment="1" applyProtection="1">
      <alignment horizontal="left" vertical="center" wrapText="1"/>
    </xf>
    <xf numFmtId="0" fontId="3" fillId="0" borderId="25" xfId="1" applyNumberFormat="1" applyFont="1" applyFill="1" applyBorder="1" applyAlignment="1" applyProtection="1">
      <alignment horizontal="left" vertical="center" wrapText="1"/>
    </xf>
    <xf numFmtId="4" fontId="44"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pplyProtection="1">
      <alignment horizontal="left" vertical="center"/>
    </xf>
    <xf numFmtId="165" fontId="11" fillId="6" borderId="0" xfId="1" applyNumberFormat="1" applyFont="1" applyFill="1" applyBorder="1" applyAlignment="1" applyProtection="1">
      <alignment horizontal="left" vertical="center" wrapText="1"/>
    </xf>
    <xf numFmtId="4" fontId="7" fillId="6" borderId="0" xfId="1" applyNumberFormat="1" applyFont="1" applyFill="1" applyBorder="1" applyAlignment="1" applyProtection="1">
      <alignment horizontal="right" vertical="center" wrapText="1"/>
    </xf>
    <xf numFmtId="4" fontId="3" fillId="2" borderId="0" xfId="1" applyNumberFormat="1" applyFont="1" applyFill="1" applyBorder="1" applyAlignment="1" applyProtection="1">
      <alignment horizontal="right" vertical="center"/>
    </xf>
    <xf numFmtId="4" fontId="12" fillId="0" borderId="0" xfId="1" applyNumberFormat="1" applyFont="1" applyFill="1" applyBorder="1" applyAlignment="1" applyProtection="1">
      <alignment horizontal="right" vertical="center"/>
    </xf>
    <xf numFmtId="0" fontId="19" fillId="0" borderId="1" xfId="1" applyNumberFormat="1" applyFont="1" applyFill="1" applyBorder="1" applyAlignment="1" applyProtection="1">
      <alignment horizontal="center" vertical="center" wrapText="1"/>
    </xf>
    <xf numFmtId="4" fontId="3" fillId="2" borderId="1" xfId="1" applyNumberFormat="1" applyFont="1" applyFill="1" applyBorder="1" applyAlignment="1" applyProtection="1">
      <alignment horizontal="right" vertical="center"/>
    </xf>
    <xf numFmtId="9" fontId="6" fillId="0" borderId="63" xfId="6" applyFont="1" applyBorder="1" applyAlignment="1" applyProtection="1">
      <alignment vertical="center"/>
    </xf>
    <xf numFmtId="4" fontId="11" fillId="0" borderId="0" xfId="0" applyNumberFormat="1" applyFont="1" applyAlignment="1">
      <alignment vertical="center"/>
    </xf>
    <xf numFmtId="4" fontId="44" fillId="0" borderId="15" xfId="0" applyNumberFormat="1" applyFont="1" applyBorder="1" applyAlignment="1" applyProtection="1">
      <alignment horizontal="left" vertical="center"/>
      <protection locked="0"/>
    </xf>
    <xf numFmtId="0" fontId="12" fillId="3" borderId="0" xfId="0" applyFont="1" applyFill="1" applyAlignment="1">
      <alignment horizontal="left"/>
    </xf>
    <xf numFmtId="0" fontId="12" fillId="0" borderId="0" xfId="0" applyFont="1" applyAlignment="1">
      <alignment horizontal="left"/>
    </xf>
    <xf numFmtId="0" fontId="12" fillId="3" borderId="0" xfId="0" applyFont="1" applyFill="1" applyAlignment="1">
      <alignment horizontal="left" vertical="center" wrapText="1"/>
    </xf>
    <xf numFmtId="4" fontId="14" fillId="0" borderId="16" xfId="0" applyNumberFormat="1" applyFont="1" applyBorder="1" applyAlignment="1" applyProtection="1">
      <alignment horizontal="left" vertical="center" wrapText="1"/>
      <protection locked="0"/>
    </xf>
    <xf numFmtId="0" fontId="13" fillId="2" borderId="0" xfId="1" applyNumberFormat="1" applyFont="1" applyFill="1" applyBorder="1" applyAlignment="1" applyProtection="1">
      <alignment horizontal="left" vertical="center" wrapText="1"/>
      <protection locked="0"/>
    </xf>
    <xf numFmtId="0" fontId="15" fillId="2" borderId="0" xfId="1" applyNumberFormat="1" applyFont="1" applyFill="1" applyBorder="1" applyAlignment="1" applyProtection="1">
      <alignment horizontal="left" vertical="center" wrapText="1"/>
      <protection locked="0"/>
    </xf>
    <xf numFmtId="164" fontId="3" fillId="0" borderId="0" xfId="1" applyFont="1" applyAlignment="1" applyProtection="1">
      <alignment vertical="center"/>
      <protection locked="0"/>
    </xf>
    <xf numFmtId="164" fontId="3" fillId="0" borderId="0" xfId="0" applyNumberFormat="1" applyFont="1" applyAlignment="1" applyProtection="1">
      <alignment vertical="center"/>
      <protection locked="0"/>
    </xf>
    <xf numFmtId="164" fontId="2" fillId="0" borderId="0" xfId="1" applyFont="1" applyAlignment="1" applyProtection="1">
      <alignment vertical="center"/>
      <protection locked="0"/>
    </xf>
    <xf numFmtId="0" fontId="42" fillId="0" borderId="0" xfId="0" applyFont="1" applyAlignment="1">
      <alignment vertical="center" wrapText="1"/>
    </xf>
    <xf numFmtId="0" fontId="42" fillId="8" borderId="0" xfId="0" applyFont="1" applyFill="1" applyAlignment="1">
      <alignment vertical="center" wrapText="1"/>
    </xf>
    <xf numFmtId="0" fontId="13" fillId="2" borderId="0" xfId="1" applyNumberFormat="1" applyFont="1" applyFill="1" applyBorder="1" applyAlignment="1" applyProtection="1">
      <alignment horizontal="left" vertical="center" wrapText="1"/>
    </xf>
    <xf numFmtId="0" fontId="42" fillId="0" borderId="0" xfId="0" applyFont="1" applyAlignment="1">
      <alignment horizontal="left" vertical="center" wrapText="1"/>
    </xf>
    <xf numFmtId="0" fontId="3" fillId="0" borderId="3"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pplyProtection="1">
      <alignment vertical="center" wrapText="1"/>
      <protection locked="0"/>
    </xf>
    <xf numFmtId="0" fontId="40" fillId="0" borderId="2" xfId="0" applyFont="1" applyBorder="1" applyAlignment="1" applyProtection="1">
      <alignment vertical="center" wrapText="1"/>
      <protection locked="0"/>
    </xf>
    <xf numFmtId="0" fontId="40" fillId="0" borderId="3" xfId="0" applyFont="1" applyBorder="1" applyAlignment="1" applyProtection="1">
      <alignment vertical="center"/>
      <protection locked="0"/>
    </xf>
    <xf numFmtId="0" fontId="28" fillId="3" borderId="72" xfId="0" applyFont="1" applyFill="1" applyBorder="1" applyAlignment="1" applyProtection="1">
      <alignment horizontal="left" vertical="center"/>
      <protection locked="0"/>
    </xf>
    <xf numFmtId="0" fontId="28" fillId="3" borderId="49" xfId="0" applyFont="1" applyFill="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62" fillId="0" borderId="3" xfId="0" applyFont="1" applyBorder="1" applyAlignment="1">
      <alignment horizontal="center" vertical="center"/>
    </xf>
    <xf numFmtId="0" fontId="62" fillId="0" borderId="4" xfId="0" applyFont="1" applyBorder="1" applyAlignment="1">
      <alignment horizontal="center" vertical="center"/>
    </xf>
    <xf numFmtId="0" fontId="34" fillId="0" borderId="0" xfId="0" applyFont="1" applyAlignment="1">
      <alignment horizontal="center" vertical="center"/>
    </xf>
    <xf numFmtId="0" fontId="25" fillId="3" borderId="0" xfId="0" applyFont="1" applyFill="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0" fillId="0" borderId="0" xfId="0" applyFont="1" applyAlignment="1">
      <alignment horizontal="left" vertical="center" wrapText="1"/>
    </xf>
    <xf numFmtId="0" fontId="6" fillId="0" borderId="0" xfId="0" applyFont="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48"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6" xfId="0" applyFont="1" applyFill="1" applyBorder="1" applyAlignment="1">
      <alignment horizontal="center" vertical="center"/>
    </xf>
    <xf numFmtId="0" fontId="3" fillId="0" borderId="7"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4" fillId="0" borderId="50"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5" xfId="0" applyFont="1" applyBorder="1" applyAlignment="1" applyProtection="1">
      <alignment horizontal="center" vertical="center"/>
      <protection locked="0"/>
    </xf>
    <xf numFmtId="0" fontId="46" fillId="0" borderId="5"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6" xfId="0" applyFont="1" applyBorder="1" applyAlignment="1" applyProtection="1">
      <alignment horizontal="center" vertical="center"/>
      <protection locked="0"/>
    </xf>
    <xf numFmtId="0" fontId="46" fillId="0" borderId="7"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8" xfId="0" applyFont="1" applyBorder="1" applyAlignment="1" applyProtection="1">
      <alignment horizontal="center" vertical="center"/>
      <protection locked="0"/>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4" fillId="0" borderId="15" xfId="0" applyNumberFormat="1" applyFont="1" applyBorder="1" applyAlignment="1">
      <alignment horizontal="center" vertical="center"/>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 fillId="0" borderId="2" xfId="1" applyNumberFormat="1" applyFont="1" applyFill="1" applyBorder="1" applyAlignment="1" applyProtection="1">
      <alignment horizontal="left" vertical="center" wrapText="1"/>
      <protection locked="0"/>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3" xfId="1" applyNumberFormat="1" applyFont="1" applyFill="1" applyBorder="1" applyAlignment="1" applyProtection="1">
      <alignment horizontal="left" vertical="center" wrapText="1"/>
      <protection locked="0"/>
    </xf>
    <xf numFmtId="0" fontId="6" fillId="0" borderId="16" xfId="1" applyNumberFormat="1" applyFont="1" applyFill="1" applyBorder="1" applyAlignment="1" applyProtection="1">
      <alignment horizontal="left" vertical="center" wrapText="1"/>
      <protection locked="0"/>
    </xf>
    <xf numFmtId="0" fontId="6" fillId="0" borderId="4" xfId="1" applyNumberFormat="1" applyFont="1" applyFill="1" applyBorder="1" applyAlignment="1" applyProtection="1">
      <alignment horizontal="left" vertical="center" wrapText="1"/>
      <protection locked="0"/>
    </xf>
    <xf numFmtId="0" fontId="6" fillId="0" borderId="49" xfId="1" applyNumberFormat="1" applyFont="1" applyFill="1" applyBorder="1" applyAlignment="1" applyProtection="1">
      <alignment horizontal="left" vertical="center" wrapText="1"/>
      <protection locked="0"/>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165" fontId="5" fillId="5" borderId="0" xfId="1" applyNumberFormat="1" applyFont="1" applyFill="1" applyBorder="1" applyAlignment="1" applyProtection="1">
      <alignment horizontal="center" vertical="center" wrapText="1"/>
      <protection locked="0"/>
    </xf>
    <xf numFmtId="0" fontId="12" fillId="2" borderId="17" xfId="0" applyFont="1" applyFill="1" applyBorder="1" applyAlignment="1" applyProtection="1">
      <alignment horizontal="left" vertical="center"/>
      <protection locked="0"/>
    </xf>
    <xf numFmtId="0" fontId="12" fillId="2" borderId="17" xfId="0" applyFont="1" applyFill="1" applyBorder="1" applyAlignment="1" applyProtection="1">
      <alignment horizontal="left" vertical="center" wrapText="1"/>
      <protection locked="0"/>
    </xf>
    <xf numFmtId="0" fontId="63" fillId="0" borderId="2" xfId="1" applyNumberFormat="1" applyFont="1" applyFill="1" applyBorder="1" applyAlignment="1" applyProtection="1">
      <alignment horizontal="left" vertical="top" wrapText="1"/>
      <protection locked="0"/>
    </xf>
    <xf numFmtId="4" fontId="6" fillId="4" borderId="3" xfId="0" applyNumberFormat="1" applyFont="1" applyFill="1" applyBorder="1" applyAlignment="1" applyProtection="1">
      <alignment horizontal="left" vertical="center" wrapText="1"/>
      <protection locked="0"/>
    </xf>
    <xf numFmtId="4" fontId="6" fillId="4" borderId="16" xfId="0" applyNumberFormat="1" applyFont="1" applyFill="1" applyBorder="1" applyAlignment="1" applyProtection="1">
      <alignment horizontal="left" vertical="center" wrapText="1"/>
      <protection locked="0"/>
    </xf>
    <xf numFmtId="4" fontId="6" fillId="4" borderId="4" xfId="0" applyNumberFormat="1" applyFont="1" applyFill="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2" fillId="2" borderId="22" xfId="0" applyFont="1" applyFill="1" applyBorder="1" applyAlignment="1" applyProtection="1">
      <alignment horizontal="left" vertical="center" wrapText="1"/>
      <protection locked="0"/>
    </xf>
    <xf numFmtId="0" fontId="16" fillId="2" borderId="17"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wrapText="1"/>
      <protection locked="0"/>
    </xf>
    <xf numFmtId="0" fontId="6" fillId="0" borderId="2" xfId="1" applyNumberFormat="1" applyFont="1" applyFill="1" applyBorder="1" applyAlignment="1" applyProtection="1">
      <alignment horizontal="left" vertical="top" wrapText="1"/>
      <protection locked="0"/>
    </xf>
    <xf numFmtId="0" fontId="23" fillId="0" borderId="2" xfId="1" applyNumberFormat="1" applyFont="1" applyFill="1" applyBorder="1" applyAlignment="1" applyProtection="1">
      <alignment horizontal="left" vertical="top" wrapText="1"/>
      <protection locked="0"/>
    </xf>
    <xf numFmtId="165" fontId="21" fillId="5" borderId="0" xfId="1" applyNumberFormat="1" applyFont="1" applyFill="1" applyBorder="1" applyAlignment="1" applyProtection="1">
      <alignment horizontal="center" vertical="center" wrapText="1"/>
      <protection locked="0"/>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71"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3" fillId="0" borderId="0" xfId="0" applyFont="1" applyAlignment="1" applyProtection="1">
      <alignment horizontal="left" vertical="center" wrapText="1"/>
      <protection locked="0"/>
    </xf>
    <xf numFmtId="0" fontId="12" fillId="0" borderId="0" xfId="0" applyFont="1" applyAlignment="1" applyProtection="1">
      <alignment horizontal="left" wrapText="1"/>
      <protection locked="0"/>
    </xf>
    <xf numFmtId="0" fontId="12" fillId="3" borderId="0" xfId="0" applyFont="1" applyFill="1" applyAlignment="1" applyProtection="1">
      <alignment horizontal="left" wrapText="1"/>
      <protection locked="0"/>
    </xf>
    <xf numFmtId="0" fontId="4" fillId="0" borderId="0" xfId="0" applyFont="1" applyAlignment="1">
      <alignment horizontal="center" vertical="center" wrapText="1"/>
    </xf>
    <xf numFmtId="0" fontId="6" fillId="0" borderId="3" xfId="1" applyNumberFormat="1" applyFont="1" applyFill="1" applyBorder="1" applyAlignment="1" applyProtection="1">
      <alignment horizontal="left" vertical="top" wrapText="1"/>
      <protection locked="0"/>
    </xf>
    <xf numFmtId="0" fontId="6" fillId="0" borderId="16" xfId="1" applyNumberFormat="1" applyFont="1" applyFill="1" applyBorder="1" applyAlignment="1" applyProtection="1">
      <alignment horizontal="left" vertical="top" wrapText="1"/>
      <protection locked="0"/>
    </xf>
    <xf numFmtId="0" fontId="6" fillId="0" borderId="4" xfId="1" applyNumberFormat="1" applyFont="1" applyFill="1" applyBorder="1" applyAlignment="1" applyProtection="1">
      <alignment horizontal="left" vertical="top" wrapText="1"/>
      <protection locked="0"/>
    </xf>
    <xf numFmtId="165" fontId="5" fillId="5" borderId="13" xfId="1" applyNumberFormat="1" applyFont="1" applyFill="1" applyBorder="1" applyAlignment="1" applyProtection="1">
      <alignment horizontal="center" vertical="center" wrapText="1"/>
      <protection locked="0"/>
    </xf>
    <xf numFmtId="165" fontId="7" fillId="0" borderId="0"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horizontal="left" vertical="center" wrapText="1"/>
      <protection locked="0"/>
    </xf>
    <xf numFmtId="165" fontId="13" fillId="0" borderId="0" xfId="1" applyNumberFormat="1" applyFont="1" applyFill="1" applyBorder="1" applyAlignment="1" applyProtection="1">
      <alignment horizontal="left" vertical="center" wrapText="1"/>
      <protection locked="0"/>
    </xf>
    <xf numFmtId="0" fontId="4" fillId="0" borderId="0" xfId="0" applyFont="1" applyAlignment="1">
      <alignment horizontal="center" vertical="center"/>
    </xf>
    <xf numFmtId="0" fontId="3" fillId="0" borderId="7"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4" fontId="44" fillId="0" borderId="15" xfId="0" applyNumberFormat="1" applyFont="1" applyBorder="1" applyAlignment="1" applyProtection="1">
      <alignment horizontal="center" vertical="center"/>
      <protection locked="0"/>
    </xf>
    <xf numFmtId="4" fontId="14" fillId="0" borderId="15" xfId="0" applyNumberFormat="1" applyFont="1" applyBorder="1" applyAlignment="1" applyProtection="1">
      <alignment horizontal="left" vertical="center"/>
      <protection locked="0"/>
    </xf>
    <xf numFmtId="0" fontId="6" fillId="0" borderId="7"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4" fontId="14" fillId="0" borderId="16" xfId="0" applyNumberFormat="1" applyFont="1" applyBorder="1" applyAlignment="1" applyProtection="1">
      <alignment horizontal="left" vertical="center"/>
      <protection locked="0"/>
    </xf>
    <xf numFmtId="165" fontId="10" fillId="5" borderId="0" xfId="1" applyNumberFormat="1" applyFont="1" applyFill="1" applyBorder="1" applyAlignment="1" applyProtection="1">
      <alignment horizontal="center" vertical="center" wrapText="1"/>
      <protection locked="0"/>
    </xf>
    <xf numFmtId="165" fontId="10" fillId="5" borderId="13" xfId="1" applyNumberFormat="1" applyFont="1" applyFill="1" applyBorder="1" applyAlignment="1" applyProtection="1">
      <alignment horizontal="center" vertical="center" wrapText="1"/>
      <protection locked="0"/>
    </xf>
    <xf numFmtId="0" fontId="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14" fillId="0" borderId="3" xfId="1" applyNumberFormat="1" applyFont="1" applyFill="1" applyBorder="1" applyAlignment="1">
      <alignment horizontal="left" vertical="center" wrapText="1"/>
    </xf>
    <xf numFmtId="0" fontId="14" fillId="0" borderId="16" xfId="1" applyNumberFormat="1" applyFont="1" applyFill="1" applyBorder="1" applyAlignment="1">
      <alignment horizontal="left" vertical="center" wrapText="1"/>
    </xf>
    <xf numFmtId="0" fontId="14" fillId="0" borderId="4" xfId="1" applyNumberFormat="1" applyFont="1" applyFill="1" applyBorder="1" applyAlignment="1">
      <alignment horizontal="left" vertical="center" wrapText="1"/>
    </xf>
    <xf numFmtId="0" fontId="7" fillId="0" borderId="0" xfId="0" applyFont="1" applyAlignment="1">
      <alignment horizontal="center" vertical="center" wrapText="1"/>
    </xf>
    <xf numFmtId="165" fontId="7" fillId="0" borderId="0" xfId="1" applyNumberFormat="1" applyFont="1" applyFill="1" applyBorder="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58" fillId="0" borderId="0" xfId="0" applyFont="1" applyAlignment="1">
      <alignment horizontal="center" vertical="center"/>
    </xf>
    <xf numFmtId="4" fontId="14" fillId="0" borderId="15" xfId="0" applyNumberFormat="1" applyFont="1" applyBorder="1" applyAlignment="1">
      <alignment horizontal="left" vertical="center"/>
    </xf>
    <xf numFmtId="0" fontId="11" fillId="0" borderId="41" xfId="1" applyNumberFormat="1" applyFont="1" applyFill="1" applyBorder="1" applyAlignment="1">
      <alignment horizontal="left" vertical="center" wrapText="1"/>
    </xf>
    <xf numFmtId="0" fontId="11" fillId="0" borderId="42" xfId="1" applyNumberFormat="1" applyFont="1" applyFill="1" applyBorder="1" applyAlignment="1">
      <alignment horizontal="left" vertical="center" wrapText="1"/>
    </xf>
    <xf numFmtId="0" fontId="11" fillId="0" borderId="43" xfId="1" applyNumberFormat="1" applyFont="1" applyFill="1" applyBorder="1" applyAlignment="1">
      <alignment horizontal="left" vertical="center" wrapText="1"/>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1"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25" fillId="0" borderId="0" xfId="0" applyFont="1" applyAlignment="1">
      <alignment horizontal="center" vertical="center" wrapText="1"/>
    </xf>
    <xf numFmtId="4" fontId="14" fillId="0" borderId="16" xfId="0" applyNumberFormat="1" applyFont="1" applyBorder="1" applyAlignment="1">
      <alignment horizontal="left" vertical="center"/>
    </xf>
    <xf numFmtId="0" fontId="6" fillId="0" borderId="16" xfId="0" applyFont="1" applyBorder="1" applyAlignment="1" applyProtection="1">
      <alignment horizontal="center" vertical="center"/>
      <protection locked="0"/>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3" fillId="0" borderId="5"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left" vertical="center" wrapText="1"/>
    </xf>
    <xf numFmtId="0" fontId="3" fillId="0" borderId="6" xfId="1" applyNumberFormat="1" applyFont="1" applyFill="1" applyBorder="1" applyAlignment="1" applyProtection="1">
      <alignment horizontal="left" vertical="center" wrapText="1"/>
    </xf>
    <xf numFmtId="0" fontId="25" fillId="4" borderId="10" xfId="1" applyNumberFormat="1" applyFont="1" applyFill="1" applyBorder="1" applyAlignment="1" applyProtection="1">
      <alignment horizontal="left" vertical="center" wrapText="1"/>
    </xf>
    <xf numFmtId="0" fontId="25" fillId="4" borderId="15" xfId="1" applyNumberFormat="1" applyFont="1" applyFill="1" applyBorder="1" applyAlignment="1" applyProtection="1">
      <alignment horizontal="left" vertical="center" wrapText="1"/>
    </xf>
    <xf numFmtId="165" fontId="5" fillId="5" borderId="0" xfId="1" applyNumberFormat="1" applyFont="1" applyFill="1" applyBorder="1" applyAlignment="1" applyProtection="1">
      <alignment horizontal="left" vertical="center"/>
    </xf>
    <xf numFmtId="165" fontId="5" fillId="5" borderId="0" xfId="1" applyNumberFormat="1" applyFont="1" applyFill="1" applyBorder="1" applyAlignment="1" applyProtection="1">
      <alignment horizontal="center" vertical="center" wrapText="1"/>
    </xf>
    <xf numFmtId="0" fontId="3" fillId="0" borderId="7" xfId="1" applyNumberFormat="1" applyFont="1" applyFill="1" applyBorder="1" applyAlignment="1" applyProtection="1">
      <alignment horizontal="left" vertical="center" wrapText="1"/>
    </xf>
    <xf numFmtId="0" fontId="3" fillId="0" borderId="1" xfId="1" applyNumberFormat="1" applyFont="1" applyFill="1" applyBorder="1" applyAlignment="1" applyProtection="1">
      <alignment horizontal="left" vertical="center" wrapText="1"/>
    </xf>
    <xf numFmtId="0" fontId="3" fillId="0" borderId="8" xfId="1" applyNumberFormat="1" applyFont="1" applyFill="1" applyBorder="1" applyAlignment="1" applyProtection="1">
      <alignment horizontal="lef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165" fontId="11" fillId="3" borderId="0" xfId="1" applyNumberFormat="1" applyFont="1" applyFill="1" applyBorder="1" applyAlignment="1" applyProtection="1">
      <alignment horizontal="left" vertical="center" wrapText="1"/>
    </xf>
    <xf numFmtId="165" fontId="20" fillId="0" borderId="15" xfId="1" applyNumberFormat="1" applyFont="1" applyFill="1" applyBorder="1" applyAlignment="1" applyProtection="1">
      <alignment horizontal="left" vertical="center" wrapText="1"/>
    </xf>
    <xf numFmtId="0" fontId="45" fillId="0" borderId="36" xfId="0" applyFont="1" applyBorder="1" applyAlignment="1">
      <alignment horizontal="center" vertical="center"/>
    </xf>
    <xf numFmtId="0" fontId="45" fillId="0" borderId="45" xfId="0" applyFont="1" applyBorder="1" applyAlignment="1">
      <alignment horizontal="center" vertical="center"/>
    </xf>
    <xf numFmtId="0" fontId="45" fillId="0" borderId="37" xfId="0" applyFont="1" applyBorder="1" applyAlignment="1">
      <alignment horizontal="center" vertical="center"/>
    </xf>
    <xf numFmtId="0" fontId="45" fillId="0" borderId="35" xfId="0" applyFont="1" applyBorder="1" applyAlignment="1">
      <alignment horizontal="center" vertical="center"/>
    </xf>
    <xf numFmtId="0" fontId="45" fillId="0" borderId="0" xfId="0" applyFont="1" applyAlignment="1">
      <alignment horizontal="center" vertical="center"/>
    </xf>
    <xf numFmtId="0" fontId="45" fillId="0" borderId="38" xfId="0" applyFont="1" applyBorder="1" applyAlignment="1">
      <alignment horizontal="center" vertical="center"/>
    </xf>
    <xf numFmtId="0" fontId="45" fillId="0" borderId="39" xfId="0" applyFont="1" applyBorder="1" applyAlignment="1">
      <alignment horizontal="center" vertical="center"/>
    </xf>
    <xf numFmtId="0" fontId="45" fillId="0" borderId="44" xfId="0" applyFont="1" applyBorder="1" applyAlignment="1">
      <alignment horizontal="center" vertical="center"/>
    </xf>
    <xf numFmtId="0" fontId="45" fillId="0" borderId="40" xfId="0" applyFont="1" applyBorder="1" applyAlignment="1">
      <alignment horizontal="center" vertical="center"/>
    </xf>
    <xf numFmtId="0" fontId="6" fillId="0" borderId="2" xfId="1" applyNumberFormat="1" applyFont="1" applyFill="1" applyBorder="1" applyAlignment="1" applyProtection="1">
      <alignment horizontal="left" vertical="center" wrapText="1"/>
    </xf>
    <xf numFmtId="0" fontId="6" fillId="0" borderId="3" xfId="1" applyNumberFormat="1" applyFont="1" applyFill="1" applyBorder="1" applyAlignment="1" applyProtection="1">
      <alignment horizontal="left" vertical="center" wrapText="1"/>
    </xf>
    <xf numFmtId="0" fontId="6" fillId="0" borderId="16" xfId="1" applyNumberFormat="1" applyFont="1" applyFill="1" applyBorder="1" applyAlignment="1" applyProtection="1">
      <alignment horizontal="left" vertical="center" wrapText="1"/>
    </xf>
    <xf numFmtId="0" fontId="6" fillId="0" borderId="4" xfId="1" applyNumberFormat="1" applyFont="1" applyFill="1" applyBorder="1" applyAlignment="1" applyProtection="1">
      <alignment horizontal="left" vertical="center" wrapText="1"/>
    </xf>
    <xf numFmtId="0" fontId="45" fillId="0" borderId="10" xfId="0" applyFont="1" applyBorder="1" applyAlignment="1">
      <alignment horizontal="center" vertical="center"/>
    </xf>
    <xf numFmtId="0" fontId="46" fillId="0" borderId="15" xfId="0" applyFont="1" applyBorder="1" applyAlignment="1">
      <alignment horizontal="center" vertical="center"/>
    </xf>
    <xf numFmtId="0" fontId="46" fillId="0" borderId="25"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lignment horizontal="center" vertical="center"/>
    </xf>
    <xf numFmtId="0" fontId="46" fillId="0" borderId="8" xfId="0" applyFont="1" applyBorder="1" applyAlignment="1">
      <alignment horizontal="center" vertical="center"/>
    </xf>
    <xf numFmtId="165" fontId="21" fillId="5" borderId="0" xfId="1" applyNumberFormat="1" applyFont="1" applyFill="1" applyBorder="1" applyAlignment="1" applyProtection="1">
      <alignment horizontal="center" vertical="center" wrapText="1"/>
    </xf>
    <xf numFmtId="0" fontId="12" fillId="3" borderId="0" xfId="0" applyFont="1" applyFill="1" applyAlignment="1">
      <alignment horizontal="left" wrapText="1"/>
    </xf>
    <xf numFmtId="0" fontId="12" fillId="0" borderId="0" xfId="0" applyFont="1" applyAlignment="1">
      <alignment horizontal="left" wrapText="1"/>
    </xf>
    <xf numFmtId="165" fontId="7" fillId="0" borderId="0" xfId="1" applyNumberFormat="1" applyFont="1" applyFill="1" applyBorder="1" applyAlignment="1" applyProtection="1">
      <alignment horizontal="center" vertical="center" wrapText="1"/>
    </xf>
    <xf numFmtId="165" fontId="5" fillId="5" borderId="13" xfId="1" applyNumberFormat="1" applyFont="1" applyFill="1" applyBorder="1" applyAlignment="1" applyProtection="1">
      <alignment horizontal="center" vertical="center" wrapText="1"/>
    </xf>
    <xf numFmtId="165" fontId="11" fillId="4" borderId="0" xfId="1" applyNumberFormat="1" applyFont="1" applyFill="1" applyBorder="1" applyAlignment="1" applyProtection="1">
      <alignment horizontal="left" vertical="center" wrapText="1"/>
    </xf>
    <xf numFmtId="165" fontId="13" fillId="0" borderId="0" xfId="1" applyNumberFormat="1" applyFont="1" applyFill="1" applyBorder="1" applyAlignment="1" applyProtection="1">
      <alignment horizontal="left" vertical="center" wrapText="1"/>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16" fillId="0" borderId="0" xfId="0" applyFont="1" applyAlignment="1">
      <alignment horizontal="left" vertical="center" wrapText="1"/>
    </xf>
    <xf numFmtId="0" fontId="16" fillId="2" borderId="17" xfId="0" applyFont="1" applyFill="1" applyBorder="1" applyAlignment="1">
      <alignment horizontal="left" vertical="center"/>
    </xf>
    <xf numFmtId="0" fontId="12" fillId="2" borderId="1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 xfId="0" applyFont="1" applyFill="1" applyBorder="1" applyAlignment="1">
      <alignment horizontal="left" vertical="center" wrapText="1"/>
    </xf>
    <xf numFmtId="165" fontId="10" fillId="5" borderId="0" xfId="1" applyNumberFormat="1" applyFont="1" applyFill="1" applyBorder="1" applyAlignment="1" applyProtection="1">
      <alignment horizontal="center" vertical="center" wrapText="1"/>
    </xf>
    <xf numFmtId="0" fontId="12" fillId="2" borderId="17" xfId="0" applyFont="1" applyFill="1" applyBorder="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4" fillId="0" borderId="0" xfId="0" applyFont="1" applyAlignment="1">
      <alignment horizontal="center"/>
    </xf>
    <xf numFmtId="4" fontId="14" fillId="0" borderId="0" xfId="0" applyNumberFormat="1" applyFont="1" applyAlignment="1">
      <alignment horizontal="left" vertical="center"/>
    </xf>
  </cellXfs>
  <cellStyles count="7">
    <cellStyle name="Hipervínculo" xfId="4" builtinId="8"/>
    <cellStyle name="Millares" xfId="1" builtinId="3"/>
    <cellStyle name="Millares 2" xfId="2" xr:uid="{00000000-0005-0000-0000-000002000000}"/>
    <cellStyle name="Millares 3" xfId="3" xr:uid="{00000000-0005-0000-0000-000003000000}"/>
    <cellStyle name="Normal" xfId="0" builtinId="0"/>
    <cellStyle name="Normal 2 2" xfId="5" xr:uid="{00000000-0005-0000-0000-000005000000}"/>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1C5C8"/>
      <color rgb="FF979797"/>
      <color rgb="FFCFAC65"/>
      <color rgb="FF182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0</xdr:rowOff>
    </xdr:from>
    <xdr:to>
      <xdr:col>3</xdr:col>
      <xdr:colOff>1990725</xdr:colOff>
      <xdr:row>2</xdr:row>
      <xdr:rowOff>200696</xdr:rowOff>
    </xdr:to>
    <xdr:pic>
      <xdr:nvPicPr>
        <xdr:cNvPr id="2" name="Imagen 1">
          <a:extLst>
            <a:ext uri="{FF2B5EF4-FFF2-40B4-BE49-F238E27FC236}">
              <a16:creationId xmlns:a16="http://schemas.microsoft.com/office/drawing/2014/main" id="{B98D698A-6023-489B-B92F-315607CFA2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48602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820470DC-BD0E-48BD-8737-F273221DFE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68</xdr:row>
      <xdr:rowOff>0</xdr:rowOff>
    </xdr:from>
    <xdr:to>
      <xdr:col>2</xdr:col>
      <xdr:colOff>9525</xdr:colOff>
      <xdr:row>68</xdr:row>
      <xdr:rowOff>9525</xdr:rowOff>
    </xdr:to>
    <xdr:pic>
      <xdr:nvPicPr>
        <xdr:cNvPr id="3" name="Imagen 2">
          <a:extLst>
            <a:ext uri="{FF2B5EF4-FFF2-40B4-BE49-F238E27FC236}">
              <a16:creationId xmlns:a16="http://schemas.microsoft.com/office/drawing/2014/main" id="{EE63C393-8606-4F6D-A079-F962FD8FA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2155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930050FE-9ED3-489A-9446-5086D74C94B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Formato%20de%20reportes%20personalizados\CCSS%20-%20PFT_Reporte_ejec_trim_program_y_presup_recursos_Fodesaf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Formato%20de%20reportes%20personalizado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PAO 2024 aprobado"/>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PAO 2024 aprobado"/>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tiana.vargas@mtss.go.cr" TargetMode="External"/><Relationship Id="rId7" Type="http://schemas.openxmlformats.org/officeDocument/2006/relationships/drawing" Target="../drawings/drawing2.xm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printerSettings" Target="../printerSettings/printerSettings2.bin"/><Relationship Id="rId5" Type="http://schemas.openxmlformats.org/officeDocument/2006/relationships/hyperlink" Target="mailto:stephanie.salas@mtss.go.cr" TargetMode="External"/><Relationship Id="rId4" Type="http://schemas.openxmlformats.org/officeDocument/2006/relationships/hyperlink" Target="https://meet.google.com/oyq-yvia-jtd?hs=224"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4.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6.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AC65"/>
  </sheetPr>
  <dimension ref="A5:AI540"/>
  <sheetViews>
    <sheetView showGridLines="0" tabSelected="1" zoomScale="80" zoomScaleNormal="80" zoomScaleSheetLayoutView="100" workbookViewId="0">
      <selection activeCell="A5" sqref="A5:E5"/>
    </sheetView>
  </sheetViews>
  <sheetFormatPr baseColWidth="10" defaultColWidth="11.44140625" defaultRowHeight="15.6" x14ac:dyDescent="0.3"/>
  <cols>
    <col min="1" max="1" width="37" style="16" customWidth="1"/>
    <col min="2" max="2" width="34.6640625" style="16" customWidth="1"/>
    <col min="3" max="3" width="25.6640625" style="16" customWidth="1"/>
    <col min="4" max="4" width="52.109375" style="16" customWidth="1"/>
    <col min="5" max="5" width="27" style="16" customWidth="1"/>
    <col min="6" max="6" width="11.44140625" style="16"/>
    <col min="7" max="35" width="11.44140625" style="288"/>
    <col min="36" max="16384" width="11.44140625" style="16"/>
  </cols>
  <sheetData>
    <row r="5" spans="1:7" ht="19.8" x14ac:dyDescent="0.3">
      <c r="A5" s="499" t="s">
        <v>239</v>
      </c>
      <c r="B5" s="499"/>
      <c r="C5" s="499"/>
      <c r="D5" s="499"/>
      <c r="E5" s="499"/>
    </row>
    <row r="7" spans="1:7" ht="19.8" x14ac:dyDescent="0.3">
      <c r="A7" s="126" t="s">
        <v>180</v>
      </c>
      <c r="B7" s="126" t="s">
        <v>181</v>
      </c>
      <c r="C7" s="500" t="s">
        <v>332</v>
      </c>
      <c r="D7" s="501"/>
      <c r="E7" s="147" t="s">
        <v>253</v>
      </c>
    </row>
    <row r="8" spans="1:7" ht="34.799999999999997" x14ac:dyDescent="0.3">
      <c r="A8" s="148" t="s">
        <v>219</v>
      </c>
      <c r="B8" s="232" t="s">
        <v>293</v>
      </c>
      <c r="C8" s="502" t="s">
        <v>323</v>
      </c>
      <c r="D8" s="503"/>
      <c r="E8" s="163" t="s">
        <v>240</v>
      </c>
    </row>
    <row r="9" spans="1:7" s="288" customFormat="1" ht="34.799999999999997" x14ac:dyDescent="0.3">
      <c r="A9" s="386" t="s">
        <v>220</v>
      </c>
      <c r="B9" s="387" t="s">
        <v>254</v>
      </c>
      <c r="C9" s="504" t="s">
        <v>324</v>
      </c>
      <c r="D9" s="497"/>
      <c r="E9" s="388" t="s">
        <v>240</v>
      </c>
      <c r="G9" s="338"/>
    </row>
    <row r="10" spans="1:7" s="288" customFormat="1" ht="71.25" customHeight="1" x14ac:dyDescent="0.3">
      <c r="A10" s="386" t="s">
        <v>221</v>
      </c>
      <c r="B10" s="389" t="s">
        <v>255</v>
      </c>
      <c r="C10" s="505" t="s">
        <v>279</v>
      </c>
      <c r="D10" s="506"/>
      <c r="E10" s="388" t="s">
        <v>241</v>
      </c>
    </row>
    <row r="11" spans="1:7" s="288" customFormat="1" ht="46.8" x14ac:dyDescent="0.3">
      <c r="A11" s="507" t="s">
        <v>222</v>
      </c>
      <c r="B11" s="390" t="s">
        <v>258</v>
      </c>
      <c r="C11" s="504" t="s">
        <v>257</v>
      </c>
      <c r="D11" s="497"/>
      <c r="E11" s="388" t="s">
        <v>256</v>
      </c>
    </row>
    <row r="12" spans="1:7" s="288" customFormat="1" ht="62.4" x14ac:dyDescent="0.3">
      <c r="A12" s="508"/>
      <c r="B12" s="390" t="s">
        <v>273</v>
      </c>
      <c r="C12" s="509" t="s">
        <v>259</v>
      </c>
      <c r="D12" s="510"/>
      <c r="E12" s="391" t="s">
        <v>241</v>
      </c>
    </row>
    <row r="13" spans="1:7" s="288" customFormat="1" ht="138" customHeight="1" x14ac:dyDescent="0.3">
      <c r="A13" s="386" t="s">
        <v>261</v>
      </c>
      <c r="B13" s="390" t="s">
        <v>260</v>
      </c>
      <c r="C13" s="497" t="s">
        <v>294</v>
      </c>
      <c r="D13" s="498"/>
      <c r="E13" s="388" t="s">
        <v>241</v>
      </c>
    </row>
    <row r="14" spans="1:7" s="288" customFormat="1" x14ac:dyDescent="0.3"/>
    <row r="15" spans="1:7" s="288" customFormat="1" x14ac:dyDescent="0.3"/>
    <row r="16" spans="1:7" s="288" customFormat="1" x14ac:dyDescent="0.3"/>
    <row r="17" s="288" customFormat="1" x14ac:dyDescent="0.3"/>
    <row r="18" s="288" customFormat="1" x14ac:dyDescent="0.3"/>
    <row r="19" s="288" customFormat="1" x14ac:dyDescent="0.3"/>
    <row r="20" s="288" customFormat="1" x14ac:dyDescent="0.3"/>
    <row r="21" s="288" customFormat="1" x14ac:dyDescent="0.3"/>
    <row r="22" s="288" customFormat="1" x14ac:dyDescent="0.3"/>
    <row r="23" s="288" customFormat="1" x14ac:dyDescent="0.3"/>
    <row r="24" s="288" customFormat="1" x14ac:dyDescent="0.3"/>
    <row r="25" s="288" customFormat="1" x14ac:dyDescent="0.3"/>
    <row r="26" s="288" customFormat="1" x14ac:dyDescent="0.3"/>
    <row r="27" s="288" customFormat="1" x14ac:dyDescent="0.3"/>
    <row r="28" s="288" customFormat="1" x14ac:dyDescent="0.3"/>
    <row r="29" s="288" customFormat="1" x14ac:dyDescent="0.3"/>
    <row r="30" s="288" customFormat="1" x14ac:dyDescent="0.3"/>
    <row r="31" s="288" customFormat="1" x14ac:dyDescent="0.3"/>
    <row r="32" s="288" customFormat="1" x14ac:dyDescent="0.3"/>
    <row r="33" s="288" customFormat="1" x14ac:dyDescent="0.3"/>
    <row r="34" s="288" customFormat="1" x14ac:dyDescent="0.3"/>
    <row r="35" s="288" customFormat="1" x14ac:dyDescent="0.3"/>
    <row r="36" s="288" customFormat="1" x14ac:dyDescent="0.3"/>
    <row r="37" s="288" customFormat="1" x14ac:dyDescent="0.3"/>
    <row r="38" s="288" customFormat="1" x14ac:dyDescent="0.3"/>
    <row r="39" s="288" customFormat="1" x14ac:dyDescent="0.3"/>
    <row r="40" s="288" customFormat="1" x14ac:dyDescent="0.3"/>
    <row r="41" s="288" customFormat="1" x14ac:dyDescent="0.3"/>
    <row r="42" s="288" customFormat="1" x14ac:dyDescent="0.3"/>
    <row r="43" s="288" customFormat="1" x14ac:dyDescent="0.3"/>
    <row r="44" s="288" customFormat="1" x14ac:dyDescent="0.3"/>
    <row r="45" s="288" customFormat="1" x14ac:dyDescent="0.3"/>
    <row r="46" s="288" customFormat="1" x14ac:dyDescent="0.3"/>
    <row r="47" s="288" customFormat="1" x14ac:dyDescent="0.3"/>
    <row r="48" s="288" customFormat="1" x14ac:dyDescent="0.3"/>
    <row r="49" s="288" customFormat="1" x14ac:dyDescent="0.3"/>
    <row r="50" s="288" customFormat="1" x14ac:dyDescent="0.3"/>
    <row r="51" s="288" customFormat="1" x14ac:dyDescent="0.3"/>
    <row r="52" s="288" customFormat="1" x14ac:dyDescent="0.3"/>
    <row r="53" s="288" customFormat="1" x14ac:dyDescent="0.3"/>
    <row r="54" s="288" customFormat="1" x14ac:dyDescent="0.3"/>
    <row r="55" s="288" customFormat="1" x14ac:dyDescent="0.3"/>
    <row r="56" s="288" customFormat="1" x14ac:dyDescent="0.3"/>
    <row r="57" s="288" customFormat="1" x14ac:dyDescent="0.3"/>
    <row r="58" s="288" customFormat="1" x14ac:dyDescent="0.3"/>
    <row r="59" s="288" customFormat="1" x14ac:dyDescent="0.3"/>
    <row r="60" s="288" customFormat="1" x14ac:dyDescent="0.3"/>
    <row r="61" s="288" customFormat="1" x14ac:dyDescent="0.3"/>
    <row r="62" s="288" customFormat="1" x14ac:dyDescent="0.3"/>
    <row r="63" s="288" customFormat="1" x14ac:dyDescent="0.3"/>
    <row r="64" s="288" customFormat="1" x14ac:dyDescent="0.3"/>
    <row r="65" spans="2:6" s="288" customFormat="1" x14ac:dyDescent="0.3"/>
    <row r="66" spans="2:6" s="288" customFormat="1" x14ac:dyDescent="0.3"/>
    <row r="67" spans="2:6" s="288" customFormat="1" x14ac:dyDescent="0.3"/>
    <row r="68" spans="2:6" s="288" customFormat="1" x14ac:dyDescent="0.3"/>
    <row r="77" spans="2:6" x14ac:dyDescent="0.3">
      <c r="B77" s="288"/>
      <c r="D77" s="288"/>
      <c r="E77" s="288"/>
      <c r="F77" s="288"/>
    </row>
    <row r="78" spans="2:6" x14ac:dyDescent="0.3">
      <c r="B78" s="288"/>
      <c r="D78" s="288"/>
      <c r="E78" s="288"/>
      <c r="F78" s="288"/>
    </row>
    <row r="79" spans="2:6" x14ac:dyDescent="0.3">
      <c r="B79" s="392">
        <f>+'1T'!B79</f>
        <v>170174754693</v>
      </c>
      <c r="D79" s="288" t="str">
        <f>+'1T'!D79</f>
        <v xml:space="preserve"> MTSS-DMT-OF-629-2023, MTSS-DESAF-OF-568-2023 y MTSS-DESAF-OF-895-2023</v>
      </c>
      <c r="E79" s="288"/>
      <c r="F79" s="288"/>
    </row>
    <row r="80" spans="2:6" x14ac:dyDescent="0.3">
      <c r="B80" s="392">
        <f>+'1T'!B80</f>
        <v>0</v>
      </c>
      <c r="D80" s="288"/>
      <c r="E80" s="288"/>
      <c r="F80" s="288"/>
    </row>
    <row r="81" spans="1:6" x14ac:dyDescent="0.3">
      <c r="B81" s="288"/>
      <c r="D81" s="288"/>
      <c r="E81" s="288"/>
      <c r="F81" s="288"/>
    </row>
    <row r="82" spans="1:6" x14ac:dyDescent="0.3">
      <c r="B82" s="288"/>
      <c r="D82" s="288"/>
      <c r="E82" s="288"/>
      <c r="F82" s="288"/>
    </row>
    <row r="83" spans="1:6" x14ac:dyDescent="0.3">
      <c r="B83" s="288"/>
      <c r="D83" s="288"/>
      <c r="E83" s="288"/>
      <c r="F83" s="288"/>
    </row>
    <row r="84" spans="1:6" x14ac:dyDescent="0.3">
      <c r="B84" s="288"/>
      <c r="D84" s="288"/>
      <c r="E84" s="288"/>
      <c r="F84" s="288"/>
    </row>
    <row r="85" spans="1:6" x14ac:dyDescent="0.3">
      <c r="B85" s="288"/>
      <c r="D85" s="288"/>
      <c r="E85" s="288"/>
      <c r="F85" s="288"/>
    </row>
    <row r="88" spans="1:6" x14ac:dyDescent="0.3">
      <c r="A88" s="288"/>
      <c r="B88" s="288"/>
      <c r="C88" s="288"/>
      <c r="D88" s="288"/>
      <c r="E88" s="288"/>
      <c r="F88" s="288"/>
    </row>
    <row r="100" spans="1:6" x14ac:dyDescent="0.3">
      <c r="C100" s="288"/>
      <c r="D100" s="288"/>
      <c r="E100" s="288"/>
    </row>
    <row r="104" spans="1:6" x14ac:dyDescent="0.3">
      <c r="C104" s="288"/>
      <c r="D104" s="288"/>
      <c r="E104" s="288"/>
    </row>
    <row r="108" spans="1:6" x14ac:dyDescent="0.3">
      <c r="A108" s="288"/>
      <c r="B108" s="288"/>
      <c r="C108" s="288"/>
      <c r="D108" s="288"/>
      <c r="E108" s="288"/>
      <c r="F108" s="288"/>
    </row>
    <row r="117" spans="3:5" x14ac:dyDescent="0.3">
      <c r="C117" s="288"/>
      <c r="D117" s="288"/>
      <c r="E117" s="288"/>
    </row>
    <row r="118" spans="3:5" x14ac:dyDescent="0.3">
      <c r="C118" s="288"/>
      <c r="D118" s="288"/>
      <c r="E118" s="288"/>
    </row>
    <row r="119" spans="3:5" x14ac:dyDescent="0.3">
      <c r="C119" s="288"/>
      <c r="D119" s="288"/>
      <c r="E119" s="288"/>
    </row>
    <row r="120" spans="3:5" x14ac:dyDescent="0.3">
      <c r="C120" s="288"/>
      <c r="D120" s="288"/>
      <c r="E120" s="288"/>
    </row>
    <row r="121" spans="3:5" x14ac:dyDescent="0.3">
      <c r="C121" s="288"/>
      <c r="D121" s="288"/>
      <c r="E121" s="288"/>
    </row>
    <row r="122" spans="3:5" x14ac:dyDescent="0.3">
      <c r="C122" s="288"/>
      <c r="D122" s="288"/>
      <c r="E122" s="288"/>
    </row>
    <row r="123" spans="3:5" x14ac:dyDescent="0.3">
      <c r="C123" s="288"/>
      <c r="D123" s="288"/>
      <c r="E123" s="288"/>
    </row>
    <row r="124" spans="3:5" x14ac:dyDescent="0.3">
      <c r="C124" s="288"/>
      <c r="D124" s="288"/>
      <c r="E124" s="288"/>
    </row>
    <row r="125" spans="3:5" x14ac:dyDescent="0.3">
      <c r="C125" s="288"/>
      <c r="D125" s="288"/>
      <c r="E125" s="288"/>
    </row>
    <row r="126" spans="3:5" x14ac:dyDescent="0.3">
      <c r="C126" s="288"/>
      <c r="D126" s="288"/>
      <c r="E126" s="288"/>
    </row>
    <row r="130" spans="1:6" x14ac:dyDescent="0.3">
      <c r="C130" s="288"/>
      <c r="D130" s="288"/>
      <c r="E130" s="288"/>
    </row>
    <row r="134" spans="1:6" x14ac:dyDescent="0.3">
      <c r="A134" s="288"/>
      <c r="B134" s="288"/>
      <c r="C134" s="288"/>
      <c r="D134" s="288"/>
      <c r="E134" s="288"/>
      <c r="F134" s="288"/>
    </row>
    <row r="138" spans="1:6" x14ac:dyDescent="0.3">
      <c r="F138" s="288"/>
    </row>
    <row r="139" spans="1:6" x14ac:dyDescent="0.3">
      <c r="F139" s="288"/>
    </row>
    <row r="140" spans="1:6" x14ac:dyDescent="0.3">
      <c r="F140" s="288"/>
    </row>
    <row r="141" spans="1:6" x14ac:dyDescent="0.3">
      <c r="F141" s="288"/>
    </row>
    <row r="142" spans="1:6" x14ac:dyDescent="0.3">
      <c r="F142" s="288"/>
    </row>
    <row r="143" spans="1:6" x14ac:dyDescent="0.3">
      <c r="F143" s="288"/>
    </row>
    <row r="152" spans="1:6" x14ac:dyDescent="0.3">
      <c r="A152" s="288"/>
      <c r="B152" s="288"/>
      <c r="C152" s="288"/>
      <c r="D152" s="288"/>
      <c r="E152" s="288"/>
      <c r="F152" s="288"/>
    </row>
    <row r="153" spans="1:6" x14ac:dyDescent="0.3">
      <c r="A153" s="288"/>
      <c r="E153" s="288"/>
      <c r="F153" s="288"/>
    </row>
    <row r="154" spans="1:6" x14ac:dyDescent="0.3">
      <c r="A154" s="288"/>
      <c r="E154" s="288"/>
      <c r="F154" s="288"/>
    </row>
    <row r="155" spans="1:6" x14ac:dyDescent="0.3">
      <c r="A155" s="288"/>
      <c r="E155" s="288"/>
      <c r="F155" s="288"/>
    </row>
    <row r="156" spans="1:6" x14ac:dyDescent="0.3">
      <c r="A156" s="288"/>
      <c r="E156" s="288"/>
      <c r="F156" s="288"/>
    </row>
    <row r="157" spans="1:6" x14ac:dyDescent="0.3">
      <c r="A157" s="288"/>
      <c r="E157" s="288"/>
      <c r="F157" s="288"/>
    </row>
    <row r="158" spans="1:6" x14ac:dyDescent="0.3">
      <c r="A158" s="288"/>
      <c r="E158" s="288"/>
      <c r="F158" s="288"/>
    </row>
    <row r="159" spans="1:6" x14ac:dyDescent="0.3">
      <c r="A159" s="288"/>
      <c r="D159" s="288"/>
      <c r="E159" s="288"/>
      <c r="F159" s="288"/>
    </row>
    <row r="160" spans="1:6" x14ac:dyDescent="0.3">
      <c r="A160" s="288"/>
      <c r="D160" s="288"/>
      <c r="E160" s="288"/>
      <c r="F160" s="288"/>
    </row>
    <row r="161" spans="1:6" x14ac:dyDescent="0.3">
      <c r="A161" s="288"/>
      <c r="E161" s="288"/>
      <c r="F161" s="288"/>
    </row>
    <row r="162" spans="1:6" x14ac:dyDescent="0.3">
      <c r="A162" s="288"/>
      <c r="E162" s="288"/>
      <c r="F162" s="288"/>
    </row>
    <row r="163" spans="1:6" x14ac:dyDescent="0.3">
      <c r="A163" s="288"/>
      <c r="E163" s="288"/>
      <c r="F163" s="288"/>
    </row>
    <row r="164" spans="1:6" x14ac:dyDescent="0.3">
      <c r="A164" s="288"/>
      <c r="D164" s="288"/>
      <c r="E164" s="288"/>
      <c r="F164" s="288"/>
    </row>
    <row r="165" spans="1:6" x14ac:dyDescent="0.3">
      <c r="A165" s="288"/>
      <c r="D165" s="288"/>
      <c r="E165" s="288"/>
      <c r="F165" s="288"/>
    </row>
    <row r="166" spans="1:6" x14ac:dyDescent="0.3">
      <c r="A166" s="288"/>
      <c r="E166" s="288"/>
      <c r="F166" s="288"/>
    </row>
    <row r="167" spans="1:6" x14ac:dyDescent="0.3">
      <c r="A167" s="288"/>
      <c r="E167" s="288"/>
      <c r="F167" s="288"/>
    </row>
    <row r="168" spans="1:6" x14ac:dyDescent="0.3">
      <c r="A168" s="288"/>
      <c r="E168" s="288"/>
      <c r="F168" s="288"/>
    </row>
    <row r="169" spans="1:6" x14ac:dyDescent="0.3">
      <c r="A169" s="288"/>
      <c r="D169" s="288"/>
      <c r="E169" s="288"/>
      <c r="F169" s="288"/>
    </row>
    <row r="170" spans="1:6" x14ac:dyDescent="0.3">
      <c r="A170" s="288"/>
      <c r="D170" s="288"/>
      <c r="E170" s="288"/>
      <c r="F170" s="288"/>
    </row>
    <row r="171" spans="1:6" x14ac:dyDescent="0.3">
      <c r="A171" s="288"/>
      <c r="E171" s="288"/>
      <c r="F171" s="288"/>
    </row>
    <row r="172" spans="1:6" x14ac:dyDescent="0.3">
      <c r="A172" s="288"/>
    </row>
    <row r="173" spans="1:6" x14ac:dyDescent="0.3">
      <c r="A173" s="288"/>
      <c r="B173" s="288"/>
      <c r="C173" s="288"/>
      <c r="D173" s="288"/>
      <c r="E173" s="288"/>
      <c r="F173" s="288"/>
    </row>
    <row r="176" spans="1:6" x14ac:dyDescent="0.3">
      <c r="C176" s="288"/>
      <c r="D176" s="288"/>
      <c r="E176" s="288"/>
    </row>
    <row r="177" spans="1:6" x14ac:dyDescent="0.3">
      <c r="C177" s="288"/>
      <c r="D177" s="288"/>
      <c r="E177" s="288"/>
    </row>
    <row r="178" spans="1:6" x14ac:dyDescent="0.3">
      <c r="C178" s="288"/>
      <c r="D178" s="288"/>
      <c r="E178" s="288"/>
    </row>
    <row r="179" spans="1:6" x14ac:dyDescent="0.3">
      <c r="C179" s="288"/>
      <c r="D179" s="288"/>
      <c r="E179" s="288"/>
    </row>
    <row r="180" spans="1:6" x14ac:dyDescent="0.3">
      <c r="C180" s="288"/>
      <c r="D180" s="288"/>
      <c r="E180" s="288"/>
    </row>
    <row r="181" spans="1:6" x14ac:dyDescent="0.3">
      <c r="C181" s="288"/>
      <c r="D181" s="288"/>
      <c r="E181" s="288"/>
    </row>
    <row r="182" spans="1:6" x14ac:dyDescent="0.3">
      <c r="C182" s="288"/>
      <c r="D182" s="288"/>
      <c r="E182" s="288"/>
    </row>
    <row r="183" spans="1:6" x14ac:dyDescent="0.3">
      <c r="C183" s="288"/>
      <c r="D183" s="288"/>
      <c r="E183" s="288"/>
    </row>
    <row r="184" spans="1:6" x14ac:dyDescent="0.3">
      <c r="C184" s="288"/>
      <c r="D184" s="288"/>
      <c r="E184" s="288"/>
    </row>
    <row r="185" spans="1:6" x14ac:dyDescent="0.3">
      <c r="C185" s="288"/>
      <c r="D185" s="288"/>
      <c r="E185" s="288"/>
    </row>
    <row r="188" spans="1:6" x14ac:dyDescent="0.3">
      <c r="A188" s="288"/>
      <c r="B188" s="288"/>
      <c r="C188" s="288"/>
      <c r="D188" s="288"/>
      <c r="E188" s="288"/>
      <c r="F188" s="288"/>
    </row>
    <row r="190" spans="1:6" x14ac:dyDescent="0.3">
      <c r="B190" s="288"/>
      <c r="C190" s="288"/>
      <c r="D190" s="288"/>
      <c r="E190" s="288"/>
      <c r="F190" s="288"/>
    </row>
    <row r="191" spans="1:6" x14ac:dyDescent="0.3">
      <c r="B191" s="288"/>
      <c r="C191" s="288"/>
      <c r="D191" s="288"/>
      <c r="E191" s="288"/>
      <c r="F191" s="288"/>
    </row>
    <row r="192" spans="1:6" x14ac:dyDescent="0.3">
      <c r="B192" s="288"/>
      <c r="C192" s="288"/>
      <c r="D192" s="288"/>
      <c r="E192" s="288"/>
      <c r="F192" s="288"/>
    </row>
    <row r="194" spans="1:6" x14ac:dyDescent="0.3">
      <c r="A194" s="288"/>
      <c r="B194" s="288"/>
      <c r="C194" s="288"/>
      <c r="D194" s="288"/>
      <c r="E194" s="288"/>
      <c r="F194" s="288"/>
    </row>
    <row r="211" s="288" customFormat="1" x14ac:dyDescent="0.3"/>
    <row r="212" s="288" customFormat="1" x14ac:dyDescent="0.3"/>
    <row r="213" s="288" customFormat="1" x14ac:dyDescent="0.3"/>
    <row r="214" s="288" customFormat="1" x14ac:dyDescent="0.3"/>
    <row r="215" s="288" customFormat="1" x14ac:dyDescent="0.3"/>
    <row r="216" s="288" customFormat="1" x14ac:dyDescent="0.3"/>
    <row r="217" s="288" customFormat="1" x14ac:dyDescent="0.3"/>
    <row r="218" s="288" customFormat="1" x14ac:dyDescent="0.3"/>
    <row r="219" s="288" customFormat="1" x14ac:dyDescent="0.3"/>
    <row r="220" s="288" customFormat="1" x14ac:dyDescent="0.3"/>
    <row r="221" s="288" customFormat="1" x14ac:dyDescent="0.3"/>
    <row r="222" s="288" customFormat="1" x14ac:dyDescent="0.3"/>
    <row r="223" s="288" customFormat="1" x14ac:dyDescent="0.3"/>
    <row r="224" s="288" customFormat="1" x14ac:dyDescent="0.3"/>
    <row r="225" s="288" customFormat="1" x14ac:dyDescent="0.3"/>
    <row r="226" s="288" customFormat="1" x14ac:dyDescent="0.3"/>
    <row r="227" s="288" customFormat="1" x14ac:dyDescent="0.3"/>
    <row r="228" s="288" customFormat="1" x14ac:dyDescent="0.3"/>
    <row r="229" s="288" customFormat="1" x14ac:dyDescent="0.3"/>
    <row r="230" s="288" customFormat="1" x14ac:dyDescent="0.3"/>
    <row r="231" s="288" customFormat="1" x14ac:dyDescent="0.3"/>
    <row r="232" s="288" customFormat="1" x14ac:dyDescent="0.3"/>
    <row r="233" s="288" customFormat="1" x14ac:dyDescent="0.3"/>
    <row r="234" s="288" customFormat="1" x14ac:dyDescent="0.3"/>
    <row r="235" s="288" customFormat="1" x14ac:dyDescent="0.3"/>
    <row r="236" s="288" customFormat="1" x14ac:dyDescent="0.3"/>
    <row r="237" s="288" customFormat="1" x14ac:dyDescent="0.3"/>
    <row r="238" s="288" customFormat="1" x14ac:dyDescent="0.3"/>
    <row r="239" s="288" customFormat="1" x14ac:dyDescent="0.3"/>
    <row r="240" s="288" customFormat="1" x14ac:dyDescent="0.3"/>
    <row r="241" s="288" customFormat="1" x14ac:dyDescent="0.3"/>
    <row r="242" s="288" customFormat="1" x14ac:dyDescent="0.3"/>
    <row r="243" s="288" customFormat="1" x14ac:dyDescent="0.3"/>
    <row r="244" s="288" customFormat="1" x14ac:dyDescent="0.3"/>
    <row r="245" s="288" customFormat="1" x14ac:dyDescent="0.3"/>
    <row r="246" s="288" customFormat="1" x14ac:dyDescent="0.3"/>
    <row r="247" s="288" customFormat="1" x14ac:dyDescent="0.3"/>
    <row r="248" s="288" customFormat="1" x14ac:dyDescent="0.3"/>
    <row r="249" s="288" customFormat="1" x14ac:dyDescent="0.3"/>
    <row r="250" s="288" customFormat="1" x14ac:dyDescent="0.3"/>
    <row r="251" s="288" customFormat="1" x14ac:dyDescent="0.3"/>
    <row r="252" s="288" customFormat="1" x14ac:dyDescent="0.3"/>
    <row r="253" s="288" customFormat="1" x14ac:dyDescent="0.3"/>
    <row r="254" s="288" customFormat="1" x14ac:dyDescent="0.3"/>
    <row r="255" s="288" customFormat="1" x14ac:dyDescent="0.3"/>
    <row r="256" s="288" customFormat="1" x14ac:dyDescent="0.3"/>
    <row r="257" s="288" customFormat="1" x14ac:dyDescent="0.3"/>
    <row r="258" s="288" customFormat="1" x14ac:dyDescent="0.3"/>
    <row r="259" s="288" customFormat="1" x14ac:dyDescent="0.3"/>
    <row r="260" s="288" customFormat="1" x14ac:dyDescent="0.3"/>
    <row r="261" s="288" customFormat="1" x14ac:dyDescent="0.3"/>
    <row r="262" s="288" customFormat="1" x14ac:dyDescent="0.3"/>
    <row r="263" s="288" customFormat="1" x14ac:dyDescent="0.3"/>
    <row r="264" s="288" customFormat="1" x14ac:dyDescent="0.3"/>
    <row r="265" s="288" customFormat="1" x14ac:dyDescent="0.3"/>
    <row r="266" s="288" customFormat="1" x14ac:dyDescent="0.3"/>
    <row r="267" s="288" customFormat="1" x14ac:dyDescent="0.3"/>
    <row r="268" s="288" customFormat="1" x14ac:dyDescent="0.3"/>
    <row r="269" s="288" customFormat="1" x14ac:dyDescent="0.3"/>
    <row r="270" s="288" customFormat="1" x14ac:dyDescent="0.3"/>
    <row r="271" s="288" customFormat="1" x14ac:dyDescent="0.3"/>
    <row r="272" s="288" customFormat="1" x14ac:dyDescent="0.3"/>
    <row r="273" s="288" customFormat="1" x14ac:dyDescent="0.3"/>
    <row r="274" s="288" customFormat="1" x14ac:dyDescent="0.3"/>
    <row r="275" s="288" customFormat="1" x14ac:dyDescent="0.3"/>
    <row r="276" s="288" customFormat="1" x14ac:dyDescent="0.3"/>
    <row r="277" s="288" customFormat="1" x14ac:dyDescent="0.3"/>
    <row r="278" s="288" customFormat="1" x14ac:dyDescent="0.3"/>
    <row r="279" s="288" customFormat="1" x14ac:dyDescent="0.3"/>
    <row r="280" s="288" customFormat="1" x14ac:dyDescent="0.3"/>
    <row r="281" s="288" customFormat="1" x14ac:dyDescent="0.3"/>
    <row r="282" s="288" customFormat="1" x14ac:dyDescent="0.3"/>
    <row r="283" s="288" customFormat="1" x14ac:dyDescent="0.3"/>
    <row r="284" s="288" customFormat="1" x14ac:dyDescent="0.3"/>
    <row r="285" s="288" customFormat="1" x14ac:dyDescent="0.3"/>
    <row r="286" s="288" customFormat="1" x14ac:dyDescent="0.3"/>
    <row r="287" s="288" customFormat="1" x14ac:dyDescent="0.3"/>
    <row r="288" s="288" customFormat="1" x14ac:dyDescent="0.3"/>
    <row r="289" s="288" customFormat="1" x14ac:dyDescent="0.3"/>
    <row r="290" s="288" customFormat="1" x14ac:dyDescent="0.3"/>
    <row r="291" s="288" customFormat="1" x14ac:dyDescent="0.3"/>
    <row r="292" s="288" customFormat="1" x14ac:dyDescent="0.3"/>
    <row r="293" s="288" customFormat="1" x14ac:dyDescent="0.3"/>
    <row r="294" s="288" customFormat="1" x14ac:dyDescent="0.3"/>
    <row r="295" s="288" customFormat="1" x14ac:dyDescent="0.3"/>
    <row r="296" s="288" customFormat="1" x14ac:dyDescent="0.3"/>
    <row r="297" s="288" customFormat="1" x14ac:dyDescent="0.3"/>
    <row r="298" s="288" customFormat="1" x14ac:dyDescent="0.3"/>
    <row r="299" s="288" customFormat="1" x14ac:dyDescent="0.3"/>
    <row r="300" s="288" customFormat="1" x14ac:dyDescent="0.3"/>
    <row r="301" s="288" customFormat="1" x14ac:dyDescent="0.3"/>
    <row r="302" s="288" customFormat="1" x14ac:dyDescent="0.3"/>
    <row r="303" s="288" customFormat="1" x14ac:dyDescent="0.3"/>
    <row r="304" s="288" customFormat="1" x14ac:dyDescent="0.3"/>
    <row r="305" s="288" customFormat="1" x14ac:dyDescent="0.3"/>
    <row r="306" s="288" customFormat="1" x14ac:dyDescent="0.3"/>
    <row r="307" s="288" customFormat="1" x14ac:dyDescent="0.3"/>
    <row r="308" s="288" customFormat="1" x14ac:dyDescent="0.3"/>
    <row r="309" s="288" customFormat="1" x14ac:dyDescent="0.3"/>
    <row r="310" s="288" customFormat="1" x14ac:dyDescent="0.3"/>
    <row r="311" s="288" customFormat="1" x14ac:dyDescent="0.3"/>
    <row r="312" s="288" customFormat="1" x14ac:dyDescent="0.3"/>
    <row r="313" s="288" customFormat="1" x14ac:dyDescent="0.3"/>
    <row r="314" s="288" customFormat="1" x14ac:dyDescent="0.3"/>
    <row r="315" s="288" customFormat="1" x14ac:dyDescent="0.3"/>
    <row r="316" s="288" customFormat="1" x14ac:dyDescent="0.3"/>
    <row r="317" s="288" customFormat="1" x14ac:dyDescent="0.3"/>
    <row r="318" s="288" customFormat="1" x14ac:dyDescent="0.3"/>
    <row r="319" s="288" customFormat="1" x14ac:dyDescent="0.3"/>
    <row r="320" s="288" customFormat="1" x14ac:dyDescent="0.3"/>
    <row r="321" s="288" customFormat="1" x14ac:dyDescent="0.3"/>
    <row r="322" s="288" customFormat="1" x14ac:dyDescent="0.3"/>
    <row r="323" s="288" customFormat="1" x14ac:dyDescent="0.3"/>
    <row r="324" s="288" customFormat="1" x14ac:dyDescent="0.3"/>
    <row r="325" s="288" customFormat="1" x14ac:dyDescent="0.3"/>
    <row r="326" s="288" customFormat="1" x14ac:dyDescent="0.3"/>
    <row r="327" s="288" customFormat="1" x14ac:dyDescent="0.3"/>
    <row r="328" s="288" customFormat="1" x14ac:dyDescent="0.3"/>
    <row r="329" s="288" customFormat="1" x14ac:dyDescent="0.3"/>
    <row r="330" s="288" customFormat="1" x14ac:dyDescent="0.3"/>
    <row r="331" s="288" customFormat="1" x14ac:dyDescent="0.3"/>
    <row r="332" s="288" customFormat="1" x14ac:dyDescent="0.3"/>
    <row r="333" s="288" customFormat="1" x14ac:dyDescent="0.3"/>
    <row r="334" s="288" customFormat="1" x14ac:dyDescent="0.3"/>
    <row r="335" s="288" customFormat="1" x14ac:dyDescent="0.3"/>
    <row r="336" s="288" customFormat="1" x14ac:dyDescent="0.3"/>
    <row r="337" s="288" customFormat="1" x14ac:dyDescent="0.3"/>
    <row r="338" s="288" customFormat="1" x14ac:dyDescent="0.3"/>
    <row r="339" s="288" customFormat="1" x14ac:dyDescent="0.3"/>
    <row r="340" s="288" customFormat="1" x14ac:dyDescent="0.3"/>
    <row r="341" s="288" customFormat="1" x14ac:dyDescent="0.3"/>
    <row r="342" s="288" customFormat="1" x14ac:dyDescent="0.3"/>
    <row r="343" s="288" customFormat="1" x14ac:dyDescent="0.3"/>
    <row r="344" s="288" customFormat="1" x14ac:dyDescent="0.3"/>
    <row r="345" s="288" customFormat="1" x14ac:dyDescent="0.3"/>
    <row r="346" s="288" customFormat="1" x14ac:dyDescent="0.3"/>
    <row r="347" s="288" customFormat="1" x14ac:dyDescent="0.3"/>
    <row r="348" s="288" customFormat="1" x14ac:dyDescent="0.3"/>
    <row r="349" s="288" customFormat="1" x14ac:dyDescent="0.3"/>
    <row r="350" s="288" customFormat="1" x14ac:dyDescent="0.3"/>
    <row r="351" s="288" customFormat="1" x14ac:dyDescent="0.3"/>
    <row r="352" s="288" customFormat="1" x14ac:dyDescent="0.3"/>
    <row r="353" s="288" customFormat="1" x14ac:dyDescent="0.3"/>
    <row r="354" s="288" customFormat="1" x14ac:dyDescent="0.3"/>
    <row r="355" s="288" customFormat="1" x14ac:dyDescent="0.3"/>
    <row r="356" s="288" customFormat="1" x14ac:dyDescent="0.3"/>
    <row r="357" s="288" customFormat="1" x14ac:dyDescent="0.3"/>
    <row r="358" s="288" customFormat="1" x14ac:dyDescent="0.3"/>
    <row r="359" s="288" customFormat="1" x14ac:dyDescent="0.3"/>
    <row r="360" s="288" customFormat="1" x14ac:dyDescent="0.3"/>
    <row r="361" s="288" customFormat="1" x14ac:dyDescent="0.3"/>
    <row r="362" s="288" customFormat="1" x14ac:dyDescent="0.3"/>
    <row r="363" s="288" customFormat="1" x14ac:dyDescent="0.3"/>
    <row r="364" s="288" customFormat="1" x14ac:dyDescent="0.3"/>
    <row r="365" s="288" customFormat="1" x14ac:dyDescent="0.3"/>
    <row r="366" s="288" customFormat="1" x14ac:dyDescent="0.3"/>
    <row r="367" s="288" customFormat="1" x14ac:dyDescent="0.3"/>
    <row r="368" s="288" customFormat="1" x14ac:dyDescent="0.3"/>
    <row r="369" s="288" customFormat="1" x14ac:dyDescent="0.3"/>
    <row r="370" s="288" customFormat="1" x14ac:dyDescent="0.3"/>
    <row r="371" s="288" customFormat="1" x14ac:dyDescent="0.3"/>
    <row r="372" s="288" customFormat="1" x14ac:dyDescent="0.3"/>
    <row r="373" s="288" customFormat="1" x14ac:dyDescent="0.3"/>
    <row r="374" s="288" customFormat="1" x14ac:dyDescent="0.3"/>
    <row r="375" s="288" customFormat="1" x14ac:dyDescent="0.3"/>
    <row r="376" s="288" customFormat="1" x14ac:dyDescent="0.3"/>
    <row r="377" s="288" customFormat="1" x14ac:dyDescent="0.3"/>
    <row r="378" s="288" customFormat="1" x14ac:dyDescent="0.3"/>
    <row r="379" s="288" customFormat="1" x14ac:dyDescent="0.3"/>
    <row r="380" s="288" customFormat="1" x14ac:dyDescent="0.3"/>
    <row r="381" s="288" customFormat="1" x14ac:dyDescent="0.3"/>
    <row r="382" s="288" customFormat="1" x14ac:dyDescent="0.3"/>
    <row r="383" s="288" customFormat="1" x14ac:dyDescent="0.3"/>
    <row r="384" s="288" customFormat="1" x14ac:dyDescent="0.3"/>
    <row r="385" s="288" customFormat="1" x14ac:dyDescent="0.3"/>
    <row r="386" s="288" customFormat="1" x14ac:dyDescent="0.3"/>
    <row r="387" s="288" customFormat="1" x14ac:dyDescent="0.3"/>
    <row r="388" s="288" customFormat="1" x14ac:dyDescent="0.3"/>
    <row r="389" s="288" customFormat="1" x14ac:dyDescent="0.3"/>
    <row r="390" s="288" customFormat="1" x14ac:dyDescent="0.3"/>
    <row r="391" s="288" customFormat="1" x14ac:dyDescent="0.3"/>
    <row r="392" s="288" customFormat="1" x14ac:dyDescent="0.3"/>
    <row r="393" s="288" customFormat="1" x14ac:dyDescent="0.3"/>
    <row r="394" s="288" customFormat="1" x14ac:dyDescent="0.3"/>
    <row r="395" s="288" customFormat="1" x14ac:dyDescent="0.3"/>
    <row r="396" s="288" customFormat="1" x14ac:dyDescent="0.3"/>
    <row r="397" s="288" customFormat="1" x14ac:dyDescent="0.3"/>
    <row r="398" s="288" customFormat="1" x14ac:dyDescent="0.3"/>
    <row r="399" s="288" customFormat="1" x14ac:dyDescent="0.3"/>
    <row r="400" s="288" customFormat="1" x14ac:dyDescent="0.3"/>
    <row r="401" s="288" customFormat="1" x14ac:dyDescent="0.3"/>
    <row r="402" s="288" customFormat="1" x14ac:dyDescent="0.3"/>
    <row r="403" s="288" customFormat="1" x14ac:dyDescent="0.3"/>
    <row r="404" s="288" customFormat="1" x14ac:dyDescent="0.3"/>
    <row r="405" s="288" customFormat="1" x14ac:dyDescent="0.3"/>
    <row r="406" s="288" customFormat="1" x14ac:dyDescent="0.3"/>
    <row r="407" s="288" customFormat="1" x14ac:dyDescent="0.3"/>
    <row r="408" s="288" customFormat="1" x14ac:dyDescent="0.3"/>
    <row r="409" s="288" customFormat="1" x14ac:dyDescent="0.3"/>
    <row r="410" s="288" customFormat="1" x14ac:dyDescent="0.3"/>
    <row r="411" s="288" customFormat="1" x14ac:dyDescent="0.3"/>
    <row r="412" s="288" customFormat="1" x14ac:dyDescent="0.3"/>
    <row r="413" s="288" customFormat="1" x14ac:dyDescent="0.3"/>
    <row r="414" s="288" customFormat="1" x14ac:dyDescent="0.3"/>
    <row r="415" s="288" customFormat="1" x14ac:dyDescent="0.3"/>
    <row r="416" s="288" customFormat="1" x14ac:dyDescent="0.3"/>
    <row r="417" s="288" customFormat="1" x14ac:dyDescent="0.3"/>
    <row r="418" s="288" customFormat="1" x14ac:dyDescent="0.3"/>
    <row r="419" s="288" customFormat="1" x14ac:dyDescent="0.3"/>
    <row r="420" s="288" customFormat="1" x14ac:dyDescent="0.3"/>
    <row r="421" s="288" customFormat="1" x14ac:dyDescent="0.3"/>
    <row r="422" s="288" customFormat="1" x14ac:dyDescent="0.3"/>
    <row r="423" s="288" customFormat="1" x14ac:dyDescent="0.3"/>
    <row r="424" s="288" customFormat="1" x14ac:dyDescent="0.3"/>
    <row r="425" s="288" customFormat="1" x14ac:dyDescent="0.3"/>
    <row r="426" s="288" customFormat="1" x14ac:dyDescent="0.3"/>
    <row r="427" s="288" customFormat="1" x14ac:dyDescent="0.3"/>
    <row r="428" s="288" customFormat="1" x14ac:dyDescent="0.3"/>
    <row r="429" s="288" customFormat="1" x14ac:dyDescent="0.3"/>
    <row r="430" s="288" customFormat="1" x14ac:dyDescent="0.3"/>
    <row r="431" s="288" customFormat="1" x14ac:dyDescent="0.3"/>
    <row r="432" s="288" customFormat="1" x14ac:dyDescent="0.3"/>
    <row r="433" s="288" customFormat="1" x14ac:dyDescent="0.3"/>
    <row r="434" s="288" customFormat="1" x14ac:dyDescent="0.3"/>
    <row r="435" s="288" customFormat="1" x14ac:dyDescent="0.3"/>
    <row r="436" s="288" customFormat="1" x14ac:dyDescent="0.3"/>
    <row r="437" s="288" customFormat="1" x14ac:dyDescent="0.3"/>
    <row r="438" s="288" customFormat="1" x14ac:dyDescent="0.3"/>
    <row r="439" s="288" customFormat="1" x14ac:dyDescent="0.3"/>
    <row r="440" s="288" customFormat="1" x14ac:dyDescent="0.3"/>
    <row r="441" s="288" customFormat="1" x14ac:dyDescent="0.3"/>
    <row r="442" s="288" customFormat="1" x14ac:dyDescent="0.3"/>
    <row r="443" s="288" customFormat="1" x14ac:dyDescent="0.3"/>
    <row r="444" s="288" customFormat="1" x14ac:dyDescent="0.3"/>
    <row r="445" s="288" customFormat="1" x14ac:dyDescent="0.3"/>
    <row r="446" s="288" customFormat="1" x14ac:dyDescent="0.3"/>
    <row r="447" s="288" customFormat="1" x14ac:dyDescent="0.3"/>
    <row r="448" s="288" customFormat="1" x14ac:dyDescent="0.3"/>
    <row r="449" s="288" customFormat="1" x14ac:dyDescent="0.3"/>
    <row r="450" s="288" customFormat="1" x14ac:dyDescent="0.3"/>
    <row r="451" s="288" customFormat="1" x14ac:dyDescent="0.3"/>
    <row r="452" s="288" customFormat="1" x14ac:dyDescent="0.3"/>
    <row r="453" s="288" customFormat="1" x14ac:dyDescent="0.3"/>
    <row r="454" s="288" customFormat="1" x14ac:dyDescent="0.3"/>
    <row r="455" s="288" customFormat="1" x14ac:dyDescent="0.3"/>
    <row r="456" s="288" customFormat="1" x14ac:dyDescent="0.3"/>
    <row r="457" s="288" customFormat="1" x14ac:dyDescent="0.3"/>
    <row r="458" s="288" customFormat="1" x14ac:dyDescent="0.3"/>
    <row r="459" s="288" customFormat="1" x14ac:dyDescent="0.3"/>
    <row r="460" s="288" customFormat="1" x14ac:dyDescent="0.3"/>
    <row r="461" s="288" customFormat="1" x14ac:dyDescent="0.3"/>
    <row r="462" s="288" customFormat="1" x14ac:dyDescent="0.3"/>
    <row r="463" s="288" customFormat="1" x14ac:dyDescent="0.3"/>
    <row r="464" s="288" customFormat="1" x14ac:dyDescent="0.3"/>
    <row r="465" s="288" customFormat="1" x14ac:dyDescent="0.3"/>
    <row r="466" s="288" customFormat="1" x14ac:dyDescent="0.3"/>
    <row r="467" s="288" customFormat="1" x14ac:dyDescent="0.3"/>
    <row r="468" s="288" customFormat="1" x14ac:dyDescent="0.3"/>
    <row r="469" s="288" customFormat="1" x14ac:dyDescent="0.3"/>
    <row r="470" s="288" customFormat="1" x14ac:dyDescent="0.3"/>
    <row r="471" s="288" customFormat="1" x14ac:dyDescent="0.3"/>
    <row r="472" s="288" customFormat="1" x14ac:dyDescent="0.3"/>
    <row r="473" s="288" customFormat="1" x14ac:dyDescent="0.3"/>
    <row r="474" s="288" customFormat="1" x14ac:dyDescent="0.3"/>
    <row r="475" s="288" customFormat="1" x14ac:dyDescent="0.3"/>
    <row r="476" s="288" customFormat="1" x14ac:dyDescent="0.3"/>
    <row r="477" s="288" customFormat="1" x14ac:dyDescent="0.3"/>
    <row r="478" s="288" customFormat="1" x14ac:dyDescent="0.3"/>
    <row r="479" s="288" customFormat="1" x14ac:dyDescent="0.3"/>
    <row r="480" s="288" customFormat="1" x14ac:dyDescent="0.3"/>
    <row r="481" s="288" customFormat="1" x14ac:dyDescent="0.3"/>
    <row r="482" s="288" customFormat="1" x14ac:dyDescent="0.3"/>
    <row r="483" s="288" customFormat="1" x14ac:dyDescent="0.3"/>
    <row r="484" s="288" customFormat="1" x14ac:dyDescent="0.3"/>
    <row r="485" s="288" customFormat="1" x14ac:dyDescent="0.3"/>
    <row r="486" s="288" customFormat="1" x14ac:dyDescent="0.3"/>
    <row r="487" s="288" customFormat="1" x14ac:dyDescent="0.3"/>
    <row r="488" s="288" customFormat="1" x14ac:dyDescent="0.3"/>
    <row r="489" s="288" customFormat="1" x14ac:dyDescent="0.3"/>
    <row r="490" s="288" customFormat="1" x14ac:dyDescent="0.3"/>
    <row r="491" s="288" customFormat="1" x14ac:dyDescent="0.3"/>
    <row r="492" s="288" customFormat="1" x14ac:dyDescent="0.3"/>
    <row r="493" s="288" customFormat="1" x14ac:dyDescent="0.3"/>
    <row r="494" s="288" customFormat="1" x14ac:dyDescent="0.3"/>
    <row r="495" s="288" customFormat="1" x14ac:dyDescent="0.3"/>
    <row r="496" s="288" customFormat="1" x14ac:dyDescent="0.3"/>
    <row r="497" s="288" customFormat="1" x14ac:dyDescent="0.3"/>
    <row r="498" s="288" customFormat="1" x14ac:dyDescent="0.3"/>
    <row r="499" s="288" customFormat="1" x14ac:dyDescent="0.3"/>
    <row r="500" s="288" customFormat="1" x14ac:dyDescent="0.3"/>
    <row r="501" s="288" customFormat="1" x14ac:dyDescent="0.3"/>
    <row r="502" s="288" customFormat="1" x14ac:dyDescent="0.3"/>
    <row r="503" s="288" customFormat="1" x14ac:dyDescent="0.3"/>
    <row r="504" s="288" customFormat="1" x14ac:dyDescent="0.3"/>
    <row r="505" s="288" customFormat="1" x14ac:dyDescent="0.3"/>
    <row r="506" s="288" customFormat="1" x14ac:dyDescent="0.3"/>
    <row r="507" s="288" customFormat="1" x14ac:dyDescent="0.3"/>
    <row r="508" s="288" customFormat="1" x14ac:dyDescent="0.3"/>
    <row r="509" s="288" customFormat="1" x14ac:dyDescent="0.3"/>
    <row r="510" s="288" customFormat="1" x14ac:dyDescent="0.3"/>
    <row r="511" s="288" customFormat="1" x14ac:dyDescent="0.3"/>
    <row r="512" s="288" customFormat="1" x14ac:dyDescent="0.3"/>
    <row r="513" s="288" customFormat="1" x14ac:dyDescent="0.3"/>
    <row r="514" s="288" customFormat="1" x14ac:dyDescent="0.3"/>
    <row r="515" s="288" customFormat="1" x14ac:dyDescent="0.3"/>
    <row r="516" s="288" customFormat="1" x14ac:dyDescent="0.3"/>
    <row r="517" s="288" customFormat="1" x14ac:dyDescent="0.3"/>
    <row r="518" s="288" customFormat="1" x14ac:dyDescent="0.3"/>
    <row r="519" s="288" customFormat="1" x14ac:dyDescent="0.3"/>
    <row r="520" s="288" customFormat="1" x14ac:dyDescent="0.3"/>
    <row r="521" s="288" customFormat="1" x14ac:dyDescent="0.3"/>
    <row r="522" s="288" customFormat="1" x14ac:dyDescent="0.3"/>
    <row r="523" s="288" customFormat="1" x14ac:dyDescent="0.3"/>
    <row r="524" s="288" customFormat="1" x14ac:dyDescent="0.3"/>
    <row r="525" s="288" customFormat="1" x14ac:dyDescent="0.3"/>
    <row r="526" s="288" customFormat="1" x14ac:dyDescent="0.3"/>
    <row r="527" s="288" customFormat="1" x14ac:dyDescent="0.3"/>
    <row r="528" s="288" customFormat="1" x14ac:dyDescent="0.3"/>
    <row r="529" s="288" customFormat="1" x14ac:dyDescent="0.3"/>
    <row r="530" s="288" customFormat="1" x14ac:dyDescent="0.3"/>
    <row r="531" s="288" customFormat="1" x14ac:dyDescent="0.3"/>
    <row r="532" s="288" customFormat="1" x14ac:dyDescent="0.3"/>
    <row r="533" s="288" customFormat="1" x14ac:dyDescent="0.3"/>
    <row r="534" s="288" customFormat="1" x14ac:dyDescent="0.3"/>
    <row r="535" s="288" customFormat="1" x14ac:dyDescent="0.3"/>
    <row r="536" s="288" customFormat="1" x14ac:dyDescent="0.3"/>
    <row r="537" s="288" customFormat="1" x14ac:dyDescent="0.3"/>
    <row r="538" s="288" customFormat="1" x14ac:dyDescent="0.3"/>
    <row r="539" s="288" customFormat="1" x14ac:dyDescent="0.3"/>
    <row r="540" s="288" customFormat="1" x14ac:dyDescent="0.3"/>
  </sheetData>
  <mergeCells count="9">
    <mergeCell ref="C13:D13"/>
    <mergeCell ref="A5:E5"/>
    <mergeCell ref="C7:D7"/>
    <mergeCell ref="C8:D8"/>
    <mergeCell ref="C9:D9"/>
    <mergeCell ref="C10:D10"/>
    <mergeCell ref="A11:A12"/>
    <mergeCell ref="C11:D11"/>
    <mergeCell ref="C12:D12"/>
  </mergeCells>
  <printOptions horizontalCentered="1"/>
  <pageMargins left="0.11811023622047245" right="0.11811023622047245"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FAC65"/>
  </sheetPr>
  <dimension ref="A1:Q95"/>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16" customWidth="1"/>
    <col min="2" max="2" width="32" style="16" customWidth="1"/>
    <col min="3" max="6" width="31" style="16" customWidth="1"/>
    <col min="7" max="16384" width="10.88671875" style="16"/>
  </cols>
  <sheetData>
    <row r="1" spans="1:6" ht="15" customHeight="1" x14ac:dyDescent="0.3"/>
    <row r="2" spans="1:6" ht="15" customHeight="1" x14ac:dyDescent="0.3"/>
    <row r="3" spans="1:6" ht="15" customHeight="1" x14ac:dyDescent="0.3"/>
    <row r="4" spans="1:6" ht="15" customHeight="1" x14ac:dyDescent="0.3"/>
    <row r="5" spans="1:6" ht="42.6" customHeight="1" x14ac:dyDescent="0.3">
      <c r="A5" s="499" t="s">
        <v>81</v>
      </c>
      <c r="B5" s="499"/>
      <c r="C5" s="499"/>
      <c r="D5" s="499"/>
      <c r="E5" s="22"/>
      <c r="F5" s="22"/>
    </row>
    <row r="6" spans="1:6" ht="9.9" customHeight="1" x14ac:dyDescent="0.3">
      <c r="A6" s="230"/>
      <c r="B6" s="230"/>
      <c r="C6" s="230"/>
      <c r="D6" s="230"/>
      <c r="E6" s="22"/>
      <c r="F6" s="22"/>
    </row>
    <row r="7" spans="1:6" ht="16.2" customHeight="1" x14ac:dyDescent="0.3">
      <c r="A7" s="231" t="s">
        <v>90</v>
      </c>
      <c r="B7" s="230"/>
      <c r="C7" s="230"/>
      <c r="D7" s="230"/>
      <c r="E7" s="22"/>
      <c r="F7" s="22"/>
    </row>
    <row r="8" spans="1:6" ht="9.9" customHeight="1" x14ac:dyDescent="0.3">
      <c r="A8" s="124"/>
      <c r="B8" s="124"/>
      <c r="C8" s="124"/>
      <c r="D8" s="124"/>
      <c r="E8" s="49"/>
      <c r="F8" s="49"/>
    </row>
    <row r="9" spans="1:6" x14ac:dyDescent="0.3">
      <c r="A9" s="515" t="s">
        <v>92</v>
      </c>
      <c r="B9" s="515"/>
      <c r="C9" s="515"/>
      <c r="D9" s="515"/>
      <c r="E9" s="49"/>
      <c r="F9" s="49"/>
    </row>
    <row r="10" spans="1:6" ht="9.9" customHeight="1" x14ac:dyDescent="0.3">
      <c r="A10" s="124"/>
      <c r="B10" s="124"/>
      <c r="C10" s="124"/>
      <c r="D10" s="124"/>
      <c r="E10" s="49"/>
      <c r="F10" s="49"/>
    </row>
    <row r="11" spans="1:6" ht="87.9" customHeight="1" x14ac:dyDescent="0.3">
      <c r="A11" s="519" t="s">
        <v>89</v>
      </c>
      <c r="B11" s="519"/>
      <c r="C11" s="519"/>
      <c r="D11" s="519"/>
      <c r="E11" s="49"/>
      <c r="F11" s="49"/>
    </row>
    <row r="12" spans="1:6" ht="9.9" customHeight="1" x14ac:dyDescent="0.3">
      <c r="A12" s="233"/>
      <c r="B12" s="233"/>
      <c r="C12" s="233"/>
      <c r="D12" s="233"/>
      <c r="E12" s="49"/>
      <c r="F12" s="49"/>
    </row>
    <row r="13" spans="1:6" ht="105" customHeight="1" x14ac:dyDescent="0.3">
      <c r="A13" s="520" t="s">
        <v>274</v>
      </c>
      <c r="B13" s="520"/>
      <c r="C13" s="520"/>
      <c r="D13" s="520"/>
      <c r="E13" s="49"/>
      <c r="F13" s="49"/>
    </row>
    <row r="14" spans="1:6" ht="9.9" customHeight="1" x14ac:dyDescent="0.3">
      <c r="A14" s="234"/>
      <c r="B14" s="234"/>
      <c r="C14" s="234"/>
      <c r="D14" s="234"/>
      <c r="E14" s="49"/>
      <c r="F14" s="49"/>
    </row>
    <row r="15" spans="1:6" ht="80.099999999999994" customHeight="1" x14ac:dyDescent="0.3">
      <c r="A15" s="515" t="s">
        <v>114</v>
      </c>
      <c r="B15" s="515"/>
      <c r="C15" s="515"/>
      <c r="D15" s="515"/>
      <c r="E15" s="49"/>
      <c r="F15" s="49"/>
    </row>
    <row r="16" spans="1:6" ht="9.9" customHeight="1" x14ac:dyDescent="0.3">
      <c r="A16" s="124"/>
      <c r="B16" s="124"/>
      <c r="C16" s="124"/>
      <c r="D16" s="124"/>
      <c r="E16" s="49"/>
      <c r="F16" s="49"/>
    </row>
    <row r="17" spans="1:17" ht="20.399999999999999" customHeight="1" x14ac:dyDescent="0.3">
      <c r="A17" s="521" t="s">
        <v>91</v>
      </c>
      <c r="B17" s="521"/>
      <c r="C17" s="521"/>
      <c r="D17" s="521"/>
      <c r="E17" s="49"/>
      <c r="F17" s="49"/>
    </row>
    <row r="18" spans="1:17" ht="20.100000000000001" customHeight="1" x14ac:dyDescent="0.3">
      <c r="A18" s="40" t="s">
        <v>26</v>
      </c>
    </row>
    <row r="19" spans="1:17" ht="120" customHeight="1" x14ac:dyDescent="0.3">
      <c r="A19" s="522" t="s">
        <v>303</v>
      </c>
      <c r="B19" s="522"/>
      <c r="C19" s="522"/>
      <c r="D19" s="522"/>
      <c r="F19" s="49"/>
    </row>
    <row r="20" spans="1:17" ht="20.100000000000001" customHeight="1" x14ac:dyDescent="0.3">
      <c r="A20" s="40" t="s">
        <v>88</v>
      </c>
    </row>
    <row r="21" spans="1:17" ht="5.0999999999999996" customHeight="1" x14ac:dyDescent="0.3"/>
    <row r="22" spans="1:17" ht="18" customHeight="1" x14ac:dyDescent="0.3">
      <c r="A22" s="515" t="s">
        <v>295</v>
      </c>
      <c r="B22" s="515"/>
      <c r="C22" s="515"/>
      <c r="D22" s="515"/>
      <c r="E22" s="49"/>
      <c r="F22" s="49"/>
      <c r="G22" s="49"/>
      <c r="H22" s="49"/>
      <c r="I22" s="49"/>
      <c r="J22" s="49"/>
      <c r="K22" s="49"/>
      <c r="L22" s="49"/>
      <c r="M22" s="49"/>
      <c r="N22" s="49"/>
      <c r="O22" s="49"/>
      <c r="P22" s="49"/>
      <c r="Q22" s="49"/>
    </row>
    <row r="23" spans="1:17" ht="5.0999999999999996" customHeight="1" x14ac:dyDescent="0.3">
      <c r="A23" s="124"/>
      <c r="B23" s="124"/>
      <c r="C23" s="124"/>
      <c r="D23" s="124"/>
      <c r="E23" s="49"/>
      <c r="F23" s="49"/>
      <c r="G23" s="49"/>
      <c r="H23" s="49"/>
      <c r="I23" s="49"/>
      <c r="J23" s="49"/>
      <c r="K23" s="49"/>
      <c r="L23" s="49"/>
      <c r="M23" s="49"/>
      <c r="N23" s="49"/>
      <c r="O23" s="49"/>
      <c r="P23" s="49"/>
      <c r="Q23" s="49"/>
    </row>
    <row r="24" spans="1:17" ht="34.5" customHeight="1" x14ac:dyDescent="0.3">
      <c r="A24" s="517" t="s">
        <v>296</v>
      </c>
      <c r="B24" s="517"/>
      <c r="C24" s="517"/>
      <c r="D24" s="517"/>
      <c r="E24" s="49"/>
      <c r="F24" s="49"/>
      <c r="G24" s="49"/>
      <c r="H24" s="49"/>
      <c r="I24" s="49"/>
      <c r="J24" s="49"/>
      <c r="K24" s="49"/>
      <c r="L24" s="49"/>
      <c r="M24" s="49"/>
      <c r="N24" s="49"/>
      <c r="O24" s="49"/>
      <c r="P24" s="49"/>
      <c r="Q24" s="49"/>
    </row>
    <row r="25" spans="1:17" ht="9.9" customHeight="1" x14ac:dyDescent="0.3">
      <c r="A25" s="124"/>
      <c r="B25" s="124"/>
      <c r="C25" s="124"/>
      <c r="D25" s="124"/>
      <c r="E25" s="49"/>
      <c r="F25" s="49"/>
      <c r="G25" s="49"/>
      <c r="H25" s="49"/>
      <c r="I25" s="49"/>
      <c r="J25" s="49"/>
      <c r="K25" s="49"/>
      <c r="L25" s="49"/>
      <c r="M25" s="49"/>
      <c r="N25" s="49"/>
      <c r="O25" s="49"/>
      <c r="P25" s="49"/>
      <c r="Q25" s="49"/>
    </row>
    <row r="26" spans="1:17" ht="20.100000000000001" customHeight="1" x14ac:dyDescent="0.3">
      <c r="A26" s="518" t="s">
        <v>242</v>
      </c>
      <c r="B26" s="518"/>
      <c r="C26" s="518"/>
      <c r="D26" s="518"/>
    </row>
    <row r="27" spans="1:17" ht="18" customHeight="1" x14ac:dyDescent="0.3">
      <c r="A27" s="16" t="s">
        <v>243</v>
      </c>
    </row>
    <row r="28" spans="1:17" ht="18" customHeight="1" x14ac:dyDescent="0.3">
      <c r="A28" s="16" t="s">
        <v>115</v>
      </c>
    </row>
    <row r="29" spans="1:17" ht="32.1" customHeight="1" x14ac:dyDescent="0.3">
      <c r="A29" s="515" t="s">
        <v>116</v>
      </c>
      <c r="B29" s="515"/>
      <c r="C29" s="515"/>
      <c r="D29" s="515"/>
    </row>
    <row r="30" spans="1:17" ht="9.9" customHeight="1" x14ac:dyDescent="0.3"/>
    <row r="31" spans="1:17" ht="20.100000000000001" customHeight="1" x14ac:dyDescent="0.3">
      <c r="A31" s="518" t="s">
        <v>244</v>
      </c>
      <c r="B31" s="518"/>
      <c r="C31" s="518"/>
      <c r="D31" s="518"/>
    </row>
    <row r="32" spans="1:17" ht="18" customHeight="1" x14ac:dyDescent="0.3">
      <c r="A32" s="16" t="s">
        <v>297</v>
      </c>
    </row>
    <row r="33" spans="1:6" ht="18" customHeight="1" x14ac:dyDescent="0.3">
      <c r="A33" s="16" t="s">
        <v>115</v>
      </c>
    </row>
    <row r="34" spans="1:6" ht="32.1" customHeight="1" x14ac:dyDescent="0.3">
      <c r="A34" s="515" t="s">
        <v>116</v>
      </c>
      <c r="B34" s="515"/>
      <c r="C34" s="515"/>
      <c r="D34" s="515"/>
    </row>
    <row r="35" spans="1:6" ht="9.9" customHeight="1" x14ac:dyDescent="0.3"/>
    <row r="36" spans="1:6" ht="35.1" customHeight="1" x14ac:dyDescent="0.3">
      <c r="A36" s="514" t="s">
        <v>245</v>
      </c>
      <c r="B36" s="514"/>
      <c r="C36" s="514"/>
      <c r="D36" s="514"/>
    </row>
    <row r="37" spans="1:6" ht="18" customHeight="1" x14ac:dyDescent="0.3">
      <c r="A37" s="16" t="s">
        <v>117</v>
      </c>
    </row>
    <row r="38" spans="1:6" ht="18" customHeight="1" x14ac:dyDescent="0.3">
      <c r="A38" s="515" t="s">
        <v>118</v>
      </c>
      <c r="B38" s="515"/>
      <c r="C38" s="515"/>
      <c r="D38" s="515"/>
    </row>
    <row r="39" spans="1:6" ht="9.9" customHeight="1" x14ac:dyDescent="0.3">
      <c r="A39" s="16" t="s">
        <v>87</v>
      </c>
    </row>
    <row r="40" spans="1:6" ht="20.100000000000001" customHeight="1" x14ac:dyDescent="0.3">
      <c r="A40" s="514" t="s">
        <v>246</v>
      </c>
      <c r="B40" s="514"/>
      <c r="C40" s="514"/>
      <c r="D40" s="514"/>
    </row>
    <row r="41" spans="1:6" ht="18" customHeight="1" x14ac:dyDescent="0.3">
      <c r="A41" s="16" t="s">
        <v>117</v>
      </c>
    </row>
    <row r="42" spans="1:6" ht="32.1" customHeight="1" x14ac:dyDescent="0.3">
      <c r="A42" s="515" t="s">
        <v>304</v>
      </c>
      <c r="B42" s="515"/>
      <c r="C42" s="515"/>
      <c r="D42" s="515"/>
    </row>
    <row r="43" spans="1:6" ht="33" customHeight="1" x14ac:dyDescent="0.3">
      <c r="A43" s="517" t="s">
        <v>298</v>
      </c>
      <c r="B43" s="517"/>
      <c r="C43" s="517"/>
      <c r="D43" s="517"/>
    </row>
    <row r="44" spans="1:6" ht="9.9" customHeight="1" x14ac:dyDescent="0.3"/>
    <row r="45" spans="1:6" ht="20.100000000000001" customHeight="1" x14ac:dyDescent="0.35">
      <c r="A45" s="514" t="s">
        <v>247</v>
      </c>
      <c r="B45" s="514"/>
      <c r="C45" s="514"/>
      <c r="D45" s="514"/>
      <c r="E45" s="3"/>
      <c r="F45" s="22"/>
    </row>
    <row r="46" spans="1:6" ht="18" customHeight="1" x14ac:dyDescent="0.3">
      <c r="A46" s="16" t="s">
        <v>224</v>
      </c>
    </row>
    <row r="47" spans="1:6" ht="18" customHeight="1" x14ac:dyDescent="0.3">
      <c r="A47" s="16" t="s">
        <v>119</v>
      </c>
    </row>
    <row r="48" spans="1:6" ht="9.9" customHeight="1" x14ac:dyDescent="0.3"/>
    <row r="49" spans="1:6" ht="35.1" customHeight="1" x14ac:dyDescent="0.3">
      <c r="A49" s="514" t="s">
        <v>248</v>
      </c>
      <c r="B49" s="514"/>
      <c r="C49" s="514"/>
      <c r="D49" s="514"/>
    </row>
    <row r="50" spans="1:6" ht="48" customHeight="1" x14ac:dyDescent="0.3">
      <c r="A50" s="515" t="s">
        <v>225</v>
      </c>
      <c r="B50" s="515"/>
      <c r="C50" s="515"/>
      <c r="D50" s="515"/>
    </row>
    <row r="51" spans="1:6" ht="18" customHeight="1" x14ac:dyDescent="0.3">
      <c r="A51" s="16" t="s">
        <v>120</v>
      </c>
    </row>
    <row r="52" spans="1:6" ht="9.9" customHeight="1" x14ac:dyDescent="0.3"/>
    <row r="53" spans="1:6" ht="35.1" customHeight="1" x14ac:dyDescent="0.3">
      <c r="A53" s="514" t="s">
        <v>249</v>
      </c>
      <c r="B53" s="514"/>
      <c r="C53" s="514"/>
      <c r="D53" s="514"/>
      <c r="E53" s="4"/>
      <c r="F53" s="4"/>
    </row>
    <row r="54" spans="1:6" ht="48" customHeight="1" x14ac:dyDescent="0.3">
      <c r="A54" s="515" t="s">
        <v>226</v>
      </c>
      <c r="B54" s="515"/>
      <c r="C54" s="515"/>
      <c r="D54" s="515"/>
    </row>
    <row r="55" spans="1:6" ht="30" customHeight="1" x14ac:dyDescent="0.3">
      <c r="A55" s="515" t="s">
        <v>227</v>
      </c>
      <c r="B55" s="515"/>
      <c r="C55" s="515"/>
      <c r="D55" s="515"/>
    </row>
    <row r="56" spans="1:6" ht="9.9" customHeight="1" x14ac:dyDescent="0.3"/>
    <row r="57" spans="1:6" ht="20.100000000000001" customHeight="1" x14ac:dyDescent="0.3">
      <c r="A57" s="514" t="s">
        <v>250</v>
      </c>
      <c r="B57" s="514"/>
      <c r="C57" s="514"/>
      <c r="D57" s="514"/>
      <c r="E57" s="22"/>
      <c r="F57" s="22"/>
    </row>
    <row r="58" spans="1:6" ht="18" customHeight="1" x14ac:dyDescent="0.3">
      <c r="A58" s="16" t="s">
        <v>228</v>
      </c>
    </row>
    <row r="59" spans="1:6" ht="18" customHeight="1" x14ac:dyDescent="0.3">
      <c r="A59" s="16" t="s">
        <v>121</v>
      </c>
    </row>
    <row r="60" spans="1:6" ht="9.9" customHeight="1" x14ac:dyDescent="0.3"/>
    <row r="61" spans="1:6" ht="17.399999999999999" x14ac:dyDescent="0.3">
      <c r="A61" s="514" t="s">
        <v>251</v>
      </c>
      <c r="B61" s="514"/>
      <c r="C61" s="514"/>
      <c r="D61" s="514"/>
    </row>
    <row r="62" spans="1:6" ht="30" customHeight="1" x14ac:dyDescent="0.3">
      <c r="A62" s="515" t="s">
        <v>165</v>
      </c>
      <c r="B62" s="515"/>
      <c r="C62" s="515"/>
      <c r="D62" s="515"/>
    </row>
    <row r="63" spans="1:6" ht="18" customHeight="1" x14ac:dyDescent="0.3">
      <c r="A63" s="16" t="s">
        <v>166</v>
      </c>
    </row>
    <row r="64" spans="1:6" ht="9.9" customHeight="1" x14ac:dyDescent="0.3"/>
    <row r="65" spans="1:4" ht="19.8" x14ac:dyDescent="0.3">
      <c r="A65" s="50" t="s">
        <v>93</v>
      </c>
    </row>
    <row r="66" spans="1:4" ht="84.9" customHeight="1" x14ac:dyDescent="0.3">
      <c r="A66" s="515" t="s">
        <v>284</v>
      </c>
      <c r="B66" s="515"/>
      <c r="C66" s="515"/>
      <c r="D66" s="515"/>
    </row>
    <row r="67" spans="1:4" ht="9.9" customHeight="1" x14ac:dyDescent="0.3">
      <c r="A67" s="124"/>
      <c r="B67" s="124"/>
      <c r="C67" s="124"/>
      <c r="D67" s="124"/>
    </row>
    <row r="68" spans="1:4" ht="30" customHeight="1" x14ac:dyDescent="0.3">
      <c r="A68" s="515" t="s">
        <v>96</v>
      </c>
      <c r="B68" s="515"/>
      <c r="C68" s="515"/>
      <c r="D68" s="515"/>
    </row>
    <row r="69" spans="1:4" ht="18" customHeight="1" x14ac:dyDescent="0.3">
      <c r="A69" s="22" t="s">
        <v>94</v>
      </c>
      <c r="C69" s="51" t="s">
        <v>95</v>
      </c>
      <c r="D69" s="52"/>
    </row>
    <row r="70" spans="1:4" ht="18" customHeight="1" x14ac:dyDescent="0.3">
      <c r="A70" s="22" t="s">
        <v>103</v>
      </c>
      <c r="C70" s="51" t="s">
        <v>102</v>
      </c>
      <c r="D70" s="52"/>
    </row>
    <row r="71" spans="1:4" ht="18" customHeight="1" x14ac:dyDescent="0.3">
      <c r="A71" s="22" t="s">
        <v>265</v>
      </c>
      <c r="C71" s="51" t="s">
        <v>179</v>
      </c>
    </row>
    <row r="72" spans="1:4" ht="9.9" customHeight="1" x14ac:dyDescent="0.3">
      <c r="A72" s="22"/>
      <c r="C72" s="51"/>
    </row>
    <row r="73" spans="1:4" ht="30" customHeight="1" x14ac:dyDescent="0.3">
      <c r="A73" s="515" t="s">
        <v>305</v>
      </c>
      <c r="B73" s="515"/>
      <c r="C73" s="515"/>
      <c r="D73" s="515"/>
    </row>
    <row r="74" spans="1:4" ht="18" customHeight="1" x14ac:dyDescent="0.3">
      <c r="A74" s="16" t="s">
        <v>275</v>
      </c>
      <c r="B74" s="153"/>
    </row>
    <row r="75" spans="1:4" ht="18" customHeight="1" x14ac:dyDescent="0.3">
      <c r="A75" s="16" t="s">
        <v>276</v>
      </c>
      <c r="B75" s="153"/>
    </row>
    <row r="76" spans="1:4" ht="18" customHeight="1" x14ac:dyDescent="0.3">
      <c r="A76" s="16" t="s">
        <v>277</v>
      </c>
      <c r="B76" s="153"/>
    </row>
    <row r="77" spans="1:4" ht="18" customHeight="1" x14ac:dyDescent="0.3">
      <c r="A77" s="16" t="s">
        <v>278</v>
      </c>
      <c r="B77" s="153"/>
    </row>
    <row r="78" spans="1:4" ht="9.9" customHeight="1" x14ac:dyDescent="0.3">
      <c r="B78" s="153"/>
    </row>
    <row r="79" spans="1:4" ht="18" customHeight="1" x14ac:dyDescent="0.3">
      <c r="A79" s="16" t="s">
        <v>299</v>
      </c>
      <c r="B79" s="153"/>
    </row>
    <row r="80" spans="1:4" ht="18" customHeight="1" x14ac:dyDescent="0.3">
      <c r="A80" s="16" t="s">
        <v>300</v>
      </c>
      <c r="B80" s="153" t="s">
        <v>325</v>
      </c>
      <c r="C80" s="51" t="s">
        <v>326</v>
      </c>
    </row>
    <row r="81" spans="1:4" ht="18" customHeight="1" x14ac:dyDescent="0.3">
      <c r="A81" s="153" t="s">
        <v>301</v>
      </c>
      <c r="B81" s="153" t="s">
        <v>306</v>
      </c>
      <c r="C81" s="51" t="s">
        <v>307</v>
      </c>
    </row>
    <row r="82" spans="1:4" ht="9.9" customHeight="1" x14ac:dyDescent="0.3">
      <c r="A82" s="153"/>
      <c r="B82" s="153"/>
      <c r="C82" s="51"/>
    </row>
    <row r="83" spans="1:4" ht="18" customHeight="1" x14ac:dyDescent="0.3">
      <c r="A83" s="235" t="s">
        <v>308</v>
      </c>
      <c r="B83" s="153"/>
    </row>
    <row r="84" spans="1:4" ht="35.1" customHeight="1" x14ac:dyDescent="0.3">
      <c r="A84" s="516" t="s">
        <v>229</v>
      </c>
      <c r="B84" s="516"/>
      <c r="C84" s="516"/>
      <c r="D84" s="516"/>
    </row>
    <row r="85" spans="1:4" ht="35.1" customHeight="1" x14ac:dyDescent="0.3">
      <c r="A85" s="516" t="s">
        <v>309</v>
      </c>
      <c r="B85" s="516"/>
      <c r="C85" s="516"/>
      <c r="D85" s="516"/>
    </row>
    <row r="86" spans="1:4" ht="9.9" customHeight="1" x14ac:dyDescent="0.3"/>
    <row r="87" spans="1:4" ht="17.399999999999999" x14ac:dyDescent="0.3">
      <c r="A87" s="236" t="s">
        <v>310</v>
      </c>
      <c r="B87" s="157"/>
      <c r="C87" s="157"/>
    </row>
    <row r="88" spans="1:4" ht="9.9" customHeight="1" x14ac:dyDescent="0.3">
      <c r="A88" s="157"/>
      <c r="B88" s="157"/>
      <c r="C88" s="157"/>
    </row>
    <row r="89" spans="1:4" ht="49.5" customHeight="1" x14ac:dyDescent="0.3">
      <c r="A89" s="237" t="s">
        <v>311</v>
      </c>
      <c r="B89" s="511" t="s">
        <v>312</v>
      </c>
      <c r="C89" s="512"/>
    </row>
    <row r="90" spans="1:4" x14ac:dyDescent="0.3">
      <c r="A90" s="238" t="s">
        <v>169</v>
      </c>
      <c r="B90" s="109" t="s">
        <v>313</v>
      </c>
      <c r="C90" s="239" t="s">
        <v>314</v>
      </c>
    </row>
    <row r="91" spans="1:4" x14ac:dyDescent="0.3">
      <c r="A91" s="240" t="s">
        <v>315</v>
      </c>
      <c r="B91" s="241" t="s">
        <v>316</v>
      </c>
      <c r="C91" s="242" t="s">
        <v>317</v>
      </c>
    </row>
    <row r="92" spans="1:4" x14ac:dyDescent="0.3">
      <c r="A92" s="243" t="s">
        <v>302</v>
      </c>
      <c r="B92" s="241" t="s">
        <v>318</v>
      </c>
      <c r="C92" s="242" t="s">
        <v>319</v>
      </c>
    </row>
    <row r="93" spans="1:4" x14ac:dyDescent="0.3">
      <c r="A93" s="244" t="s">
        <v>171</v>
      </c>
      <c r="B93" s="245" t="s">
        <v>320</v>
      </c>
      <c r="C93" s="246" t="s">
        <v>321</v>
      </c>
    </row>
    <row r="94" spans="1:4" x14ac:dyDescent="0.3">
      <c r="D94" s="71"/>
    </row>
    <row r="95" spans="1:4" x14ac:dyDescent="0.3">
      <c r="A95" s="513" t="s">
        <v>122</v>
      </c>
      <c r="B95" s="513"/>
      <c r="C95" s="513"/>
      <c r="D95" s="513"/>
    </row>
  </sheetData>
  <mergeCells count="34">
    <mergeCell ref="A31:D31"/>
    <mergeCell ref="A5:D5"/>
    <mergeCell ref="A9:D9"/>
    <mergeCell ref="A11:D11"/>
    <mergeCell ref="A13:D13"/>
    <mergeCell ref="A15:D15"/>
    <mergeCell ref="A17:D17"/>
    <mergeCell ref="A19:D19"/>
    <mergeCell ref="A22:D22"/>
    <mergeCell ref="A24:D24"/>
    <mergeCell ref="A26:D26"/>
    <mergeCell ref="A29:D29"/>
    <mergeCell ref="A55:D55"/>
    <mergeCell ref="A34:D34"/>
    <mergeCell ref="A36:D36"/>
    <mergeCell ref="A38:D38"/>
    <mergeCell ref="A40:D40"/>
    <mergeCell ref="A42:D42"/>
    <mergeCell ref="A43:D43"/>
    <mergeCell ref="A45:D45"/>
    <mergeCell ref="A49:D49"/>
    <mergeCell ref="A50:D50"/>
    <mergeCell ref="A53:D53"/>
    <mergeCell ref="A54:D54"/>
    <mergeCell ref="B89:C89"/>
    <mergeCell ref="A95:D95"/>
    <mergeCell ref="A57:D57"/>
    <mergeCell ref="A61:D61"/>
    <mergeCell ref="A66:D66"/>
    <mergeCell ref="A68:D68"/>
    <mergeCell ref="A84:D84"/>
    <mergeCell ref="A85:D85"/>
    <mergeCell ref="A62:D62"/>
    <mergeCell ref="A73:D73"/>
  </mergeCells>
  <hyperlinks>
    <hyperlink ref="C70" r:id="rId1" xr:uid="{00000000-0004-0000-0300-000000000000}"/>
    <hyperlink ref="C71" r:id="rId2" xr:uid="{00000000-0004-0000-0300-000001000000}"/>
    <hyperlink ref="C81" r:id="rId3" xr:uid="{00000000-0004-0000-0300-000002000000}"/>
    <hyperlink ref="C93" r:id="rId4" xr:uid="{00000000-0004-0000-0300-000003000000}"/>
    <hyperlink ref="C80" r:id="rId5" xr:uid="{00000000-0004-0000-0300-000004000000}"/>
  </hyperlinks>
  <printOptions horizontalCentered="1"/>
  <pageMargins left="0.31496062992125984" right="0.31496062992125984" top="0.35433070866141736" bottom="0.35433070866141736" header="0.11811023622047245" footer="0.11811023622047245"/>
  <pageSetup scale="65" orientation="portrait" r:id="rId6"/>
  <headerFooter>
    <oddFooter>&amp;L&amp;"Palatino Linotype,Normal"Ejecución programática y presupuestaria&amp;C&amp;"Palatino Linotype,Negrita"Fodesaf&amp;R&amp;"Palatino Linotype,Normal"&amp;10&amp;P</oddFooter>
  </headerFooter>
  <rowBreaks count="1" manualBreakCount="1">
    <brk id="42" max="3" man="1"/>
  </rowBreaks>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79797"/>
  </sheetPr>
  <dimension ref="A1:R386"/>
  <sheetViews>
    <sheetView showGridLines="0" zoomScale="80" zoomScaleNormal="80" zoomScaleSheetLayoutView="100" workbookViewId="0">
      <selection sqref="A1:F2"/>
    </sheetView>
  </sheetViews>
  <sheetFormatPr baseColWidth="10" defaultColWidth="11.44140625" defaultRowHeight="15.6" x14ac:dyDescent="0.3"/>
  <cols>
    <col min="1" max="1" width="47.6640625" style="16" customWidth="1"/>
    <col min="2" max="2" width="21.5546875" style="16" customWidth="1"/>
    <col min="3" max="5" width="23.6640625" style="16" customWidth="1"/>
    <col min="6" max="6" width="20.6640625" style="16" customWidth="1"/>
    <col min="7" max="18" width="11.44140625" style="288"/>
    <col min="19" max="16384" width="11.44140625" style="16"/>
  </cols>
  <sheetData>
    <row r="1" spans="1:18" ht="18" customHeight="1" x14ac:dyDescent="0.3">
      <c r="A1" s="596" t="s">
        <v>123</v>
      </c>
      <c r="B1" s="596"/>
      <c r="C1" s="596"/>
      <c r="D1" s="596"/>
      <c r="E1" s="596"/>
      <c r="F1" s="596"/>
      <c r="G1" s="16"/>
      <c r="H1" s="16"/>
      <c r="I1" s="16"/>
      <c r="J1" s="16"/>
      <c r="K1" s="16"/>
      <c r="L1" s="16"/>
      <c r="M1" s="16"/>
      <c r="N1" s="16"/>
      <c r="O1" s="16"/>
      <c r="P1" s="16"/>
      <c r="Q1" s="16"/>
      <c r="R1" s="16"/>
    </row>
    <row r="2" spans="1:18" ht="18" customHeight="1" x14ac:dyDescent="0.3">
      <c r="A2" s="596"/>
      <c r="B2" s="596"/>
      <c r="C2" s="596"/>
      <c r="D2" s="596"/>
      <c r="E2" s="596"/>
      <c r="F2" s="596"/>
      <c r="G2" s="16"/>
      <c r="H2" s="16"/>
      <c r="I2" s="16"/>
      <c r="J2" s="16"/>
      <c r="K2" s="16"/>
      <c r="L2" s="16"/>
      <c r="M2" s="16"/>
      <c r="N2" s="16"/>
      <c r="O2" s="16"/>
      <c r="P2" s="16"/>
      <c r="Q2" s="16"/>
      <c r="R2" s="16"/>
    </row>
    <row r="3" spans="1:18" ht="18" customHeight="1" x14ac:dyDescent="0.3">
      <c r="A3" s="604" t="s">
        <v>147</v>
      </c>
      <c r="B3" s="604"/>
      <c r="C3" s="604"/>
      <c r="D3" s="604"/>
      <c r="E3" s="604"/>
      <c r="F3" s="604"/>
      <c r="G3" s="16"/>
      <c r="H3" s="16"/>
      <c r="I3" s="16"/>
      <c r="J3" s="16"/>
      <c r="K3" s="16"/>
      <c r="L3" s="16"/>
      <c r="M3" s="16"/>
      <c r="N3" s="16"/>
      <c r="O3" s="16"/>
      <c r="P3" s="16"/>
      <c r="Q3" s="16"/>
      <c r="R3" s="16"/>
    </row>
    <row r="4" spans="1:18" ht="15" customHeight="1" thickBot="1" x14ac:dyDescent="0.35">
      <c r="A4" s="17"/>
      <c r="B4" s="17"/>
      <c r="C4" s="17"/>
      <c r="D4" s="17"/>
      <c r="E4" s="17"/>
      <c r="F4" s="17"/>
      <c r="G4" s="16"/>
      <c r="H4" s="16"/>
      <c r="I4" s="16"/>
      <c r="J4" s="16"/>
      <c r="K4" s="16"/>
      <c r="L4" s="16"/>
      <c r="M4" s="16"/>
      <c r="N4" s="16"/>
      <c r="O4" s="16"/>
      <c r="P4" s="16"/>
      <c r="Q4" s="16"/>
      <c r="R4" s="16"/>
    </row>
    <row r="5" spans="1:18" ht="18" customHeight="1" x14ac:dyDescent="0.3">
      <c r="A5" s="38"/>
      <c r="B5" s="107" t="s">
        <v>22</v>
      </c>
      <c r="C5" s="584" t="s">
        <v>285</v>
      </c>
      <c r="D5" s="585"/>
      <c r="E5" s="586"/>
      <c r="G5" s="16"/>
      <c r="H5" s="16"/>
      <c r="I5" s="16"/>
      <c r="J5" s="16"/>
      <c r="K5" s="16"/>
      <c r="L5" s="16"/>
      <c r="M5" s="16"/>
      <c r="N5" s="16"/>
      <c r="O5" s="16"/>
      <c r="P5" s="16"/>
      <c r="Q5" s="16"/>
      <c r="R5" s="16"/>
    </row>
    <row r="6" spans="1:18" ht="18" customHeight="1" x14ac:dyDescent="0.3">
      <c r="A6" s="39"/>
      <c r="B6" s="108" t="s">
        <v>33</v>
      </c>
      <c r="C6" s="587" t="s">
        <v>286</v>
      </c>
      <c r="D6" s="588"/>
      <c r="E6" s="589"/>
      <c r="F6" s="4"/>
      <c r="G6" s="16"/>
      <c r="H6" s="16"/>
      <c r="I6" s="16"/>
      <c r="J6" s="16"/>
      <c r="K6" s="16"/>
      <c r="L6" s="16"/>
      <c r="M6" s="16"/>
      <c r="N6" s="16"/>
      <c r="O6" s="16"/>
      <c r="P6" s="16"/>
      <c r="Q6" s="16"/>
      <c r="R6" s="16"/>
    </row>
    <row r="7" spans="1:18" ht="18" customHeight="1" thickBot="1" x14ac:dyDescent="0.35">
      <c r="A7" s="39"/>
      <c r="B7" s="111" t="s">
        <v>34</v>
      </c>
      <c r="C7" s="590" t="s">
        <v>287</v>
      </c>
      <c r="D7" s="591"/>
      <c r="E7" s="592"/>
      <c r="F7" s="4"/>
      <c r="G7" s="16"/>
      <c r="H7" s="16"/>
      <c r="I7" s="16"/>
      <c r="J7" s="16"/>
      <c r="K7" s="16"/>
      <c r="L7" s="16"/>
      <c r="M7" s="16"/>
      <c r="N7" s="16"/>
      <c r="O7" s="16"/>
      <c r="P7" s="16"/>
      <c r="Q7" s="16"/>
      <c r="R7" s="16"/>
    </row>
    <row r="8" spans="1:18" s="287" customFormat="1" ht="15" customHeight="1" x14ac:dyDescent="0.35"/>
    <row r="9" spans="1:18" s="288" customFormat="1" ht="21.9" customHeight="1" x14ac:dyDescent="0.3">
      <c r="A9" s="583" t="s">
        <v>35</v>
      </c>
      <c r="B9" s="583"/>
      <c r="C9" s="583"/>
      <c r="D9" s="583"/>
      <c r="E9" s="583"/>
      <c r="F9" s="583"/>
    </row>
    <row r="10" spans="1:18" s="288" customFormat="1" ht="15" customHeight="1" x14ac:dyDescent="0.3">
      <c r="A10" s="289"/>
      <c r="B10" s="289"/>
      <c r="C10" s="289"/>
      <c r="D10" s="289"/>
      <c r="E10" s="289"/>
      <c r="F10" s="289"/>
    </row>
    <row r="11" spans="1:18" s="288" customFormat="1" ht="50.25" customHeight="1" x14ac:dyDescent="0.3">
      <c r="A11" s="593" t="s">
        <v>280</v>
      </c>
      <c r="B11" s="593"/>
      <c r="C11" s="593"/>
      <c r="D11" s="593"/>
      <c r="E11" s="593"/>
      <c r="F11" s="593"/>
    </row>
    <row r="12" spans="1:18" s="288" customFormat="1" ht="15" customHeight="1" x14ac:dyDescent="0.3">
      <c r="A12" s="289"/>
      <c r="B12" s="289"/>
      <c r="C12" s="289"/>
      <c r="D12" s="289"/>
      <c r="E12" s="289"/>
      <c r="F12" s="289"/>
    </row>
    <row r="13" spans="1:18" s="288" customFormat="1" x14ac:dyDescent="0.3">
      <c r="A13" s="601" t="s">
        <v>36</v>
      </c>
      <c r="B13" s="601"/>
      <c r="C13" s="601"/>
      <c r="D13" s="601"/>
      <c r="E13" s="601"/>
      <c r="F13" s="601"/>
    </row>
    <row r="14" spans="1:18" s="288" customFormat="1" ht="15" customHeight="1" x14ac:dyDescent="0.3">
      <c r="A14" s="601" t="s">
        <v>19</v>
      </c>
      <c r="B14" s="601"/>
      <c r="C14" s="601"/>
      <c r="D14" s="601"/>
      <c r="E14" s="601"/>
      <c r="F14" s="601"/>
    </row>
    <row r="15" spans="1:18" s="288" customFormat="1" ht="16.95" customHeight="1" x14ac:dyDescent="0.3">
      <c r="A15" s="290" t="s">
        <v>17</v>
      </c>
      <c r="B15" s="291" t="s">
        <v>18</v>
      </c>
      <c r="C15" s="291" t="s">
        <v>0</v>
      </c>
      <c r="D15" s="291" t="s">
        <v>2</v>
      </c>
      <c r="E15" s="291" t="s">
        <v>1</v>
      </c>
      <c r="F15" s="290" t="s">
        <v>4</v>
      </c>
    </row>
    <row r="16" spans="1:18" s="288" customFormat="1" ht="16.95" customHeight="1" x14ac:dyDescent="0.3">
      <c r="A16" s="292" t="s">
        <v>16</v>
      </c>
      <c r="B16" s="293"/>
      <c r="C16" s="294">
        <f>+C18+C21</f>
        <v>0</v>
      </c>
      <c r="D16" s="294">
        <f t="shared" ref="D16:F16" si="0">+D18+D21</f>
        <v>0</v>
      </c>
      <c r="E16" s="294">
        <f t="shared" si="0"/>
        <v>0</v>
      </c>
      <c r="F16" s="294">
        <f t="shared" si="0"/>
        <v>0</v>
      </c>
    </row>
    <row r="17" spans="1:6" s="288" customFormat="1" ht="15" customHeight="1" x14ac:dyDescent="0.3">
      <c r="A17" s="295"/>
      <c r="B17" s="296"/>
      <c r="C17" s="297"/>
      <c r="D17" s="297"/>
      <c r="E17" s="297"/>
      <c r="F17" s="297"/>
    </row>
    <row r="18" spans="1:6" s="288" customFormat="1" ht="30" customHeight="1" x14ac:dyDescent="0.3">
      <c r="A18" s="298" t="s">
        <v>288</v>
      </c>
      <c r="B18" s="299" t="s">
        <v>289</v>
      </c>
      <c r="C18" s="300">
        <f>+SUM(C19:C20)</f>
        <v>0</v>
      </c>
      <c r="D18" s="300">
        <f t="shared" ref="D18:E18" si="1">+SUM(D19:D20)</f>
        <v>0</v>
      </c>
      <c r="E18" s="300">
        <f t="shared" si="1"/>
        <v>0</v>
      </c>
      <c r="F18" s="300">
        <f>+AVERAGE(C18:E18)</f>
        <v>0</v>
      </c>
    </row>
    <row r="19" spans="1:6" s="288" customFormat="1" ht="30" customHeight="1" x14ac:dyDescent="0.3">
      <c r="A19" s="301" t="s">
        <v>327</v>
      </c>
      <c r="B19" s="302" t="s">
        <v>289</v>
      </c>
      <c r="C19" s="303">
        <v>0</v>
      </c>
      <c r="D19" s="303">
        <v>0</v>
      </c>
      <c r="E19" s="303">
        <v>0</v>
      </c>
      <c r="F19" s="304">
        <f t="shared" ref="F19:F21" si="2">+AVERAGE(C19:E19)</f>
        <v>0</v>
      </c>
    </row>
    <row r="20" spans="1:6" s="288" customFormat="1" ht="30" customHeight="1" x14ac:dyDescent="0.3">
      <c r="A20" s="301" t="s">
        <v>328</v>
      </c>
      <c r="B20" s="302" t="s">
        <v>289</v>
      </c>
      <c r="C20" s="305">
        <v>0</v>
      </c>
      <c r="D20" s="303">
        <v>0</v>
      </c>
      <c r="E20" s="303">
        <v>0</v>
      </c>
      <c r="F20" s="304">
        <f t="shared" si="2"/>
        <v>0</v>
      </c>
    </row>
    <row r="21" spans="1:6" s="288" customFormat="1" ht="16.95" customHeight="1" x14ac:dyDescent="0.3">
      <c r="A21" s="298" t="s">
        <v>329</v>
      </c>
      <c r="B21" s="299" t="s">
        <v>289</v>
      </c>
      <c r="C21" s="300">
        <v>0</v>
      </c>
      <c r="D21" s="300">
        <v>0</v>
      </c>
      <c r="E21" s="300">
        <v>0</v>
      </c>
      <c r="F21" s="300">
        <f t="shared" si="2"/>
        <v>0</v>
      </c>
    </row>
    <row r="22" spans="1:6" s="288" customFormat="1" x14ac:dyDescent="0.3">
      <c r="A22" s="487" t="s">
        <v>345</v>
      </c>
      <c r="B22" s="307"/>
      <c r="C22" s="308"/>
      <c r="D22" s="308"/>
      <c r="E22" s="308"/>
      <c r="F22" s="308"/>
    </row>
    <row r="23" spans="1:6" s="288" customFormat="1" ht="35.1" customHeight="1" x14ac:dyDescent="0.3">
      <c r="A23" s="572" t="s">
        <v>281</v>
      </c>
      <c r="B23" s="573"/>
      <c r="C23" s="573"/>
      <c r="D23" s="573"/>
      <c r="E23" s="573"/>
      <c r="F23" s="574"/>
    </row>
    <row r="24" spans="1:6" s="309" customFormat="1" ht="50.1" customHeight="1" x14ac:dyDescent="0.3">
      <c r="A24" s="597" t="s">
        <v>353</v>
      </c>
      <c r="B24" s="598"/>
      <c r="C24" s="598"/>
      <c r="D24" s="598"/>
      <c r="E24" s="598"/>
      <c r="F24" s="599"/>
    </row>
    <row r="25" spans="1:6" s="288" customFormat="1" x14ac:dyDescent="0.3">
      <c r="A25" s="310"/>
      <c r="B25" s="310"/>
      <c r="C25" s="310"/>
      <c r="D25" s="311"/>
      <c r="E25" s="311"/>
      <c r="F25" s="312"/>
    </row>
    <row r="26" spans="1:6" s="288" customFormat="1" x14ac:dyDescent="0.3">
      <c r="A26" s="601" t="s">
        <v>37</v>
      </c>
      <c r="B26" s="601"/>
      <c r="C26" s="601"/>
      <c r="D26" s="601"/>
      <c r="E26" s="601"/>
      <c r="F26" s="601"/>
    </row>
    <row r="27" spans="1:6" s="288" customFormat="1" ht="15" customHeight="1" x14ac:dyDescent="0.3">
      <c r="A27" s="601" t="s">
        <v>20</v>
      </c>
      <c r="B27" s="601"/>
      <c r="C27" s="601"/>
      <c r="D27" s="601"/>
      <c r="E27" s="601"/>
      <c r="F27" s="601"/>
    </row>
    <row r="28" spans="1:6" s="288" customFormat="1" ht="16.95" customHeight="1" x14ac:dyDescent="0.3">
      <c r="A28" s="568" t="s">
        <v>17</v>
      </c>
      <c r="B28" s="600"/>
      <c r="C28" s="291" t="s">
        <v>0</v>
      </c>
      <c r="D28" s="291" t="s">
        <v>2</v>
      </c>
      <c r="E28" s="291" t="s">
        <v>1</v>
      </c>
      <c r="F28" s="290" t="s">
        <v>4</v>
      </c>
    </row>
    <row r="29" spans="1:6" s="288" customFormat="1" ht="16.95" customHeight="1" x14ac:dyDescent="0.3">
      <c r="A29" s="602" t="s">
        <v>16</v>
      </c>
      <c r="B29" s="602"/>
      <c r="C29" s="313">
        <f>+C31+C34+C35</f>
        <v>0</v>
      </c>
      <c r="D29" s="313">
        <f t="shared" ref="D29:F29" si="3">+D31+D34+D35</f>
        <v>0</v>
      </c>
      <c r="E29" s="313">
        <f t="shared" si="3"/>
        <v>0</v>
      </c>
      <c r="F29" s="313">
        <f t="shared" si="3"/>
        <v>0</v>
      </c>
    </row>
    <row r="30" spans="1:6" s="288" customFormat="1" ht="15" customHeight="1" x14ac:dyDescent="0.3">
      <c r="A30" s="603"/>
      <c r="B30" s="603"/>
      <c r="C30" s="314"/>
      <c r="D30" s="314"/>
      <c r="E30" s="314"/>
      <c r="F30" s="314"/>
    </row>
    <row r="31" spans="1:6" s="288" customFormat="1" ht="16.95" customHeight="1" x14ac:dyDescent="0.35">
      <c r="A31" s="595" t="s">
        <v>288</v>
      </c>
      <c r="B31" s="595"/>
      <c r="C31" s="315">
        <f>+SUM(C32:C33)</f>
        <v>0</v>
      </c>
      <c r="D31" s="315">
        <f t="shared" ref="D31:F31" si="4">+SUM(D32:D33)</f>
        <v>0</v>
      </c>
      <c r="E31" s="315">
        <f t="shared" si="4"/>
        <v>0</v>
      </c>
      <c r="F31" s="315">
        <f t="shared" si="4"/>
        <v>0</v>
      </c>
    </row>
    <row r="32" spans="1:6" s="288" customFormat="1" ht="16.95" customHeight="1" x14ac:dyDescent="0.35">
      <c r="A32" s="594" t="s">
        <v>330</v>
      </c>
      <c r="B32" s="594"/>
      <c r="C32" s="316">
        <f>+C19*82000</f>
        <v>0</v>
      </c>
      <c r="D32" s="316">
        <f>+D19*82000</f>
        <v>0</v>
      </c>
      <c r="E32" s="316">
        <f t="shared" ref="E32" si="5">+E19*82000</f>
        <v>0</v>
      </c>
      <c r="F32" s="317">
        <f>+SUM(C32:E32)</f>
        <v>0</v>
      </c>
    </row>
    <row r="33" spans="1:6" s="288" customFormat="1" ht="16.95" customHeight="1" x14ac:dyDescent="0.35">
      <c r="A33" s="594" t="s">
        <v>331</v>
      </c>
      <c r="B33" s="594"/>
      <c r="C33" s="316">
        <f>+C20*82000</f>
        <v>0</v>
      </c>
      <c r="D33" s="316">
        <f t="shared" ref="D33:E33" si="6">+D20*82000</f>
        <v>0</v>
      </c>
      <c r="E33" s="316">
        <f t="shared" si="6"/>
        <v>0</v>
      </c>
      <c r="F33" s="317">
        <f>+SUM(C33:E33)</f>
        <v>0</v>
      </c>
    </row>
    <row r="34" spans="1:6" s="288" customFormat="1" ht="16.95" customHeight="1" x14ac:dyDescent="0.35">
      <c r="A34" s="595" t="s">
        <v>329</v>
      </c>
      <c r="B34" s="595"/>
      <c r="C34" s="315">
        <f>+C21*352164.91</f>
        <v>0</v>
      </c>
      <c r="D34" s="315">
        <f t="shared" ref="D34:E34" si="7">+D21*352164.91</f>
        <v>0</v>
      </c>
      <c r="E34" s="315">
        <f t="shared" si="7"/>
        <v>0</v>
      </c>
      <c r="F34" s="315">
        <f>+SUM(C34:E34)</f>
        <v>0</v>
      </c>
    </row>
    <row r="35" spans="1:6" s="288" customFormat="1" ht="16.95" customHeight="1" x14ac:dyDescent="0.35">
      <c r="A35" s="595" t="s">
        <v>290</v>
      </c>
      <c r="B35" s="595"/>
      <c r="C35" s="315">
        <f t="shared" ref="C35:E35" si="8">+SUM(C36:C37)</f>
        <v>0</v>
      </c>
      <c r="D35" s="315">
        <f t="shared" si="8"/>
        <v>0</v>
      </c>
      <c r="E35" s="315">
        <f t="shared" si="8"/>
        <v>0</v>
      </c>
      <c r="F35" s="315">
        <f>+SUM(F36:F37)</f>
        <v>0</v>
      </c>
    </row>
    <row r="36" spans="1:6" s="288" customFormat="1" ht="16.95" customHeight="1" x14ac:dyDescent="0.35">
      <c r="A36" s="594" t="s">
        <v>291</v>
      </c>
      <c r="B36" s="594"/>
      <c r="C36" s="318"/>
      <c r="D36" s="316"/>
      <c r="E36" s="316"/>
      <c r="F36" s="317">
        <f>+SUM(C36:E36)</f>
        <v>0</v>
      </c>
    </row>
    <row r="37" spans="1:6" s="288" customFormat="1" ht="16.95" customHeight="1" x14ac:dyDescent="0.35">
      <c r="A37" s="594" t="s">
        <v>292</v>
      </c>
      <c r="B37" s="594"/>
      <c r="C37" s="319"/>
      <c r="D37" s="319"/>
      <c r="E37" s="319"/>
      <c r="F37" s="317">
        <f>+SUM(C37:E37)</f>
        <v>0</v>
      </c>
    </row>
    <row r="38" spans="1:6" s="288" customFormat="1" ht="15" customHeight="1" x14ac:dyDescent="0.3">
      <c r="A38" s="306" t="s">
        <v>163</v>
      </c>
      <c r="B38" s="307" t="s">
        <v>346</v>
      </c>
      <c r="C38" s="308"/>
      <c r="D38" s="308"/>
      <c r="E38" s="308"/>
      <c r="F38" s="308"/>
    </row>
    <row r="39" spans="1:6" s="288" customFormat="1" ht="35.1" customHeight="1" x14ac:dyDescent="0.3">
      <c r="A39" s="572" t="s">
        <v>281</v>
      </c>
      <c r="B39" s="573"/>
      <c r="C39" s="573"/>
      <c r="D39" s="573"/>
      <c r="E39" s="573"/>
      <c r="F39" s="574"/>
    </row>
    <row r="40" spans="1:6" s="309" customFormat="1" ht="50.1" customHeight="1" x14ac:dyDescent="0.3">
      <c r="A40" s="597" t="s">
        <v>111</v>
      </c>
      <c r="B40" s="598"/>
      <c r="C40" s="598"/>
      <c r="D40" s="598"/>
      <c r="E40" s="598"/>
      <c r="F40" s="599"/>
    </row>
    <row r="41" spans="1:6" s="288" customFormat="1" x14ac:dyDescent="0.3"/>
    <row r="42" spans="1:6" s="288" customFormat="1" ht="18" customHeight="1" x14ac:dyDescent="0.3">
      <c r="A42" s="576" t="s">
        <v>38</v>
      </c>
      <c r="B42" s="576"/>
      <c r="C42" s="576"/>
      <c r="D42" s="576"/>
      <c r="E42" s="576"/>
      <c r="F42" s="576"/>
    </row>
    <row r="43" spans="1:6" s="288" customFormat="1" ht="18" customHeight="1" x14ac:dyDescent="0.3">
      <c r="A43" s="577" t="s">
        <v>39</v>
      </c>
      <c r="B43" s="577"/>
      <c r="C43" s="577"/>
      <c r="D43" s="577"/>
      <c r="E43" s="577"/>
      <c r="F43" s="577"/>
    </row>
    <row r="44" spans="1:6" s="288" customFormat="1" ht="35.4" customHeight="1" x14ac:dyDescent="0.3">
      <c r="A44" s="568" t="s">
        <v>23</v>
      </c>
      <c r="B44" s="568"/>
      <c r="C44" s="291" t="s">
        <v>40</v>
      </c>
      <c r="D44" s="290" t="s">
        <v>41</v>
      </c>
      <c r="E44" s="320" t="s">
        <v>43</v>
      </c>
      <c r="F44" s="290" t="s">
        <v>24</v>
      </c>
    </row>
    <row r="45" spans="1:6" s="288" customFormat="1" ht="27.9" customHeight="1" x14ac:dyDescent="0.3">
      <c r="A45" s="570" t="s">
        <v>28</v>
      </c>
      <c r="B45" s="578"/>
      <c r="C45" s="321" t="s">
        <v>333</v>
      </c>
      <c r="D45" s="321"/>
      <c r="E45" s="322"/>
      <c r="F45" s="323" t="s">
        <v>336</v>
      </c>
    </row>
    <row r="46" spans="1:6" s="288" customFormat="1" ht="27.9" customHeight="1" x14ac:dyDescent="0.3">
      <c r="A46" s="570" t="s">
        <v>29</v>
      </c>
      <c r="B46" s="570"/>
      <c r="C46" s="321" t="s">
        <v>333</v>
      </c>
      <c r="D46" s="321"/>
      <c r="E46" s="321"/>
      <c r="F46" s="324" t="s">
        <v>339</v>
      </c>
    </row>
    <row r="47" spans="1:6" s="288" customFormat="1" ht="27.9" customHeight="1" x14ac:dyDescent="0.3">
      <c r="A47" s="579" t="s">
        <v>27</v>
      </c>
      <c r="B47" s="579"/>
      <c r="C47" s="321" t="s">
        <v>333</v>
      </c>
      <c r="D47" s="321"/>
      <c r="E47" s="321"/>
      <c r="F47" s="324" t="s">
        <v>340</v>
      </c>
    </row>
    <row r="48" spans="1:6" s="288" customFormat="1" ht="27.9" customHeight="1" x14ac:dyDescent="0.3">
      <c r="A48" s="580" t="s">
        <v>30</v>
      </c>
      <c r="B48" s="580"/>
      <c r="C48" s="321"/>
      <c r="D48" s="321" t="s">
        <v>333</v>
      </c>
      <c r="E48" s="321"/>
      <c r="F48" s="325"/>
    </row>
    <row r="49" spans="1:6" s="288" customFormat="1" ht="16.95" customHeight="1" x14ac:dyDescent="0.3">
      <c r="A49" s="307" t="s">
        <v>335</v>
      </c>
      <c r="B49" s="307"/>
      <c r="C49" s="326"/>
      <c r="D49" s="326"/>
      <c r="E49" s="326"/>
      <c r="F49" s="326"/>
    </row>
    <row r="50" spans="1:6" s="288" customFormat="1" ht="35.1" customHeight="1" x14ac:dyDescent="0.3">
      <c r="A50" s="572" t="s">
        <v>282</v>
      </c>
      <c r="B50" s="573"/>
      <c r="C50" s="573"/>
      <c r="D50" s="573"/>
      <c r="E50" s="573"/>
      <c r="F50" s="574"/>
    </row>
    <row r="51" spans="1:6" s="288" customFormat="1" ht="70.5" customHeight="1" x14ac:dyDescent="0.3">
      <c r="A51" s="581" t="s">
        <v>337</v>
      </c>
      <c r="B51" s="581"/>
      <c r="C51" s="581"/>
      <c r="D51" s="581"/>
      <c r="E51" s="581"/>
      <c r="F51" s="581"/>
    </row>
    <row r="52" spans="1:6" s="288" customFormat="1" ht="21" customHeight="1" x14ac:dyDescent="0.3">
      <c r="A52" s="582" t="s">
        <v>338</v>
      </c>
      <c r="B52" s="581"/>
      <c r="C52" s="581"/>
      <c r="D52" s="581"/>
      <c r="E52" s="581"/>
      <c r="F52" s="581"/>
    </row>
    <row r="53" spans="1:6" s="288" customFormat="1" ht="15" customHeight="1" x14ac:dyDescent="0.3">
      <c r="A53" s="582" t="s">
        <v>341</v>
      </c>
      <c r="B53" s="581"/>
      <c r="C53" s="581"/>
      <c r="D53" s="581"/>
      <c r="E53" s="581"/>
      <c r="F53" s="581"/>
    </row>
    <row r="54" spans="1:6" s="288" customFormat="1" ht="15" customHeight="1" x14ac:dyDescent="0.3">
      <c r="A54" s="327"/>
      <c r="B54" s="327"/>
      <c r="C54" s="327"/>
      <c r="D54" s="327"/>
      <c r="E54" s="327"/>
      <c r="F54" s="327"/>
    </row>
    <row r="55" spans="1:6" s="288" customFormat="1" x14ac:dyDescent="0.3">
      <c r="A55" s="576" t="s">
        <v>44</v>
      </c>
      <c r="B55" s="576"/>
      <c r="C55" s="576"/>
      <c r="D55" s="576"/>
      <c r="E55" s="576"/>
      <c r="F55" s="576"/>
    </row>
    <row r="56" spans="1:6" s="288" customFormat="1" x14ac:dyDescent="0.3">
      <c r="A56" s="576" t="s">
        <v>25</v>
      </c>
      <c r="B56" s="576"/>
      <c r="C56" s="576"/>
      <c r="D56" s="576"/>
      <c r="E56" s="576"/>
      <c r="F56" s="576"/>
    </row>
    <row r="57" spans="1:6" s="288" customFormat="1" ht="32.4" customHeight="1" x14ac:dyDescent="0.3">
      <c r="A57" s="568" t="s">
        <v>23</v>
      </c>
      <c r="B57" s="568"/>
      <c r="C57" s="291" t="s">
        <v>40</v>
      </c>
      <c r="D57" s="290" t="s">
        <v>41</v>
      </c>
      <c r="E57" s="320" t="s">
        <v>76</v>
      </c>
      <c r="F57" s="290" t="s">
        <v>24</v>
      </c>
    </row>
    <row r="58" spans="1:6" s="330" customFormat="1" ht="30" customHeight="1" x14ac:dyDescent="0.3">
      <c r="A58" s="569" t="s">
        <v>31</v>
      </c>
      <c r="B58" s="569"/>
      <c r="C58" s="322"/>
      <c r="D58" s="322"/>
      <c r="E58" s="328" t="s">
        <v>333</v>
      </c>
      <c r="F58" s="329"/>
    </row>
    <row r="59" spans="1:6" s="330" customFormat="1" ht="30" customHeight="1" x14ac:dyDescent="0.3">
      <c r="A59" s="570" t="s">
        <v>32</v>
      </c>
      <c r="B59" s="570"/>
      <c r="C59" s="331"/>
      <c r="D59" s="331"/>
      <c r="E59" s="332" t="s">
        <v>333</v>
      </c>
      <c r="F59" s="333"/>
    </row>
    <row r="60" spans="1:6" s="330" customFormat="1" ht="30" customHeight="1" x14ac:dyDescent="0.3">
      <c r="A60" s="575" t="s">
        <v>252</v>
      </c>
      <c r="B60" s="575"/>
      <c r="C60" s="334"/>
      <c r="D60" s="334"/>
      <c r="E60" s="335" t="s">
        <v>333</v>
      </c>
      <c r="F60" s="333"/>
    </row>
    <row r="61" spans="1:6" s="288" customFormat="1" x14ac:dyDescent="0.3">
      <c r="A61" s="307" t="s">
        <v>335</v>
      </c>
      <c r="B61" s="307"/>
      <c r="C61" s="308"/>
      <c r="D61" s="308"/>
      <c r="E61" s="308"/>
      <c r="F61" s="308"/>
    </row>
    <row r="62" spans="1:6" s="288" customFormat="1" ht="35.1" customHeight="1" x14ac:dyDescent="0.3">
      <c r="A62" s="572" t="s">
        <v>283</v>
      </c>
      <c r="B62" s="573"/>
      <c r="C62" s="573"/>
      <c r="D62" s="573"/>
      <c r="E62" s="573"/>
      <c r="F62" s="574"/>
    </row>
    <row r="63" spans="1:6" s="288" customFormat="1" ht="37.5" customHeight="1" x14ac:dyDescent="0.3">
      <c r="A63" s="571" t="s">
        <v>334</v>
      </c>
      <c r="B63" s="571"/>
      <c r="C63" s="571"/>
      <c r="D63" s="571"/>
      <c r="E63" s="571"/>
      <c r="F63" s="571"/>
    </row>
    <row r="64" spans="1:6" s="288" customFormat="1" ht="9.9" customHeight="1" x14ac:dyDescent="0.3">
      <c r="E64" s="336"/>
    </row>
    <row r="65" spans="1:18" s="288" customFormat="1" ht="39.9" customHeight="1" x14ac:dyDescent="0.3">
      <c r="A65" s="337" t="s">
        <v>45</v>
      </c>
      <c r="B65" s="534" t="s">
        <v>342</v>
      </c>
      <c r="C65" s="535"/>
      <c r="D65" s="536" t="s">
        <v>48</v>
      </c>
      <c r="E65" s="537"/>
      <c r="F65" s="538"/>
    </row>
    <row r="66" spans="1:18" s="288" customFormat="1" ht="39.9" customHeight="1" x14ac:dyDescent="0.3">
      <c r="A66" s="337" t="s">
        <v>46</v>
      </c>
      <c r="B66" s="534" t="s">
        <v>343</v>
      </c>
      <c r="C66" s="535"/>
      <c r="D66" s="539"/>
      <c r="E66" s="540"/>
      <c r="F66" s="541"/>
    </row>
    <row r="67" spans="1:18" s="288" customFormat="1" ht="39.9" customHeight="1" x14ac:dyDescent="0.3">
      <c r="A67" s="337" t="s">
        <v>47</v>
      </c>
      <c r="B67" s="534" t="s">
        <v>344</v>
      </c>
      <c r="C67" s="535"/>
      <c r="D67" s="542"/>
      <c r="E67" s="543"/>
      <c r="F67" s="544"/>
    </row>
    <row r="68" spans="1:18" x14ac:dyDescent="0.35">
      <c r="A68" s="3"/>
      <c r="B68" s="97"/>
      <c r="C68" s="97"/>
      <c r="D68" s="55"/>
      <c r="E68" s="55"/>
      <c r="F68" s="55"/>
    </row>
    <row r="69" spans="1:18" ht="21.9" customHeight="1" x14ac:dyDescent="0.3">
      <c r="A69" s="561" t="s">
        <v>49</v>
      </c>
      <c r="B69" s="561"/>
      <c r="C69" s="561"/>
      <c r="D69" s="561"/>
      <c r="E69" s="561"/>
      <c r="F69" s="561"/>
    </row>
    <row r="70" spans="1:18" ht="9.9" customHeight="1" x14ac:dyDescent="0.3"/>
    <row r="71" spans="1:18" ht="84.9" customHeight="1" x14ac:dyDescent="0.3">
      <c r="A71" s="515" t="s">
        <v>262</v>
      </c>
      <c r="B71" s="515"/>
      <c r="C71" s="515"/>
      <c r="D71" s="515"/>
      <c r="E71" s="515"/>
      <c r="F71" s="515"/>
    </row>
    <row r="72" spans="1:18" ht="9.9" customHeight="1" x14ac:dyDescent="0.3"/>
    <row r="73" spans="1:18" x14ac:dyDescent="0.3">
      <c r="A73" s="523" t="s">
        <v>50</v>
      </c>
      <c r="B73" s="523"/>
      <c r="C73" s="523"/>
      <c r="D73" s="523"/>
      <c r="E73" s="523"/>
      <c r="F73" s="523"/>
    </row>
    <row r="74" spans="1:18" x14ac:dyDescent="0.3">
      <c r="A74" s="523" t="s">
        <v>233</v>
      </c>
      <c r="B74" s="523"/>
      <c r="C74" s="523"/>
      <c r="D74" s="523"/>
      <c r="E74" s="523"/>
      <c r="F74" s="523"/>
    </row>
    <row r="75" spans="1:18" x14ac:dyDescent="0.3">
      <c r="A75" s="523" t="s">
        <v>51</v>
      </c>
      <c r="B75" s="523"/>
      <c r="C75" s="523"/>
      <c r="D75" s="523"/>
      <c r="E75" s="523"/>
      <c r="F75" s="523"/>
    </row>
    <row r="76" spans="1:18" ht="37.5" customHeight="1" x14ac:dyDescent="0.3">
      <c r="A76" s="65" t="s">
        <v>59</v>
      </c>
      <c r="B76" s="65" t="s">
        <v>191</v>
      </c>
      <c r="C76" s="65" t="s">
        <v>65</v>
      </c>
      <c r="D76" s="65" t="s">
        <v>62</v>
      </c>
      <c r="E76" s="65" t="s">
        <v>63</v>
      </c>
      <c r="F76" s="65" t="s">
        <v>153</v>
      </c>
    </row>
    <row r="77" spans="1:18" ht="18" customHeight="1" x14ac:dyDescent="0.3">
      <c r="A77" s="57" t="s">
        <v>16</v>
      </c>
      <c r="B77" s="340">
        <f>+SUM(B79:B82)</f>
        <v>170174754693</v>
      </c>
      <c r="C77" s="59">
        <f>+SUM(C79:C84)</f>
        <v>100</v>
      </c>
      <c r="D77" s="293"/>
      <c r="E77" s="293"/>
      <c r="F77" s="293"/>
    </row>
    <row r="78" spans="1:18" customFormat="1" ht="9.9" customHeight="1" x14ac:dyDescent="0.3">
      <c r="B78" s="338"/>
      <c r="D78" s="338"/>
      <c r="E78" s="338"/>
      <c r="F78" s="338"/>
      <c r="G78" s="338"/>
      <c r="H78" s="338"/>
      <c r="I78" s="338"/>
      <c r="J78" s="338"/>
      <c r="K78" s="338"/>
      <c r="L78" s="338"/>
      <c r="M78" s="338"/>
      <c r="N78" s="338"/>
      <c r="O78" s="338"/>
      <c r="P78" s="338"/>
      <c r="Q78" s="338"/>
      <c r="R78" s="338"/>
    </row>
    <row r="79" spans="1:18" s="43" customFormat="1" ht="60" x14ac:dyDescent="0.3">
      <c r="A79" s="144" t="s">
        <v>60</v>
      </c>
      <c r="B79" s="341">
        <v>170174754693</v>
      </c>
      <c r="C79" s="247">
        <f>+B79/$B$77*100</f>
        <v>100</v>
      </c>
      <c r="D79" s="488" t="s">
        <v>348</v>
      </c>
      <c r="E79" s="344"/>
      <c r="F79" s="344" t="s">
        <v>347</v>
      </c>
      <c r="G79" s="339"/>
      <c r="H79" s="339"/>
      <c r="I79" s="339"/>
      <c r="J79" s="339"/>
      <c r="K79" s="339"/>
      <c r="L79" s="339"/>
      <c r="M79" s="339"/>
      <c r="N79" s="339"/>
      <c r="O79" s="339"/>
      <c r="P79" s="339"/>
      <c r="Q79" s="339"/>
      <c r="R79" s="339"/>
    </row>
    <row r="80" spans="1:18" s="43" customFormat="1" ht="18" customHeight="1" x14ac:dyDescent="0.3">
      <c r="A80" s="144" t="s">
        <v>217</v>
      </c>
      <c r="B80" s="341">
        <v>0</v>
      </c>
      <c r="C80" s="247">
        <f>+B80/$B$77*100</f>
        <v>0</v>
      </c>
      <c r="D80" s="344"/>
      <c r="E80" s="344"/>
      <c r="F80" s="344"/>
      <c r="G80" s="339"/>
      <c r="H80" s="339"/>
      <c r="I80" s="339"/>
      <c r="J80" s="339"/>
      <c r="K80" s="339"/>
      <c r="L80" s="339"/>
      <c r="M80" s="339"/>
      <c r="N80" s="339"/>
      <c r="O80" s="339"/>
      <c r="P80" s="339"/>
      <c r="Q80" s="339"/>
      <c r="R80" s="339"/>
    </row>
    <row r="81" spans="1:18" s="43" customFormat="1" ht="18" customHeight="1" x14ac:dyDescent="0.3">
      <c r="A81" s="144" t="s">
        <v>142</v>
      </c>
      <c r="B81" s="341">
        <v>0</v>
      </c>
      <c r="C81" s="247">
        <f t="shared" ref="C81:C82" si="9">+B81/$B$77*100</f>
        <v>0</v>
      </c>
      <c r="D81" s="344"/>
      <c r="E81" s="344"/>
      <c r="F81" s="344"/>
      <c r="G81" s="339"/>
      <c r="H81" s="339"/>
      <c r="I81" s="339"/>
      <c r="J81" s="339"/>
      <c r="K81" s="339"/>
      <c r="L81" s="339"/>
      <c r="M81" s="339"/>
      <c r="N81" s="339"/>
      <c r="O81" s="339"/>
      <c r="P81" s="339"/>
      <c r="Q81" s="339"/>
      <c r="R81" s="339"/>
    </row>
    <row r="82" spans="1:18" s="43" customFormat="1" ht="18" customHeight="1" x14ac:dyDescent="0.3">
      <c r="A82" s="146" t="s">
        <v>143</v>
      </c>
      <c r="B82" s="342">
        <v>0</v>
      </c>
      <c r="C82" s="248">
        <f t="shared" si="9"/>
        <v>0</v>
      </c>
      <c r="D82" s="345"/>
      <c r="E82" s="345"/>
      <c r="F82" s="345"/>
      <c r="G82" s="339"/>
      <c r="H82" s="339"/>
      <c r="I82" s="339"/>
      <c r="J82" s="339"/>
      <c r="K82" s="339"/>
      <c r="L82" s="339"/>
      <c r="M82" s="339"/>
      <c r="N82" s="339"/>
      <c r="O82" s="339"/>
      <c r="P82" s="339"/>
      <c r="Q82" s="339"/>
      <c r="R82" s="339"/>
    </row>
    <row r="83" spans="1:18" s="43" customFormat="1" ht="18" customHeight="1" x14ac:dyDescent="0.3">
      <c r="A83" s="144" t="s">
        <v>144</v>
      </c>
      <c r="B83" s="341">
        <v>0</v>
      </c>
      <c r="C83" s="247">
        <f t="shared" ref="C83:C84" si="10">+B83/$B$77*100</f>
        <v>0</v>
      </c>
      <c r="D83" s="344"/>
      <c r="E83" s="344"/>
      <c r="F83" s="344"/>
      <c r="G83" s="339"/>
      <c r="H83" s="339"/>
      <c r="I83" s="339"/>
      <c r="J83" s="339"/>
      <c r="K83" s="339"/>
      <c r="L83" s="339"/>
      <c r="M83" s="339"/>
      <c r="N83" s="339"/>
      <c r="O83" s="339"/>
      <c r="P83" s="339"/>
      <c r="Q83" s="339"/>
      <c r="R83" s="339"/>
    </row>
    <row r="84" spans="1:18" ht="18" customHeight="1" x14ac:dyDescent="0.35">
      <c r="A84" s="144" t="s">
        <v>145</v>
      </c>
      <c r="B84" s="341">
        <v>0</v>
      </c>
      <c r="C84" s="247">
        <f t="shared" si="10"/>
        <v>0</v>
      </c>
      <c r="D84" s="346"/>
      <c r="E84" s="346"/>
      <c r="F84" s="346"/>
    </row>
    <row r="85" spans="1:18" ht="18" customHeight="1" x14ac:dyDescent="0.3">
      <c r="A85" s="145" t="s">
        <v>146</v>
      </c>
      <c r="B85" s="343">
        <v>0</v>
      </c>
      <c r="C85" s="249">
        <f>+B85/$B$77*100</f>
        <v>0</v>
      </c>
      <c r="D85" s="347"/>
      <c r="E85" s="347"/>
      <c r="F85" s="347"/>
    </row>
    <row r="86" spans="1:18" ht="18" customHeight="1" x14ac:dyDescent="0.3">
      <c r="A86" s="104" t="s">
        <v>163</v>
      </c>
      <c r="B86" s="165" t="s">
        <v>164</v>
      </c>
      <c r="C86" s="104"/>
      <c r="D86" s="104"/>
      <c r="E86" s="104"/>
      <c r="F86" s="104"/>
    </row>
    <row r="87" spans="1:18" ht="35.1" customHeight="1" x14ac:dyDescent="0.3">
      <c r="A87" s="566" t="s">
        <v>216</v>
      </c>
      <c r="B87" s="560"/>
      <c r="C87" s="560"/>
      <c r="D87" s="560"/>
      <c r="E87" s="560"/>
      <c r="F87" s="567"/>
    </row>
    <row r="88" spans="1:18" ht="50.1" customHeight="1" x14ac:dyDescent="0.3">
      <c r="A88" s="562" t="s">
        <v>199</v>
      </c>
      <c r="B88" s="563"/>
      <c r="C88" s="563"/>
      <c r="D88" s="563"/>
      <c r="E88" s="563"/>
      <c r="F88" s="564"/>
    </row>
    <row r="89" spans="1:18" ht="15" customHeight="1" x14ac:dyDescent="0.3">
      <c r="A89" s="14"/>
      <c r="B89" s="25"/>
      <c r="C89" s="13"/>
    </row>
    <row r="90" spans="1:18" x14ac:dyDescent="0.3">
      <c r="A90" s="523" t="s">
        <v>66</v>
      </c>
      <c r="B90" s="523"/>
      <c r="C90" s="523"/>
      <c r="D90" s="523"/>
      <c r="E90" s="523"/>
      <c r="F90" s="523"/>
    </row>
    <row r="91" spans="1:18" x14ac:dyDescent="0.3">
      <c r="A91" s="523" t="s">
        <v>148</v>
      </c>
      <c r="B91" s="523"/>
      <c r="C91" s="523"/>
      <c r="D91" s="523"/>
      <c r="E91" s="523"/>
      <c r="F91" s="523"/>
    </row>
    <row r="92" spans="1:18" x14ac:dyDescent="0.3">
      <c r="A92" s="523" t="s">
        <v>51</v>
      </c>
      <c r="B92" s="523"/>
      <c r="C92" s="523"/>
      <c r="D92" s="523"/>
      <c r="E92" s="523"/>
      <c r="F92" s="523"/>
    </row>
    <row r="93" spans="1:18" ht="31.2" x14ac:dyDescent="0.3">
      <c r="A93" s="99" t="s">
        <v>53</v>
      </c>
      <c r="B93" s="99" t="s">
        <v>150</v>
      </c>
      <c r="C93" s="63" t="s">
        <v>0</v>
      </c>
      <c r="D93" s="63" t="s">
        <v>2</v>
      </c>
      <c r="E93" s="63" t="s">
        <v>3</v>
      </c>
      <c r="F93" s="63" t="s">
        <v>4</v>
      </c>
    </row>
    <row r="94" spans="1:18" x14ac:dyDescent="0.3">
      <c r="A94" s="57" t="s">
        <v>16</v>
      </c>
      <c r="B94" s="66"/>
      <c r="C94" s="67">
        <f>+C96</f>
        <v>0</v>
      </c>
      <c r="D94" s="67">
        <f>+D96</f>
        <v>0</v>
      </c>
      <c r="E94" s="67">
        <f>+E96</f>
        <v>0</v>
      </c>
      <c r="F94" s="58">
        <f>+F96</f>
        <v>0</v>
      </c>
    </row>
    <row r="95" spans="1:18" ht="9.9" customHeight="1" x14ac:dyDescent="0.3">
      <c r="A95" s="8"/>
      <c r="B95" s="26"/>
      <c r="C95" s="10"/>
      <c r="D95" s="10"/>
      <c r="E95" s="10"/>
      <c r="F95" s="27"/>
    </row>
    <row r="96" spans="1:18" x14ac:dyDescent="0.3">
      <c r="A96" s="556" t="s">
        <v>161</v>
      </c>
      <c r="B96" s="556"/>
      <c r="C96" s="220">
        <f>+C97+C101</f>
        <v>0</v>
      </c>
      <c r="D96" s="220">
        <f t="shared" ref="D96:E96" si="11">+D97+D101</f>
        <v>0</v>
      </c>
      <c r="E96" s="220">
        <f t="shared" si="11"/>
        <v>0</v>
      </c>
      <c r="F96" s="68">
        <f>+F97+F101</f>
        <v>0</v>
      </c>
    </row>
    <row r="97" spans="1:6" x14ac:dyDescent="0.3">
      <c r="A97" s="129" t="s">
        <v>197</v>
      </c>
      <c r="B97" s="134" t="s">
        <v>192</v>
      </c>
      <c r="C97" s="10">
        <f>+C98</f>
        <v>0</v>
      </c>
      <c r="D97" s="10">
        <f t="shared" ref="D97:E99" si="12">+D98</f>
        <v>0</v>
      </c>
      <c r="E97" s="10">
        <f t="shared" si="12"/>
        <v>0</v>
      </c>
      <c r="F97" s="250">
        <f t="shared" ref="F97:F104" si="13">+C97+D97+E97</f>
        <v>0</v>
      </c>
    </row>
    <row r="98" spans="1:6" x14ac:dyDescent="0.3">
      <c r="A98" s="129" t="s">
        <v>196</v>
      </c>
      <c r="B98" s="134" t="s">
        <v>167</v>
      </c>
      <c r="C98" s="53">
        <f>+C99</f>
        <v>0</v>
      </c>
      <c r="D98" s="53">
        <f t="shared" si="12"/>
        <v>0</v>
      </c>
      <c r="E98" s="53">
        <f t="shared" si="12"/>
        <v>0</v>
      </c>
      <c r="F98" s="251">
        <f t="shared" si="13"/>
        <v>0</v>
      </c>
    </row>
    <row r="99" spans="1:6" x14ac:dyDescent="0.3">
      <c r="A99" s="129" t="s">
        <v>195</v>
      </c>
      <c r="B99" s="134" t="s">
        <v>193</v>
      </c>
      <c r="C99" s="53">
        <f>+C100</f>
        <v>0</v>
      </c>
      <c r="D99" s="53">
        <f t="shared" si="12"/>
        <v>0</v>
      </c>
      <c r="E99" s="53">
        <f t="shared" si="12"/>
        <v>0</v>
      </c>
      <c r="F99" s="251">
        <f t="shared" si="13"/>
        <v>0</v>
      </c>
    </row>
    <row r="100" spans="1:6" x14ac:dyDescent="0.3">
      <c r="A100" s="270" t="s">
        <v>198</v>
      </c>
      <c r="B100" s="271" t="s">
        <v>213</v>
      </c>
      <c r="C100" s="348">
        <v>0</v>
      </c>
      <c r="D100" s="348">
        <v>0</v>
      </c>
      <c r="E100" s="348">
        <v>0</v>
      </c>
      <c r="F100" s="272">
        <f t="shared" si="13"/>
        <v>0</v>
      </c>
    </row>
    <row r="101" spans="1:6" x14ac:dyDescent="0.3">
      <c r="A101" s="129" t="s">
        <v>266</v>
      </c>
      <c r="B101" s="134" t="s">
        <v>263</v>
      </c>
      <c r="C101" s="10">
        <f>+C102</f>
        <v>0</v>
      </c>
      <c r="D101" s="10">
        <f t="shared" ref="D101:D103" si="14">+D102</f>
        <v>0</v>
      </c>
      <c r="E101" s="10">
        <f t="shared" ref="E101:E103" si="15">+E102</f>
        <v>0</v>
      </c>
      <c r="F101" s="250">
        <f t="shared" si="13"/>
        <v>0</v>
      </c>
    </row>
    <row r="102" spans="1:6" x14ac:dyDescent="0.3">
      <c r="A102" s="129" t="s">
        <v>267</v>
      </c>
      <c r="B102" s="134" t="s">
        <v>168</v>
      </c>
      <c r="C102" s="53">
        <f>+C103</f>
        <v>0</v>
      </c>
      <c r="D102" s="53">
        <f t="shared" si="14"/>
        <v>0</v>
      </c>
      <c r="E102" s="53">
        <f t="shared" si="15"/>
        <v>0</v>
      </c>
      <c r="F102" s="251">
        <f t="shared" si="13"/>
        <v>0</v>
      </c>
    </row>
    <row r="103" spans="1:6" x14ac:dyDescent="0.3">
      <c r="A103" s="129" t="s">
        <v>269</v>
      </c>
      <c r="B103" s="134" t="s">
        <v>268</v>
      </c>
      <c r="C103" s="53">
        <f>+C104</f>
        <v>0</v>
      </c>
      <c r="D103" s="53">
        <f t="shared" si="14"/>
        <v>0</v>
      </c>
      <c r="E103" s="53">
        <f t="shared" si="15"/>
        <v>0</v>
      </c>
      <c r="F103" s="251">
        <f t="shared" si="13"/>
        <v>0</v>
      </c>
    </row>
    <row r="104" spans="1:6" x14ac:dyDescent="0.3">
      <c r="A104" s="270" t="s">
        <v>270</v>
      </c>
      <c r="B104" s="271" t="s">
        <v>271</v>
      </c>
      <c r="C104" s="348">
        <v>0</v>
      </c>
      <c r="D104" s="348">
        <v>0</v>
      </c>
      <c r="E104" s="348">
        <v>0</v>
      </c>
      <c r="F104" s="272">
        <f t="shared" si="13"/>
        <v>0</v>
      </c>
    </row>
    <row r="105" spans="1:6" ht="9.9" customHeight="1" x14ac:dyDescent="0.3">
      <c r="A105" s="83"/>
      <c r="B105" s="24"/>
      <c r="C105" s="34"/>
      <c r="D105" s="34"/>
      <c r="E105" s="34"/>
      <c r="F105" s="84"/>
    </row>
    <row r="106" spans="1:6" x14ac:dyDescent="0.3">
      <c r="A106" s="127" t="s">
        <v>163</v>
      </c>
      <c r="B106" s="128" t="s">
        <v>164</v>
      </c>
      <c r="C106" s="127"/>
      <c r="D106" s="127"/>
      <c r="E106" s="127"/>
      <c r="F106" s="127"/>
    </row>
    <row r="107" spans="1:6" ht="35.1" customHeight="1" x14ac:dyDescent="0.3">
      <c r="A107" s="560" t="s">
        <v>272</v>
      </c>
      <c r="B107" s="560"/>
      <c r="C107" s="560"/>
      <c r="D107" s="560"/>
      <c r="E107" s="560"/>
      <c r="F107" s="560"/>
    </row>
    <row r="108" spans="1:6" ht="52.5" customHeight="1" x14ac:dyDescent="0.3">
      <c r="A108" s="565" t="s">
        <v>349</v>
      </c>
      <c r="B108" s="565"/>
      <c r="C108" s="565"/>
      <c r="D108" s="565"/>
      <c r="E108" s="565"/>
      <c r="F108" s="565"/>
    </row>
    <row r="109" spans="1:6" ht="9.9" customHeight="1" x14ac:dyDescent="0.3">
      <c r="A109" s="14"/>
      <c r="B109" s="25"/>
      <c r="C109" s="13"/>
    </row>
    <row r="110" spans="1:6" x14ac:dyDescent="0.3">
      <c r="A110" s="523" t="s">
        <v>69</v>
      </c>
      <c r="B110" s="523"/>
      <c r="C110" s="523"/>
      <c r="D110" s="523"/>
      <c r="E110" s="523"/>
      <c r="F110" s="523"/>
    </row>
    <row r="111" spans="1:6" ht="32.25" customHeight="1" x14ac:dyDescent="0.3">
      <c r="A111" s="546" t="s">
        <v>124</v>
      </c>
      <c r="B111" s="546"/>
      <c r="C111" s="546"/>
      <c r="D111" s="546"/>
      <c r="E111" s="546"/>
      <c r="F111" s="546"/>
    </row>
    <row r="112" spans="1:6" x14ac:dyDescent="0.3">
      <c r="A112" s="523" t="s">
        <v>51</v>
      </c>
      <c r="B112" s="523"/>
      <c r="C112" s="523"/>
      <c r="D112" s="523"/>
      <c r="E112" s="523"/>
      <c r="F112" s="523"/>
    </row>
    <row r="113" spans="1:6" ht="33" customHeight="1" x14ac:dyDescent="0.3">
      <c r="A113" s="99" t="s">
        <v>53</v>
      </c>
      <c r="B113" s="99" t="s">
        <v>189</v>
      </c>
      <c r="C113" s="63" t="s">
        <v>0</v>
      </c>
      <c r="D113" s="63" t="s">
        <v>2</v>
      </c>
      <c r="E113" s="63" t="s">
        <v>3</v>
      </c>
      <c r="F113" s="63" t="s">
        <v>4</v>
      </c>
    </row>
    <row r="114" spans="1:6" x14ac:dyDescent="0.3">
      <c r="A114" s="57" t="s">
        <v>16</v>
      </c>
      <c r="B114" s="66"/>
      <c r="C114" s="58">
        <f>+C116+C128</f>
        <v>0</v>
      </c>
      <c r="D114" s="58">
        <f>+D116+D128</f>
        <v>0</v>
      </c>
      <c r="E114" s="58">
        <f>+E116+E128</f>
        <v>0</v>
      </c>
      <c r="F114" s="58">
        <f>+F116+F128</f>
        <v>0</v>
      </c>
    </row>
    <row r="115" spans="1:6" ht="9.9" customHeight="1" x14ac:dyDescent="0.3">
      <c r="A115" s="8"/>
      <c r="B115" s="26"/>
      <c r="C115" s="10"/>
      <c r="D115" s="10"/>
      <c r="E115" s="10"/>
      <c r="F115" s="27"/>
    </row>
    <row r="116" spans="1:6" ht="18" customHeight="1" x14ac:dyDescent="0.3">
      <c r="A116" s="556" t="s">
        <v>162</v>
      </c>
      <c r="B116" s="556"/>
      <c r="C116" s="68">
        <f>+SUM(C117:C126)</f>
        <v>0</v>
      </c>
      <c r="D116" s="68">
        <f>+SUM(D117:D126)</f>
        <v>0</v>
      </c>
      <c r="E116" s="68">
        <f>+SUM(E117:E126)</f>
        <v>0</v>
      </c>
      <c r="F116" s="68">
        <f>+SUM(F117:F126)</f>
        <v>0</v>
      </c>
    </row>
    <row r="117" spans="1:6" ht="15" customHeight="1" x14ac:dyDescent="0.3">
      <c r="A117" s="129">
        <v>0</v>
      </c>
      <c r="B117" s="134" t="s">
        <v>182</v>
      </c>
      <c r="C117" s="349">
        <v>0</v>
      </c>
      <c r="D117" s="349">
        <v>0</v>
      </c>
      <c r="E117" s="349">
        <v>0</v>
      </c>
      <c r="F117" s="251">
        <f>+C117+D117+E117</f>
        <v>0</v>
      </c>
    </row>
    <row r="118" spans="1:6" ht="15" customHeight="1" x14ac:dyDescent="0.3">
      <c r="A118" s="129">
        <v>1</v>
      </c>
      <c r="B118" s="134" t="s">
        <v>170</v>
      </c>
      <c r="C118" s="349">
        <v>0</v>
      </c>
      <c r="D118" s="350">
        <v>0</v>
      </c>
      <c r="E118" s="350">
        <v>0</v>
      </c>
      <c r="F118" s="251">
        <f t="shared" ref="F118:F126" si="16">+C118+D118+E118</f>
        <v>0</v>
      </c>
    </row>
    <row r="119" spans="1:6" ht="15" customHeight="1" x14ac:dyDescent="0.3">
      <c r="A119" s="129">
        <v>2</v>
      </c>
      <c r="B119" s="134" t="s">
        <v>183</v>
      </c>
      <c r="C119" s="349">
        <v>0</v>
      </c>
      <c r="D119" s="349">
        <v>0</v>
      </c>
      <c r="E119" s="349">
        <v>0</v>
      </c>
      <c r="F119" s="251">
        <f t="shared" si="16"/>
        <v>0</v>
      </c>
    </row>
    <row r="120" spans="1:6" ht="15" customHeight="1" x14ac:dyDescent="0.3">
      <c r="A120" s="129">
        <v>3</v>
      </c>
      <c r="B120" s="134" t="s">
        <v>184</v>
      </c>
      <c r="C120" s="349">
        <v>0</v>
      </c>
      <c r="D120" s="349">
        <v>0</v>
      </c>
      <c r="E120" s="349">
        <v>0</v>
      </c>
      <c r="F120" s="251">
        <f t="shared" si="16"/>
        <v>0</v>
      </c>
    </row>
    <row r="121" spans="1:6" ht="15" customHeight="1" x14ac:dyDescent="0.3">
      <c r="A121" s="129">
        <v>4</v>
      </c>
      <c r="B121" s="134" t="s">
        <v>185</v>
      </c>
      <c r="C121" s="349">
        <v>0</v>
      </c>
      <c r="D121" s="349">
        <v>0</v>
      </c>
      <c r="E121" s="349">
        <v>0</v>
      </c>
      <c r="F121" s="251">
        <f t="shared" si="16"/>
        <v>0</v>
      </c>
    </row>
    <row r="122" spans="1:6" ht="15" customHeight="1" x14ac:dyDescent="0.3">
      <c r="A122" s="129">
        <v>5</v>
      </c>
      <c r="B122" s="134" t="s">
        <v>186</v>
      </c>
      <c r="C122" s="349">
        <v>0</v>
      </c>
      <c r="D122" s="349">
        <v>0</v>
      </c>
      <c r="E122" s="349">
        <v>0</v>
      </c>
      <c r="F122" s="251">
        <f t="shared" si="16"/>
        <v>0</v>
      </c>
    </row>
    <row r="123" spans="1:6" ht="15" customHeight="1" x14ac:dyDescent="0.3">
      <c r="A123" s="129">
        <v>6</v>
      </c>
      <c r="B123" s="134" t="s">
        <v>167</v>
      </c>
      <c r="C123" s="349">
        <v>0</v>
      </c>
      <c r="D123" s="349">
        <v>0</v>
      </c>
      <c r="E123" s="349">
        <v>0</v>
      </c>
      <c r="F123" s="251">
        <f t="shared" si="16"/>
        <v>0</v>
      </c>
    </row>
    <row r="124" spans="1:6" ht="15" customHeight="1" x14ac:dyDescent="0.3">
      <c r="A124" s="129">
        <v>7</v>
      </c>
      <c r="B124" s="134" t="s">
        <v>168</v>
      </c>
      <c r="C124" s="349">
        <v>0</v>
      </c>
      <c r="D124" s="349">
        <v>0</v>
      </c>
      <c r="E124" s="349">
        <v>0</v>
      </c>
      <c r="F124" s="251">
        <f t="shared" si="16"/>
        <v>0</v>
      </c>
    </row>
    <row r="125" spans="1:6" ht="15" customHeight="1" x14ac:dyDescent="0.3">
      <c r="A125" s="129">
        <v>8</v>
      </c>
      <c r="B125" s="134" t="s">
        <v>187</v>
      </c>
      <c r="C125" s="349">
        <v>0</v>
      </c>
      <c r="D125" s="349">
        <v>0</v>
      </c>
      <c r="E125" s="349">
        <v>0</v>
      </c>
      <c r="F125" s="251">
        <f t="shared" si="16"/>
        <v>0</v>
      </c>
    </row>
    <row r="126" spans="1:6" ht="15" customHeight="1" x14ac:dyDescent="0.3">
      <c r="A126" s="129">
        <v>9</v>
      </c>
      <c r="B126" s="134" t="s">
        <v>188</v>
      </c>
      <c r="C126" s="349">
        <v>0</v>
      </c>
      <c r="D126" s="349">
        <v>0</v>
      </c>
      <c r="E126" s="349">
        <v>0</v>
      </c>
      <c r="F126" s="251">
        <f t="shared" si="16"/>
        <v>0</v>
      </c>
    </row>
    <row r="127" spans="1:6" ht="9.9" customHeight="1" x14ac:dyDescent="0.3">
      <c r="A127" s="105"/>
      <c r="B127" s="26"/>
      <c r="C127" s="53"/>
      <c r="D127" s="53"/>
      <c r="E127" s="53"/>
      <c r="F127" s="251"/>
    </row>
    <row r="128" spans="1:6" ht="18" customHeight="1" x14ac:dyDescent="0.3">
      <c r="A128" s="556" t="s">
        <v>264</v>
      </c>
      <c r="B128" s="556"/>
      <c r="C128" s="68">
        <f t="shared" ref="C128:E129" si="17">+C129</f>
        <v>0</v>
      </c>
      <c r="D128" s="68">
        <f t="shared" si="17"/>
        <v>0</v>
      </c>
      <c r="E128" s="68">
        <f t="shared" si="17"/>
        <v>0</v>
      </c>
      <c r="F128" s="68">
        <f>+SUM(F129:F130)</f>
        <v>0</v>
      </c>
    </row>
    <row r="129" spans="1:6" ht="18" customHeight="1" x14ac:dyDescent="0.3">
      <c r="A129" s="129">
        <v>6</v>
      </c>
      <c r="B129" s="134" t="s">
        <v>167</v>
      </c>
      <c r="C129" s="188">
        <f t="shared" si="17"/>
        <v>0</v>
      </c>
      <c r="D129" s="188">
        <f t="shared" si="17"/>
        <v>0</v>
      </c>
      <c r="E129" s="188">
        <f t="shared" si="17"/>
        <v>0</v>
      </c>
      <c r="F129" s="177">
        <f>+F130</f>
        <v>0</v>
      </c>
    </row>
    <row r="130" spans="1:6" ht="18" customHeight="1" x14ac:dyDescent="0.3">
      <c r="A130" s="273" t="s">
        <v>201</v>
      </c>
      <c r="B130" s="274" t="s">
        <v>200</v>
      </c>
      <c r="C130" s="351">
        <v>0</v>
      </c>
      <c r="D130" s="351">
        <v>0</v>
      </c>
      <c r="E130" s="351">
        <v>0</v>
      </c>
      <c r="F130" s="276">
        <f>+C130+D130+E130</f>
        <v>0</v>
      </c>
    </row>
    <row r="131" spans="1:6" ht="15" customHeight="1" x14ac:dyDescent="0.3">
      <c r="A131" s="557" t="s">
        <v>57</v>
      </c>
      <c r="B131" s="558"/>
      <c r="C131" s="558"/>
      <c r="D131" s="558"/>
      <c r="E131" s="558"/>
      <c r="F131" s="558"/>
    </row>
    <row r="132" spans="1:6" ht="15" customHeight="1" x14ac:dyDescent="0.3">
      <c r="A132" s="103" t="s">
        <v>163</v>
      </c>
      <c r="B132" s="102" t="s">
        <v>164</v>
      </c>
      <c r="C132" s="102"/>
      <c r="D132" s="102"/>
      <c r="E132" s="102"/>
      <c r="F132" s="102"/>
    </row>
    <row r="133" spans="1:6" ht="75" customHeight="1" x14ac:dyDescent="0.3">
      <c r="A133" s="560" t="s">
        <v>214</v>
      </c>
      <c r="B133" s="560"/>
      <c r="C133" s="560"/>
      <c r="D133" s="560"/>
      <c r="E133" s="560"/>
      <c r="F133" s="560"/>
    </row>
    <row r="134" spans="1:6" ht="50.1" customHeight="1" x14ac:dyDescent="0.3">
      <c r="A134" s="559" t="s">
        <v>350</v>
      </c>
      <c r="B134" s="559"/>
      <c r="C134" s="559"/>
      <c r="D134" s="559"/>
      <c r="E134" s="559"/>
      <c r="F134" s="559"/>
    </row>
    <row r="135" spans="1:6" x14ac:dyDescent="0.3">
      <c r="A135" s="28"/>
      <c r="B135" s="26"/>
    </row>
    <row r="136" spans="1:6" x14ac:dyDescent="0.3">
      <c r="A136" s="523" t="s">
        <v>71</v>
      </c>
      <c r="B136" s="523"/>
      <c r="C136" s="523"/>
      <c r="D136" s="523"/>
      <c r="E136" s="523"/>
      <c r="F136" s="523"/>
    </row>
    <row r="137" spans="1:6" ht="14.4" customHeight="1" x14ac:dyDescent="0.3">
      <c r="A137" s="523" t="s">
        <v>72</v>
      </c>
      <c r="B137" s="523"/>
      <c r="C137" s="523"/>
      <c r="D137" s="523"/>
      <c r="E137" s="523"/>
      <c r="F137" s="523"/>
    </row>
    <row r="138" spans="1:6" x14ac:dyDescent="0.3">
      <c r="A138" s="523" t="s">
        <v>51</v>
      </c>
      <c r="B138" s="523"/>
      <c r="C138" s="523"/>
      <c r="D138" s="523"/>
      <c r="E138" s="523"/>
      <c r="F138" s="523"/>
    </row>
    <row r="139" spans="1:6" x14ac:dyDescent="0.3">
      <c r="A139" s="63" t="s">
        <v>70</v>
      </c>
      <c r="B139" s="63" t="s">
        <v>0</v>
      </c>
      <c r="C139" s="63" t="s">
        <v>2</v>
      </c>
      <c r="D139" s="63" t="s">
        <v>3</v>
      </c>
      <c r="E139" s="63" t="s">
        <v>4</v>
      </c>
      <c r="F139" s="82"/>
    </row>
    <row r="140" spans="1:6" ht="18" customHeight="1" x14ac:dyDescent="0.3">
      <c r="A140" s="106" t="s">
        <v>73</v>
      </c>
      <c r="B140" s="132">
        <v>0</v>
      </c>
      <c r="C140" s="25">
        <f>+B144</f>
        <v>0</v>
      </c>
      <c r="D140" s="25">
        <f>+C144</f>
        <v>0</v>
      </c>
      <c r="E140" s="86">
        <v>0</v>
      </c>
      <c r="F140" s="166"/>
    </row>
    <row r="141" spans="1:6" ht="18" customHeight="1" x14ac:dyDescent="0.3">
      <c r="A141" s="106" t="s">
        <v>74</v>
      </c>
      <c r="B141" s="25">
        <f>+C96</f>
        <v>0</v>
      </c>
      <c r="C141" s="25">
        <f>+D96</f>
        <v>0</v>
      </c>
      <c r="D141" s="25">
        <f>+E96</f>
        <v>0</v>
      </c>
      <c r="E141" s="86">
        <f>+B141+C141+D141</f>
        <v>0</v>
      </c>
      <c r="F141" s="44"/>
    </row>
    <row r="142" spans="1:6" ht="18" customHeight="1" x14ac:dyDescent="0.3">
      <c r="A142" s="69" t="s">
        <v>100</v>
      </c>
      <c r="B142" s="70">
        <f>+B140+B141</f>
        <v>0</v>
      </c>
      <c r="C142" s="70">
        <f>+C140+C141</f>
        <v>0</v>
      </c>
      <c r="D142" s="70">
        <f>+D140+D141</f>
        <v>0</v>
      </c>
      <c r="E142" s="70">
        <f>+E140+E141</f>
        <v>0</v>
      </c>
      <c r="F142" s="44"/>
    </row>
    <row r="143" spans="1:6" ht="18" customHeight="1" x14ac:dyDescent="0.3">
      <c r="A143" s="106" t="s">
        <v>152</v>
      </c>
      <c r="B143" s="25">
        <f>+C116</f>
        <v>0</v>
      </c>
      <c r="C143" s="25">
        <f>+D116</f>
        <v>0</v>
      </c>
      <c r="D143" s="25">
        <f>+E116</f>
        <v>0</v>
      </c>
      <c r="E143" s="86">
        <f>+SUM(B143:D143)</f>
        <v>0</v>
      </c>
      <c r="F143" s="44"/>
    </row>
    <row r="144" spans="1:6" ht="18" customHeight="1" x14ac:dyDescent="0.3">
      <c r="A144" s="69" t="s">
        <v>101</v>
      </c>
      <c r="B144" s="98">
        <f>+B142-B143</f>
        <v>0</v>
      </c>
      <c r="C144" s="70">
        <f>+C142-C143</f>
        <v>0</v>
      </c>
      <c r="D144" s="70">
        <f>+D142-D143</f>
        <v>0</v>
      </c>
      <c r="E144" s="70">
        <f>+E142-E143</f>
        <v>0</v>
      </c>
      <c r="F144" s="44"/>
    </row>
    <row r="145" spans="1:18" x14ac:dyDescent="0.3">
      <c r="A145" s="100" t="s">
        <v>163</v>
      </c>
      <c r="B145" s="482" t="s">
        <v>164</v>
      </c>
      <c r="C145" s="54"/>
      <c r="D145" s="54"/>
      <c r="E145" s="54"/>
    </row>
    <row r="146" spans="1:18" ht="18" customHeight="1" x14ac:dyDescent="0.3">
      <c r="A146" s="554" t="s">
        <v>190</v>
      </c>
      <c r="B146" s="555"/>
      <c r="C146" s="555"/>
      <c r="D146" s="555"/>
      <c r="E146" s="555"/>
      <c r="F146" s="93"/>
    </row>
    <row r="147" spans="1:18" ht="39.9" customHeight="1" x14ac:dyDescent="0.3">
      <c r="A147" s="551" t="s">
        <v>215</v>
      </c>
      <c r="B147" s="552"/>
      <c r="C147" s="552"/>
      <c r="D147" s="552"/>
      <c r="E147" s="552"/>
      <c r="F147" s="553"/>
    </row>
    <row r="148" spans="1:18" ht="18" customHeight="1" x14ac:dyDescent="0.3">
      <c r="A148" s="551" t="s">
        <v>125</v>
      </c>
      <c r="B148" s="552"/>
      <c r="C148" s="552"/>
      <c r="D148" s="552"/>
      <c r="E148" s="552"/>
      <c r="F148" s="553"/>
    </row>
    <row r="149" spans="1:18" ht="18" customHeight="1" x14ac:dyDescent="0.3">
      <c r="A149" s="551" t="s">
        <v>155</v>
      </c>
      <c r="B149" s="552"/>
      <c r="C149" s="552"/>
      <c r="D149" s="552"/>
      <c r="E149" s="552"/>
      <c r="F149" s="553"/>
    </row>
    <row r="150" spans="1:18" ht="18" customHeight="1" x14ac:dyDescent="0.3">
      <c r="A150" s="551" t="s">
        <v>128</v>
      </c>
      <c r="B150" s="552"/>
      <c r="C150" s="552"/>
      <c r="D150" s="552"/>
      <c r="E150" s="552"/>
      <c r="F150" s="553"/>
    </row>
    <row r="151" spans="1:18" ht="18" customHeight="1" x14ac:dyDescent="0.3">
      <c r="A151" s="548" t="s">
        <v>154</v>
      </c>
      <c r="B151" s="549"/>
      <c r="C151" s="549"/>
      <c r="D151" s="549"/>
      <c r="E151" s="549"/>
      <c r="F151" s="550"/>
    </row>
    <row r="152" spans="1:18" ht="15" customHeight="1" x14ac:dyDescent="0.3">
      <c r="A152" s="72" t="s">
        <v>126</v>
      </c>
      <c r="B152" s="73"/>
      <c r="C152" s="73"/>
      <c r="D152" s="73"/>
      <c r="E152" s="73"/>
      <c r="F152" s="74"/>
    </row>
    <row r="153" spans="1:18" s="81" customFormat="1" ht="39.9" customHeight="1" x14ac:dyDescent="0.3">
      <c r="A153" s="530" t="s">
        <v>127</v>
      </c>
      <c r="B153" s="531"/>
      <c r="C153" s="531"/>
      <c r="D153" s="531"/>
      <c r="E153" s="531"/>
      <c r="F153" s="532"/>
      <c r="G153" s="309"/>
      <c r="H153" s="309"/>
      <c r="I153" s="309"/>
      <c r="J153" s="309"/>
      <c r="K153" s="309"/>
      <c r="L153" s="309"/>
      <c r="M153" s="309"/>
      <c r="N153" s="309"/>
      <c r="O153" s="309"/>
      <c r="P153" s="309"/>
      <c r="Q153" s="309"/>
      <c r="R153" s="309"/>
    </row>
    <row r="154" spans="1:18" ht="9.9" customHeight="1" x14ac:dyDescent="0.35">
      <c r="A154" s="287"/>
      <c r="B154" s="3"/>
      <c r="C154" s="3"/>
      <c r="D154" s="3"/>
      <c r="E154" s="287"/>
      <c r="F154" s="287"/>
    </row>
    <row r="155" spans="1:18" ht="15" customHeight="1" x14ac:dyDescent="0.3">
      <c r="A155" s="288"/>
      <c r="B155" s="523" t="s">
        <v>129</v>
      </c>
      <c r="C155" s="523"/>
      <c r="D155" s="523"/>
      <c r="E155" s="353"/>
      <c r="F155" s="353"/>
    </row>
    <row r="156" spans="1:18" ht="33" customHeight="1" x14ac:dyDescent="0.3">
      <c r="A156" s="288"/>
      <c r="B156" s="546" t="s">
        <v>130</v>
      </c>
      <c r="C156" s="546"/>
      <c r="D156" s="546"/>
      <c r="E156" s="353"/>
      <c r="F156" s="353"/>
    </row>
    <row r="157" spans="1:18" ht="15" customHeight="1" x14ac:dyDescent="0.3">
      <c r="A157" s="288"/>
      <c r="B157" s="523" t="s">
        <v>51</v>
      </c>
      <c r="C157" s="523"/>
      <c r="D157" s="523"/>
      <c r="E157" s="353"/>
      <c r="F157" s="353"/>
    </row>
    <row r="158" spans="1:18" ht="18" customHeight="1" x14ac:dyDescent="0.3">
      <c r="A158" s="288"/>
      <c r="B158" s="545" t="s">
        <v>70</v>
      </c>
      <c r="C158" s="545"/>
      <c r="D158" s="64" t="s">
        <v>82</v>
      </c>
      <c r="E158" s="338"/>
      <c r="F158" s="354"/>
    </row>
    <row r="159" spans="1:18" ht="18" customHeight="1" x14ac:dyDescent="0.3">
      <c r="A159" s="288"/>
      <c r="B159" s="524" t="s">
        <v>203</v>
      </c>
      <c r="C159" s="524"/>
      <c r="D159" s="64"/>
      <c r="E159" s="338"/>
      <c r="F159" s="354"/>
    </row>
    <row r="160" spans="1:18" ht="18" customHeight="1" x14ac:dyDescent="0.3">
      <c r="A160" s="288"/>
      <c r="B160" s="85" t="s">
        <v>131</v>
      </c>
      <c r="D160" s="352">
        <v>0</v>
      </c>
      <c r="E160" s="338"/>
      <c r="F160" s="354"/>
    </row>
    <row r="161" spans="1:6" ht="18" customHeight="1" x14ac:dyDescent="0.3">
      <c r="A161" s="288"/>
      <c r="B161" s="85" t="s">
        <v>132</v>
      </c>
      <c r="D161" s="352">
        <v>0</v>
      </c>
      <c r="E161" s="338"/>
      <c r="F161" s="354"/>
    </row>
    <row r="162" spans="1:6" ht="18" customHeight="1" x14ac:dyDescent="0.3">
      <c r="A162" s="288"/>
      <c r="B162" s="525" t="s">
        <v>16</v>
      </c>
      <c r="C162" s="525"/>
      <c r="D162" s="194">
        <f>+D160+D161</f>
        <v>0</v>
      </c>
      <c r="E162" s="338"/>
      <c r="F162" s="354"/>
    </row>
    <row r="163" spans="1:6" ht="9.9" customHeight="1" x14ac:dyDescent="0.3">
      <c r="A163" s="288"/>
      <c r="B163" s="85"/>
      <c r="D163" s="25"/>
      <c r="E163" s="355"/>
      <c r="F163" s="354"/>
    </row>
    <row r="164" spans="1:6" ht="18" customHeight="1" x14ac:dyDescent="0.3">
      <c r="A164" s="288"/>
      <c r="B164" s="524" t="s">
        <v>204</v>
      </c>
      <c r="C164" s="524"/>
      <c r="D164" s="64" t="s">
        <v>82</v>
      </c>
      <c r="E164" s="355"/>
      <c r="F164" s="354"/>
    </row>
    <row r="165" spans="1:6" ht="18" customHeight="1" x14ac:dyDescent="0.3">
      <c r="A165" s="288"/>
      <c r="B165" s="85" t="s">
        <v>131</v>
      </c>
      <c r="D165" s="352">
        <v>0</v>
      </c>
      <c r="E165" s="355"/>
      <c r="F165" s="354"/>
    </row>
    <row r="166" spans="1:6" ht="18" customHeight="1" x14ac:dyDescent="0.3">
      <c r="A166" s="288"/>
      <c r="B166" s="85" t="s">
        <v>205</v>
      </c>
      <c r="D166" s="352">
        <v>0</v>
      </c>
      <c r="E166" s="355"/>
      <c r="F166" s="354"/>
    </row>
    <row r="167" spans="1:6" ht="18" customHeight="1" x14ac:dyDescent="0.3">
      <c r="A167" s="288"/>
      <c r="B167" s="525" t="s">
        <v>206</v>
      </c>
      <c r="C167" s="525"/>
      <c r="D167" s="194">
        <f>+D165+D166</f>
        <v>0</v>
      </c>
      <c r="E167" s="355"/>
      <c r="F167" s="354"/>
    </row>
    <row r="168" spans="1:6" ht="9.9" customHeight="1" x14ac:dyDescent="0.3">
      <c r="A168" s="288"/>
      <c r="B168" s="85"/>
      <c r="D168" s="86"/>
      <c r="E168" s="355"/>
      <c r="F168" s="354"/>
    </row>
    <row r="169" spans="1:6" ht="18" customHeight="1" x14ac:dyDescent="0.3">
      <c r="A169" s="288"/>
      <c r="B169" s="524" t="s">
        <v>207</v>
      </c>
      <c r="C169" s="524"/>
      <c r="D169" s="64" t="s">
        <v>82</v>
      </c>
      <c r="E169" s="355"/>
      <c r="F169" s="354"/>
    </row>
    <row r="170" spans="1:6" ht="18" customHeight="1" x14ac:dyDescent="0.3">
      <c r="A170" s="288"/>
      <c r="B170" s="85" t="s">
        <v>131</v>
      </c>
      <c r="D170" s="352">
        <f>+D160-D165</f>
        <v>0</v>
      </c>
      <c r="E170" s="355"/>
      <c r="F170" s="354"/>
    </row>
    <row r="171" spans="1:6" ht="18" customHeight="1" x14ac:dyDescent="0.3">
      <c r="A171" s="288"/>
      <c r="B171" s="85" t="s">
        <v>132</v>
      </c>
      <c r="D171" s="352">
        <f>+D161-D166</f>
        <v>0</v>
      </c>
      <c r="E171" s="355"/>
      <c r="F171" s="354"/>
    </row>
    <row r="172" spans="1:6" ht="18" customHeight="1" x14ac:dyDescent="0.3">
      <c r="A172" s="288"/>
      <c r="B172" s="525" t="s">
        <v>208</v>
      </c>
      <c r="C172" s="525"/>
      <c r="D172" s="196">
        <f>+D170+D171</f>
        <v>0</v>
      </c>
      <c r="E172" s="355"/>
      <c r="F172" s="354"/>
    </row>
    <row r="173" spans="1:6" ht="15" customHeight="1" x14ac:dyDescent="0.3">
      <c r="A173" s="288"/>
      <c r="B173" s="139" t="s">
        <v>209</v>
      </c>
      <c r="C173" s="54"/>
      <c r="D173" s="136"/>
      <c r="E173" s="136"/>
      <c r="F173" s="21">
        <f>+D165-F176</f>
        <v>0</v>
      </c>
    </row>
    <row r="174" spans="1:6" ht="15" customHeight="1" x14ac:dyDescent="0.3">
      <c r="A174" s="288"/>
      <c r="B174" s="356"/>
      <c r="C174" s="357"/>
      <c r="D174" s="358"/>
      <c r="E174" s="358"/>
      <c r="F174" s="359"/>
    </row>
    <row r="175" spans="1:6" ht="15" customHeight="1" x14ac:dyDescent="0.3">
      <c r="A175" s="63" t="s">
        <v>53</v>
      </c>
      <c r="B175" s="63" t="s">
        <v>235</v>
      </c>
      <c r="C175" s="63" t="s">
        <v>0</v>
      </c>
      <c r="D175" s="63" t="s">
        <v>2</v>
      </c>
      <c r="E175" s="63" t="s">
        <v>3</v>
      </c>
      <c r="F175" s="63" t="s">
        <v>4</v>
      </c>
    </row>
    <row r="176" spans="1:6" ht="18" customHeight="1" x14ac:dyDescent="0.3">
      <c r="A176" s="257" t="s">
        <v>234</v>
      </c>
      <c r="B176" s="159"/>
      <c r="C176" s="160">
        <f>+SUM(C177:C186)</f>
        <v>0</v>
      </c>
      <c r="D176" s="160">
        <f>+SUM(D177:D186)</f>
        <v>0</v>
      </c>
      <c r="E176" s="160">
        <f>+SUM(E177:E186)</f>
        <v>0</v>
      </c>
      <c r="F176" s="160">
        <f>+SUM(F177:F186)</f>
        <v>0</v>
      </c>
    </row>
    <row r="177" spans="1:6" ht="15" customHeight="1" x14ac:dyDescent="0.3">
      <c r="A177" s="129">
        <v>0</v>
      </c>
      <c r="B177" s="134" t="s">
        <v>182</v>
      </c>
      <c r="C177" s="349">
        <v>0</v>
      </c>
      <c r="D177" s="349">
        <v>0</v>
      </c>
      <c r="E177" s="349">
        <v>0</v>
      </c>
      <c r="F177" s="251">
        <f>+C177+D177+E177</f>
        <v>0</v>
      </c>
    </row>
    <row r="178" spans="1:6" ht="15" customHeight="1" x14ac:dyDescent="0.3">
      <c r="A178" s="129">
        <v>1</v>
      </c>
      <c r="B178" s="134" t="s">
        <v>170</v>
      </c>
      <c r="C178" s="349">
        <v>0</v>
      </c>
      <c r="D178" s="350">
        <v>0</v>
      </c>
      <c r="E178" s="350">
        <v>0</v>
      </c>
      <c r="F178" s="251">
        <f t="shared" ref="F178:F186" si="18">+C178+D178+E178</f>
        <v>0</v>
      </c>
    </row>
    <row r="179" spans="1:6" ht="15" customHeight="1" x14ac:dyDescent="0.3">
      <c r="A179" s="129">
        <v>2</v>
      </c>
      <c r="B179" s="134" t="s">
        <v>183</v>
      </c>
      <c r="C179" s="349">
        <v>0</v>
      </c>
      <c r="D179" s="349">
        <v>0</v>
      </c>
      <c r="E179" s="349">
        <v>0</v>
      </c>
      <c r="F179" s="251">
        <f t="shared" si="18"/>
        <v>0</v>
      </c>
    </row>
    <row r="180" spans="1:6" ht="15" customHeight="1" x14ac:dyDescent="0.3">
      <c r="A180" s="129">
        <v>3</v>
      </c>
      <c r="B180" s="134" t="s">
        <v>184</v>
      </c>
      <c r="C180" s="349">
        <v>0</v>
      </c>
      <c r="D180" s="349">
        <v>0</v>
      </c>
      <c r="E180" s="349">
        <v>0</v>
      </c>
      <c r="F180" s="251">
        <f t="shared" si="18"/>
        <v>0</v>
      </c>
    </row>
    <row r="181" spans="1:6" ht="15" customHeight="1" x14ac:dyDescent="0.3">
      <c r="A181" s="129">
        <v>4</v>
      </c>
      <c r="B181" s="134" t="s">
        <v>185</v>
      </c>
      <c r="C181" s="349">
        <v>0</v>
      </c>
      <c r="D181" s="349">
        <v>0</v>
      </c>
      <c r="E181" s="349">
        <v>0</v>
      </c>
      <c r="F181" s="251">
        <f t="shared" si="18"/>
        <v>0</v>
      </c>
    </row>
    <row r="182" spans="1:6" ht="15" customHeight="1" x14ac:dyDescent="0.3">
      <c r="A182" s="129">
        <v>5</v>
      </c>
      <c r="B182" s="134" t="s">
        <v>186</v>
      </c>
      <c r="C182" s="349">
        <v>0</v>
      </c>
      <c r="D182" s="349">
        <v>0</v>
      </c>
      <c r="E182" s="349">
        <v>0</v>
      </c>
      <c r="F182" s="251">
        <f t="shared" si="18"/>
        <v>0</v>
      </c>
    </row>
    <row r="183" spans="1:6" ht="15" customHeight="1" x14ac:dyDescent="0.3">
      <c r="A183" s="129">
        <v>6</v>
      </c>
      <c r="B183" s="134" t="s">
        <v>167</v>
      </c>
      <c r="C183" s="349">
        <v>0</v>
      </c>
      <c r="D183" s="349">
        <v>0</v>
      </c>
      <c r="E183" s="349">
        <v>0</v>
      </c>
      <c r="F183" s="251">
        <f t="shared" si="18"/>
        <v>0</v>
      </c>
    </row>
    <row r="184" spans="1:6" ht="15" customHeight="1" x14ac:dyDescent="0.3">
      <c r="A184" s="129">
        <v>7</v>
      </c>
      <c r="B184" s="134" t="s">
        <v>168</v>
      </c>
      <c r="C184" s="349">
        <v>0</v>
      </c>
      <c r="D184" s="349">
        <v>0</v>
      </c>
      <c r="E184" s="349">
        <v>0</v>
      </c>
      <c r="F184" s="251">
        <f t="shared" si="18"/>
        <v>0</v>
      </c>
    </row>
    <row r="185" spans="1:6" ht="15" customHeight="1" x14ac:dyDescent="0.3">
      <c r="A185" s="129">
        <v>8</v>
      </c>
      <c r="B185" s="134" t="s">
        <v>187</v>
      </c>
      <c r="C185" s="349">
        <v>0</v>
      </c>
      <c r="D185" s="349">
        <v>0</v>
      </c>
      <c r="E185" s="349">
        <v>0</v>
      </c>
      <c r="F185" s="251">
        <f t="shared" si="18"/>
        <v>0</v>
      </c>
    </row>
    <row r="186" spans="1:6" ht="15" customHeight="1" x14ac:dyDescent="0.3">
      <c r="A186" s="161">
        <v>9</v>
      </c>
      <c r="B186" s="162" t="s">
        <v>188</v>
      </c>
      <c r="C186" s="360">
        <v>0</v>
      </c>
      <c r="D186" s="360">
        <v>0</v>
      </c>
      <c r="E186" s="360">
        <v>0</v>
      </c>
      <c r="F186" s="256">
        <f t="shared" si="18"/>
        <v>0</v>
      </c>
    </row>
    <row r="187" spans="1:6" ht="15" customHeight="1" x14ac:dyDescent="0.3">
      <c r="A187" s="547" t="s">
        <v>209</v>
      </c>
      <c r="B187" s="547"/>
      <c r="C187" s="547"/>
      <c r="D187" s="547"/>
      <c r="E187" s="547"/>
      <c r="F187" s="547"/>
    </row>
    <row r="188" spans="1:6" ht="15" customHeight="1" x14ac:dyDescent="0.3">
      <c r="A188" s="72" t="s">
        <v>126</v>
      </c>
      <c r="B188" s="73"/>
      <c r="C188" s="73"/>
      <c r="D188" s="73"/>
      <c r="E188" s="73"/>
      <c r="F188" s="74"/>
    </row>
    <row r="189" spans="1:6" ht="45" customHeight="1" x14ac:dyDescent="0.3">
      <c r="A189" s="530" t="s">
        <v>127</v>
      </c>
      <c r="B189" s="531"/>
      <c r="C189" s="531"/>
      <c r="D189" s="531"/>
      <c r="E189" s="531"/>
      <c r="F189" s="532"/>
    </row>
    <row r="190" spans="1:6" ht="15" customHeight="1" x14ac:dyDescent="0.35">
      <c r="A190" s="3"/>
      <c r="B190" s="3"/>
      <c r="C190" s="3"/>
      <c r="D190" s="3"/>
      <c r="E190" s="3"/>
      <c r="F190" s="3"/>
    </row>
    <row r="191" spans="1:6" ht="39.9" customHeight="1" x14ac:dyDescent="0.3">
      <c r="A191" s="87" t="s">
        <v>75</v>
      </c>
      <c r="B191" s="534" t="s">
        <v>351</v>
      </c>
      <c r="C191" s="535"/>
      <c r="D191" s="536" t="s">
        <v>48</v>
      </c>
      <c r="E191" s="537"/>
      <c r="F191" s="538"/>
    </row>
    <row r="192" spans="1:6" ht="39.9" customHeight="1" x14ac:dyDescent="0.3">
      <c r="A192" s="88" t="s">
        <v>46</v>
      </c>
      <c r="B192" s="534" t="s">
        <v>352</v>
      </c>
      <c r="C192" s="535"/>
      <c r="D192" s="539"/>
      <c r="E192" s="540"/>
      <c r="F192" s="541"/>
    </row>
    <row r="193" spans="1:6" ht="39.9" customHeight="1" x14ac:dyDescent="0.3">
      <c r="A193" s="89" t="s">
        <v>47</v>
      </c>
      <c r="B193" s="534" t="s">
        <v>344</v>
      </c>
      <c r="C193" s="535"/>
      <c r="D193" s="542"/>
      <c r="E193" s="543"/>
      <c r="F193" s="544"/>
    </row>
    <row r="194" spans="1:6" x14ac:dyDescent="0.3">
      <c r="A194" s="533" t="s">
        <v>122</v>
      </c>
      <c r="B194" s="533"/>
      <c r="C194" s="533"/>
      <c r="D194" s="533"/>
      <c r="E194" s="533"/>
      <c r="F194" s="533"/>
    </row>
    <row r="195" spans="1:6" x14ac:dyDescent="0.3">
      <c r="A195" s="96"/>
      <c r="B195" s="96"/>
      <c r="C195" s="96"/>
      <c r="D195" s="96"/>
      <c r="E195" s="96"/>
      <c r="F195" s="96"/>
    </row>
    <row r="196" spans="1:6" x14ac:dyDescent="0.3">
      <c r="A196" s="527" t="s">
        <v>149</v>
      </c>
      <c r="B196" s="528"/>
      <c r="C196" s="528"/>
      <c r="D196" s="528"/>
      <c r="E196" s="528"/>
      <c r="F196" s="529"/>
    </row>
    <row r="197" spans="1:6" x14ac:dyDescent="0.3">
      <c r="A197" s="75" t="s">
        <v>133</v>
      </c>
      <c r="F197" s="76"/>
    </row>
    <row r="198" spans="1:6" ht="9.9" customHeight="1" x14ac:dyDescent="0.3">
      <c r="A198" s="77"/>
      <c r="F198" s="76"/>
    </row>
    <row r="199" spans="1:6" ht="33" customHeight="1" thickBot="1" x14ac:dyDescent="0.35">
      <c r="A199" s="141" t="s">
        <v>210</v>
      </c>
      <c r="B199" s="140">
        <v>0</v>
      </c>
      <c r="F199" s="76"/>
    </row>
    <row r="200" spans="1:6" ht="16.2" thickTop="1" x14ac:dyDescent="0.3">
      <c r="A200" s="77"/>
      <c r="F200" s="76"/>
    </row>
    <row r="201" spans="1:6" x14ac:dyDescent="0.3">
      <c r="A201" s="75" t="s">
        <v>140</v>
      </c>
      <c r="D201" s="22" t="s">
        <v>176</v>
      </c>
      <c r="F201" s="76"/>
    </row>
    <row r="202" spans="1:6" x14ac:dyDescent="0.3">
      <c r="A202" s="77" t="s">
        <v>134</v>
      </c>
      <c r="B202" s="33">
        <f>+B77</f>
        <v>170174754693</v>
      </c>
      <c r="D202" s="515" t="s">
        <v>172</v>
      </c>
      <c r="E202" s="515"/>
      <c r="F202" s="526"/>
    </row>
    <row r="203" spans="1:6" x14ac:dyDescent="0.3">
      <c r="A203" s="77" t="s">
        <v>141</v>
      </c>
      <c r="B203" s="35">
        <f>+F96</f>
        <v>0</v>
      </c>
      <c r="D203" s="515"/>
      <c r="E203" s="515"/>
      <c r="F203" s="526"/>
    </row>
    <row r="204" spans="1:6" ht="16.2" thickBot="1" x14ac:dyDescent="0.35">
      <c r="A204" s="77" t="s">
        <v>135</v>
      </c>
      <c r="B204" s="119">
        <f>+B202-B203</f>
        <v>170174754693</v>
      </c>
      <c r="D204" s="16" t="s">
        <v>173</v>
      </c>
      <c r="F204" s="121">
        <f>+F96</f>
        <v>0</v>
      </c>
    </row>
    <row r="205" spans="1:6" ht="16.2" thickTop="1" x14ac:dyDescent="0.3">
      <c r="A205" s="77"/>
      <c r="D205" s="16" t="s">
        <v>174</v>
      </c>
      <c r="F205" s="122">
        <f>+F116</f>
        <v>0</v>
      </c>
    </row>
    <row r="206" spans="1:6" ht="16.2" thickBot="1" x14ac:dyDescent="0.35">
      <c r="A206" s="75" t="s">
        <v>136</v>
      </c>
      <c r="D206" s="22" t="s">
        <v>175</v>
      </c>
      <c r="E206" s="22"/>
      <c r="F206" s="123" t="e">
        <f>+F205/F204</f>
        <v>#DIV/0!</v>
      </c>
    </row>
    <row r="207" spans="1:6" ht="16.2" thickTop="1" x14ac:dyDescent="0.3">
      <c r="A207" s="77" t="s">
        <v>137</v>
      </c>
      <c r="B207" s="33">
        <f>+F29</f>
        <v>0</v>
      </c>
      <c r="F207" s="76"/>
    </row>
    <row r="208" spans="1:6" x14ac:dyDescent="0.3">
      <c r="A208" s="77" t="s">
        <v>138</v>
      </c>
      <c r="B208" s="35">
        <f>+F116</f>
        <v>0</v>
      </c>
      <c r="D208" s="515" t="s">
        <v>177</v>
      </c>
      <c r="E208" s="515"/>
      <c r="F208" s="526"/>
    </row>
    <row r="209" spans="1:6" ht="16.2" thickBot="1" x14ac:dyDescent="0.35">
      <c r="A209" s="77" t="s">
        <v>139</v>
      </c>
      <c r="B209" s="120">
        <f>+B207-B208</f>
        <v>0</v>
      </c>
      <c r="D209" s="515"/>
      <c r="E209" s="515"/>
      <c r="F209" s="526"/>
    </row>
    <row r="210" spans="1:6" ht="16.2" thickTop="1" x14ac:dyDescent="0.3">
      <c r="A210" s="77"/>
      <c r="B210"/>
      <c r="D210" s="125" t="s">
        <v>178</v>
      </c>
      <c r="E210" s="124"/>
      <c r="F210" s="121">
        <f>+B77</f>
        <v>170174754693</v>
      </c>
    </row>
    <row r="211" spans="1:6" x14ac:dyDescent="0.3">
      <c r="A211" s="77"/>
      <c r="B211"/>
      <c r="D211" s="125" t="s">
        <v>174</v>
      </c>
      <c r="E211" s="124"/>
      <c r="F211" s="122">
        <f>+F116</f>
        <v>0</v>
      </c>
    </row>
    <row r="212" spans="1:6" ht="16.2" thickBot="1" x14ac:dyDescent="0.35">
      <c r="A212" s="77"/>
      <c r="B212"/>
      <c r="D212" s="124"/>
      <c r="E212" s="124"/>
      <c r="F212" s="123">
        <f>+F211/F210</f>
        <v>0</v>
      </c>
    </row>
    <row r="213" spans="1:6" ht="16.2" thickTop="1" x14ac:dyDescent="0.3">
      <c r="A213" s="78"/>
      <c r="B213" s="79"/>
      <c r="C213" s="79"/>
      <c r="D213" s="79"/>
      <c r="E213" s="79"/>
      <c r="F213" s="80"/>
    </row>
    <row r="214" spans="1:6" s="288" customFormat="1" x14ac:dyDescent="0.3"/>
    <row r="215" spans="1:6" s="288" customFormat="1" x14ac:dyDescent="0.3"/>
    <row r="216" spans="1:6" s="288" customFormat="1" x14ac:dyDescent="0.3"/>
    <row r="217" spans="1:6" s="288" customFormat="1" x14ac:dyDescent="0.3"/>
    <row r="218" spans="1:6" s="288" customFormat="1" x14ac:dyDescent="0.3"/>
    <row r="219" spans="1:6" s="288" customFormat="1" x14ac:dyDescent="0.3"/>
    <row r="220" spans="1:6" s="288" customFormat="1" x14ac:dyDescent="0.3"/>
    <row r="221" spans="1:6" s="288" customFormat="1" x14ac:dyDescent="0.3"/>
    <row r="222" spans="1:6" s="288" customFormat="1" x14ac:dyDescent="0.3"/>
    <row r="223" spans="1:6" s="288" customFormat="1" x14ac:dyDescent="0.3"/>
    <row r="224" spans="1:6" s="288" customFormat="1" x14ac:dyDescent="0.3"/>
    <row r="225" s="288" customFormat="1" x14ac:dyDescent="0.3"/>
    <row r="226" s="288" customFormat="1" x14ac:dyDescent="0.3"/>
    <row r="227" s="288" customFormat="1" x14ac:dyDescent="0.3"/>
    <row r="228" s="288" customFormat="1" x14ac:dyDescent="0.3"/>
    <row r="229" s="288" customFormat="1" x14ac:dyDescent="0.3"/>
    <row r="230" s="288" customFormat="1" x14ac:dyDescent="0.3"/>
    <row r="231" s="288" customFormat="1" x14ac:dyDescent="0.3"/>
    <row r="232" s="288" customFormat="1" x14ac:dyDescent="0.3"/>
    <row r="233" s="288" customFormat="1" x14ac:dyDescent="0.3"/>
    <row r="234" s="288" customFormat="1" x14ac:dyDescent="0.3"/>
    <row r="235" s="288" customFormat="1" x14ac:dyDescent="0.3"/>
    <row r="236" s="288" customFormat="1" x14ac:dyDescent="0.3"/>
    <row r="237" s="288" customFormat="1" x14ac:dyDescent="0.3"/>
    <row r="238" s="288" customFormat="1" x14ac:dyDescent="0.3"/>
    <row r="239" s="288" customFormat="1" x14ac:dyDescent="0.3"/>
    <row r="240" s="288" customFormat="1" x14ac:dyDescent="0.3"/>
    <row r="241" s="288" customFormat="1" x14ac:dyDescent="0.3"/>
    <row r="242" s="288" customFormat="1" x14ac:dyDescent="0.3"/>
    <row r="243" s="288" customFormat="1" x14ac:dyDescent="0.3"/>
    <row r="244" s="288" customFormat="1" x14ac:dyDescent="0.3"/>
    <row r="245" s="288" customFormat="1" x14ac:dyDescent="0.3"/>
    <row r="246" s="288" customFormat="1" x14ac:dyDescent="0.3"/>
    <row r="247" s="288" customFormat="1" x14ac:dyDescent="0.3"/>
    <row r="248" s="288" customFormat="1" x14ac:dyDescent="0.3"/>
    <row r="249" s="288" customFormat="1" x14ac:dyDescent="0.3"/>
    <row r="250" s="288" customFormat="1" x14ac:dyDescent="0.3"/>
    <row r="251" s="288" customFormat="1" x14ac:dyDescent="0.3"/>
    <row r="252" s="288" customFormat="1" x14ac:dyDescent="0.3"/>
    <row r="253" s="288" customFormat="1" x14ac:dyDescent="0.3"/>
    <row r="254" s="288" customFormat="1" x14ac:dyDescent="0.3"/>
    <row r="255" s="288" customFormat="1" x14ac:dyDescent="0.3"/>
    <row r="256" s="288" customFormat="1" x14ac:dyDescent="0.3"/>
    <row r="257" s="288" customFormat="1" x14ac:dyDescent="0.3"/>
    <row r="258" s="288" customFormat="1" x14ac:dyDescent="0.3"/>
    <row r="259" s="288" customFormat="1" x14ac:dyDescent="0.3"/>
    <row r="260" s="288" customFormat="1" x14ac:dyDescent="0.3"/>
    <row r="261" s="288" customFormat="1" x14ac:dyDescent="0.3"/>
    <row r="262" s="288" customFormat="1" x14ac:dyDescent="0.3"/>
    <row r="263" s="288" customFormat="1" x14ac:dyDescent="0.3"/>
    <row r="264" s="288" customFormat="1" x14ac:dyDescent="0.3"/>
    <row r="265" s="288" customFormat="1" x14ac:dyDescent="0.3"/>
    <row r="266" s="288" customFormat="1" x14ac:dyDescent="0.3"/>
    <row r="267" s="288" customFormat="1" x14ac:dyDescent="0.3"/>
    <row r="268" s="288" customFormat="1" x14ac:dyDescent="0.3"/>
    <row r="269" s="288" customFormat="1" x14ac:dyDescent="0.3"/>
    <row r="270" s="288" customFormat="1" x14ac:dyDescent="0.3"/>
    <row r="271" s="288" customFormat="1" x14ac:dyDescent="0.3"/>
    <row r="272" s="288" customFormat="1" x14ac:dyDescent="0.3"/>
    <row r="273" s="288" customFormat="1" x14ac:dyDescent="0.3"/>
    <row r="274" s="288" customFormat="1" x14ac:dyDescent="0.3"/>
    <row r="275" s="288" customFormat="1" x14ac:dyDescent="0.3"/>
    <row r="276" s="288" customFormat="1" x14ac:dyDescent="0.3"/>
    <row r="277" s="288" customFormat="1" x14ac:dyDescent="0.3"/>
    <row r="278" s="288" customFormat="1" x14ac:dyDescent="0.3"/>
    <row r="279" s="288" customFormat="1" x14ac:dyDescent="0.3"/>
    <row r="280" s="288" customFormat="1" x14ac:dyDescent="0.3"/>
    <row r="281" s="288" customFormat="1" x14ac:dyDescent="0.3"/>
    <row r="282" s="288" customFormat="1" x14ac:dyDescent="0.3"/>
    <row r="283" s="288" customFormat="1" x14ac:dyDescent="0.3"/>
    <row r="284" s="288" customFormat="1" x14ac:dyDescent="0.3"/>
    <row r="285" s="288" customFormat="1" x14ac:dyDescent="0.3"/>
    <row r="286" s="288" customFormat="1" x14ac:dyDescent="0.3"/>
    <row r="287" s="288" customFormat="1" x14ac:dyDescent="0.3"/>
    <row r="288" s="288" customFormat="1" x14ac:dyDescent="0.3"/>
    <row r="289" s="288" customFormat="1" x14ac:dyDescent="0.3"/>
    <row r="290" s="288" customFormat="1" x14ac:dyDescent="0.3"/>
    <row r="291" s="288" customFormat="1" x14ac:dyDescent="0.3"/>
    <row r="292" s="288" customFormat="1" x14ac:dyDescent="0.3"/>
    <row r="293" s="288" customFormat="1" x14ac:dyDescent="0.3"/>
    <row r="294" s="288" customFormat="1" x14ac:dyDescent="0.3"/>
    <row r="295" s="288" customFormat="1" x14ac:dyDescent="0.3"/>
    <row r="296" s="288" customFormat="1" x14ac:dyDescent="0.3"/>
    <row r="297" s="288" customFormat="1" x14ac:dyDescent="0.3"/>
    <row r="298" s="288" customFormat="1" x14ac:dyDescent="0.3"/>
    <row r="299" s="288" customFormat="1" x14ac:dyDescent="0.3"/>
    <row r="300" s="288" customFormat="1" x14ac:dyDescent="0.3"/>
    <row r="301" s="288" customFormat="1" x14ac:dyDescent="0.3"/>
    <row r="302" s="288" customFormat="1" x14ac:dyDescent="0.3"/>
    <row r="303" s="288" customFormat="1" x14ac:dyDescent="0.3"/>
    <row r="304" s="288" customFormat="1" x14ac:dyDescent="0.3"/>
    <row r="305" s="288" customFormat="1" x14ac:dyDescent="0.3"/>
    <row r="306" s="288" customFormat="1" x14ac:dyDescent="0.3"/>
    <row r="307" s="288" customFormat="1" x14ac:dyDescent="0.3"/>
    <row r="308" s="288" customFormat="1" x14ac:dyDescent="0.3"/>
    <row r="309" s="288" customFormat="1" x14ac:dyDescent="0.3"/>
    <row r="310" s="288" customFormat="1" x14ac:dyDescent="0.3"/>
    <row r="311" s="288" customFormat="1" x14ac:dyDescent="0.3"/>
    <row r="312" s="288" customFormat="1" x14ac:dyDescent="0.3"/>
    <row r="313" s="288" customFormat="1" x14ac:dyDescent="0.3"/>
    <row r="314" s="288" customFormat="1" x14ac:dyDescent="0.3"/>
    <row r="315" s="288" customFormat="1" x14ac:dyDescent="0.3"/>
    <row r="316" s="288" customFormat="1" x14ac:dyDescent="0.3"/>
    <row r="317" s="288" customFormat="1" x14ac:dyDescent="0.3"/>
    <row r="318" s="288" customFormat="1" x14ac:dyDescent="0.3"/>
    <row r="319" s="288" customFormat="1" x14ac:dyDescent="0.3"/>
    <row r="320" s="288" customFormat="1" x14ac:dyDescent="0.3"/>
    <row r="321" s="288" customFormat="1" x14ac:dyDescent="0.3"/>
    <row r="322" s="288" customFormat="1" x14ac:dyDescent="0.3"/>
    <row r="323" s="288" customFormat="1" x14ac:dyDescent="0.3"/>
    <row r="324" s="288" customFormat="1" x14ac:dyDescent="0.3"/>
    <row r="325" s="288" customFormat="1" x14ac:dyDescent="0.3"/>
    <row r="326" s="288" customFormat="1" x14ac:dyDescent="0.3"/>
    <row r="327" s="288" customFormat="1" x14ac:dyDescent="0.3"/>
    <row r="328" s="288" customFormat="1" x14ac:dyDescent="0.3"/>
    <row r="329" s="288" customFormat="1" x14ac:dyDescent="0.3"/>
    <row r="330" s="288" customFormat="1" x14ac:dyDescent="0.3"/>
    <row r="331" s="288" customFormat="1" x14ac:dyDescent="0.3"/>
    <row r="332" s="288" customFormat="1" x14ac:dyDescent="0.3"/>
    <row r="333" s="288" customFormat="1" x14ac:dyDescent="0.3"/>
    <row r="334" s="288" customFormat="1" x14ac:dyDescent="0.3"/>
    <row r="335" s="288" customFormat="1" x14ac:dyDescent="0.3"/>
    <row r="336" s="288" customFormat="1" x14ac:dyDescent="0.3"/>
    <row r="337" s="288" customFormat="1" x14ac:dyDescent="0.3"/>
    <row r="338" s="288" customFormat="1" x14ac:dyDescent="0.3"/>
    <row r="339" s="288" customFormat="1" x14ac:dyDescent="0.3"/>
    <row r="340" s="288" customFormat="1" x14ac:dyDescent="0.3"/>
    <row r="341" s="288" customFormat="1" x14ac:dyDescent="0.3"/>
    <row r="342" s="288" customFormat="1" x14ac:dyDescent="0.3"/>
    <row r="343" s="288" customFormat="1" x14ac:dyDescent="0.3"/>
    <row r="344" s="288" customFormat="1" x14ac:dyDescent="0.3"/>
    <row r="345" s="288" customFormat="1" x14ac:dyDescent="0.3"/>
    <row r="346" s="288" customFormat="1" x14ac:dyDescent="0.3"/>
    <row r="347" s="288" customFormat="1" x14ac:dyDescent="0.3"/>
    <row r="348" s="288" customFormat="1" x14ac:dyDescent="0.3"/>
    <row r="349" s="288" customFormat="1" x14ac:dyDescent="0.3"/>
    <row r="350" s="288" customFormat="1" x14ac:dyDescent="0.3"/>
    <row r="351" s="288" customFormat="1" x14ac:dyDescent="0.3"/>
    <row r="352" s="288" customFormat="1" x14ac:dyDescent="0.3"/>
    <row r="353" s="288" customFormat="1" x14ac:dyDescent="0.3"/>
    <row r="354" s="288" customFormat="1" x14ac:dyDescent="0.3"/>
    <row r="355" s="288" customFormat="1" x14ac:dyDescent="0.3"/>
    <row r="356" s="288" customFormat="1" x14ac:dyDescent="0.3"/>
    <row r="357" s="288" customFormat="1" x14ac:dyDescent="0.3"/>
    <row r="358" s="288" customFormat="1" x14ac:dyDescent="0.3"/>
    <row r="359" s="288" customFormat="1" x14ac:dyDescent="0.3"/>
    <row r="360" s="288" customFormat="1" x14ac:dyDescent="0.3"/>
    <row r="361" s="288" customFormat="1" x14ac:dyDescent="0.3"/>
    <row r="362" s="288" customFormat="1" x14ac:dyDescent="0.3"/>
    <row r="363" s="288" customFormat="1" x14ac:dyDescent="0.3"/>
    <row r="364" s="288" customFormat="1" x14ac:dyDescent="0.3"/>
    <row r="365" s="288" customFormat="1" x14ac:dyDescent="0.3"/>
    <row r="366" s="288" customFormat="1" x14ac:dyDescent="0.3"/>
    <row r="367" s="288" customFormat="1" x14ac:dyDescent="0.3"/>
    <row r="368" s="288" customFormat="1" x14ac:dyDescent="0.3"/>
    <row r="369" s="288" customFormat="1" x14ac:dyDescent="0.3"/>
    <row r="370" s="288" customFormat="1" x14ac:dyDescent="0.3"/>
    <row r="371" s="288" customFormat="1" x14ac:dyDescent="0.3"/>
    <row r="372" s="288" customFormat="1" x14ac:dyDescent="0.3"/>
    <row r="373" s="288" customFormat="1" x14ac:dyDescent="0.3"/>
    <row r="374" s="288" customFormat="1" x14ac:dyDescent="0.3"/>
    <row r="375" s="288" customFormat="1" x14ac:dyDescent="0.3"/>
    <row r="376" s="288" customFormat="1" x14ac:dyDescent="0.3"/>
    <row r="377" s="288" customFormat="1" x14ac:dyDescent="0.3"/>
    <row r="378" s="288" customFormat="1" x14ac:dyDescent="0.3"/>
    <row r="379" s="288" customFormat="1" x14ac:dyDescent="0.3"/>
    <row r="380" s="288" customFormat="1" x14ac:dyDescent="0.3"/>
    <row r="381" s="288" customFormat="1" x14ac:dyDescent="0.3"/>
    <row r="382" s="288" customFormat="1" x14ac:dyDescent="0.3"/>
    <row r="383" s="288" customFormat="1" x14ac:dyDescent="0.3"/>
    <row r="384" s="288" customFormat="1" x14ac:dyDescent="0.3"/>
    <row r="385" s="288" customFormat="1" x14ac:dyDescent="0.3"/>
    <row r="386" s="288" customFormat="1" x14ac:dyDescent="0.3"/>
  </sheetData>
  <mergeCells count="99">
    <mergeCell ref="A1:F2"/>
    <mergeCell ref="A40:F40"/>
    <mergeCell ref="A28:B28"/>
    <mergeCell ref="A13:F13"/>
    <mergeCell ref="A14:F14"/>
    <mergeCell ref="A24:F24"/>
    <mergeCell ref="A29:B29"/>
    <mergeCell ref="A30:B30"/>
    <mergeCell ref="A31:B31"/>
    <mergeCell ref="A35:B35"/>
    <mergeCell ref="A36:B36"/>
    <mergeCell ref="A37:B37"/>
    <mergeCell ref="A26:F26"/>
    <mergeCell ref="A27:F27"/>
    <mergeCell ref="A3:F3"/>
    <mergeCell ref="A32:B32"/>
    <mergeCell ref="A42:F42"/>
    <mergeCell ref="A9:F9"/>
    <mergeCell ref="C5:E5"/>
    <mergeCell ref="C6:E6"/>
    <mergeCell ref="C7:E7"/>
    <mergeCell ref="A11:F11"/>
    <mergeCell ref="A23:F23"/>
    <mergeCell ref="A39:F39"/>
    <mergeCell ref="A33:B33"/>
    <mergeCell ref="A34:B34"/>
    <mergeCell ref="A55:F55"/>
    <mergeCell ref="A56:F56"/>
    <mergeCell ref="A43:F43"/>
    <mergeCell ref="A44:B44"/>
    <mergeCell ref="A45:B45"/>
    <mergeCell ref="A46:B46"/>
    <mergeCell ref="A47:B47"/>
    <mergeCell ref="A48:B48"/>
    <mergeCell ref="A51:F51"/>
    <mergeCell ref="A50:F50"/>
    <mergeCell ref="A52:F52"/>
    <mergeCell ref="A53:F53"/>
    <mergeCell ref="B67:C67"/>
    <mergeCell ref="D65:F67"/>
    <mergeCell ref="A57:B57"/>
    <mergeCell ref="A58:B58"/>
    <mergeCell ref="A59:B59"/>
    <mergeCell ref="A63:F63"/>
    <mergeCell ref="B65:C65"/>
    <mergeCell ref="B66:C66"/>
    <mergeCell ref="A62:F62"/>
    <mergeCell ref="A60:B60"/>
    <mergeCell ref="A69:F69"/>
    <mergeCell ref="A110:F110"/>
    <mergeCell ref="A111:F111"/>
    <mergeCell ref="A112:F112"/>
    <mergeCell ref="A73:F73"/>
    <mergeCell ref="A74:F74"/>
    <mergeCell ref="A75:F75"/>
    <mergeCell ref="A88:F88"/>
    <mergeCell ref="A90:F90"/>
    <mergeCell ref="A91:F91"/>
    <mergeCell ref="A92:F92"/>
    <mergeCell ref="A108:F108"/>
    <mergeCell ref="A96:B96"/>
    <mergeCell ref="A87:F87"/>
    <mergeCell ref="A107:F107"/>
    <mergeCell ref="A71:F71"/>
    <mergeCell ref="A116:B116"/>
    <mergeCell ref="A128:B128"/>
    <mergeCell ref="A131:F131"/>
    <mergeCell ref="A134:F134"/>
    <mergeCell ref="A133:F133"/>
    <mergeCell ref="A151:F151"/>
    <mergeCell ref="A136:F136"/>
    <mergeCell ref="A137:F137"/>
    <mergeCell ref="A138:F138"/>
    <mergeCell ref="A147:F147"/>
    <mergeCell ref="A148:F148"/>
    <mergeCell ref="A149:F149"/>
    <mergeCell ref="A150:F150"/>
    <mergeCell ref="A146:E146"/>
    <mergeCell ref="D208:F209"/>
    <mergeCell ref="A196:F196"/>
    <mergeCell ref="A153:F153"/>
    <mergeCell ref="A189:F189"/>
    <mergeCell ref="A194:F194"/>
    <mergeCell ref="B191:C191"/>
    <mergeCell ref="D191:F193"/>
    <mergeCell ref="B192:C192"/>
    <mergeCell ref="B193:C193"/>
    <mergeCell ref="B159:C159"/>
    <mergeCell ref="B162:C162"/>
    <mergeCell ref="B158:C158"/>
    <mergeCell ref="B172:C172"/>
    <mergeCell ref="B156:D156"/>
    <mergeCell ref="A187:F187"/>
    <mergeCell ref="B155:D155"/>
    <mergeCell ref="B157:D157"/>
    <mergeCell ref="B164:C164"/>
    <mergeCell ref="B167:C167"/>
    <mergeCell ref="B169:C169"/>
    <mergeCell ref="D202:F203"/>
  </mergeCells>
  <phoneticPr fontId="9" type="noConversion"/>
  <conditionalFormatting sqref="B209">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73">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1:F193" xr:uid="{00000000-0002-0000-0400-000000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37:F137" xr:uid="{00000000-0002-0000-0400-000001000000}"/>
    <dataValidation allowBlank="1" showInputMessage="1" showErrorMessage="1" promptTitle="Advertencia" prompt="Se recomienda leer cuidadosamente las indicaciones dispuestas en la parte inferior de esta tabla. " sqref="A140" xr:uid="{00000000-0002-0000-0400-000002000000}"/>
    <dataValidation allowBlank="1" showInputMessage="1" showErrorMessage="1" promptTitle="Advertencia" prompt="Debe coincidir con el monto reportado en la Liquidación Prespuestaria 2023, caso contrario se debe justificar en el espacio de observaciones. " sqref="D160:D164 D168" xr:uid="{00000000-0002-0000-0400-000003000000}"/>
    <dataValidation allowBlank="1" showInputMessage="1" showErrorMessage="1" promptTitle="Advertencia" prompt="Se debe indicar el nombre de la partida de acuerdo al Clasificador de los Ingresos del Sector Público." sqref="B93" xr:uid="{00000000-0002-0000-0400-000004000000}"/>
    <dataValidation allowBlank="1" showInputMessage="1" showErrorMessage="1" promptTitle="Advertencia" prompt="El código debe ser el definido para la partida en particular y debe ser el código establecido en el Clasificador de los Ingresos del Sector Público. " sqref="A93 A113" xr:uid="{00000000-0002-0000-0400-000005000000}"/>
    <dataValidation allowBlank="1" showInputMessage="1" showErrorMessage="1" promptTitle="Advertencia" prompt="En este espacio se debe detallar el código correspondiente a la partida detallada y debe ser el código definido en el Clasificador de los Ingresos del Sector Público. " sqref="A97:A99 A117 A177" xr:uid="{00000000-0002-0000-0400-000006000000}"/>
    <dataValidation allowBlank="1" showInputMessage="1" showErrorMessage="1" promptTitle="Advertencia" prompt="El nombre de la partida debe ser de acuerdo al Clasificador de los Ingresos del Sector Público. " sqref="B97:B99 B117 B177" xr:uid="{00000000-0002-0000-0400-000007000000}"/>
    <dataValidation allowBlank="1" showInputMessage="1" showErrorMessage="1" promptTitle="Recordatorio" prompt="El superávit libre debe ser reintegrado a más tardar el 31 de marzo,_x000a_de acuerdo al  Decreto Nº 43189-MTSS, artículo 66. " sqref="B161:B163 B165:B168 B170:B172" xr:uid="{00000000-0002-0000-0400-000008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1:F111" xr:uid="{00000000-0002-0000-0400-000009000000}"/>
    <dataValidation allowBlank="1" showInputMessage="1" showErrorMessage="1" promptTitle="Advertencia" prompt="NO incluir recursos de vigencias anteriores, para ese fin se completa tabla N°9" sqref="B79" xr:uid="{00000000-0002-0000-0400-00000A000000}"/>
    <dataValidation allowBlank="1" showInputMessage="1" showErrorMessage="1" promptTitle="Advertencia" prompt="En enero no debe haber saldo inicial, si la UE cuenta con superávit, debe consignarse en la tabla 9." sqref="B140" xr:uid="{00000000-0002-0000-0400-00000B000000}"/>
    <dataValidation allowBlank="1" showInputMessage="1" showErrorMessage="1" promptTitle="Instrucción" prompt="En esta tabla únicamente se detallan los Ingresos ordinarios del ejercicio presupuestario 2024. No incluir recursos de vigencias anteriores (estos se deben detallar en tabla 9)" sqref="A91:F91" xr:uid="{00000000-0002-0000-0400-00000C000000}"/>
    <dataValidation allowBlank="1" showInputMessage="1" showErrorMessage="1" promptTitle="Advertencia" prompt="Esta tabla solo la deben completar la unidades ejecutoras que por Ley específica estén facultadas para estimar y re presupuestar superávits." sqref="B156 E156:F156" xr:uid="{00000000-0002-0000-0400-00000D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5:F67" xr:uid="{00000000-0002-0000-0400-00000E000000}"/>
  </dataValidations>
  <hyperlinks>
    <hyperlink ref="B93" r:id="rId1" xr:uid="{00000000-0004-0000-0400-000000000000}"/>
    <hyperlink ref="B113" r:id="rId2" display="Nombre de la Partida presupuestaria" xr:uid="{00000000-0004-0000-0400-000001000000}"/>
    <hyperlink ref="A93" r:id="rId3" xr:uid="{00000000-0004-0000-0400-000002000000}"/>
    <hyperlink ref="A113" r:id="rId4" xr:uid="{00000000-0004-0000-0400-000003000000}"/>
  </hyperlinks>
  <printOptions horizontalCentered="1"/>
  <pageMargins left="0.11811023622047245" right="0.11811023622047245" top="0.31496062992125984" bottom="0.27559055118110237" header="0.11811023622047245" footer="0.11811023622047245"/>
  <pageSetup scale="52"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3" manualBreakCount="3">
    <brk id="54" max="5" man="1"/>
    <brk id="68" max="16383" man="1"/>
    <brk id="134" max="5" man="1"/>
  </rowBreaks>
  <ignoredErrors>
    <ignoredError sqref="F16:F21" evalError="1"/>
    <ignoredError sqref="F35" formula="1"/>
  </ignoredError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79797"/>
  </sheetPr>
  <dimension ref="A1:AC445"/>
  <sheetViews>
    <sheetView showGridLines="0" zoomScale="80" zoomScaleNormal="80" zoomScaleSheetLayoutView="100" workbookViewId="0">
      <selection sqref="A1:F2"/>
    </sheetView>
  </sheetViews>
  <sheetFormatPr baseColWidth="10" defaultColWidth="11.44140625" defaultRowHeight="15.6" x14ac:dyDescent="0.3"/>
  <cols>
    <col min="1" max="1" width="41.5546875" style="16" customWidth="1"/>
    <col min="2" max="2" width="60.88671875" style="16" customWidth="1"/>
    <col min="3" max="5" width="21.33203125" style="16" customWidth="1"/>
    <col min="6" max="6" width="19.6640625" style="16" bestFit="1" customWidth="1"/>
    <col min="7" max="7" width="19.6640625" style="288" bestFit="1" customWidth="1"/>
    <col min="8" max="8" width="18.33203125" style="288" bestFit="1" customWidth="1"/>
    <col min="9" max="29" width="11.44140625" style="288"/>
    <col min="30" max="16384" width="11.44140625" style="16"/>
  </cols>
  <sheetData>
    <row r="1" spans="1:6" ht="18" customHeight="1" x14ac:dyDescent="0.3">
      <c r="A1" s="596" t="s">
        <v>123</v>
      </c>
      <c r="B1" s="596"/>
      <c r="C1" s="596"/>
      <c r="D1" s="596"/>
      <c r="E1" s="596"/>
      <c r="F1" s="596"/>
    </row>
    <row r="2" spans="1:6" ht="18" customHeight="1" x14ac:dyDescent="0.3">
      <c r="A2" s="596"/>
      <c r="B2" s="596"/>
      <c r="C2" s="596"/>
      <c r="D2" s="596"/>
      <c r="E2" s="596"/>
      <c r="F2" s="596"/>
    </row>
    <row r="3" spans="1:6" ht="18" customHeight="1" x14ac:dyDescent="0.3">
      <c r="A3" s="604" t="s">
        <v>156</v>
      </c>
      <c r="B3" s="604"/>
      <c r="C3" s="604"/>
      <c r="D3" s="604"/>
      <c r="E3" s="604"/>
      <c r="F3" s="604"/>
    </row>
    <row r="4" spans="1:6" ht="15" customHeight="1" thickBot="1" x14ac:dyDescent="0.35">
      <c r="A4" s="17"/>
      <c r="B4" s="17"/>
      <c r="C4" s="17"/>
      <c r="D4" s="17"/>
      <c r="E4" s="17"/>
      <c r="F4" s="17"/>
    </row>
    <row r="5" spans="1:6" ht="18" customHeight="1" x14ac:dyDescent="0.3">
      <c r="A5" s="38"/>
      <c r="B5" s="107" t="s">
        <v>22</v>
      </c>
      <c r="C5" s="584" t="str">
        <f>+'1T'!C5</f>
        <v>Régimen No Contributivo (RNC)</v>
      </c>
      <c r="D5" s="585"/>
      <c r="E5" s="586"/>
    </row>
    <row r="6" spans="1:6" ht="18" customHeight="1" x14ac:dyDescent="0.3">
      <c r="A6" s="39"/>
      <c r="B6" s="108" t="s">
        <v>33</v>
      </c>
      <c r="C6" s="587" t="str">
        <f>+'1T'!C6</f>
        <v>Caja Costarricense de Seguro Social</v>
      </c>
      <c r="D6" s="588"/>
      <c r="E6" s="589"/>
      <c r="F6" s="4"/>
    </row>
    <row r="7" spans="1:6" ht="18" customHeight="1" thickBot="1" x14ac:dyDescent="0.35">
      <c r="A7" s="39"/>
      <c r="B7" s="111" t="s">
        <v>34</v>
      </c>
      <c r="C7" s="590" t="str">
        <f>+'1T'!C7</f>
        <v xml:space="preserve">Gerencia de Pensiones - Dirección Administración de Pensiones </v>
      </c>
      <c r="D7" s="591"/>
      <c r="E7" s="592"/>
      <c r="F7" s="4"/>
    </row>
    <row r="8" spans="1:6" ht="15" customHeight="1" x14ac:dyDescent="0.3"/>
    <row r="9" spans="1:6" s="288" customFormat="1" ht="21.9" customHeight="1" x14ac:dyDescent="0.3">
      <c r="A9" s="583" t="s">
        <v>35</v>
      </c>
      <c r="B9" s="583"/>
      <c r="C9" s="583"/>
      <c r="D9" s="583"/>
      <c r="E9" s="583"/>
      <c r="F9" s="583"/>
    </row>
    <row r="10" spans="1:6" s="288" customFormat="1" ht="17.399999999999999" x14ac:dyDescent="0.3">
      <c r="A10" s="289"/>
      <c r="B10" s="289"/>
      <c r="C10" s="289"/>
      <c r="D10" s="289"/>
      <c r="E10" s="289"/>
      <c r="F10" s="289"/>
    </row>
    <row r="11" spans="1:6" s="288" customFormat="1" ht="50.25" customHeight="1" x14ac:dyDescent="0.3">
      <c r="A11" s="593" t="s">
        <v>280</v>
      </c>
      <c r="B11" s="593"/>
      <c r="C11" s="593"/>
      <c r="D11" s="593"/>
      <c r="E11" s="593"/>
      <c r="F11" s="593"/>
    </row>
    <row r="12" spans="1:6" s="288" customFormat="1" x14ac:dyDescent="0.3">
      <c r="A12" s="361"/>
      <c r="B12" s="361"/>
      <c r="C12" s="361"/>
      <c r="D12" s="361"/>
      <c r="E12" s="361"/>
      <c r="F12" s="361"/>
    </row>
    <row r="13" spans="1:6" s="288" customFormat="1" ht="16.95" customHeight="1" x14ac:dyDescent="0.3">
      <c r="A13" s="601" t="s">
        <v>36</v>
      </c>
      <c r="B13" s="601"/>
      <c r="C13" s="601"/>
      <c r="D13" s="601"/>
      <c r="E13" s="601"/>
      <c r="F13" s="601"/>
    </row>
    <row r="14" spans="1:6" s="288" customFormat="1" ht="16.95" customHeight="1" x14ac:dyDescent="0.3">
      <c r="A14" s="601" t="s">
        <v>19</v>
      </c>
      <c r="B14" s="601"/>
      <c r="C14" s="601"/>
      <c r="D14" s="601"/>
      <c r="E14" s="601"/>
      <c r="F14" s="601"/>
    </row>
    <row r="15" spans="1:6" s="288" customFormat="1" x14ac:dyDescent="0.3">
      <c r="A15" s="362" t="s">
        <v>17</v>
      </c>
      <c r="B15" s="363" t="s">
        <v>18</v>
      </c>
      <c r="C15" s="363" t="s">
        <v>5</v>
      </c>
      <c r="D15" s="363" t="s">
        <v>6</v>
      </c>
      <c r="E15" s="363" t="s">
        <v>7</v>
      </c>
      <c r="F15" s="362" t="s">
        <v>8</v>
      </c>
    </row>
    <row r="16" spans="1:6" s="288" customFormat="1" ht="16.95" customHeight="1" x14ac:dyDescent="0.3">
      <c r="A16" s="292" t="s">
        <v>16</v>
      </c>
      <c r="B16" s="293"/>
      <c r="C16" s="294">
        <f>+C18+C21</f>
        <v>146876</v>
      </c>
      <c r="D16" s="294"/>
      <c r="E16" s="294">
        <f t="shared" ref="E16:F16" si="0">+E18+E21</f>
        <v>148788</v>
      </c>
      <c r="F16" s="294">
        <f t="shared" si="0"/>
        <v>147832</v>
      </c>
    </row>
    <row r="17" spans="1:6" s="288" customFormat="1" ht="15" customHeight="1" x14ac:dyDescent="0.3">
      <c r="A17" s="295"/>
      <c r="B17" s="296"/>
      <c r="C17" s="297"/>
      <c r="D17" s="297"/>
      <c r="E17" s="297"/>
      <c r="F17" s="297"/>
    </row>
    <row r="18" spans="1:6" s="288" customFormat="1" ht="30" customHeight="1" x14ac:dyDescent="0.3">
      <c r="A18" s="298" t="s">
        <v>288</v>
      </c>
      <c r="B18" s="299" t="s">
        <v>289</v>
      </c>
      <c r="C18" s="300">
        <f>+SUM(C19:C20)</f>
        <v>141569</v>
      </c>
      <c r="D18" s="300"/>
      <c r="E18" s="300">
        <f t="shared" ref="E18" si="1">+SUM(E19:E20)</f>
        <v>143411</v>
      </c>
      <c r="F18" s="300">
        <f>+AVERAGE(C18:E18)</f>
        <v>142490</v>
      </c>
    </row>
    <row r="19" spans="1:6" s="288" customFormat="1" ht="30" customHeight="1" x14ac:dyDescent="0.3">
      <c r="A19" s="301" t="s">
        <v>327</v>
      </c>
      <c r="B19" s="302" t="s">
        <v>289</v>
      </c>
      <c r="C19" s="303">
        <v>92445</v>
      </c>
      <c r="D19" s="303"/>
      <c r="E19" s="303">
        <v>93986</v>
      </c>
      <c r="F19" s="304">
        <f t="shared" ref="F19:F21" si="2">+AVERAGE(C19:E19)</f>
        <v>93215.5</v>
      </c>
    </row>
    <row r="20" spans="1:6" s="288" customFormat="1" ht="30" customHeight="1" x14ac:dyDescent="0.3">
      <c r="A20" s="301" t="s">
        <v>328</v>
      </c>
      <c r="B20" s="302" t="s">
        <v>289</v>
      </c>
      <c r="C20" s="305">
        <v>49124</v>
      </c>
      <c r="D20" s="303"/>
      <c r="E20" s="303">
        <v>49425</v>
      </c>
      <c r="F20" s="304">
        <f t="shared" si="2"/>
        <v>49274.5</v>
      </c>
    </row>
    <row r="21" spans="1:6" s="288" customFormat="1" ht="16.95" customHeight="1" x14ac:dyDescent="0.3">
      <c r="A21" s="298" t="s">
        <v>329</v>
      </c>
      <c r="B21" s="299" t="s">
        <v>289</v>
      </c>
      <c r="C21" s="300">
        <v>5307</v>
      </c>
      <c r="D21" s="300"/>
      <c r="E21" s="300">
        <v>5377</v>
      </c>
      <c r="F21" s="300">
        <f t="shared" si="2"/>
        <v>5342</v>
      </c>
    </row>
    <row r="22" spans="1:6" s="288" customFormat="1" x14ac:dyDescent="0.3">
      <c r="A22" s="306" t="s">
        <v>163</v>
      </c>
      <c r="B22" s="307" t="s">
        <v>358</v>
      </c>
      <c r="C22" s="308"/>
      <c r="D22" s="308"/>
      <c r="E22" s="308"/>
      <c r="F22" s="308"/>
    </row>
    <row r="23" spans="1:6" s="288" customFormat="1" ht="35.1" customHeight="1" x14ac:dyDescent="0.3">
      <c r="A23" s="572" t="s">
        <v>281</v>
      </c>
      <c r="B23" s="573"/>
      <c r="C23" s="573"/>
      <c r="D23" s="573"/>
      <c r="E23" s="573"/>
      <c r="F23" s="574"/>
    </row>
    <row r="24" spans="1:6" s="288" customFormat="1" ht="50.1" customHeight="1" x14ac:dyDescent="0.3">
      <c r="A24" s="562" t="s">
        <v>364</v>
      </c>
      <c r="B24" s="563"/>
      <c r="C24" s="563"/>
      <c r="D24" s="563"/>
      <c r="E24" s="563"/>
      <c r="F24" s="564"/>
    </row>
    <row r="25" spans="1:6" s="288" customFormat="1" ht="16.95" customHeight="1" x14ac:dyDescent="0.3">
      <c r="A25" s="310"/>
      <c r="B25" s="310"/>
      <c r="C25" s="310"/>
      <c r="D25" s="311"/>
      <c r="E25" s="311"/>
      <c r="F25" s="312"/>
    </row>
    <row r="26" spans="1:6" s="288" customFormat="1" ht="16.95" customHeight="1" x14ac:dyDescent="0.3">
      <c r="A26" s="601" t="s">
        <v>37</v>
      </c>
      <c r="B26" s="601"/>
      <c r="C26" s="601"/>
      <c r="D26" s="601"/>
      <c r="E26" s="601"/>
      <c r="F26" s="601"/>
    </row>
    <row r="27" spans="1:6" s="288" customFormat="1" ht="16.95" customHeight="1" x14ac:dyDescent="0.3">
      <c r="A27" s="601" t="s">
        <v>20</v>
      </c>
      <c r="B27" s="601"/>
      <c r="C27" s="601"/>
      <c r="D27" s="601"/>
      <c r="E27" s="601"/>
      <c r="F27" s="601"/>
    </row>
    <row r="28" spans="1:6" s="288" customFormat="1" ht="15" customHeight="1" x14ac:dyDescent="0.3">
      <c r="A28" s="614" t="s">
        <v>17</v>
      </c>
      <c r="B28" s="615"/>
      <c r="C28" s="363" t="s">
        <v>5</v>
      </c>
      <c r="D28" s="363" t="s">
        <v>6</v>
      </c>
      <c r="E28" s="363" t="s">
        <v>7</v>
      </c>
      <c r="F28" s="362" t="s">
        <v>8</v>
      </c>
    </row>
    <row r="29" spans="1:6" s="288" customFormat="1" ht="16.95" customHeight="1" x14ac:dyDescent="0.3">
      <c r="A29" s="602" t="s">
        <v>16</v>
      </c>
      <c r="B29" s="602"/>
      <c r="C29" s="313">
        <f>+C31+C34+C35</f>
        <v>56724918230.669998</v>
      </c>
      <c r="D29" s="313">
        <f t="shared" ref="D29:F29" si="3">+D31+D34+D35</f>
        <v>0</v>
      </c>
      <c r="E29" s="313">
        <f t="shared" si="3"/>
        <v>28362459115.330002</v>
      </c>
      <c r="F29" s="313">
        <f t="shared" si="3"/>
        <v>85087377346</v>
      </c>
    </row>
    <row r="30" spans="1:6" s="288" customFormat="1" ht="15" customHeight="1" x14ac:dyDescent="0.3">
      <c r="A30" s="603"/>
      <c r="B30" s="603"/>
      <c r="C30" s="314">
        <f>+C32/C31</f>
        <v>0.65299999999999991</v>
      </c>
      <c r="D30" s="314"/>
      <c r="E30" s="314"/>
      <c r="F30" s="314"/>
    </row>
    <row r="31" spans="1:6" s="288" customFormat="1" ht="16.95" customHeight="1" x14ac:dyDescent="0.35">
      <c r="A31" s="595" t="s">
        <v>288</v>
      </c>
      <c r="B31" s="595"/>
      <c r="C31" s="315">
        <f>+SUM(C32:C33)</f>
        <v>46343384200</v>
      </c>
      <c r="D31" s="315">
        <f t="shared" ref="D31:F31" si="4">+SUM(D32:D33)</f>
        <v>0</v>
      </c>
      <c r="E31" s="315">
        <f t="shared" si="4"/>
        <v>23461300900</v>
      </c>
      <c r="F31" s="315">
        <f t="shared" si="4"/>
        <v>69804685100</v>
      </c>
    </row>
    <row r="32" spans="1:6" s="288" customFormat="1" ht="16.95" customHeight="1" x14ac:dyDescent="0.35">
      <c r="A32" s="594" t="s">
        <v>330</v>
      </c>
      <c r="B32" s="594"/>
      <c r="C32" s="316">
        <v>30262229882.599998</v>
      </c>
      <c r="D32" s="316"/>
      <c r="E32" s="316">
        <v>15320229487.700001</v>
      </c>
      <c r="F32" s="317">
        <f>+SUM(C32:E32)</f>
        <v>45582459370.300003</v>
      </c>
    </row>
    <row r="33" spans="1:7" s="288" customFormat="1" ht="16.95" customHeight="1" x14ac:dyDescent="0.35">
      <c r="A33" s="594" t="s">
        <v>331</v>
      </c>
      <c r="B33" s="594"/>
      <c r="C33" s="316">
        <v>16081154317.4</v>
      </c>
      <c r="D33" s="316"/>
      <c r="E33" s="316">
        <v>8141071412.3000002</v>
      </c>
      <c r="F33" s="317">
        <f>+SUM(C33:E33)</f>
        <v>24222225729.700001</v>
      </c>
    </row>
    <row r="34" spans="1:7" s="288" customFormat="1" ht="16.95" customHeight="1" x14ac:dyDescent="0.35">
      <c r="A34" s="595" t="s">
        <v>329</v>
      </c>
      <c r="B34" s="595"/>
      <c r="C34" s="315">
        <v>7415079400</v>
      </c>
      <c r="D34" s="315"/>
      <c r="E34" s="315">
        <v>3796153300</v>
      </c>
      <c r="F34" s="315">
        <f>+SUM(C34:E34)</f>
        <v>11211232700</v>
      </c>
      <c r="G34" s="491"/>
    </row>
    <row r="35" spans="1:7" s="288" customFormat="1" ht="16.95" customHeight="1" x14ac:dyDescent="0.35">
      <c r="A35" s="595" t="s">
        <v>290</v>
      </c>
      <c r="B35" s="595"/>
      <c r="C35" s="315">
        <f t="shared" ref="C35:E35" si="5">+SUM(C36:C37)</f>
        <v>2966454630.6700001</v>
      </c>
      <c r="D35" s="315">
        <f t="shared" si="5"/>
        <v>0</v>
      </c>
      <c r="E35" s="315">
        <f t="shared" si="5"/>
        <v>1105004915.3299999</v>
      </c>
      <c r="F35" s="315">
        <f>+SUM(F36:F37)</f>
        <v>4071459546</v>
      </c>
      <c r="G35" s="490"/>
    </row>
    <row r="36" spans="1:7" s="288" customFormat="1" ht="16.95" customHeight="1" x14ac:dyDescent="0.35">
      <c r="A36" s="594" t="s">
        <v>291</v>
      </c>
      <c r="B36" s="594"/>
      <c r="C36" s="318">
        <v>2966454630.6700001</v>
      </c>
      <c r="D36" s="316"/>
      <c r="E36" s="316">
        <v>1105004915.3299999</v>
      </c>
      <c r="F36" s="317">
        <f>+SUM(C36:E36)</f>
        <v>4071459546</v>
      </c>
      <c r="G36" s="490"/>
    </row>
    <row r="37" spans="1:7" s="288" customFormat="1" ht="16.95" customHeight="1" x14ac:dyDescent="0.35">
      <c r="A37" s="594" t="s">
        <v>292</v>
      </c>
      <c r="B37" s="594"/>
      <c r="C37" s="319"/>
      <c r="D37" s="319"/>
      <c r="E37" s="319"/>
      <c r="F37" s="317">
        <f>+SUM(C37:E37)</f>
        <v>0</v>
      </c>
    </row>
    <row r="38" spans="1:7" s="288" customFormat="1" ht="30.75" customHeight="1" x14ac:dyDescent="0.3">
      <c r="A38" s="306" t="s">
        <v>163</v>
      </c>
      <c r="B38" s="307" t="s">
        <v>359</v>
      </c>
      <c r="C38" s="308"/>
      <c r="D38" s="308"/>
      <c r="E38" s="308"/>
      <c r="F38" s="308"/>
    </row>
    <row r="39" spans="1:7" s="288" customFormat="1" ht="35.1" customHeight="1" x14ac:dyDescent="0.3">
      <c r="A39" s="572" t="s">
        <v>281</v>
      </c>
      <c r="B39" s="573"/>
      <c r="C39" s="573"/>
      <c r="D39" s="573"/>
      <c r="E39" s="573"/>
      <c r="F39" s="574"/>
    </row>
    <row r="40" spans="1:7" s="288" customFormat="1" ht="73.5" customHeight="1" x14ac:dyDescent="0.3">
      <c r="A40" s="562" t="s">
        <v>371</v>
      </c>
      <c r="B40" s="563"/>
      <c r="C40" s="563"/>
      <c r="D40" s="563"/>
      <c r="E40" s="563"/>
      <c r="F40" s="564"/>
    </row>
    <row r="41" spans="1:7" s="288" customFormat="1" ht="15" customHeight="1" x14ac:dyDescent="0.3"/>
    <row r="42" spans="1:7" s="288" customFormat="1" ht="16.95" customHeight="1" x14ac:dyDescent="0.3">
      <c r="A42" s="576" t="s">
        <v>38</v>
      </c>
      <c r="B42" s="576"/>
      <c r="C42" s="576"/>
      <c r="D42" s="576"/>
      <c r="E42" s="576"/>
      <c r="F42" s="576"/>
    </row>
    <row r="43" spans="1:7" s="288" customFormat="1" ht="30" customHeight="1" x14ac:dyDescent="0.3">
      <c r="A43" s="577" t="s">
        <v>39</v>
      </c>
      <c r="B43" s="577"/>
      <c r="C43" s="577"/>
      <c r="D43" s="577"/>
      <c r="E43" s="577"/>
      <c r="F43" s="577"/>
    </row>
    <row r="44" spans="1:7" s="288" customFormat="1" x14ac:dyDescent="0.3">
      <c r="A44" s="568" t="s">
        <v>23</v>
      </c>
      <c r="B44" s="568"/>
      <c r="C44" s="291" t="s">
        <v>40</v>
      </c>
      <c r="D44" s="290" t="s">
        <v>41</v>
      </c>
      <c r="E44" s="320" t="s">
        <v>43</v>
      </c>
      <c r="F44" s="290" t="s">
        <v>24</v>
      </c>
    </row>
    <row r="45" spans="1:7" s="288" customFormat="1" ht="30" customHeight="1" x14ac:dyDescent="0.3">
      <c r="A45" s="570" t="s">
        <v>28</v>
      </c>
      <c r="B45" s="578"/>
      <c r="C45" s="321" t="s">
        <v>360</v>
      </c>
      <c r="D45" s="321"/>
      <c r="E45" s="322"/>
      <c r="F45" s="323" t="s">
        <v>361</v>
      </c>
    </row>
    <row r="46" spans="1:7" s="288" customFormat="1" ht="30" customHeight="1" x14ac:dyDescent="0.3">
      <c r="A46" s="570" t="s">
        <v>29</v>
      </c>
      <c r="B46" s="570"/>
      <c r="C46" s="321" t="s">
        <v>360</v>
      </c>
      <c r="D46" s="321"/>
      <c r="E46" s="321"/>
      <c r="F46" s="324" t="s">
        <v>339</v>
      </c>
    </row>
    <row r="47" spans="1:7" s="288" customFormat="1" ht="30" customHeight="1" x14ac:dyDescent="0.3">
      <c r="A47" s="579" t="s">
        <v>27</v>
      </c>
      <c r="B47" s="579"/>
      <c r="C47" s="321" t="s">
        <v>360</v>
      </c>
      <c r="D47" s="321"/>
      <c r="E47" s="321"/>
      <c r="F47" s="324" t="s">
        <v>340</v>
      </c>
    </row>
    <row r="48" spans="1:7" s="288" customFormat="1" ht="30" customHeight="1" x14ac:dyDescent="0.3">
      <c r="A48" s="580" t="s">
        <v>30</v>
      </c>
      <c r="B48" s="580"/>
      <c r="C48" s="321"/>
      <c r="D48" s="321" t="s">
        <v>360</v>
      </c>
      <c r="E48" s="321"/>
      <c r="F48" s="325"/>
    </row>
    <row r="49" spans="1:6" s="288" customFormat="1" ht="16.95" customHeight="1" x14ac:dyDescent="0.3">
      <c r="A49" s="306" t="s">
        <v>163</v>
      </c>
      <c r="B49" s="307" t="s">
        <v>358</v>
      </c>
      <c r="C49" s="326"/>
      <c r="D49" s="326"/>
      <c r="E49" s="326"/>
      <c r="F49" s="326"/>
    </row>
    <row r="50" spans="1:6" s="288" customFormat="1" ht="35.1" customHeight="1" x14ac:dyDescent="0.3">
      <c r="A50" s="572" t="s">
        <v>282</v>
      </c>
      <c r="B50" s="573"/>
      <c r="C50" s="573"/>
      <c r="D50" s="573"/>
      <c r="E50" s="573"/>
      <c r="F50" s="574"/>
    </row>
    <row r="51" spans="1:6" s="330" customFormat="1" ht="66.75" customHeight="1" x14ac:dyDescent="0.3">
      <c r="A51" s="581" t="s">
        <v>337</v>
      </c>
      <c r="B51" s="581"/>
      <c r="C51" s="581"/>
      <c r="D51" s="581"/>
      <c r="E51" s="581"/>
      <c r="F51" s="581"/>
    </row>
    <row r="52" spans="1:6" s="330" customFormat="1" ht="15" customHeight="1" x14ac:dyDescent="0.3">
      <c r="A52" s="582" t="s">
        <v>338</v>
      </c>
      <c r="B52" s="581"/>
      <c r="C52" s="581"/>
      <c r="D52" s="581"/>
      <c r="E52" s="581"/>
      <c r="F52" s="581"/>
    </row>
    <row r="53" spans="1:6" s="330" customFormat="1" ht="15" customHeight="1" x14ac:dyDescent="0.3">
      <c r="A53" s="582" t="s">
        <v>341</v>
      </c>
      <c r="B53" s="581"/>
      <c r="C53" s="581"/>
      <c r="D53" s="581"/>
      <c r="E53" s="581"/>
      <c r="F53" s="581"/>
    </row>
    <row r="54" spans="1:6" s="288" customFormat="1" x14ac:dyDescent="0.3">
      <c r="A54" s="576" t="s">
        <v>44</v>
      </c>
      <c r="B54" s="576"/>
      <c r="C54" s="576"/>
      <c r="D54" s="576"/>
      <c r="E54" s="576"/>
      <c r="F54" s="576"/>
    </row>
    <row r="55" spans="1:6" s="288" customFormat="1" x14ac:dyDescent="0.3">
      <c r="A55" s="576" t="s">
        <v>25</v>
      </c>
      <c r="B55" s="576"/>
      <c r="C55" s="576"/>
      <c r="D55" s="576"/>
      <c r="E55" s="576"/>
      <c r="F55" s="576"/>
    </row>
    <row r="56" spans="1:6" s="288" customFormat="1" x14ac:dyDescent="0.3">
      <c r="A56" s="614" t="s">
        <v>23</v>
      </c>
      <c r="B56" s="614"/>
      <c r="C56" s="363" t="s">
        <v>40</v>
      </c>
      <c r="D56" s="362" t="s">
        <v>41</v>
      </c>
      <c r="E56" s="364" t="s">
        <v>76</v>
      </c>
      <c r="F56" s="362" t="s">
        <v>24</v>
      </c>
    </row>
    <row r="57" spans="1:6" s="288" customFormat="1" ht="30" customHeight="1" x14ac:dyDescent="0.3">
      <c r="A57" s="569" t="s">
        <v>31</v>
      </c>
      <c r="B57" s="569"/>
      <c r="C57" s="322"/>
      <c r="D57" s="322"/>
      <c r="E57" s="328" t="s">
        <v>360</v>
      </c>
      <c r="F57" s="329"/>
    </row>
    <row r="58" spans="1:6" s="288" customFormat="1" ht="30" customHeight="1" x14ac:dyDescent="0.3">
      <c r="A58" s="570" t="s">
        <v>32</v>
      </c>
      <c r="B58" s="570"/>
      <c r="C58" s="331"/>
      <c r="D58" s="331"/>
      <c r="E58" s="332" t="s">
        <v>360</v>
      </c>
      <c r="F58" s="333"/>
    </row>
    <row r="59" spans="1:6" s="330" customFormat="1" ht="30" customHeight="1" x14ac:dyDescent="0.3">
      <c r="A59" s="575" t="s">
        <v>252</v>
      </c>
      <c r="B59" s="575"/>
      <c r="C59" s="334"/>
      <c r="D59" s="334"/>
      <c r="E59" s="335" t="s">
        <v>360</v>
      </c>
      <c r="F59" s="333"/>
    </row>
    <row r="60" spans="1:6" s="288" customFormat="1" x14ac:dyDescent="0.3">
      <c r="A60" s="306" t="s">
        <v>163</v>
      </c>
      <c r="B60" s="307" t="s">
        <v>358</v>
      </c>
      <c r="C60" s="308"/>
      <c r="D60" s="308"/>
      <c r="E60" s="308"/>
      <c r="F60" s="308"/>
    </row>
    <row r="61" spans="1:6" s="288" customFormat="1" ht="35.1" customHeight="1" x14ac:dyDescent="0.3">
      <c r="A61" s="572" t="s">
        <v>283</v>
      </c>
      <c r="B61" s="573"/>
      <c r="C61" s="573"/>
      <c r="D61" s="573"/>
      <c r="E61" s="573"/>
      <c r="F61" s="574"/>
    </row>
    <row r="62" spans="1:6" s="288" customFormat="1" ht="50.1" customHeight="1" x14ac:dyDescent="0.3">
      <c r="A62" s="571" t="s">
        <v>334</v>
      </c>
      <c r="B62" s="571"/>
      <c r="C62" s="571"/>
      <c r="D62" s="571"/>
      <c r="E62" s="571"/>
      <c r="F62" s="571"/>
    </row>
    <row r="63" spans="1:6" s="288" customFormat="1" ht="9.9" customHeight="1" x14ac:dyDescent="0.3">
      <c r="E63" s="336"/>
    </row>
    <row r="64" spans="1:6" s="288" customFormat="1" ht="39.9" customHeight="1" x14ac:dyDescent="0.3">
      <c r="A64" s="337" t="s">
        <v>45</v>
      </c>
      <c r="B64" s="534" t="s">
        <v>342</v>
      </c>
      <c r="C64" s="535"/>
      <c r="D64" s="536" t="s">
        <v>48</v>
      </c>
      <c r="E64" s="537"/>
      <c r="F64" s="538"/>
    </row>
    <row r="65" spans="1:6" s="288" customFormat="1" ht="39.9" customHeight="1" x14ac:dyDescent="0.3">
      <c r="A65" s="337" t="s">
        <v>46</v>
      </c>
      <c r="B65" s="534" t="s">
        <v>362</v>
      </c>
      <c r="C65" s="535"/>
      <c r="D65" s="539"/>
      <c r="E65" s="540"/>
      <c r="F65" s="541"/>
    </row>
    <row r="66" spans="1:6" s="288" customFormat="1" ht="39.9" customHeight="1" x14ac:dyDescent="0.3">
      <c r="A66" s="337" t="s">
        <v>47</v>
      </c>
      <c r="B66" s="534" t="s">
        <v>344</v>
      </c>
      <c r="C66" s="535"/>
      <c r="D66" s="542"/>
      <c r="E66" s="543"/>
      <c r="F66" s="544"/>
    </row>
    <row r="67" spans="1:6" s="288" customFormat="1" x14ac:dyDescent="0.3"/>
    <row r="68" spans="1:6" ht="21.9" customHeight="1" x14ac:dyDescent="0.3">
      <c r="A68" s="561" t="s">
        <v>49</v>
      </c>
      <c r="B68" s="561"/>
      <c r="C68" s="561"/>
      <c r="D68" s="561"/>
      <c r="E68" s="561"/>
      <c r="F68" s="561"/>
    </row>
    <row r="69" spans="1:6" ht="9.9" customHeight="1" x14ac:dyDescent="0.3"/>
    <row r="70" spans="1:6" ht="84.9" customHeight="1" x14ac:dyDescent="0.3">
      <c r="A70" s="515" t="s">
        <v>238</v>
      </c>
      <c r="B70" s="515"/>
      <c r="C70" s="515"/>
      <c r="D70" s="515"/>
      <c r="E70" s="515"/>
      <c r="F70" s="515"/>
    </row>
    <row r="71" spans="1:6" ht="9.9" customHeight="1" x14ac:dyDescent="0.3"/>
    <row r="72" spans="1:6" x14ac:dyDescent="0.3">
      <c r="A72" s="523" t="s">
        <v>50</v>
      </c>
      <c r="B72" s="523"/>
      <c r="C72" s="523"/>
      <c r="D72" s="523"/>
      <c r="E72" s="523"/>
      <c r="F72" s="523"/>
    </row>
    <row r="73" spans="1:6" x14ac:dyDescent="0.3">
      <c r="A73" s="523" t="s">
        <v>58</v>
      </c>
      <c r="B73" s="523"/>
      <c r="C73" s="523"/>
      <c r="D73" s="523"/>
      <c r="E73" s="523"/>
      <c r="F73" s="523"/>
    </row>
    <row r="74" spans="1:6" x14ac:dyDescent="0.3">
      <c r="A74" s="523" t="s">
        <v>51</v>
      </c>
      <c r="B74" s="523"/>
      <c r="C74" s="523"/>
      <c r="D74" s="523"/>
      <c r="E74" s="523"/>
      <c r="F74" s="523"/>
    </row>
    <row r="75" spans="1:6" ht="31.2" x14ac:dyDescent="0.3">
      <c r="A75" s="65" t="s">
        <v>59</v>
      </c>
      <c r="B75" s="65" t="s">
        <v>61</v>
      </c>
      <c r="C75" s="65" t="s">
        <v>65</v>
      </c>
      <c r="D75" s="65" t="s">
        <v>62</v>
      </c>
      <c r="E75" s="65" t="s">
        <v>63</v>
      </c>
      <c r="F75" s="65" t="s">
        <v>153</v>
      </c>
    </row>
    <row r="76" spans="1:6" ht="18" customHeight="1" x14ac:dyDescent="0.3">
      <c r="A76" s="57" t="s">
        <v>16</v>
      </c>
      <c r="B76" s="340">
        <f>+SUM(B78:B84)</f>
        <v>178322154693</v>
      </c>
      <c r="C76" s="262">
        <f>+SUM(C78:C84)</f>
        <v>100</v>
      </c>
      <c r="D76" s="293"/>
      <c r="E76" s="293"/>
      <c r="F76" s="293"/>
    </row>
    <row r="77" spans="1:6" ht="9.9" customHeight="1" x14ac:dyDescent="0.3">
      <c r="A77" s="14"/>
      <c r="B77" s="365"/>
      <c r="C77" s="37"/>
      <c r="D77" s="366"/>
      <c r="E77" s="366"/>
      <c r="F77" s="366"/>
    </row>
    <row r="78" spans="1:6" ht="52.8" x14ac:dyDescent="0.3">
      <c r="A78" s="14" t="s">
        <v>60</v>
      </c>
      <c r="B78" s="365">
        <f>+'1T'!B79</f>
        <v>170174754693</v>
      </c>
      <c r="C78" s="37">
        <f>+B78/$B$76*100</f>
        <v>95.431078087842423</v>
      </c>
      <c r="D78" s="489" t="str">
        <f>+'1T'!D79</f>
        <v xml:space="preserve"> MTSS-DMT-OF-629-2023, MTSS-DESAF-OF-568-2023 y MTSS-DESAF-OF-895-2023</v>
      </c>
      <c r="E78" s="367">
        <f>+'1T'!E79</f>
        <v>0</v>
      </c>
      <c r="F78" s="344" t="str">
        <f>+'1T'!F79</f>
        <v>DFOE-BIS-1026</v>
      </c>
    </row>
    <row r="79" spans="1:6" ht="15" customHeight="1" x14ac:dyDescent="0.3">
      <c r="A79" s="144" t="s">
        <v>218</v>
      </c>
      <c r="B79" s="365">
        <f>+'1T'!B80</f>
        <v>0</v>
      </c>
      <c r="C79" s="37">
        <f>+B79/$B$76*100</f>
        <v>0</v>
      </c>
      <c r="D79" s="344">
        <f>+'1T'!D80</f>
        <v>0</v>
      </c>
      <c r="E79" s="344">
        <f>+'1T'!E80</f>
        <v>0</v>
      </c>
      <c r="F79" s="344">
        <f>+'1T'!F80</f>
        <v>0</v>
      </c>
    </row>
    <row r="80" spans="1:6" ht="45" x14ac:dyDescent="0.3">
      <c r="A80" s="144" t="s">
        <v>142</v>
      </c>
      <c r="B80" s="365">
        <v>8147400000</v>
      </c>
      <c r="C80" s="37">
        <f t="shared" ref="C80" si="6">+B80/$B$76*100</f>
        <v>4.5689219121575722</v>
      </c>
      <c r="D80" s="488" t="s">
        <v>355</v>
      </c>
      <c r="E80" s="344"/>
      <c r="F80" s="344" t="s">
        <v>354</v>
      </c>
    </row>
    <row r="81" spans="1:6" ht="15" customHeight="1" x14ac:dyDescent="0.3">
      <c r="A81" s="146" t="s">
        <v>143</v>
      </c>
      <c r="B81" s="342">
        <v>0</v>
      </c>
      <c r="C81" s="248">
        <f>+B81/$B$76*100</f>
        <v>0</v>
      </c>
      <c r="D81" s="345"/>
      <c r="E81" s="345"/>
      <c r="F81" s="345"/>
    </row>
    <row r="82" spans="1:6" ht="15" customHeight="1" x14ac:dyDescent="0.3">
      <c r="A82" s="14" t="s">
        <v>144</v>
      </c>
      <c r="B82" s="365">
        <v>0</v>
      </c>
      <c r="C82" s="37">
        <f t="shared" ref="C82:C84" si="7">+B82/$B$76*100</f>
        <v>0</v>
      </c>
      <c r="D82" s="344"/>
      <c r="E82" s="344"/>
      <c r="F82" s="344"/>
    </row>
    <row r="83" spans="1:6" ht="15" customHeight="1" x14ac:dyDescent="0.3">
      <c r="A83" s="14" t="s">
        <v>145</v>
      </c>
      <c r="B83" s="365">
        <v>0</v>
      </c>
      <c r="C83" s="37">
        <f t="shared" si="7"/>
        <v>0</v>
      </c>
      <c r="D83" s="344"/>
      <c r="E83" s="344"/>
      <c r="F83" s="344"/>
    </row>
    <row r="84" spans="1:6" ht="15" customHeight="1" x14ac:dyDescent="0.3">
      <c r="A84" s="15" t="s">
        <v>146</v>
      </c>
      <c r="B84" s="365">
        <v>0</v>
      </c>
      <c r="C84" s="37">
        <f t="shared" si="7"/>
        <v>0</v>
      </c>
      <c r="D84" s="368"/>
      <c r="E84" s="368"/>
      <c r="F84" s="368"/>
    </row>
    <row r="85" spans="1:6" x14ac:dyDescent="0.3">
      <c r="A85" s="613" t="s">
        <v>356</v>
      </c>
      <c r="B85" s="613"/>
      <c r="C85" s="613"/>
      <c r="D85" s="613"/>
      <c r="E85" s="613"/>
      <c r="F85" s="613"/>
    </row>
    <row r="86" spans="1:6" ht="35.1" customHeight="1" x14ac:dyDescent="0.3">
      <c r="A86" s="566" t="s">
        <v>216</v>
      </c>
      <c r="B86" s="560"/>
      <c r="C86" s="560"/>
      <c r="D86" s="560"/>
      <c r="E86" s="560"/>
      <c r="F86" s="567"/>
    </row>
    <row r="87" spans="1:6" ht="50.1" customHeight="1" x14ac:dyDescent="0.3">
      <c r="A87" s="562" t="s">
        <v>364</v>
      </c>
      <c r="B87" s="563"/>
      <c r="C87" s="563"/>
      <c r="D87" s="563"/>
      <c r="E87" s="563"/>
      <c r="F87" s="564"/>
    </row>
    <row r="88" spans="1:6" ht="9.9" customHeight="1" x14ac:dyDescent="0.3">
      <c r="A88" s="14"/>
      <c r="B88" s="25"/>
      <c r="C88" s="13"/>
    </row>
    <row r="89" spans="1:6" x14ac:dyDescent="0.3">
      <c r="A89" s="523" t="s">
        <v>66</v>
      </c>
      <c r="B89" s="523"/>
      <c r="C89" s="523"/>
      <c r="D89" s="523"/>
      <c r="E89" s="523"/>
      <c r="F89" s="523"/>
    </row>
    <row r="90" spans="1:6" x14ac:dyDescent="0.3">
      <c r="A90" s="523" t="s">
        <v>148</v>
      </c>
      <c r="B90" s="523"/>
      <c r="C90" s="523"/>
      <c r="D90" s="523"/>
      <c r="E90" s="523"/>
      <c r="F90" s="523"/>
    </row>
    <row r="91" spans="1:6" x14ac:dyDescent="0.3">
      <c r="A91" s="523" t="s">
        <v>51</v>
      </c>
      <c r="B91" s="523"/>
      <c r="C91" s="523"/>
      <c r="D91" s="523"/>
      <c r="E91" s="523"/>
      <c r="F91" s="523"/>
    </row>
    <row r="92" spans="1:6" ht="33.75" customHeight="1" x14ac:dyDescent="0.3">
      <c r="A92" s="99" t="s">
        <v>53</v>
      </c>
      <c r="B92" s="99" t="s">
        <v>150</v>
      </c>
      <c r="C92" s="65" t="s">
        <v>5</v>
      </c>
      <c r="D92" s="65" t="s">
        <v>6</v>
      </c>
      <c r="E92" s="65" t="s">
        <v>7</v>
      </c>
      <c r="F92" s="65" t="s">
        <v>8</v>
      </c>
    </row>
    <row r="93" spans="1:6" ht="18" customHeight="1" x14ac:dyDescent="0.3">
      <c r="A93" s="57" t="s">
        <v>16</v>
      </c>
      <c r="B93" s="66"/>
      <c r="C93" s="58">
        <f>+C95</f>
        <v>56724918230.669998</v>
      </c>
      <c r="D93" s="58">
        <f>+D95</f>
        <v>0</v>
      </c>
      <c r="E93" s="58">
        <f>+E95</f>
        <v>28362459115.330002</v>
      </c>
      <c r="F93" s="58">
        <f>+F95</f>
        <v>85087377346</v>
      </c>
    </row>
    <row r="94" spans="1:6" ht="9.9" customHeight="1" x14ac:dyDescent="0.3">
      <c r="A94" s="8"/>
      <c r="B94" s="26"/>
      <c r="C94" s="10"/>
      <c r="D94" s="10"/>
      <c r="E94" s="10"/>
      <c r="F94" s="27"/>
    </row>
    <row r="95" spans="1:6" ht="18" customHeight="1" x14ac:dyDescent="0.3">
      <c r="A95" s="556" t="s">
        <v>161</v>
      </c>
      <c r="B95" s="556"/>
      <c r="C95" s="220">
        <f>C96+C101</f>
        <v>56724918230.669998</v>
      </c>
      <c r="D95" s="220">
        <f t="shared" ref="D95:E95" si="8">D96+D101</f>
        <v>0</v>
      </c>
      <c r="E95" s="220">
        <f t="shared" si="8"/>
        <v>28362459115.330002</v>
      </c>
      <c r="F95" s="68">
        <f>+F96+F101</f>
        <v>85087377346</v>
      </c>
    </row>
    <row r="96" spans="1:6" x14ac:dyDescent="0.3">
      <c r="A96" s="130" t="s">
        <v>197</v>
      </c>
      <c r="B96" s="133" t="s">
        <v>192</v>
      </c>
      <c r="C96" s="10">
        <f>+C97</f>
        <v>56724918230.669998</v>
      </c>
      <c r="D96" s="10">
        <f t="shared" ref="D96:E96" si="9">+D97</f>
        <v>0</v>
      </c>
      <c r="E96" s="10">
        <f t="shared" si="9"/>
        <v>28362459115.330002</v>
      </c>
      <c r="F96" s="250">
        <f>+C96+D96+E96</f>
        <v>85087377346</v>
      </c>
    </row>
    <row r="97" spans="1:8" x14ac:dyDescent="0.3">
      <c r="A97" s="130" t="s">
        <v>196</v>
      </c>
      <c r="B97" s="133" t="s">
        <v>167</v>
      </c>
      <c r="C97" s="53">
        <f>+C98+C99</f>
        <v>56724918230.669998</v>
      </c>
      <c r="D97" s="53">
        <f t="shared" ref="D97:E97" si="10">+D98+D99</f>
        <v>0</v>
      </c>
      <c r="E97" s="53">
        <f t="shared" si="10"/>
        <v>28362459115.330002</v>
      </c>
      <c r="F97" s="251">
        <f>+C97+D97+E97</f>
        <v>85087377346</v>
      </c>
      <c r="G97" s="392"/>
    </row>
    <row r="98" spans="1:8" x14ac:dyDescent="0.3">
      <c r="A98" s="130" t="s">
        <v>195</v>
      </c>
      <c r="B98" s="133" t="s">
        <v>193</v>
      </c>
      <c r="C98" s="53">
        <f>+C100</f>
        <v>29898322748.669998</v>
      </c>
      <c r="D98" s="53">
        <f>+D100</f>
        <v>0</v>
      </c>
      <c r="E98" s="53">
        <f>+E100</f>
        <v>14949161374.33</v>
      </c>
      <c r="F98" s="251">
        <f>+C98+D98+E98</f>
        <v>44847484123</v>
      </c>
    </row>
    <row r="99" spans="1:8" x14ac:dyDescent="0.3">
      <c r="A99" s="130" t="s">
        <v>374</v>
      </c>
      <c r="B99" s="143" t="s">
        <v>375</v>
      </c>
      <c r="C99" s="188">
        <v>26826595482</v>
      </c>
      <c r="D99" s="188">
        <v>0</v>
      </c>
      <c r="E99" s="188">
        <v>13413297741</v>
      </c>
      <c r="F99" s="251"/>
      <c r="G99" s="490"/>
    </row>
    <row r="100" spans="1:8" x14ac:dyDescent="0.3">
      <c r="A100" s="277" t="s">
        <v>198</v>
      </c>
      <c r="B100" s="278" t="s">
        <v>211</v>
      </c>
      <c r="C100" s="348">
        <v>29898322748.669998</v>
      </c>
      <c r="D100" s="348">
        <v>0</v>
      </c>
      <c r="E100" s="348">
        <v>14949161374.33</v>
      </c>
      <c r="F100" s="272">
        <f t="shared" ref="F100:F104" si="11">+C100+D100+E100</f>
        <v>44847484123</v>
      </c>
      <c r="G100" s="392"/>
      <c r="H100" s="392"/>
    </row>
    <row r="101" spans="1:8" x14ac:dyDescent="0.3">
      <c r="A101" s="129" t="s">
        <v>266</v>
      </c>
      <c r="B101" s="134" t="s">
        <v>263</v>
      </c>
      <c r="C101" s="10">
        <f>+C102</f>
        <v>0</v>
      </c>
      <c r="D101" s="10">
        <f t="shared" ref="D101:E103" si="12">+D102</f>
        <v>0</v>
      </c>
      <c r="E101" s="10">
        <f>+E102</f>
        <v>0</v>
      </c>
      <c r="F101" s="250">
        <f t="shared" si="11"/>
        <v>0</v>
      </c>
      <c r="H101" s="392"/>
    </row>
    <row r="102" spans="1:8" x14ac:dyDescent="0.3">
      <c r="A102" s="129" t="s">
        <v>267</v>
      </c>
      <c r="B102" s="134" t="s">
        <v>168</v>
      </c>
      <c r="C102" s="53">
        <f>+C103</f>
        <v>0</v>
      </c>
      <c r="D102" s="53">
        <f t="shared" si="12"/>
        <v>0</v>
      </c>
      <c r="E102" s="53">
        <f t="shared" si="12"/>
        <v>0</v>
      </c>
      <c r="F102" s="251">
        <f t="shared" si="11"/>
        <v>0</v>
      </c>
    </row>
    <row r="103" spans="1:8" x14ac:dyDescent="0.3">
      <c r="A103" s="252" t="s">
        <v>269</v>
      </c>
      <c r="B103" s="253" t="s">
        <v>268</v>
      </c>
      <c r="C103" s="254">
        <f>+C104</f>
        <v>0</v>
      </c>
      <c r="D103" s="254">
        <f t="shared" si="12"/>
        <v>0</v>
      </c>
      <c r="E103" s="254">
        <f t="shared" si="12"/>
        <v>0</v>
      </c>
      <c r="F103" s="255">
        <f t="shared" si="11"/>
        <v>0</v>
      </c>
    </row>
    <row r="104" spans="1:8" x14ac:dyDescent="0.3">
      <c r="A104" s="270" t="s">
        <v>270</v>
      </c>
      <c r="B104" s="271" t="s">
        <v>271</v>
      </c>
      <c r="C104" s="348">
        <v>0</v>
      </c>
      <c r="D104" s="348">
        <v>0</v>
      </c>
      <c r="E104" s="348">
        <v>0</v>
      </c>
      <c r="F104" s="272">
        <f t="shared" si="11"/>
        <v>0</v>
      </c>
    </row>
    <row r="105" spans="1:8" ht="9.9" customHeight="1" x14ac:dyDescent="0.3">
      <c r="A105" s="105"/>
      <c r="B105" s="26"/>
      <c r="C105" s="12"/>
      <c r="D105" s="12"/>
      <c r="E105" s="12"/>
      <c r="F105" s="29"/>
    </row>
    <row r="106" spans="1:8" x14ac:dyDescent="0.3">
      <c r="A106" s="613" t="s">
        <v>357</v>
      </c>
      <c r="B106" s="613"/>
      <c r="C106" s="613"/>
      <c r="D106" s="613"/>
      <c r="E106" s="613"/>
      <c r="F106" s="613"/>
    </row>
    <row r="107" spans="1:8" ht="35.1" customHeight="1" x14ac:dyDescent="0.3">
      <c r="A107" s="560" t="s">
        <v>212</v>
      </c>
      <c r="B107" s="560"/>
      <c r="C107" s="560"/>
      <c r="D107" s="560"/>
      <c r="E107" s="560"/>
      <c r="F107" s="560"/>
    </row>
    <row r="108" spans="1:8" ht="62.25" customHeight="1" x14ac:dyDescent="0.3">
      <c r="A108" s="559" t="s">
        <v>364</v>
      </c>
      <c r="B108" s="559"/>
      <c r="C108" s="559"/>
      <c r="D108" s="559"/>
      <c r="E108" s="559"/>
      <c r="F108" s="559"/>
    </row>
    <row r="109" spans="1:8" ht="9.9" customHeight="1" x14ac:dyDescent="0.3">
      <c r="A109" s="14"/>
      <c r="B109" s="25"/>
      <c r="C109" s="13"/>
    </row>
    <row r="110" spans="1:8" ht="15.9" customHeight="1" x14ac:dyDescent="0.3">
      <c r="A110" s="523" t="s">
        <v>69</v>
      </c>
      <c r="B110" s="523"/>
      <c r="C110" s="523"/>
      <c r="D110" s="523"/>
      <c r="E110" s="523"/>
      <c r="F110" s="523"/>
    </row>
    <row r="111" spans="1:8" ht="32.25" customHeight="1" x14ac:dyDescent="0.3">
      <c r="A111" s="546" t="s">
        <v>124</v>
      </c>
      <c r="B111" s="546"/>
      <c r="C111" s="546"/>
      <c r="D111" s="546"/>
      <c r="E111" s="546"/>
      <c r="F111" s="546"/>
    </row>
    <row r="112" spans="1:8" ht="15.9" customHeight="1" x14ac:dyDescent="0.3">
      <c r="A112" s="523" t="s">
        <v>51</v>
      </c>
      <c r="B112" s="523"/>
      <c r="C112" s="523"/>
      <c r="D112" s="523"/>
      <c r="E112" s="523"/>
      <c r="F112" s="523"/>
    </row>
    <row r="113" spans="1:6" ht="33" customHeight="1" x14ac:dyDescent="0.3">
      <c r="A113" s="99" t="s">
        <v>53</v>
      </c>
      <c r="B113" s="99" t="s">
        <v>189</v>
      </c>
      <c r="C113" s="65" t="s">
        <v>5</v>
      </c>
      <c r="D113" s="65" t="s">
        <v>6</v>
      </c>
      <c r="E113" s="65" t="s">
        <v>7</v>
      </c>
      <c r="F113" s="65" t="s">
        <v>8</v>
      </c>
    </row>
    <row r="114" spans="1:6" ht="18" customHeight="1" x14ac:dyDescent="0.3">
      <c r="A114" s="57" t="s">
        <v>16</v>
      </c>
      <c r="B114" s="66"/>
      <c r="C114" s="58">
        <f>+C116+C128</f>
        <v>56724918230.669998</v>
      </c>
      <c r="D114" s="58">
        <f>+D116+D128</f>
        <v>0</v>
      </c>
      <c r="E114" s="58">
        <f>+E116+E128</f>
        <v>28362459115.330002</v>
      </c>
      <c r="F114" s="58">
        <f>+F116+F128</f>
        <v>85087377346</v>
      </c>
    </row>
    <row r="115" spans="1:6" ht="9.9" customHeight="1" x14ac:dyDescent="0.3">
      <c r="A115" s="8"/>
      <c r="B115" s="26"/>
      <c r="C115" s="10"/>
      <c r="D115" s="10"/>
      <c r="E115" s="10"/>
      <c r="F115" s="27"/>
    </row>
    <row r="116" spans="1:6" ht="18" customHeight="1" x14ac:dyDescent="0.3">
      <c r="A116" s="556" t="s">
        <v>56</v>
      </c>
      <c r="B116" s="556"/>
      <c r="C116" s="68">
        <f>+SUM(C117:C126)</f>
        <v>56724918230.669998</v>
      </c>
      <c r="D116" s="68">
        <f t="shared" ref="D116:E116" si="13">+SUM(D117:D126)</f>
        <v>0</v>
      </c>
      <c r="E116" s="68">
        <f t="shared" si="13"/>
        <v>28362459115.330002</v>
      </c>
      <c r="F116" s="68">
        <f>+SUM(F117:F126)</f>
        <v>85087377346</v>
      </c>
    </row>
    <row r="117" spans="1:6" x14ac:dyDescent="0.3">
      <c r="A117" s="129">
        <v>0</v>
      </c>
      <c r="B117" s="134" t="s">
        <v>182</v>
      </c>
      <c r="C117" s="349">
        <v>0</v>
      </c>
      <c r="D117" s="349">
        <v>0</v>
      </c>
      <c r="E117" s="349">
        <v>0</v>
      </c>
      <c r="F117" s="251">
        <f>+C117+D117+E117</f>
        <v>0</v>
      </c>
    </row>
    <row r="118" spans="1:6" x14ac:dyDescent="0.3">
      <c r="A118" s="129">
        <v>1</v>
      </c>
      <c r="B118" s="134" t="s">
        <v>170</v>
      </c>
      <c r="C118" s="349">
        <f>+C36</f>
        <v>2966454630.6700001</v>
      </c>
      <c r="D118" s="349">
        <f>+D36</f>
        <v>0</v>
      </c>
      <c r="E118" s="349">
        <f>+E36</f>
        <v>1105004915.3299999</v>
      </c>
      <c r="F118" s="251">
        <f t="shared" ref="F118:F125" si="14">+C118+D118+E118</f>
        <v>4071459546</v>
      </c>
    </row>
    <row r="119" spans="1:6" x14ac:dyDescent="0.3">
      <c r="A119" s="129">
        <v>2</v>
      </c>
      <c r="B119" s="134" t="s">
        <v>183</v>
      </c>
      <c r="C119" s="349">
        <v>0</v>
      </c>
      <c r="D119" s="349">
        <v>0</v>
      </c>
      <c r="E119" s="349">
        <v>0</v>
      </c>
      <c r="F119" s="251">
        <f t="shared" si="14"/>
        <v>0</v>
      </c>
    </row>
    <row r="120" spans="1:6" x14ac:dyDescent="0.3">
      <c r="A120" s="129">
        <v>3</v>
      </c>
      <c r="B120" s="134" t="s">
        <v>184</v>
      </c>
      <c r="C120" s="349">
        <v>0</v>
      </c>
      <c r="D120" s="349">
        <v>0</v>
      </c>
      <c r="E120" s="349">
        <v>0</v>
      </c>
      <c r="F120" s="251">
        <f t="shared" si="14"/>
        <v>0</v>
      </c>
    </row>
    <row r="121" spans="1:6" x14ac:dyDescent="0.3">
      <c r="A121" s="129">
        <v>4</v>
      </c>
      <c r="B121" s="134" t="s">
        <v>185</v>
      </c>
      <c r="C121" s="349">
        <v>0</v>
      </c>
      <c r="D121" s="349">
        <v>0</v>
      </c>
      <c r="E121" s="349">
        <v>0</v>
      </c>
      <c r="F121" s="251">
        <f t="shared" si="14"/>
        <v>0</v>
      </c>
    </row>
    <row r="122" spans="1:6" x14ac:dyDescent="0.3">
      <c r="A122" s="129">
        <v>5</v>
      </c>
      <c r="B122" s="134" t="s">
        <v>186</v>
      </c>
      <c r="C122" s="349">
        <v>0</v>
      </c>
      <c r="D122" s="349">
        <v>0</v>
      </c>
      <c r="E122" s="349">
        <v>0</v>
      </c>
      <c r="F122" s="251">
        <f t="shared" si="14"/>
        <v>0</v>
      </c>
    </row>
    <row r="123" spans="1:6" x14ac:dyDescent="0.3">
      <c r="A123" s="129">
        <v>6</v>
      </c>
      <c r="B123" s="134" t="s">
        <v>167</v>
      </c>
      <c r="C123" s="349">
        <f>+C31+C34</f>
        <v>53758463600</v>
      </c>
      <c r="D123" s="349">
        <f>+D31+D34</f>
        <v>0</v>
      </c>
      <c r="E123" s="349">
        <f>+E31+E34</f>
        <v>27257454200</v>
      </c>
      <c r="F123" s="251">
        <f t="shared" si="14"/>
        <v>81015917800</v>
      </c>
    </row>
    <row r="124" spans="1:6" x14ac:dyDescent="0.3">
      <c r="A124" s="129">
        <v>7</v>
      </c>
      <c r="B124" s="134" t="s">
        <v>168</v>
      </c>
      <c r="C124" s="349">
        <v>0</v>
      </c>
      <c r="D124" s="349">
        <v>0</v>
      </c>
      <c r="E124" s="349">
        <v>0</v>
      </c>
      <c r="F124" s="251">
        <f t="shared" si="14"/>
        <v>0</v>
      </c>
    </row>
    <row r="125" spans="1:6" x14ac:dyDescent="0.3">
      <c r="A125" s="129">
        <v>8</v>
      </c>
      <c r="B125" s="134" t="s">
        <v>187</v>
      </c>
      <c r="C125" s="349">
        <v>0</v>
      </c>
      <c r="D125" s="349">
        <v>0</v>
      </c>
      <c r="E125" s="349">
        <v>0</v>
      </c>
      <c r="F125" s="251">
        <f t="shared" si="14"/>
        <v>0</v>
      </c>
    </row>
    <row r="126" spans="1:6" ht="15" customHeight="1" x14ac:dyDescent="0.3">
      <c r="A126" s="129">
        <v>9</v>
      </c>
      <c r="B126" s="134" t="s">
        <v>188</v>
      </c>
      <c r="C126" s="349">
        <v>0</v>
      </c>
      <c r="D126" s="349">
        <v>0</v>
      </c>
      <c r="E126" s="349">
        <v>0</v>
      </c>
      <c r="F126" s="251">
        <v>0</v>
      </c>
    </row>
    <row r="127" spans="1:6" ht="9.9" customHeight="1" x14ac:dyDescent="0.3">
      <c r="A127" s="129"/>
      <c r="B127" s="131"/>
      <c r="C127" s="53"/>
      <c r="D127" s="53"/>
      <c r="E127" s="53"/>
      <c r="F127" s="251"/>
    </row>
    <row r="128" spans="1:6" ht="18" customHeight="1" x14ac:dyDescent="0.3">
      <c r="A128" s="556" t="s">
        <v>202</v>
      </c>
      <c r="B128" s="556"/>
      <c r="C128" s="68">
        <f t="shared" ref="C128:F129" si="15">+C129</f>
        <v>0</v>
      </c>
      <c r="D128" s="68">
        <f t="shared" si="15"/>
        <v>0</v>
      </c>
      <c r="E128" s="68">
        <f t="shared" si="15"/>
        <v>0</v>
      </c>
      <c r="F128" s="68">
        <f t="shared" si="15"/>
        <v>0</v>
      </c>
    </row>
    <row r="129" spans="1:6" ht="18" customHeight="1" x14ac:dyDescent="0.3">
      <c r="A129" s="129">
        <v>6</v>
      </c>
      <c r="B129" s="134" t="s">
        <v>167</v>
      </c>
      <c r="C129" s="188">
        <f t="shared" si="15"/>
        <v>0</v>
      </c>
      <c r="D129" s="188">
        <f t="shared" si="15"/>
        <v>0</v>
      </c>
      <c r="E129" s="188">
        <f t="shared" si="15"/>
        <v>0</v>
      </c>
      <c r="F129" s="177">
        <f t="shared" si="15"/>
        <v>0</v>
      </c>
    </row>
    <row r="130" spans="1:6" ht="18" customHeight="1" x14ac:dyDescent="0.3">
      <c r="A130" s="258" t="s">
        <v>201</v>
      </c>
      <c r="B130" s="259" t="s">
        <v>200</v>
      </c>
      <c r="C130" s="369">
        <v>0</v>
      </c>
      <c r="D130" s="369">
        <v>0</v>
      </c>
      <c r="E130" s="369">
        <v>0</v>
      </c>
      <c r="F130" s="260">
        <f>+C130+D130+E130</f>
        <v>0</v>
      </c>
    </row>
    <row r="131" spans="1:6" ht="15" customHeight="1" x14ac:dyDescent="0.3">
      <c r="A131" s="558" t="s">
        <v>57</v>
      </c>
      <c r="B131" s="558"/>
      <c r="C131" s="558"/>
      <c r="D131" s="558"/>
      <c r="E131" s="558"/>
      <c r="F131" s="558"/>
    </row>
    <row r="132" spans="1:6" ht="15" customHeight="1" x14ac:dyDescent="0.3">
      <c r="A132" s="613" t="s">
        <v>356</v>
      </c>
      <c r="B132" s="613"/>
      <c r="C132" s="613"/>
      <c r="D132" s="613"/>
      <c r="E132" s="613"/>
      <c r="F132" s="613"/>
    </row>
    <row r="133" spans="1:6" ht="75" customHeight="1" x14ac:dyDescent="0.3">
      <c r="A133" s="560" t="s">
        <v>214</v>
      </c>
      <c r="B133" s="560"/>
      <c r="C133" s="560"/>
      <c r="D133" s="560"/>
      <c r="E133" s="560"/>
      <c r="F133" s="560"/>
    </row>
    <row r="134" spans="1:6" ht="89.25" customHeight="1" x14ac:dyDescent="0.3">
      <c r="A134" s="559" t="s">
        <v>364</v>
      </c>
      <c r="B134" s="559"/>
      <c r="C134" s="559"/>
      <c r="D134" s="559"/>
      <c r="E134" s="559"/>
      <c r="F134" s="559"/>
    </row>
    <row r="135" spans="1:6" ht="18" customHeight="1" x14ac:dyDescent="0.3">
      <c r="A135" s="28"/>
      <c r="B135" s="26"/>
    </row>
    <row r="136" spans="1:6" x14ac:dyDescent="0.3">
      <c r="A136" s="523" t="s">
        <v>71</v>
      </c>
      <c r="B136" s="523"/>
      <c r="C136" s="523"/>
      <c r="D136" s="523"/>
      <c r="E136" s="523"/>
      <c r="F136" s="523"/>
    </row>
    <row r="137" spans="1:6" x14ac:dyDescent="0.3">
      <c r="A137" s="523" t="s">
        <v>72</v>
      </c>
      <c r="B137" s="523"/>
      <c r="C137" s="523"/>
      <c r="D137" s="523"/>
      <c r="E137" s="523"/>
      <c r="F137" s="523"/>
    </row>
    <row r="138" spans="1:6" x14ac:dyDescent="0.3">
      <c r="A138" s="523" t="s">
        <v>51</v>
      </c>
      <c r="B138" s="523"/>
      <c r="C138" s="523"/>
      <c r="D138" s="523"/>
      <c r="E138" s="523"/>
      <c r="F138" s="523"/>
    </row>
    <row r="139" spans="1:6" ht="18" customHeight="1" x14ac:dyDescent="0.3">
      <c r="A139" s="65" t="s">
        <v>70</v>
      </c>
      <c r="B139" s="65" t="s">
        <v>5</v>
      </c>
      <c r="C139" s="65" t="s">
        <v>6</v>
      </c>
      <c r="D139" s="65" t="s">
        <v>7</v>
      </c>
      <c r="E139" s="65" t="s">
        <v>8</v>
      </c>
      <c r="F139" s="168"/>
    </row>
    <row r="140" spans="1:6" ht="18" customHeight="1" x14ac:dyDescent="0.3">
      <c r="A140" s="106" t="s">
        <v>73</v>
      </c>
      <c r="B140" s="132">
        <f>+'1T'!E144</f>
        <v>0</v>
      </c>
      <c r="C140" s="25">
        <f>+B144</f>
        <v>0</v>
      </c>
      <c r="D140" s="25">
        <f>+C144</f>
        <v>0</v>
      </c>
      <c r="E140" s="86">
        <f>+B140</f>
        <v>0</v>
      </c>
      <c r="F140" s="44"/>
    </row>
    <row r="141" spans="1:6" ht="18" customHeight="1" x14ac:dyDescent="0.3">
      <c r="A141" s="106" t="s">
        <v>74</v>
      </c>
      <c r="B141" s="25">
        <f>+C95</f>
        <v>56724918230.669998</v>
      </c>
      <c r="C141" s="25">
        <f>+D95</f>
        <v>0</v>
      </c>
      <c r="D141" s="25">
        <f>+E95</f>
        <v>28362459115.330002</v>
      </c>
      <c r="E141" s="86">
        <f>+SUM(B141:D141)</f>
        <v>85087377346</v>
      </c>
      <c r="F141" s="44"/>
    </row>
    <row r="142" spans="1:6" ht="18" customHeight="1" x14ac:dyDescent="0.3">
      <c r="A142" s="69" t="s">
        <v>100</v>
      </c>
      <c r="B142" s="70">
        <f>+B140+B141</f>
        <v>56724918230.669998</v>
      </c>
      <c r="C142" s="70">
        <f>+C140+C141</f>
        <v>0</v>
      </c>
      <c r="D142" s="70">
        <f>+D140+D141</f>
        <v>28362459115.330002</v>
      </c>
      <c r="E142" s="70">
        <f>+E140+E141</f>
        <v>85087377346</v>
      </c>
      <c r="F142" s="44"/>
    </row>
    <row r="143" spans="1:6" ht="18" customHeight="1" x14ac:dyDescent="0.3">
      <c r="A143" s="106" t="s">
        <v>152</v>
      </c>
      <c r="B143" s="25">
        <f>+C116</f>
        <v>56724918230.669998</v>
      </c>
      <c r="C143" s="25">
        <f>+D116</f>
        <v>0</v>
      </c>
      <c r="D143" s="25">
        <f>+E116</f>
        <v>28362459115.330002</v>
      </c>
      <c r="E143" s="86">
        <f>+SUM(B143:D143)</f>
        <v>85087377346</v>
      </c>
      <c r="F143" s="44"/>
    </row>
    <row r="144" spans="1:6" ht="18" customHeight="1" x14ac:dyDescent="0.3">
      <c r="A144" s="69" t="s">
        <v>101</v>
      </c>
      <c r="B144" s="98">
        <f>+B142-B143</f>
        <v>0</v>
      </c>
      <c r="C144" s="70">
        <f>+C142-C143</f>
        <v>0</v>
      </c>
      <c r="D144" s="70">
        <f>+D142-D143</f>
        <v>0</v>
      </c>
      <c r="E144" s="70">
        <f>+E142-E143</f>
        <v>0</v>
      </c>
      <c r="F144" s="44"/>
    </row>
    <row r="145" spans="1:6" x14ac:dyDescent="0.3">
      <c r="A145" s="609" t="s">
        <v>356</v>
      </c>
      <c r="B145" s="609"/>
      <c r="C145" s="609"/>
      <c r="D145" s="609"/>
      <c r="E145" s="609"/>
      <c r="F145" s="21"/>
    </row>
    <row r="146" spans="1:6" ht="18" customHeight="1" x14ac:dyDescent="0.3">
      <c r="A146" s="554" t="s">
        <v>190</v>
      </c>
      <c r="B146" s="555"/>
      <c r="C146" s="555"/>
      <c r="D146" s="555"/>
      <c r="E146" s="555"/>
      <c r="F146" s="93"/>
    </row>
    <row r="147" spans="1:6" ht="39.9" customHeight="1" x14ac:dyDescent="0.3">
      <c r="A147" s="551" t="s">
        <v>215</v>
      </c>
      <c r="B147" s="552"/>
      <c r="C147" s="552"/>
      <c r="D147" s="552"/>
      <c r="E147" s="552"/>
      <c r="F147" s="553"/>
    </row>
    <row r="148" spans="1:6" ht="18" customHeight="1" x14ac:dyDescent="0.3">
      <c r="A148" s="551" t="s">
        <v>125</v>
      </c>
      <c r="B148" s="552"/>
      <c r="C148" s="552"/>
      <c r="D148" s="552"/>
      <c r="E148" s="552"/>
      <c r="F148" s="553"/>
    </row>
    <row r="149" spans="1:6" ht="18" customHeight="1" x14ac:dyDescent="0.3">
      <c r="A149" s="551" t="s">
        <v>155</v>
      </c>
      <c r="B149" s="552"/>
      <c r="C149" s="552"/>
      <c r="D149" s="552"/>
      <c r="E149" s="552"/>
      <c r="F149" s="553"/>
    </row>
    <row r="150" spans="1:6" ht="18" customHeight="1" x14ac:dyDescent="0.3">
      <c r="A150" s="551" t="s">
        <v>128</v>
      </c>
      <c r="B150" s="552"/>
      <c r="C150" s="552"/>
      <c r="D150" s="552"/>
      <c r="E150" s="552"/>
      <c r="F150" s="553"/>
    </row>
    <row r="151" spans="1:6" ht="18" customHeight="1" x14ac:dyDescent="0.3">
      <c r="A151" s="548" t="s">
        <v>154</v>
      </c>
      <c r="B151" s="549"/>
      <c r="C151" s="549"/>
      <c r="D151" s="549"/>
      <c r="E151" s="549"/>
      <c r="F151" s="550"/>
    </row>
    <row r="152" spans="1:6" x14ac:dyDescent="0.3">
      <c r="A152" s="72" t="s">
        <v>126</v>
      </c>
      <c r="B152" s="73"/>
      <c r="C152" s="73"/>
      <c r="D152" s="73"/>
      <c r="E152" s="73"/>
      <c r="F152" s="74"/>
    </row>
    <row r="153" spans="1:6" ht="39.9" customHeight="1" x14ac:dyDescent="0.3">
      <c r="A153" s="610"/>
      <c r="B153" s="611"/>
      <c r="C153" s="611"/>
      <c r="D153" s="611"/>
      <c r="E153" s="611"/>
      <c r="F153" s="612"/>
    </row>
    <row r="154" spans="1:6" ht="9.9" customHeight="1" x14ac:dyDescent="0.3">
      <c r="A154" s="327"/>
      <c r="B154" s="36"/>
      <c r="C154" s="36"/>
      <c r="D154"/>
      <c r="E154" s="338"/>
      <c r="F154" s="370"/>
    </row>
    <row r="155" spans="1:6" x14ac:dyDescent="0.3">
      <c r="A155" s="338"/>
      <c r="B155" s="523" t="s">
        <v>129</v>
      </c>
      <c r="C155" s="523"/>
      <c r="D155" s="523"/>
      <c r="E155" s="338"/>
      <c r="F155" s="338"/>
    </row>
    <row r="156" spans="1:6" ht="33" customHeight="1" x14ac:dyDescent="0.3">
      <c r="A156" s="338"/>
      <c r="B156" s="546" t="s">
        <v>130</v>
      </c>
      <c r="C156" s="546"/>
      <c r="D156" s="546"/>
      <c r="E156" s="338"/>
      <c r="F156" s="338"/>
    </row>
    <row r="157" spans="1:6" x14ac:dyDescent="0.3">
      <c r="A157" s="338"/>
      <c r="B157" s="523" t="s">
        <v>51</v>
      </c>
      <c r="C157" s="523"/>
      <c r="D157" s="523"/>
      <c r="E157" s="338"/>
      <c r="F157" s="338"/>
    </row>
    <row r="158" spans="1:6" ht="18" customHeight="1" x14ac:dyDescent="0.3">
      <c r="A158" s="338"/>
      <c r="B158" s="545" t="s">
        <v>70</v>
      </c>
      <c r="C158" s="545"/>
      <c r="D158" s="64" t="s">
        <v>83</v>
      </c>
      <c r="E158" s="338"/>
      <c r="F158" s="338"/>
    </row>
    <row r="159" spans="1:6" ht="18" customHeight="1" x14ac:dyDescent="0.3">
      <c r="A159" s="338"/>
      <c r="B159" s="524" t="s">
        <v>203</v>
      </c>
      <c r="C159" s="524"/>
      <c r="D159" s="64"/>
      <c r="E159" s="338"/>
      <c r="F159" s="338"/>
    </row>
    <row r="160" spans="1:6" x14ac:dyDescent="0.3">
      <c r="A160" s="338"/>
      <c r="B160" s="85" t="s">
        <v>131</v>
      </c>
      <c r="D160" s="352">
        <v>20664447063.849998</v>
      </c>
      <c r="E160" s="371"/>
      <c r="F160" s="338"/>
    </row>
    <row r="161" spans="1:6" x14ac:dyDescent="0.3">
      <c r="A161" s="338"/>
      <c r="B161" s="85" t="s">
        <v>132</v>
      </c>
      <c r="D161" s="352">
        <f>+'1T'!D171</f>
        <v>0</v>
      </c>
      <c r="E161" s="371"/>
      <c r="F161" s="338"/>
    </row>
    <row r="162" spans="1:6" x14ac:dyDescent="0.3">
      <c r="A162" s="338"/>
      <c r="B162" s="525" t="s">
        <v>16</v>
      </c>
      <c r="C162" s="525"/>
      <c r="D162" s="194">
        <f>+D160+D161</f>
        <v>20664447063.849998</v>
      </c>
      <c r="E162" s="371"/>
      <c r="F162" s="338"/>
    </row>
    <row r="163" spans="1:6" ht="9.9" customHeight="1" x14ac:dyDescent="0.3">
      <c r="A163" s="338"/>
      <c r="B163" s="85"/>
      <c r="D163" s="25"/>
      <c r="E163" s="338"/>
      <c r="F163" s="338"/>
    </row>
    <row r="164" spans="1:6" x14ac:dyDescent="0.3">
      <c r="A164" s="338"/>
      <c r="B164" s="524" t="s">
        <v>204</v>
      </c>
      <c r="C164" s="524"/>
      <c r="D164" s="64" t="s">
        <v>83</v>
      </c>
      <c r="E164" s="338"/>
      <c r="F164" s="338"/>
    </row>
    <row r="165" spans="1:6" x14ac:dyDescent="0.3">
      <c r="A165" s="338"/>
      <c r="B165" s="85" t="s">
        <v>131</v>
      </c>
      <c r="D165" s="352">
        <f>+D160</f>
        <v>20664447063.849998</v>
      </c>
      <c r="E165" s="371"/>
      <c r="F165" s="338"/>
    </row>
    <row r="166" spans="1:6" x14ac:dyDescent="0.3">
      <c r="A166" s="338"/>
      <c r="B166" s="85" t="s">
        <v>205</v>
      </c>
      <c r="D166" s="352">
        <v>0</v>
      </c>
      <c r="E166" s="371"/>
      <c r="F166" s="338"/>
    </row>
    <row r="167" spans="1:6" x14ac:dyDescent="0.3">
      <c r="A167" s="338"/>
      <c r="B167" s="525" t="s">
        <v>206</v>
      </c>
      <c r="C167" s="525"/>
      <c r="D167" s="194">
        <f>+D165+D166</f>
        <v>20664447063.849998</v>
      </c>
      <c r="E167" s="371"/>
      <c r="F167" s="338"/>
    </row>
    <row r="168" spans="1:6" ht="9.9" customHeight="1" x14ac:dyDescent="0.3">
      <c r="A168" s="338"/>
      <c r="B168" s="85"/>
      <c r="D168" s="86"/>
      <c r="E168" s="338"/>
      <c r="F168" s="338"/>
    </row>
    <row r="169" spans="1:6" ht="18" customHeight="1" x14ac:dyDescent="0.3">
      <c r="A169" s="338"/>
      <c r="B169" s="524" t="s">
        <v>207</v>
      </c>
      <c r="C169" s="524"/>
      <c r="D169" s="64" t="s">
        <v>83</v>
      </c>
      <c r="E169" s="338"/>
      <c r="F169" s="338"/>
    </row>
    <row r="170" spans="1:6" x14ac:dyDescent="0.3">
      <c r="A170" s="338"/>
      <c r="B170" s="85" t="s">
        <v>131</v>
      </c>
      <c r="D170" s="352">
        <f>+D160-D165</f>
        <v>0</v>
      </c>
      <c r="E170" s="371"/>
      <c r="F170" s="338"/>
    </row>
    <row r="171" spans="1:6" x14ac:dyDescent="0.3">
      <c r="A171" s="338"/>
      <c r="B171" s="85" t="s">
        <v>132</v>
      </c>
      <c r="D171" s="352">
        <f>+D161-D166</f>
        <v>0</v>
      </c>
      <c r="E171" s="371"/>
      <c r="F171" s="338"/>
    </row>
    <row r="172" spans="1:6" ht="18" customHeight="1" x14ac:dyDescent="0.3">
      <c r="A172" s="338"/>
      <c r="B172" s="525" t="s">
        <v>208</v>
      </c>
      <c r="C172" s="525"/>
      <c r="D172" s="196">
        <f>+D170+D171</f>
        <v>0</v>
      </c>
      <c r="E172" s="371"/>
      <c r="F172" s="338"/>
    </row>
    <row r="173" spans="1:6" x14ac:dyDescent="0.3">
      <c r="A173" s="338"/>
      <c r="B173" s="483" t="s">
        <v>356</v>
      </c>
      <c r="C173" s="326"/>
      <c r="D173" s="358"/>
      <c r="E173"/>
      <c r="F173" s="21">
        <f>+D165-F182</f>
        <v>20664447063.849998</v>
      </c>
    </row>
    <row r="174" spans="1:6" x14ac:dyDescent="0.3">
      <c r="A174" s="338"/>
      <c r="B174" s="356"/>
      <c r="C174" s="357"/>
      <c r="D174" s="358"/>
      <c r="E174" s="338"/>
      <c r="F174" s="338"/>
    </row>
    <row r="175" spans="1:6" x14ac:dyDescent="0.3">
      <c r="A175" s="63" t="s">
        <v>53</v>
      </c>
      <c r="B175" s="63" t="s">
        <v>235</v>
      </c>
      <c r="C175" s="63" t="s">
        <v>5</v>
      </c>
      <c r="D175" s="63" t="s">
        <v>6</v>
      </c>
      <c r="E175" s="63" t="s">
        <v>7</v>
      </c>
      <c r="F175" s="63" t="s">
        <v>8</v>
      </c>
    </row>
    <row r="176" spans="1:6" ht="18" customHeight="1" x14ac:dyDescent="0.3">
      <c r="A176" s="257" t="s">
        <v>234</v>
      </c>
      <c r="B176" s="159"/>
      <c r="C176" s="160">
        <f>+SUM(C177:C186)</f>
        <v>0</v>
      </c>
      <c r="D176" s="160">
        <f>+SUM(D177:D186)</f>
        <v>0</v>
      </c>
      <c r="E176" s="160">
        <f>+SUM(E177:E186)</f>
        <v>20664447063.849998</v>
      </c>
      <c r="F176" s="160">
        <f>+SUM(F177:F186)</f>
        <v>20664447063.849998</v>
      </c>
    </row>
    <row r="177" spans="1:6" x14ac:dyDescent="0.3">
      <c r="A177" s="129">
        <v>0</v>
      </c>
      <c r="B177" s="134" t="s">
        <v>182</v>
      </c>
      <c r="C177" s="316">
        <v>0</v>
      </c>
      <c r="D177" s="316">
        <v>0</v>
      </c>
      <c r="E177" s="316">
        <v>0</v>
      </c>
      <c r="F177" s="251">
        <f>+C177+D177+E177</f>
        <v>0</v>
      </c>
    </row>
    <row r="178" spans="1:6" x14ac:dyDescent="0.3">
      <c r="A178" s="129">
        <v>1</v>
      </c>
      <c r="B178" s="134" t="s">
        <v>170</v>
      </c>
      <c r="C178" s="316">
        <v>0</v>
      </c>
      <c r="D178" s="372">
        <v>0</v>
      </c>
      <c r="E178" s="372">
        <v>0</v>
      </c>
      <c r="F178" s="251">
        <f t="shared" ref="F178:F186" si="16">+C178+D178+E178</f>
        <v>0</v>
      </c>
    </row>
    <row r="179" spans="1:6" x14ac:dyDescent="0.3">
      <c r="A179" s="129">
        <v>2</v>
      </c>
      <c r="B179" s="134" t="s">
        <v>183</v>
      </c>
      <c r="C179" s="316">
        <v>0</v>
      </c>
      <c r="D179" s="316">
        <v>0</v>
      </c>
      <c r="E179" s="316">
        <v>0</v>
      </c>
      <c r="F179" s="251">
        <f t="shared" si="16"/>
        <v>0</v>
      </c>
    </row>
    <row r="180" spans="1:6" x14ac:dyDescent="0.3">
      <c r="A180" s="129">
        <v>3</v>
      </c>
      <c r="B180" s="134" t="s">
        <v>184</v>
      </c>
      <c r="C180" s="316">
        <v>0</v>
      </c>
      <c r="D180" s="316">
        <v>0</v>
      </c>
      <c r="E180" s="316">
        <v>0</v>
      </c>
      <c r="F180" s="251">
        <f t="shared" si="16"/>
        <v>0</v>
      </c>
    </row>
    <row r="181" spans="1:6" x14ac:dyDescent="0.3">
      <c r="A181" s="129">
        <v>4</v>
      </c>
      <c r="B181" s="134" t="s">
        <v>185</v>
      </c>
      <c r="C181" s="316">
        <v>0</v>
      </c>
      <c r="D181" s="316">
        <v>0</v>
      </c>
      <c r="E181" s="316">
        <v>0</v>
      </c>
      <c r="F181" s="251">
        <f t="shared" si="16"/>
        <v>0</v>
      </c>
    </row>
    <row r="182" spans="1:6" x14ac:dyDescent="0.3">
      <c r="A182" s="129">
        <v>5</v>
      </c>
      <c r="B182" s="134" t="s">
        <v>186</v>
      </c>
      <c r="C182" s="316">
        <v>0</v>
      </c>
      <c r="D182" s="316">
        <v>0</v>
      </c>
      <c r="E182" s="316">
        <v>0</v>
      </c>
      <c r="F182" s="251">
        <f t="shared" si="16"/>
        <v>0</v>
      </c>
    </row>
    <row r="183" spans="1:6" x14ac:dyDescent="0.3">
      <c r="A183" s="129">
        <v>6</v>
      </c>
      <c r="B183" s="134" t="s">
        <v>167</v>
      </c>
      <c r="C183" s="316">
        <v>0</v>
      </c>
      <c r="D183" s="316">
        <v>0</v>
      </c>
      <c r="E183" s="316">
        <v>20664447063.849998</v>
      </c>
      <c r="F183" s="251">
        <f t="shared" si="16"/>
        <v>20664447063.849998</v>
      </c>
    </row>
    <row r="184" spans="1:6" x14ac:dyDescent="0.3">
      <c r="A184" s="129">
        <v>7</v>
      </c>
      <c r="B184" s="134" t="s">
        <v>168</v>
      </c>
      <c r="C184" s="316">
        <v>0</v>
      </c>
      <c r="D184" s="316">
        <v>0</v>
      </c>
      <c r="E184" s="316">
        <v>0</v>
      </c>
      <c r="F184" s="251">
        <f t="shared" si="16"/>
        <v>0</v>
      </c>
    </row>
    <row r="185" spans="1:6" x14ac:dyDescent="0.3">
      <c r="A185" s="129">
        <v>8</v>
      </c>
      <c r="B185" s="134" t="s">
        <v>187</v>
      </c>
      <c r="C185" s="316">
        <v>0</v>
      </c>
      <c r="D185" s="316">
        <v>0</v>
      </c>
      <c r="E185" s="316">
        <v>0</v>
      </c>
      <c r="F185" s="251">
        <f t="shared" si="16"/>
        <v>0</v>
      </c>
    </row>
    <row r="186" spans="1:6" x14ac:dyDescent="0.3">
      <c r="A186" s="161">
        <v>9</v>
      </c>
      <c r="B186" s="162" t="s">
        <v>188</v>
      </c>
      <c r="C186" s="319">
        <v>0</v>
      </c>
      <c r="D186" s="319">
        <v>0</v>
      </c>
      <c r="E186" s="319">
        <v>0</v>
      </c>
      <c r="F186" s="256">
        <f t="shared" si="16"/>
        <v>0</v>
      </c>
    </row>
    <row r="187" spans="1:6" x14ac:dyDescent="0.3">
      <c r="A187" s="608" t="s">
        <v>356</v>
      </c>
      <c r="B187" s="608"/>
      <c r="C187" s="608"/>
      <c r="D187" s="608"/>
      <c r="E187" s="608"/>
      <c r="F187" s="608"/>
    </row>
    <row r="188" spans="1:6" x14ac:dyDescent="0.3">
      <c r="A188" s="261"/>
      <c r="B188" s="261"/>
      <c r="C188" s="261"/>
      <c r="D188" s="261"/>
      <c r="E188" s="261"/>
      <c r="F188" s="261"/>
    </row>
    <row r="189" spans="1:6" x14ac:dyDescent="0.3">
      <c r="A189" s="72" t="s">
        <v>126</v>
      </c>
      <c r="B189" s="73"/>
      <c r="C189" s="73"/>
      <c r="D189" s="73"/>
      <c r="E189" s="73"/>
      <c r="F189" s="74"/>
    </row>
    <row r="190" spans="1:6" ht="60.75" customHeight="1" x14ac:dyDescent="0.3">
      <c r="A190" s="605" t="s">
        <v>367</v>
      </c>
      <c r="B190" s="606"/>
      <c r="C190" s="606"/>
      <c r="D190" s="606"/>
      <c r="E190" s="606"/>
      <c r="F190" s="607"/>
    </row>
    <row r="191" spans="1:6" ht="9.9" customHeight="1" x14ac:dyDescent="0.3">
      <c r="A191" s="90"/>
      <c r="B191" s="91"/>
      <c r="C191" s="91"/>
      <c r="D191" s="90"/>
      <c r="E191" s="90"/>
      <c r="F191" s="92"/>
    </row>
    <row r="192" spans="1:6" ht="39.9" customHeight="1" x14ac:dyDescent="0.3">
      <c r="A192" s="87" t="s">
        <v>75</v>
      </c>
      <c r="B192" s="534" t="s">
        <v>365</v>
      </c>
      <c r="C192" s="535"/>
      <c r="D192" s="536" t="s">
        <v>48</v>
      </c>
      <c r="E192" s="537"/>
      <c r="F192" s="538"/>
    </row>
    <row r="193" spans="1:6" ht="39.9" customHeight="1" x14ac:dyDescent="0.3">
      <c r="A193" s="88" t="s">
        <v>46</v>
      </c>
      <c r="B193" s="534" t="s">
        <v>366</v>
      </c>
      <c r="C193" s="535"/>
      <c r="D193" s="539"/>
      <c r="E193" s="540"/>
      <c r="F193" s="541"/>
    </row>
    <row r="194" spans="1:6" ht="39.9" customHeight="1" x14ac:dyDescent="0.3">
      <c r="A194" s="89" t="s">
        <v>47</v>
      </c>
      <c r="B194" s="534" t="s">
        <v>344</v>
      </c>
      <c r="C194" s="535"/>
      <c r="D194" s="542"/>
      <c r="E194" s="543"/>
      <c r="F194" s="544"/>
    </row>
    <row r="195" spans="1:6" x14ac:dyDescent="0.3">
      <c r="A195" s="533" t="s">
        <v>122</v>
      </c>
      <c r="B195" s="533"/>
      <c r="C195" s="533"/>
      <c r="D195" s="533"/>
      <c r="E195" s="533"/>
      <c r="F195" s="533"/>
    </row>
    <row r="196" spans="1:6" ht="9.9" customHeight="1" x14ac:dyDescent="0.3"/>
    <row r="197" spans="1:6" x14ac:dyDescent="0.3">
      <c r="A197" s="527" t="s">
        <v>149</v>
      </c>
      <c r="B197" s="528"/>
      <c r="C197" s="528"/>
      <c r="D197" s="528"/>
      <c r="E197" s="528"/>
      <c r="F197" s="529"/>
    </row>
    <row r="198" spans="1:6" x14ac:dyDescent="0.3">
      <c r="A198" s="75" t="s">
        <v>133</v>
      </c>
      <c r="F198" s="76"/>
    </row>
    <row r="199" spans="1:6" ht="9.9" customHeight="1" x14ac:dyDescent="0.3">
      <c r="A199" s="77"/>
      <c r="F199" s="76"/>
    </row>
    <row r="200" spans="1:6" ht="16.2" thickBot="1" x14ac:dyDescent="0.35">
      <c r="A200" s="141" t="s">
        <v>210</v>
      </c>
      <c r="B200" s="140">
        <v>0</v>
      </c>
      <c r="F200" s="76"/>
    </row>
    <row r="201" spans="1:6" ht="16.2" thickTop="1" x14ac:dyDescent="0.3">
      <c r="A201" s="77"/>
      <c r="F201" s="76"/>
    </row>
    <row r="202" spans="1:6" x14ac:dyDescent="0.3">
      <c r="A202" s="75" t="s">
        <v>140</v>
      </c>
      <c r="D202" s="22" t="s">
        <v>176</v>
      </c>
      <c r="F202" s="76"/>
    </row>
    <row r="203" spans="1:6" x14ac:dyDescent="0.3">
      <c r="A203" s="77" t="s">
        <v>134</v>
      </c>
      <c r="B203" s="33">
        <f>+B76</f>
        <v>178322154693</v>
      </c>
      <c r="D203" s="515" t="s">
        <v>172</v>
      </c>
      <c r="E203" s="515"/>
      <c r="F203" s="526"/>
    </row>
    <row r="204" spans="1:6" x14ac:dyDescent="0.3">
      <c r="A204" s="77" t="s">
        <v>141</v>
      </c>
      <c r="B204" s="35">
        <f>+F95</f>
        <v>85087377346</v>
      </c>
      <c r="D204" s="515"/>
      <c r="E204" s="515"/>
      <c r="F204" s="526"/>
    </row>
    <row r="205" spans="1:6" ht="16.2" thickBot="1" x14ac:dyDescent="0.35">
      <c r="A205" s="77" t="s">
        <v>135</v>
      </c>
      <c r="B205" s="119">
        <f>+B203-B204</f>
        <v>93234777347</v>
      </c>
      <c r="D205" s="16" t="s">
        <v>173</v>
      </c>
      <c r="F205" s="121">
        <f>+F95</f>
        <v>85087377346</v>
      </c>
    </row>
    <row r="206" spans="1:6" ht="16.2" thickTop="1" x14ac:dyDescent="0.3">
      <c r="A206" s="77"/>
      <c r="D206" s="16" t="s">
        <v>174</v>
      </c>
      <c r="F206" s="122">
        <f>+F116</f>
        <v>85087377346</v>
      </c>
    </row>
    <row r="207" spans="1:6" ht="16.2" thickBot="1" x14ac:dyDescent="0.35">
      <c r="A207" s="75" t="s">
        <v>136</v>
      </c>
      <c r="D207" s="22" t="s">
        <v>175</v>
      </c>
      <c r="E207" s="22"/>
      <c r="F207" s="123">
        <f>+F206/F205</f>
        <v>1</v>
      </c>
    </row>
    <row r="208" spans="1:6" ht="16.2" thickTop="1" x14ac:dyDescent="0.3">
      <c r="A208" s="77" t="s">
        <v>137</v>
      </c>
      <c r="B208" s="33">
        <f>+F29</f>
        <v>85087377346</v>
      </c>
      <c r="F208" s="76"/>
    </row>
    <row r="209" spans="1:6" x14ac:dyDescent="0.3">
      <c r="A209" s="77" t="s">
        <v>138</v>
      </c>
      <c r="B209" s="35">
        <f>+F116</f>
        <v>85087377346</v>
      </c>
      <c r="D209" s="515" t="s">
        <v>177</v>
      </c>
      <c r="E209" s="515"/>
      <c r="F209" s="526"/>
    </row>
    <row r="210" spans="1:6" ht="16.2" thickBot="1" x14ac:dyDescent="0.35">
      <c r="A210" s="77" t="s">
        <v>139</v>
      </c>
      <c r="B210" s="120">
        <f>+B208-B209</f>
        <v>0</v>
      </c>
      <c r="D210" s="515"/>
      <c r="E210" s="515"/>
      <c r="F210" s="526"/>
    </row>
    <row r="211" spans="1:6" ht="16.2" thickTop="1" x14ac:dyDescent="0.3">
      <c r="A211" s="77"/>
      <c r="B211"/>
      <c r="D211" s="125" t="s">
        <v>178</v>
      </c>
      <c r="E211" s="124"/>
      <c r="F211" s="121">
        <f>+B76</f>
        <v>178322154693</v>
      </c>
    </row>
    <row r="212" spans="1:6" x14ac:dyDescent="0.3">
      <c r="A212" s="77"/>
      <c r="B212"/>
      <c r="D212" s="125" t="s">
        <v>174</v>
      </c>
      <c r="E212" s="124"/>
      <c r="F212" s="122">
        <f>+F116</f>
        <v>85087377346</v>
      </c>
    </row>
    <row r="213" spans="1:6" ht="16.2" thickBot="1" x14ac:dyDescent="0.35">
      <c r="A213" s="77"/>
      <c r="B213"/>
      <c r="D213" s="124"/>
      <c r="E213" s="124"/>
      <c r="F213" s="123">
        <f>+F212/F211</f>
        <v>0.4771553904364082</v>
      </c>
    </row>
    <row r="214" spans="1:6" ht="16.2" thickTop="1" x14ac:dyDescent="0.3">
      <c r="A214" s="78"/>
      <c r="B214" s="79"/>
      <c r="C214" s="79"/>
      <c r="D214" s="79"/>
      <c r="E214" s="79"/>
      <c r="F214" s="80"/>
    </row>
    <row r="215" spans="1:6" s="288" customFormat="1" x14ac:dyDescent="0.3"/>
    <row r="216" spans="1:6" s="288" customFormat="1" x14ac:dyDescent="0.3"/>
    <row r="217" spans="1:6" s="288" customFormat="1" x14ac:dyDescent="0.3"/>
    <row r="218" spans="1:6" s="288" customFormat="1" x14ac:dyDescent="0.3"/>
    <row r="219" spans="1:6" s="288" customFormat="1" x14ac:dyDescent="0.3"/>
    <row r="220" spans="1:6" s="288" customFormat="1" x14ac:dyDescent="0.3"/>
    <row r="221" spans="1:6" s="288" customFormat="1" x14ac:dyDescent="0.3"/>
    <row r="222" spans="1:6" s="288" customFormat="1" x14ac:dyDescent="0.3"/>
    <row r="223" spans="1:6" s="288" customFormat="1" x14ac:dyDescent="0.3"/>
    <row r="224" spans="1:6" s="288" customFormat="1" x14ac:dyDescent="0.3"/>
    <row r="225" s="288" customFormat="1" x14ac:dyDescent="0.3"/>
    <row r="226" s="288" customFormat="1" x14ac:dyDescent="0.3"/>
    <row r="227" s="288" customFormat="1" x14ac:dyDescent="0.3"/>
    <row r="228" s="288" customFormat="1" x14ac:dyDescent="0.3"/>
    <row r="229" s="288" customFormat="1" x14ac:dyDescent="0.3"/>
    <row r="230" s="288" customFormat="1" x14ac:dyDescent="0.3"/>
    <row r="231" s="288" customFormat="1" x14ac:dyDescent="0.3"/>
    <row r="232" s="288" customFormat="1" x14ac:dyDescent="0.3"/>
    <row r="233" s="288" customFormat="1" x14ac:dyDescent="0.3"/>
    <row r="234" s="288" customFormat="1" x14ac:dyDescent="0.3"/>
    <row r="235" s="288" customFormat="1" x14ac:dyDescent="0.3"/>
    <row r="236" s="288" customFormat="1" x14ac:dyDescent="0.3"/>
    <row r="237" s="288" customFormat="1" x14ac:dyDescent="0.3"/>
    <row r="238" s="288" customFormat="1" x14ac:dyDescent="0.3"/>
    <row r="239" s="288" customFormat="1" x14ac:dyDescent="0.3"/>
    <row r="240" s="288" customFormat="1" x14ac:dyDescent="0.3"/>
    <row r="241" s="288" customFormat="1" x14ac:dyDescent="0.3"/>
    <row r="242" s="288" customFormat="1" x14ac:dyDescent="0.3"/>
    <row r="243" s="288" customFormat="1" x14ac:dyDescent="0.3"/>
    <row r="244" s="288" customFormat="1" x14ac:dyDescent="0.3"/>
    <row r="245" s="288" customFormat="1" x14ac:dyDescent="0.3"/>
    <row r="246" s="288" customFormat="1" x14ac:dyDescent="0.3"/>
    <row r="247" s="288" customFormat="1" x14ac:dyDescent="0.3"/>
    <row r="248" s="288" customFormat="1" x14ac:dyDescent="0.3"/>
    <row r="249" s="288" customFormat="1" x14ac:dyDescent="0.3"/>
    <row r="250" s="288" customFormat="1" x14ac:dyDescent="0.3"/>
    <row r="251" s="288" customFormat="1" x14ac:dyDescent="0.3"/>
    <row r="252" s="288" customFormat="1" x14ac:dyDescent="0.3"/>
    <row r="253" s="288" customFormat="1" x14ac:dyDescent="0.3"/>
    <row r="254" s="288" customFormat="1" x14ac:dyDescent="0.3"/>
    <row r="255" s="288" customFormat="1" x14ac:dyDescent="0.3"/>
    <row r="256" s="288" customFormat="1" x14ac:dyDescent="0.3"/>
    <row r="257" s="288" customFormat="1" x14ac:dyDescent="0.3"/>
    <row r="258" s="288" customFormat="1" x14ac:dyDescent="0.3"/>
    <row r="259" s="288" customFormat="1" x14ac:dyDescent="0.3"/>
    <row r="260" s="288" customFormat="1" x14ac:dyDescent="0.3"/>
    <row r="261" s="288" customFormat="1" x14ac:dyDescent="0.3"/>
    <row r="262" s="288" customFormat="1" x14ac:dyDescent="0.3"/>
    <row r="263" s="288" customFormat="1" x14ac:dyDescent="0.3"/>
    <row r="264" s="288" customFormat="1" x14ac:dyDescent="0.3"/>
    <row r="265" s="288" customFormat="1" x14ac:dyDescent="0.3"/>
    <row r="266" s="288" customFormat="1" x14ac:dyDescent="0.3"/>
    <row r="267" s="288" customFormat="1" x14ac:dyDescent="0.3"/>
    <row r="268" s="288" customFormat="1" x14ac:dyDescent="0.3"/>
    <row r="269" s="288" customFormat="1" x14ac:dyDescent="0.3"/>
    <row r="270" s="288" customFormat="1" x14ac:dyDescent="0.3"/>
    <row r="271" s="288" customFormat="1" x14ac:dyDescent="0.3"/>
    <row r="272" s="288" customFormat="1" x14ac:dyDescent="0.3"/>
    <row r="273" s="288" customFormat="1" x14ac:dyDescent="0.3"/>
    <row r="274" s="288" customFormat="1" x14ac:dyDescent="0.3"/>
    <row r="275" s="288" customFormat="1" x14ac:dyDescent="0.3"/>
    <row r="276" s="288" customFormat="1" x14ac:dyDescent="0.3"/>
    <row r="277" s="288" customFormat="1" x14ac:dyDescent="0.3"/>
    <row r="278" s="288" customFormat="1" x14ac:dyDescent="0.3"/>
    <row r="279" s="288" customFormat="1" x14ac:dyDescent="0.3"/>
    <row r="280" s="288" customFormat="1" x14ac:dyDescent="0.3"/>
    <row r="281" s="288" customFormat="1" x14ac:dyDescent="0.3"/>
    <row r="282" s="288" customFormat="1" x14ac:dyDescent="0.3"/>
    <row r="283" s="288" customFormat="1" x14ac:dyDescent="0.3"/>
    <row r="284" s="288" customFormat="1" x14ac:dyDescent="0.3"/>
    <row r="285" s="288" customFormat="1" x14ac:dyDescent="0.3"/>
    <row r="286" s="288" customFormat="1" x14ac:dyDescent="0.3"/>
    <row r="287" s="288" customFormat="1" x14ac:dyDescent="0.3"/>
    <row r="288" s="288" customFormat="1" x14ac:dyDescent="0.3"/>
    <row r="289" s="288" customFormat="1" x14ac:dyDescent="0.3"/>
    <row r="290" s="288" customFormat="1" x14ac:dyDescent="0.3"/>
    <row r="291" s="288" customFormat="1" x14ac:dyDescent="0.3"/>
    <row r="292" s="288" customFormat="1" x14ac:dyDescent="0.3"/>
    <row r="293" s="288" customFormat="1" x14ac:dyDescent="0.3"/>
    <row r="294" s="288" customFormat="1" x14ac:dyDescent="0.3"/>
    <row r="295" s="288" customFormat="1" x14ac:dyDescent="0.3"/>
    <row r="296" s="288" customFormat="1" x14ac:dyDescent="0.3"/>
    <row r="297" s="288" customFormat="1" x14ac:dyDescent="0.3"/>
    <row r="298" s="288" customFormat="1" x14ac:dyDescent="0.3"/>
    <row r="299" s="288" customFormat="1" x14ac:dyDescent="0.3"/>
    <row r="300" s="288" customFormat="1" x14ac:dyDescent="0.3"/>
    <row r="301" s="288" customFormat="1" x14ac:dyDescent="0.3"/>
    <row r="302" s="288" customFormat="1" x14ac:dyDescent="0.3"/>
    <row r="303" s="288" customFormat="1" x14ac:dyDescent="0.3"/>
    <row r="304" s="288" customFormat="1" x14ac:dyDescent="0.3"/>
    <row r="305" s="288" customFormat="1" x14ac:dyDescent="0.3"/>
    <row r="306" s="288" customFormat="1" x14ac:dyDescent="0.3"/>
    <row r="307" s="288" customFormat="1" x14ac:dyDescent="0.3"/>
    <row r="308" s="288" customFormat="1" x14ac:dyDescent="0.3"/>
    <row r="309" s="288" customFormat="1" x14ac:dyDescent="0.3"/>
    <row r="310" s="288" customFormat="1" x14ac:dyDescent="0.3"/>
    <row r="311" s="288" customFormat="1" x14ac:dyDescent="0.3"/>
    <row r="312" s="288" customFormat="1" x14ac:dyDescent="0.3"/>
    <row r="313" s="288" customFormat="1" x14ac:dyDescent="0.3"/>
    <row r="314" s="288" customFormat="1" x14ac:dyDescent="0.3"/>
    <row r="315" s="288" customFormat="1" x14ac:dyDescent="0.3"/>
    <row r="316" s="288" customFormat="1" x14ac:dyDescent="0.3"/>
    <row r="317" s="288" customFormat="1" x14ac:dyDescent="0.3"/>
    <row r="318" s="288" customFormat="1" x14ac:dyDescent="0.3"/>
    <row r="319" s="288" customFormat="1" x14ac:dyDescent="0.3"/>
    <row r="320" s="288" customFormat="1" x14ac:dyDescent="0.3"/>
    <row r="321" s="288" customFormat="1" x14ac:dyDescent="0.3"/>
    <row r="322" s="288" customFormat="1" x14ac:dyDescent="0.3"/>
    <row r="323" s="288" customFormat="1" x14ac:dyDescent="0.3"/>
    <row r="324" s="288" customFormat="1" x14ac:dyDescent="0.3"/>
    <row r="325" s="288" customFormat="1" x14ac:dyDescent="0.3"/>
    <row r="326" s="288" customFormat="1" x14ac:dyDescent="0.3"/>
    <row r="327" s="288" customFormat="1" x14ac:dyDescent="0.3"/>
    <row r="328" s="288" customFormat="1" x14ac:dyDescent="0.3"/>
    <row r="329" s="288" customFormat="1" x14ac:dyDescent="0.3"/>
    <row r="330" s="288" customFormat="1" x14ac:dyDescent="0.3"/>
    <row r="331" s="288" customFormat="1" x14ac:dyDescent="0.3"/>
    <row r="332" s="288" customFormat="1" x14ac:dyDescent="0.3"/>
    <row r="333" s="288" customFormat="1" x14ac:dyDescent="0.3"/>
    <row r="334" s="288" customFormat="1" x14ac:dyDescent="0.3"/>
    <row r="335" s="288" customFormat="1" x14ac:dyDescent="0.3"/>
    <row r="336" s="288" customFormat="1" x14ac:dyDescent="0.3"/>
    <row r="337" s="288" customFormat="1" x14ac:dyDescent="0.3"/>
    <row r="338" s="288" customFormat="1" x14ac:dyDescent="0.3"/>
    <row r="339" s="288" customFormat="1" x14ac:dyDescent="0.3"/>
    <row r="340" s="288" customFormat="1" x14ac:dyDescent="0.3"/>
    <row r="341" s="288" customFormat="1" x14ac:dyDescent="0.3"/>
    <row r="342" s="288" customFormat="1" x14ac:dyDescent="0.3"/>
    <row r="343" s="288" customFormat="1" x14ac:dyDescent="0.3"/>
    <row r="344" s="288" customFormat="1" x14ac:dyDescent="0.3"/>
    <row r="345" s="288" customFormat="1" x14ac:dyDescent="0.3"/>
    <row r="346" s="288" customFormat="1" x14ac:dyDescent="0.3"/>
    <row r="347" s="288" customFormat="1" x14ac:dyDescent="0.3"/>
    <row r="348" s="288" customFormat="1" x14ac:dyDescent="0.3"/>
    <row r="349" s="288" customFormat="1" x14ac:dyDescent="0.3"/>
    <row r="350" s="288" customFormat="1" x14ac:dyDescent="0.3"/>
    <row r="351" s="288" customFormat="1" x14ac:dyDescent="0.3"/>
    <row r="352" s="288" customFormat="1" x14ac:dyDescent="0.3"/>
    <row r="353" s="288" customFormat="1" x14ac:dyDescent="0.3"/>
    <row r="354" s="288" customFormat="1" x14ac:dyDescent="0.3"/>
    <row r="355" s="288" customFormat="1" x14ac:dyDescent="0.3"/>
    <row r="356" s="288" customFormat="1" x14ac:dyDescent="0.3"/>
    <row r="357" s="288" customFormat="1" x14ac:dyDescent="0.3"/>
    <row r="358" s="288" customFormat="1" x14ac:dyDescent="0.3"/>
    <row r="359" s="288" customFormat="1" x14ac:dyDescent="0.3"/>
    <row r="360" s="288" customFormat="1" x14ac:dyDescent="0.3"/>
    <row r="361" s="288" customFormat="1" x14ac:dyDescent="0.3"/>
    <row r="362" s="288" customFormat="1" x14ac:dyDescent="0.3"/>
    <row r="363" s="288" customFormat="1" x14ac:dyDescent="0.3"/>
    <row r="364" s="288" customFormat="1" x14ac:dyDescent="0.3"/>
    <row r="365" s="288" customFormat="1" x14ac:dyDescent="0.3"/>
    <row r="366" s="288" customFormat="1" x14ac:dyDescent="0.3"/>
    <row r="367" s="288" customFormat="1" x14ac:dyDescent="0.3"/>
    <row r="368" s="288" customFormat="1" x14ac:dyDescent="0.3"/>
    <row r="369" s="288" customFormat="1" x14ac:dyDescent="0.3"/>
    <row r="370" s="288" customFormat="1" x14ac:dyDescent="0.3"/>
    <row r="371" s="288" customFormat="1" x14ac:dyDescent="0.3"/>
    <row r="372" s="288" customFormat="1" x14ac:dyDescent="0.3"/>
    <row r="373" s="288" customFormat="1" x14ac:dyDescent="0.3"/>
    <row r="374" s="288" customFormat="1" x14ac:dyDescent="0.3"/>
    <row r="375" s="288" customFormat="1" x14ac:dyDescent="0.3"/>
    <row r="376" s="288" customFormat="1" x14ac:dyDescent="0.3"/>
    <row r="377" s="288" customFormat="1" x14ac:dyDescent="0.3"/>
    <row r="378" s="288" customFormat="1" x14ac:dyDescent="0.3"/>
    <row r="379" s="288" customFormat="1" x14ac:dyDescent="0.3"/>
    <row r="380" s="288" customFormat="1" x14ac:dyDescent="0.3"/>
    <row r="381" s="288" customFormat="1" x14ac:dyDescent="0.3"/>
    <row r="382" s="288" customFormat="1" x14ac:dyDescent="0.3"/>
    <row r="383" s="288" customFormat="1" x14ac:dyDescent="0.3"/>
    <row r="384" s="288" customFormat="1" x14ac:dyDescent="0.3"/>
    <row r="385" s="288" customFormat="1" x14ac:dyDescent="0.3"/>
    <row r="386" s="288" customFormat="1" x14ac:dyDescent="0.3"/>
    <row r="387" s="288" customFormat="1" x14ac:dyDescent="0.3"/>
    <row r="388" s="288" customFormat="1" x14ac:dyDescent="0.3"/>
    <row r="389" s="288" customFormat="1" x14ac:dyDescent="0.3"/>
    <row r="390" s="288" customFormat="1" x14ac:dyDescent="0.3"/>
    <row r="391" s="288" customFormat="1" x14ac:dyDescent="0.3"/>
    <row r="392" s="288" customFormat="1" x14ac:dyDescent="0.3"/>
    <row r="393" s="288" customFormat="1" x14ac:dyDescent="0.3"/>
    <row r="394" s="288" customFormat="1" x14ac:dyDescent="0.3"/>
    <row r="395" s="288" customFormat="1" x14ac:dyDescent="0.3"/>
    <row r="396" s="288" customFormat="1" x14ac:dyDescent="0.3"/>
    <row r="397" s="288" customFormat="1" x14ac:dyDescent="0.3"/>
    <row r="398" s="288" customFormat="1" x14ac:dyDescent="0.3"/>
    <row r="399" s="288" customFormat="1" x14ac:dyDescent="0.3"/>
    <row r="400" s="288" customFormat="1" x14ac:dyDescent="0.3"/>
    <row r="401" s="288" customFormat="1" x14ac:dyDescent="0.3"/>
    <row r="402" s="288" customFormat="1" x14ac:dyDescent="0.3"/>
    <row r="403" s="288" customFormat="1" x14ac:dyDescent="0.3"/>
    <row r="404" s="288" customFormat="1" x14ac:dyDescent="0.3"/>
    <row r="405" s="288" customFormat="1" x14ac:dyDescent="0.3"/>
    <row r="406" s="288" customFormat="1" x14ac:dyDescent="0.3"/>
    <row r="407" s="288" customFormat="1" x14ac:dyDescent="0.3"/>
    <row r="408" s="288" customFormat="1" x14ac:dyDescent="0.3"/>
    <row r="409" s="288" customFormat="1" x14ac:dyDescent="0.3"/>
    <row r="410" s="288" customFormat="1" x14ac:dyDescent="0.3"/>
    <row r="411" s="288" customFormat="1" x14ac:dyDescent="0.3"/>
    <row r="412" s="288" customFormat="1" x14ac:dyDescent="0.3"/>
    <row r="413" s="288" customFormat="1" x14ac:dyDescent="0.3"/>
    <row r="414" s="288" customFormat="1" x14ac:dyDescent="0.3"/>
    <row r="415" s="288" customFormat="1" x14ac:dyDescent="0.3"/>
    <row r="416" s="288" customFormat="1" x14ac:dyDescent="0.3"/>
    <row r="417" s="288" customFormat="1" x14ac:dyDescent="0.3"/>
    <row r="418" s="288" customFormat="1" x14ac:dyDescent="0.3"/>
    <row r="419" s="288" customFormat="1" x14ac:dyDescent="0.3"/>
    <row r="420" s="288" customFormat="1" x14ac:dyDescent="0.3"/>
    <row r="421" s="288" customFormat="1" x14ac:dyDescent="0.3"/>
    <row r="422" s="288" customFormat="1" x14ac:dyDescent="0.3"/>
    <row r="423" s="288" customFormat="1" x14ac:dyDescent="0.3"/>
    <row r="424" s="288" customFormat="1" x14ac:dyDescent="0.3"/>
    <row r="425" s="288" customFormat="1" x14ac:dyDescent="0.3"/>
    <row r="426" s="288" customFormat="1" x14ac:dyDescent="0.3"/>
    <row r="427" s="288" customFormat="1" x14ac:dyDescent="0.3"/>
    <row r="428" s="288" customFormat="1" x14ac:dyDescent="0.3"/>
    <row r="429" s="288" customFormat="1" x14ac:dyDescent="0.3"/>
    <row r="430" s="288" customFormat="1" x14ac:dyDescent="0.3"/>
    <row r="431" s="288" customFormat="1" x14ac:dyDescent="0.3"/>
    <row r="432" s="288" customFormat="1" x14ac:dyDescent="0.3"/>
    <row r="433" s="288" customFormat="1" x14ac:dyDescent="0.3"/>
    <row r="434" s="288" customFormat="1" x14ac:dyDescent="0.3"/>
    <row r="435" s="288" customFormat="1" x14ac:dyDescent="0.3"/>
    <row r="436" s="288" customFormat="1" x14ac:dyDescent="0.3"/>
    <row r="437" s="288" customFormat="1" x14ac:dyDescent="0.3"/>
    <row r="438" s="288" customFormat="1" x14ac:dyDescent="0.3"/>
    <row r="439" s="288" customFormat="1" x14ac:dyDescent="0.3"/>
    <row r="440" s="288" customFormat="1" x14ac:dyDescent="0.3"/>
    <row r="441" s="288" customFormat="1" x14ac:dyDescent="0.3"/>
    <row r="442" s="288" customFormat="1" x14ac:dyDescent="0.3"/>
    <row r="443" s="288" customFormat="1" x14ac:dyDescent="0.3"/>
    <row r="444" s="288" customFormat="1" x14ac:dyDescent="0.3"/>
    <row r="445" s="288" customFormat="1" x14ac:dyDescent="0.3"/>
  </sheetData>
  <mergeCells count="103">
    <mergeCell ref="A59:B59"/>
    <mergeCell ref="A61:F61"/>
    <mergeCell ref="A86:F86"/>
    <mergeCell ref="A62:F62"/>
    <mergeCell ref="B64:C64"/>
    <mergeCell ref="D64:F66"/>
    <mergeCell ref="B65:C65"/>
    <mergeCell ref="B66:C66"/>
    <mergeCell ref="A68:F68"/>
    <mergeCell ref="A72:F72"/>
    <mergeCell ref="A73:F73"/>
    <mergeCell ref="A74:F74"/>
    <mergeCell ref="A85:F85"/>
    <mergeCell ref="A70:F70"/>
    <mergeCell ref="A54:F54"/>
    <mergeCell ref="A55:F55"/>
    <mergeCell ref="A56:B56"/>
    <mergeCell ref="A57:B57"/>
    <mergeCell ref="A58:B58"/>
    <mergeCell ref="A46:B46"/>
    <mergeCell ref="A43:F43"/>
    <mergeCell ref="A47:B47"/>
    <mergeCell ref="A48:B48"/>
    <mergeCell ref="A51:F51"/>
    <mergeCell ref="A50:F50"/>
    <mergeCell ref="A52:F52"/>
    <mergeCell ref="A53:F53"/>
    <mergeCell ref="A37:B37"/>
    <mergeCell ref="A40:F40"/>
    <mergeCell ref="A42:F42"/>
    <mergeCell ref="A44:B44"/>
    <mergeCell ref="A45:B45"/>
    <mergeCell ref="A39:F39"/>
    <mergeCell ref="A29:B29"/>
    <mergeCell ref="A30:B30"/>
    <mergeCell ref="A31:B31"/>
    <mergeCell ref="A35:B35"/>
    <mergeCell ref="A36:B36"/>
    <mergeCell ref="A32:B32"/>
    <mergeCell ref="A33:B33"/>
    <mergeCell ref="A34:B34"/>
    <mergeCell ref="A24:F24"/>
    <mergeCell ref="A26:F26"/>
    <mergeCell ref="A27:F27"/>
    <mergeCell ref="A28:B28"/>
    <mergeCell ref="A23:F23"/>
    <mergeCell ref="A1:F2"/>
    <mergeCell ref="A3:F3"/>
    <mergeCell ref="A9:F9"/>
    <mergeCell ref="A13:F13"/>
    <mergeCell ref="A14:F14"/>
    <mergeCell ref="C5:E5"/>
    <mergeCell ref="C6:E6"/>
    <mergeCell ref="C7:E7"/>
    <mergeCell ref="A11:F11"/>
    <mergeCell ref="A87:F87"/>
    <mergeCell ref="A89:F89"/>
    <mergeCell ref="A90:F90"/>
    <mergeCell ref="A91:F91"/>
    <mergeCell ref="A95:B95"/>
    <mergeCell ref="A106:F106"/>
    <mergeCell ref="A108:F108"/>
    <mergeCell ref="A110:F110"/>
    <mergeCell ref="A111:F111"/>
    <mergeCell ref="A112:F112"/>
    <mergeCell ref="A107:F107"/>
    <mergeCell ref="A116:B116"/>
    <mergeCell ref="A128:B128"/>
    <mergeCell ref="A131:F131"/>
    <mergeCell ref="A132:F132"/>
    <mergeCell ref="A134:F134"/>
    <mergeCell ref="A133:F133"/>
    <mergeCell ref="A136:F136"/>
    <mergeCell ref="A137:F137"/>
    <mergeCell ref="A138:F138"/>
    <mergeCell ref="A145:E145"/>
    <mergeCell ref="B192:C192"/>
    <mergeCell ref="D192:F194"/>
    <mergeCell ref="B193:C193"/>
    <mergeCell ref="B194:C194"/>
    <mergeCell ref="A146:E146"/>
    <mergeCell ref="A147:F147"/>
    <mergeCell ref="A148:F148"/>
    <mergeCell ref="A149:F149"/>
    <mergeCell ref="A150:F150"/>
    <mergeCell ref="A151:F151"/>
    <mergeCell ref="A153:F153"/>
    <mergeCell ref="B162:C162"/>
    <mergeCell ref="D209:F210"/>
    <mergeCell ref="A190:F190"/>
    <mergeCell ref="A197:F197"/>
    <mergeCell ref="A195:F195"/>
    <mergeCell ref="B155:D155"/>
    <mergeCell ref="B156:D156"/>
    <mergeCell ref="B157:D157"/>
    <mergeCell ref="B158:C158"/>
    <mergeCell ref="B159:C159"/>
    <mergeCell ref="A187:F187"/>
    <mergeCell ref="B164:C164"/>
    <mergeCell ref="B167:C167"/>
    <mergeCell ref="B169:C169"/>
    <mergeCell ref="B172:C172"/>
    <mergeCell ref="D203:F204"/>
  </mergeCells>
  <conditionalFormatting sqref="B210">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73">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40" xr:uid="{00000000-0002-0000-0500-000000000000}"/>
    <dataValidation allowBlank="1" showInputMessage="1" showErrorMessage="1" promptTitle="Advertencia" prompt="El código debe ser el definido para la partida en particular y debe ser el código establecido en el Clasificador de los Ingresos del Sector Público. " sqref="A113 A92" xr:uid="{00000000-0002-0000-0500-000001000000}"/>
    <dataValidation allowBlank="1" showInputMessage="1" showErrorMessage="1" promptTitle="Advertencia" prompt="El nombre de la partida debe ser de acuerdo al Clasificador de los Ingresos del Sector Público. " sqref="B117 B177 B96:B99" xr:uid="{00000000-0002-0000-05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117 A177 A96:A99" xr:uid="{00000000-0002-0000-0500-000003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37:F137" xr:uid="{00000000-0002-0000-0500-000004000000}"/>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2:F194" xr:uid="{00000000-0002-0000-0500-000005000000}"/>
    <dataValidation allowBlank="1" showInputMessage="1" showErrorMessage="1" promptTitle="Advertencia" prompt="Se debe indicar el nombre de la partida de acuerdo al Clasificador de los Ingresos del Sector Público." sqref="B92" xr:uid="{00000000-0002-0000-05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1:F111" xr:uid="{00000000-0002-0000-0500-000007000000}"/>
    <dataValidation allowBlank="1" showInputMessage="1" showErrorMessage="1" promptTitle="Advertencia" prompt="Esta tabla solo la deben completar la unidades ejecutoras que por Ley específica estén facultadas para estimar y re presupuestar superávits." sqref="B156" xr:uid="{00000000-0002-0000-0500-000008000000}"/>
    <dataValidation allowBlank="1" showInputMessage="1" showErrorMessage="1" promptTitle="Recordatorio" prompt="El superávit libre debe ser reintegrado a más tardar el 31 de marzo,_x000a_de acuerdo al  Decreto Nº 43189-MTSS, artículo 66. " sqref="B161:B163 B165:B168 B170:B172" xr:uid="{00000000-0002-0000-0500-000009000000}"/>
    <dataValidation allowBlank="1" showInputMessage="1" showErrorMessage="1" promptTitle="Advertencia" prompt="Debe coincidir con el monto reportado en la Liquidación Prespuestaria 2023, caso contrario se debe justificar en el espacio de observaciones. " sqref="D168 D160:D161 D163:D164" xr:uid="{00000000-0002-0000-0500-00000A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4:F66" xr:uid="{00000000-0002-0000-0500-00000B000000}"/>
  </dataValidations>
  <hyperlinks>
    <hyperlink ref="A113" r:id="rId1" xr:uid="{00000000-0004-0000-0500-000000000000}"/>
    <hyperlink ref="B92" r:id="rId2" xr:uid="{00000000-0004-0000-0500-000001000000}"/>
    <hyperlink ref="A92" r:id="rId3" xr:uid="{00000000-0004-0000-0500-000002000000}"/>
    <hyperlink ref="B113" r:id="rId4" display="Nombre de la Partida presupuestaria" xr:uid="{00000000-0004-0000-0500-000003000000}"/>
  </hyperlinks>
  <printOptions horizontalCentered="1"/>
  <pageMargins left="0.11811023622047245" right="0.11811023622047245" top="0.31496062992125984" bottom="0.27559055118110237" header="0.11811023622047245" footer="0.11811023622047245"/>
  <pageSetup scale="52" orientation="portrait" r:id="rId5"/>
  <headerFooter>
    <oddFooter>&amp;L&amp;"Palatino Linotype,Normal"&amp;K979797&amp;D&amp;C&amp;"Palatino Linotype,Normal"&amp;K979797Reporte de ejecución programática y presupuestaria (II Trimestre)&amp;R&amp;"Palatino Linotype,Normal"&amp;K979797&amp;P</oddFooter>
  </headerFooter>
  <rowBreaks count="3" manualBreakCount="3">
    <brk id="53" max="5" man="1"/>
    <brk id="67" max="16383" man="1"/>
    <brk id="134" max="5" man="1"/>
  </rowBreaks>
  <ignoredErrors>
    <ignoredError sqref="F35" formula="1"/>
    <ignoredError sqref="F16:F21" evalError="1"/>
  </ignoredError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82951"/>
  </sheetPr>
  <dimension ref="A1:F116"/>
  <sheetViews>
    <sheetView showGridLines="0" zoomScale="80" zoomScaleNormal="80" zoomScaleSheetLayoutView="100" workbookViewId="0">
      <selection sqref="A1:E2"/>
    </sheetView>
  </sheetViews>
  <sheetFormatPr baseColWidth="10" defaultColWidth="11.44140625" defaultRowHeight="15.6" x14ac:dyDescent="0.3"/>
  <cols>
    <col min="1" max="1" width="60" style="169" customWidth="1"/>
    <col min="2" max="2" width="31.6640625" style="169" customWidth="1"/>
    <col min="3" max="5" width="21.6640625" style="169" customWidth="1"/>
    <col min="6" max="6" width="20.6640625" style="169" customWidth="1"/>
    <col min="7" max="16384" width="11.44140625" style="169"/>
  </cols>
  <sheetData>
    <row r="1" spans="1:6" ht="18" customHeight="1" x14ac:dyDescent="0.3">
      <c r="A1" s="639" t="s">
        <v>123</v>
      </c>
      <c r="B1" s="639"/>
      <c r="C1" s="639"/>
      <c r="D1" s="639"/>
      <c r="E1" s="639"/>
      <c r="F1" s="263"/>
    </row>
    <row r="2" spans="1:6" ht="18" customHeight="1" x14ac:dyDescent="0.3">
      <c r="A2" s="639"/>
      <c r="B2" s="639"/>
      <c r="C2" s="639"/>
      <c r="D2" s="639"/>
      <c r="E2" s="639"/>
      <c r="F2" s="263"/>
    </row>
    <row r="3" spans="1:6" ht="18" customHeight="1" x14ac:dyDescent="0.3">
      <c r="A3" s="639" t="s">
        <v>157</v>
      </c>
      <c r="B3" s="639"/>
      <c r="C3" s="639"/>
      <c r="D3" s="639"/>
      <c r="E3" s="639"/>
      <c r="F3" s="170"/>
    </row>
    <row r="4" spans="1:6" ht="15" customHeight="1" thickBot="1" x14ac:dyDescent="0.35"/>
    <row r="5" spans="1:6" ht="18" customHeight="1" x14ac:dyDescent="0.3">
      <c r="B5" s="107" t="s">
        <v>22</v>
      </c>
      <c r="C5" s="630" t="str">
        <f>+'1T'!C5</f>
        <v>Régimen No Contributivo (RNC)</v>
      </c>
      <c r="D5" s="631"/>
      <c r="E5" s="632"/>
      <c r="F5" s="171"/>
    </row>
    <row r="6" spans="1:6" ht="18" customHeight="1" x14ac:dyDescent="0.3">
      <c r="B6" s="108" t="s">
        <v>33</v>
      </c>
      <c r="C6" s="633" t="str">
        <f>+'1T'!C6</f>
        <v>Caja Costarricense de Seguro Social</v>
      </c>
      <c r="D6" s="634"/>
      <c r="E6" s="635"/>
      <c r="F6" s="171"/>
    </row>
    <row r="7" spans="1:6" ht="18" customHeight="1" thickBot="1" x14ac:dyDescent="0.35">
      <c r="B7" s="111" t="s">
        <v>34</v>
      </c>
      <c r="C7" s="636" t="str">
        <f>+'1T'!C7</f>
        <v xml:space="preserve">Gerencia de Pensiones - Dirección Administración de Pensiones </v>
      </c>
      <c r="D7" s="637"/>
      <c r="E7" s="638"/>
      <c r="F7" s="171"/>
    </row>
    <row r="8" spans="1:6" ht="15" customHeight="1" x14ac:dyDescent="0.3">
      <c r="A8" s="172"/>
      <c r="B8" s="171"/>
      <c r="C8" s="171"/>
      <c r="D8" s="171"/>
      <c r="E8" s="171"/>
      <c r="F8" s="171"/>
    </row>
    <row r="9" spans="1:6" ht="21.9" customHeight="1" x14ac:dyDescent="0.3">
      <c r="A9" s="561" t="s">
        <v>98</v>
      </c>
      <c r="B9" s="561"/>
      <c r="C9" s="561"/>
      <c r="D9" s="561"/>
      <c r="E9" s="561"/>
      <c r="F9" s="173"/>
    </row>
    <row r="10" spans="1:6" s="173" customFormat="1" ht="15" customHeight="1" x14ac:dyDescent="0.3"/>
    <row r="11" spans="1:6" x14ac:dyDescent="0.3">
      <c r="A11" s="622" t="s">
        <v>36</v>
      </c>
      <c r="B11" s="622"/>
      <c r="C11" s="622"/>
      <c r="D11" s="622"/>
      <c r="E11" s="622"/>
      <c r="F11" s="42"/>
    </row>
    <row r="12" spans="1:6" ht="15" customHeight="1" x14ac:dyDescent="0.3">
      <c r="A12" s="622" t="s">
        <v>19</v>
      </c>
      <c r="B12" s="622"/>
      <c r="C12" s="622"/>
      <c r="D12" s="622"/>
      <c r="E12" s="622"/>
      <c r="F12" s="42"/>
    </row>
    <row r="13" spans="1:6" x14ac:dyDescent="0.3">
      <c r="A13" s="64" t="s">
        <v>17</v>
      </c>
      <c r="B13" s="63" t="s">
        <v>18</v>
      </c>
      <c r="C13" s="64" t="s">
        <v>82</v>
      </c>
      <c r="D13" s="63" t="s">
        <v>83</v>
      </c>
      <c r="E13" s="63" t="s">
        <v>97</v>
      </c>
    </row>
    <row r="14" spans="1:6" ht="18" customHeight="1" x14ac:dyDescent="0.3">
      <c r="A14" s="57" t="s">
        <v>16</v>
      </c>
      <c r="B14" s="60"/>
      <c r="C14" s="207"/>
      <c r="D14" s="207">
        <f t="shared" ref="D14:E14" si="0">+D16+D19</f>
        <v>147832</v>
      </c>
      <c r="E14" s="207">
        <f t="shared" si="0"/>
        <v>147832</v>
      </c>
      <c r="F14" s="173"/>
    </row>
    <row r="15" spans="1:6" ht="15" customHeight="1" x14ac:dyDescent="0.3">
      <c r="A15" s="8"/>
      <c r="B15" s="9"/>
      <c r="C15" s="208"/>
      <c r="D15" s="208"/>
      <c r="E15" s="208"/>
      <c r="F15" s="173"/>
    </row>
    <row r="16" spans="1:6" ht="18" customHeight="1" x14ac:dyDescent="0.3">
      <c r="A16" s="298" t="s">
        <v>288</v>
      </c>
      <c r="B16" s="206" t="s">
        <v>289</v>
      </c>
      <c r="C16" s="214"/>
      <c r="D16" s="214">
        <f t="shared" ref="D16:E16" si="1">+SUM(D17:D18)</f>
        <v>142490</v>
      </c>
      <c r="E16" s="214">
        <f t="shared" si="1"/>
        <v>142490</v>
      </c>
      <c r="F16" s="173"/>
    </row>
    <row r="17" spans="1:6" ht="18" customHeight="1" x14ac:dyDescent="0.3">
      <c r="A17" s="301" t="s">
        <v>327</v>
      </c>
      <c r="B17" s="11" t="s">
        <v>289</v>
      </c>
      <c r="C17" s="208"/>
      <c r="D17" s="208">
        <f>+'2T'!F19</f>
        <v>93215.5</v>
      </c>
      <c r="E17" s="208">
        <f>+AVERAGE(C17:D17)</f>
        <v>93215.5</v>
      </c>
      <c r="F17" s="173"/>
    </row>
    <row r="18" spans="1:6" ht="18" customHeight="1" x14ac:dyDescent="0.3">
      <c r="A18" s="301" t="s">
        <v>328</v>
      </c>
      <c r="B18" s="11" t="s">
        <v>289</v>
      </c>
      <c r="C18" s="208"/>
      <c r="D18" s="208">
        <f>+'2T'!F20</f>
        <v>49274.5</v>
      </c>
      <c r="E18" s="208">
        <f>+AVERAGE(C18:D18)</f>
        <v>49274.5</v>
      </c>
      <c r="F18" s="173"/>
    </row>
    <row r="19" spans="1:6" ht="18" customHeight="1" x14ac:dyDescent="0.3">
      <c r="A19" s="298" t="s">
        <v>329</v>
      </c>
      <c r="B19" s="206" t="s">
        <v>289</v>
      </c>
      <c r="C19" s="214"/>
      <c r="D19" s="214">
        <f>+'2T'!F21</f>
        <v>5342</v>
      </c>
      <c r="E19" s="214">
        <f>+AVERAGE(C19:D19)</f>
        <v>5342</v>
      </c>
      <c r="F19" s="173"/>
    </row>
    <row r="20" spans="1:6" ht="15" customHeight="1" x14ac:dyDescent="0.3">
      <c r="A20" s="103" t="s">
        <v>163</v>
      </c>
      <c r="B20" s="204" t="s">
        <v>368</v>
      </c>
      <c r="C20" s="54"/>
      <c r="D20" s="54"/>
      <c r="E20" s="54"/>
      <c r="F20" s="173"/>
    </row>
    <row r="21" spans="1:6" ht="60" customHeight="1" x14ac:dyDescent="0.3">
      <c r="A21" s="617" t="s">
        <v>364</v>
      </c>
      <c r="B21" s="617"/>
      <c r="C21" s="617"/>
      <c r="D21" s="617"/>
      <c r="E21" s="617"/>
      <c r="F21" s="173"/>
    </row>
    <row r="22" spans="1:6" ht="15" customHeight="1" x14ac:dyDescent="0.3">
      <c r="A22" s="174"/>
      <c r="B22" s="174"/>
      <c r="C22" s="174"/>
      <c r="D22" s="175"/>
      <c r="E22" s="175"/>
      <c r="F22" s="176"/>
    </row>
    <row r="23" spans="1:6" x14ac:dyDescent="0.3">
      <c r="A23" s="622" t="s">
        <v>37</v>
      </c>
      <c r="B23" s="622"/>
      <c r="C23" s="622"/>
      <c r="D23" s="622"/>
      <c r="E23" s="42"/>
      <c r="F23" s="18"/>
    </row>
    <row r="24" spans="1:6" ht="15" customHeight="1" x14ac:dyDescent="0.3">
      <c r="A24" s="622" t="s">
        <v>20</v>
      </c>
      <c r="B24" s="622"/>
      <c r="C24" s="622"/>
      <c r="D24" s="622"/>
      <c r="E24" s="42"/>
      <c r="F24" s="18"/>
    </row>
    <row r="25" spans="1:6" ht="15" customHeight="1" x14ac:dyDescent="0.3">
      <c r="A25" s="174"/>
      <c r="B25" s="174"/>
      <c r="C25" s="175"/>
      <c r="D25" s="175"/>
      <c r="E25" s="175"/>
      <c r="F25" s="177"/>
    </row>
    <row r="26" spans="1:6" ht="16.95" customHeight="1" x14ac:dyDescent="0.3">
      <c r="A26" s="94" t="s">
        <v>21</v>
      </c>
      <c r="B26" s="205" t="s">
        <v>82</v>
      </c>
      <c r="C26" s="63" t="s">
        <v>83</v>
      </c>
      <c r="D26" s="64" t="s">
        <v>9</v>
      </c>
      <c r="E26" s="18"/>
      <c r="F26" s="177"/>
    </row>
    <row r="27" spans="1:6" ht="16.95" customHeight="1" x14ac:dyDescent="0.3">
      <c r="A27" s="57" t="s">
        <v>16</v>
      </c>
      <c r="B27" s="67">
        <f>+B29+B32+B33</f>
        <v>0</v>
      </c>
      <c r="C27" s="67">
        <f t="shared" ref="C27:D27" si="2">+C29+C32+C33</f>
        <v>85087377346</v>
      </c>
      <c r="D27" s="67">
        <f t="shared" si="2"/>
        <v>85087377346</v>
      </c>
      <c r="E27" s="173"/>
      <c r="F27" s="177"/>
    </row>
    <row r="28" spans="1:6" ht="15" customHeight="1" x14ac:dyDescent="0.3">
      <c r="A28" s="9"/>
      <c r="B28" s="10"/>
      <c r="C28" s="10"/>
      <c r="D28" s="10"/>
      <c r="E28" s="18"/>
      <c r="F28" s="177"/>
    </row>
    <row r="29" spans="1:6" ht="18" customHeight="1" x14ac:dyDescent="0.35">
      <c r="A29" s="215" t="s">
        <v>288</v>
      </c>
      <c r="B29" s="218">
        <f>+SUM(B30:B31)</f>
        <v>0</v>
      </c>
      <c r="C29" s="218">
        <f>+SUM(C30:C31)</f>
        <v>69804685100</v>
      </c>
      <c r="D29" s="218">
        <f>+SUM(D30:D31)</f>
        <v>69804685100</v>
      </c>
      <c r="E29" s="18"/>
      <c r="F29" s="177"/>
    </row>
    <row r="30" spans="1:6" ht="18" customHeight="1" x14ac:dyDescent="0.35">
      <c r="A30" s="216" t="s">
        <v>330</v>
      </c>
      <c r="B30" s="217">
        <f>+'1T'!F32</f>
        <v>0</v>
      </c>
      <c r="C30" s="178">
        <f>+'2T'!F32</f>
        <v>45582459370.300003</v>
      </c>
      <c r="D30" s="10">
        <f>+SUM(B30:C30)</f>
        <v>45582459370.300003</v>
      </c>
      <c r="E30" s="18"/>
      <c r="F30" s="177"/>
    </row>
    <row r="31" spans="1:6" ht="18" customHeight="1" x14ac:dyDescent="0.35">
      <c r="A31" s="216" t="s">
        <v>331</v>
      </c>
      <c r="B31" s="217">
        <f>+'1T'!F33</f>
        <v>0</v>
      </c>
      <c r="C31" s="178">
        <f>+'2T'!F33</f>
        <v>24222225729.700001</v>
      </c>
      <c r="D31" s="10">
        <f>+SUM(B31:C31)</f>
        <v>24222225729.700001</v>
      </c>
      <c r="E31" s="18"/>
      <c r="F31" s="177"/>
    </row>
    <row r="32" spans="1:6" ht="18" customHeight="1" x14ac:dyDescent="0.35">
      <c r="A32" s="215" t="s">
        <v>329</v>
      </c>
      <c r="B32" s="218">
        <f>+'1T'!F34</f>
        <v>0</v>
      </c>
      <c r="C32" s="219">
        <f>+'2T'!F34</f>
        <v>11211232700</v>
      </c>
      <c r="D32" s="220">
        <f>+SUM(B32:C32)</f>
        <v>11211232700</v>
      </c>
      <c r="E32" s="18"/>
      <c r="F32" s="177"/>
    </row>
    <row r="33" spans="1:6" ht="18" customHeight="1" x14ac:dyDescent="0.35">
      <c r="A33" s="215" t="s">
        <v>290</v>
      </c>
      <c r="B33" s="218">
        <f>+SUM(B34:B35)</f>
        <v>0</v>
      </c>
      <c r="C33" s="218">
        <f t="shared" ref="C33:D33" si="3">+SUM(C34:C35)</f>
        <v>4071459546</v>
      </c>
      <c r="D33" s="218">
        <f t="shared" si="3"/>
        <v>4071459546</v>
      </c>
      <c r="E33" s="18"/>
      <c r="F33" s="177"/>
    </row>
    <row r="34" spans="1:6" ht="18" customHeight="1" x14ac:dyDescent="0.35">
      <c r="A34" s="216" t="s">
        <v>291</v>
      </c>
      <c r="B34" s="217">
        <f>+'1T'!F36</f>
        <v>0</v>
      </c>
      <c r="C34" s="178">
        <f>+'2T'!F36</f>
        <v>4071459546</v>
      </c>
      <c r="D34" s="10">
        <f>+SUM(B34:C34)</f>
        <v>4071459546</v>
      </c>
      <c r="E34" s="180"/>
      <c r="F34" s="177"/>
    </row>
    <row r="35" spans="1:6" ht="18" customHeight="1" x14ac:dyDescent="0.35">
      <c r="A35" s="216" t="s">
        <v>292</v>
      </c>
      <c r="B35" s="217">
        <f>+'1T'!F37</f>
        <v>0</v>
      </c>
      <c r="C35" s="178">
        <f>+'2T'!F37</f>
        <v>0</v>
      </c>
      <c r="D35" s="10">
        <f>+SUM(B35:C35)</f>
        <v>0</v>
      </c>
      <c r="E35" s="180"/>
      <c r="F35" s="177"/>
    </row>
    <row r="36" spans="1:6" ht="15" customHeight="1" x14ac:dyDescent="0.3">
      <c r="A36" s="306" t="s">
        <v>163</v>
      </c>
      <c r="B36" s="307" t="s">
        <v>359</v>
      </c>
      <c r="C36" s="54"/>
      <c r="D36" s="54"/>
      <c r="E36" s="180"/>
      <c r="F36" s="21"/>
    </row>
    <row r="37" spans="1:6" ht="60" customHeight="1" x14ac:dyDescent="0.3">
      <c r="A37" s="618" t="s">
        <v>369</v>
      </c>
      <c r="B37" s="619"/>
      <c r="C37" s="619"/>
      <c r="D37" s="620"/>
      <c r="E37" s="180"/>
      <c r="F37" s="181"/>
    </row>
    <row r="38" spans="1:6" ht="15" customHeight="1" x14ac:dyDescent="0.3">
      <c r="A38" s="182"/>
      <c r="B38" s="182"/>
      <c r="C38" s="182"/>
      <c r="D38" s="182"/>
      <c r="E38" s="177"/>
      <c r="F38" s="181"/>
    </row>
    <row r="39" spans="1:6" ht="15" customHeight="1" x14ac:dyDescent="0.3"/>
    <row r="40" spans="1:6" ht="21.9" customHeight="1" x14ac:dyDescent="0.3">
      <c r="A40" s="561" t="s">
        <v>99</v>
      </c>
      <c r="B40" s="561"/>
      <c r="C40" s="561"/>
      <c r="D40" s="561"/>
      <c r="E40" s="561"/>
      <c r="F40" s="197"/>
    </row>
    <row r="41" spans="1:6" ht="15" customHeight="1" x14ac:dyDescent="0.3"/>
    <row r="42" spans="1:6" ht="18" customHeight="1" x14ac:dyDescent="0.3">
      <c r="A42" s="616" t="s">
        <v>66</v>
      </c>
      <c r="B42" s="616"/>
      <c r="C42" s="616"/>
      <c r="D42" s="616"/>
      <c r="E42" s="616"/>
      <c r="F42" s="183"/>
    </row>
    <row r="43" spans="1:6" ht="18" customHeight="1" x14ac:dyDescent="0.3">
      <c r="A43" s="621" t="s">
        <v>67</v>
      </c>
      <c r="B43" s="621"/>
      <c r="C43" s="621"/>
      <c r="D43" s="621"/>
      <c r="E43" s="621"/>
      <c r="F43" s="183"/>
    </row>
    <row r="44" spans="1:6" ht="18" customHeight="1" x14ac:dyDescent="0.3">
      <c r="A44" s="616" t="s">
        <v>51</v>
      </c>
      <c r="B44" s="616"/>
      <c r="C44" s="616"/>
      <c r="D44" s="616"/>
      <c r="E44" s="616"/>
      <c r="F44" s="183"/>
    </row>
    <row r="45" spans="1:6" ht="18" customHeight="1" x14ac:dyDescent="0.3">
      <c r="A45" s="65" t="s">
        <v>53</v>
      </c>
      <c r="B45" s="65" t="s">
        <v>54</v>
      </c>
      <c r="C45" s="65" t="s">
        <v>82</v>
      </c>
      <c r="D45" s="65" t="s">
        <v>83</v>
      </c>
      <c r="E45" s="65" t="s">
        <v>9</v>
      </c>
      <c r="F45" s="173"/>
    </row>
    <row r="46" spans="1:6" x14ac:dyDescent="0.3">
      <c r="A46" s="164" t="s">
        <v>16</v>
      </c>
      <c r="B46" s="184"/>
      <c r="C46" s="58">
        <f>+C48</f>
        <v>0</v>
      </c>
      <c r="D46" s="58">
        <f>+D48</f>
        <v>44847484123</v>
      </c>
      <c r="E46" s="58">
        <f>+E48</f>
        <v>44847484123</v>
      </c>
      <c r="F46" s="173"/>
    </row>
    <row r="47" spans="1:6" ht="15" customHeight="1" x14ac:dyDescent="0.3">
      <c r="A47" s="8"/>
      <c r="B47" s="106"/>
      <c r="C47" s="10"/>
      <c r="D47" s="10"/>
      <c r="E47" s="10"/>
      <c r="F47" s="173"/>
    </row>
    <row r="48" spans="1:6" x14ac:dyDescent="0.3">
      <c r="A48" s="556" t="s">
        <v>68</v>
      </c>
      <c r="B48" s="556"/>
      <c r="C48" s="68">
        <f>+C49+C53</f>
        <v>0</v>
      </c>
      <c r="D48" s="68">
        <f>+D49+D53</f>
        <v>44847484123</v>
      </c>
      <c r="E48" s="68">
        <f>+C48+D48</f>
        <v>44847484123</v>
      </c>
      <c r="F48" s="173"/>
    </row>
    <row r="49" spans="1:6" ht="16.5" customHeight="1" x14ac:dyDescent="0.3">
      <c r="A49" s="185" t="s">
        <v>197</v>
      </c>
      <c r="B49" s="186" t="s">
        <v>192</v>
      </c>
      <c r="C49" s="10">
        <f t="shared" ref="C49:D51" si="4">+C50</f>
        <v>0</v>
      </c>
      <c r="D49" s="10">
        <f t="shared" si="4"/>
        <v>44847484123</v>
      </c>
      <c r="E49" s="10">
        <f>+C49+D49</f>
        <v>44847484123</v>
      </c>
      <c r="F49" s="173"/>
    </row>
    <row r="50" spans="1:6" ht="16.5" customHeight="1" x14ac:dyDescent="0.3">
      <c r="A50" s="185" t="s">
        <v>196</v>
      </c>
      <c r="B50" s="186" t="s">
        <v>167</v>
      </c>
      <c r="C50" s="53">
        <f t="shared" si="4"/>
        <v>0</v>
      </c>
      <c r="D50" s="53">
        <f t="shared" si="4"/>
        <v>44847484123</v>
      </c>
      <c r="E50" s="53">
        <f t="shared" ref="E50:E56" si="5">+C50+D50</f>
        <v>44847484123</v>
      </c>
      <c r="F50" s="173"/>
    </row>
    <row r="51" spans="1:6" ht="16.5" customHeight="1" x14ac:dyDescent="0.3">
      <c r="A51" s="185" t="s">
        <v>195</v>
      </c>
      <c r="B51" s="186" t="s">
        <v>193</v>
      </c>
      <c r="C51" s="53">
        <f t="shared" si="4"/>
        <v>0</v>
      </c>
      <c r="D51" s="53">
        <f t="shared" si="4"/>
        <v>44847484123</v>
      </c>
      <c r="E51" s="53">
        <f t="shared" si="5"/>
        <v>44847484123</v>
      </c>
      <c r="F51" s="173"/>
    </row>
    <row r="52" spans="1:6" ht="16.5" customHeight="1" x14ac:dyDescent="0.3">
      <c r="A52" s="185" t="s">
        <v>198</v>
      </c>
      <c r="B52" s="186" t="s">
        <v>194</v>
      </c>
      <c r="C52" s="53">
        <f>+'1T'!F100</f>
        <v>0</v>
      </c>
      <c r="D52" s="53">
        <f>+'2T'!F100</f>
        <v>44847484123</v>
      </c>
      <c r="E52" s="53">
        <f t="shared" si="5"/>
        <v>44847484123</v>
      </c>
      <c r="F52" s="173"/>
    </row>
    <row r="53" spans="1:6" ht="16.5" customHeight="1" x14ac:dyDescent="0.3">
      <c r="A53" s="185" t="s">
        <v>266</v>
      </c>
      <c r="B53" s="186" t="s">
        <v>263</v>
      </c>
      <c r="C53" s="10">
        <f>+C54</f>
        <v>0</v>
      </c>
      <c r="D53" s="10">
        <f t="shared" ref="D53:D55" si="6">+D54</f>
        <v>0</v>
      </c>
      <c r="E53" s="10">
        <f>+C53+D53</f>
        <v>0</v>
      </c>
      <c r="F53" s="173"/>
    </row>
    <row r="54" spans="1:6" ht="16.5" customHeight="1" x14ac:dyDescent="0.3">
      <c r="A54" s="185" t="s">
        <v>267</v>
      </c>
      <c r="B54" s="186" t="s">
        <v>168</v>
      </c>
      <c r="C54" s="53">
        <f>+C55</f>
        <v>0</v>
      </c>
      <c r="D54" s="53">
        <f t="shared" si="6"/>
        <v>0</v>
      </c>
      <c r="E54" s="53">
        <f t="shared" si="5"/>
        <v>0</v>
      </c>
      <c r="F54" s="173"/>
    </row>
    <row r="55" spans="1:6" ht="16.5" customHeight="1" x14ac:dyDescent="0.3">
      <c r="A55" s="185" t="s">
        <v>269</v>
      </c>
      <c r="B55" s="186" t="s">
        <v>268</v>
      </c>
      <c r="C55" s="53">
        <f>+C56</f>
        <v>0</v>
      </c>
      <c r="D55" s="53">
        <f t="shared" si="6"/>
        <v>0</v>
      </c>
      <c r="E55" s="53">
        <f t="shared" si="5"/>
        <v>0</v>
      </c>
      <c r="F55" s="173"/>
    </row>
    <row r="56" spans="1:6" ht="16.5" customHeight="1" x14ac:dyDescent="0.3">
      <c r="A56" s="185" t="s">
        <v>270</v>
      </c>
      <c r="B56" s="186" t="s">
        <v>271</v>
      </c>
      <c r="C56" s="53">
        <f>+'1T'!F104</f>
        <v>0</v>
      </c>
      <c r="D56" s="53">
        <f>+'2T'!F104</f>
        <v>0</v>
      </c>
      <c r="E56" s="53">
        <f t="shared" si="5"/>
        <v>0</v>
      </c>
      <c r="F56" s="173"/>
    </row>
    <row r="57" spans="1:6" ht="9.9" customHeight="1" x14ac:dyDescent="0.3">
      <c r="A57" s="105"/>
      <c r="B57" s="106"/>
      <c r="C57" s="53"/>
      <c r="D57" s="53"/>
      <c r="E57" s="53"/>
      <c r="F57" s="173"/>
    </row>
    <row r="58" spans="1:6" x14ac:dyDescent="0.3">
      <c r="A58" s="626" t="s">
        <v>370</v>
      </c>
      <c r="B58" s="626"/>
      <c r="C58" s="626"/>
      <c r="D58" s="626"/>
      <c r="E58" s="626"/>
      <c r="F58" s="173"/>
    </row>
    <row r="59" spans="1:6" ht="50.1" customHeight="1" x14ac:dyDescent="0.3">
      <c r="A59" s="627" t="s">
        <v>363</v>
      </c>
      <c r="B59" s="628"/>
      <c r="C59" s="628"/>
      <c r="D59" s="628"/>
      <c r="E59" s="629"/>
      <c r="F59" s="173"/>
    </row>
    <row r="60" spans="1:6" x14ac:dyDescent="0.3">
      <c r="A60" s="14"/>
      <c r="B60" s="132"/>
      <c r="C60" s="13"/>
    </row>
    <row r="61" spans="1:6" ht="18" customHeight="1" x14ac:dyDescent="0.3">
      <c r="A61" s="616" t="s">
        <v>69</v>
      </c>
      <c r="B61" s="616"/>
      <c r="C61" s="616"/>
      <c r="D61" s="616"/>
      <c r="E61" s="616"/>
      <c r="F61" s="183"/>
    </row>
    <row r="62" spans="1:6" ht="18" customHeight="1" x14ac:dyDescent="0.3">
      <c r="A62" s="621" t="s">
        <v>52</v>
      </c>
      <c r="B62" s="621"/>
      <c r="C62" s="621"/>
      <c r="D62" s="621"/>
      <c r="E62" s="621"/>
      <c r="F62" s="171"/>
    </row>
    <row r="63" spans="1:6" ht="18" customHeight="1" x14ac:dyDescent="0.3">
      <c r="A63" s="616" t="s">
        <v>51</v>
      </c>
      <c r="B63" s="616"/>
      <c r="C63" s="616"/>
      <c r="D63" s="616"/>
      <c r="E63" s="616"/>
      <c r="F63" s="183"/>
    </row>
    <row r="64" spans="1:6" ht="18" customHeight="1" x14ac:dyDescent="0.3">
      <c r="A64" s="65" t="s">
        <v>53</v>
      </c>
      <c r="B64" s="65" t="s">
        <v>54</v>
      </c>
      <c r="C64" s="65" t="s">
        <v>82</v>
      </c>
      <c r="D64" s="65" t="s">
        <v>83</v>
      </c>
      <c r="E64" s="65" t="s">
        <v>9</v>
      </c>
      <c r="F64" s="173"/>
    </row>
    <row r="65" spans="1:6" x14ac:dyDescent="0.3">
      <c r="A65" s="164" t="s">
        <v>16</v>
      </c>
      <c r="B65" s="184"/>
      <c r="C65" s="58">
        <f>+C67+C79</f>
        <v>0</v>
      </c>
      <c r="D65" s="58">
        <f>+D67+D79</f>
        <v>85087377346</v>
      </c>
      <c r="E65" s="58">
        <f>+E67+E79</f>
        <v>85087377346</v>
      </c>
      <c r="F65" s="173"/>
    </row>
    <row r="66" spans="1:6" ht="9.9" customHeight="1" x14ac:dyDescent="0.3">
      <c r="A66" s="8"/>
      <c r="B66" s="106"/>
      <c r="C66" s="10"/>
      <c r="D66" s="10"/>
      <c r="E66" s="27"/>
      <c r="F66" s="173"/>
    </row>
    <row r="67" spans="1:6" x14ac:dyDescent="0.3">
      <c r="A67" s="556" t="s">
        <v>56</v>
      </c>
      <c r="B67" s="556"/>
      <c r="C67" s="68">
        <f>+SUM(C68:C76)</f>
        <v>0</v>
      </c>
      <c r="D67" s="68">
        <f t="shared" ref="D67" si="7">+SUM(D68:D76)</f>
        <v>85087377346</v>
      </c>
      <c r="E67" s="68">
        <f>+SUM(E68:E76)</f>
        <v>85087377346</v>
      </c>
      <c r="F67" s="173"/>
    </row>
    <row r="68" spans="1:6" x14ac:dyDescent="0.3">
      <c r="A68" s="187">
        <v>0</v>
      </c>
      <c r="B68" s="186" t="s">
        <v>182</v>
      </c>
      <c r="C68" s="53">
        <f>+'1T'!F117</f>
        <v>0</v>
      </c>
      <c r="D68" s="53">
        <f>+'2T'!F117</f>
        <v>0</v>
      </c>
      <c r="E68" s="179">
        <f>+C68+D68</f>
        <v>0</v>
      </c>
      <c r="F68" s="173"/>
    </row>
    <row r="69" spans="1:6" x14ac:dyDescent="0.3">
      <c r="A69" s="187">
        <v>1</v>
      </c>
      <c r="B69" s="186" t="s">
        <v>170</v>
      </c>
      <c r="C69" s="53">
        <f>+'1T'!F118</f>
        <v>0</v>
      </c>
      <c r="D69" s="53">
        <f>+'2T'!F118</f>
        <v>4071459546</v>
      </c>
      <c r="E69" s="179">
        <f t="shared" ref="E69:E77" si="8">+C69+D69</f>
        <v>4071459546</v>
      </c>
      <c r="F69" s="173"/>
    </row>
    <row r="70" spans="1:6" x14ac:dyDescent="0.3">
      <c r="A70" s="187">
        <v>2</v>
      </c>
      <c r="B70" s="186" t="s">
        <v>183</v>
      </c>
      <c r="C70" s="53">
        <f>+'1T'!F119</f>
        <v>0</v>
      </c>
      <c r="D70" s="53">
        <f>+'2T'!F119</f>
        <v>0</v>
      </c>
      <c r="E70" s="179">
        <f t="shared" si="8"/>
        <v>0</v>
      </c>
      <c r="F70" s="173"/>
    </row>
    <row r="71" spans="1:6" x14ac:dyDescent="0.3">
      <c r="A71" s="187">
        <v>3</v>
      </c>
      <c r="B71" s="186" t="s">
        <v>184</v>
      </c>
      <c r="C71" s="53">
        <f>+'1T'!F120</f>
        <v>0</v>
      </c>
      <c r="D71" s="53">
        <f>+'2T'!F120</f>
        <v>0</v>
      </c>
      <c r="E71" s="179">
        <f t="shared" si="8"/>
        <v>0</v>
      </c>
      <c r="F71" s="173"/>
    </row>
    <row r="72" spans="1:6" x14ac:dyDescent="0.3">
      <c r="A72" s="187">
        <v>4</v>
      </c>
      <c r="B72" s="186" t="s">
        <v>185</v>
      </c>
      <c r="C72" s="53">
        <f>+'1T'!F121</f>
        <v>0</v>
      </c>
      <c r="D72" s="53">
        <f>+'2T'!F121</f>
        <v>0</v>
      </c>
      <c r="E72" s="179">
        <f t="shared" si="8"/>
        <v>0</v>
      </c>
      <c r="F72" s="173"/>
    </row>
    <row r="73" spans="1:6" x14ac:dyDescent="0.3">
      <c r="A73" s="187">
        <v>5</v>
      </c>
      <c r="B73" s="186" t="s">
        <v>186</v>
      </c>
      <c r="C73" s="53">
        <f>+'1T'!F122</f>
        <v>0</v>
      </c>
      <c r="D73" s="53">
        <f>+'2T'!F122</f>
        <v>0</v>
      </c>
      <c r="E73" s="179">
        <f t="shared" si="8"/>
        <v>0</v>
      </c>
      <c r="F73" s="173"/>
    </row>
    <row r="74" spans="1:6" x14ac:dyDescent="0.3">
      <c r="A74" s="187">
        <v>6</v>
      </c>
      <c r="B74" s="186" t="s">
        <v>167</v>
      </c>
      <c r="C74" s="53">
        <f>+'1T'!F123</f>
        <v>0</v>
      </c>
      <c r="D74" s="53">
        <f>+'2T'!F123</f>
        <v>81015917800</v>
      </c>
      <c r="E74" s="179">
        <f>+C74+D74</f>
        <v>81015917800</v>
      </c>
      <c r="F74" s="173"/>
    </row>
    <row r="75" spans="1:6" x14ac:dyDescent="0.3">
      <c r="A75" s="187">
        <v>7</v>
      </c>
      <c r="B75" s="186" t="s">
        <v>168</v>
      </c>
      <c r="C75" s="53">
        <f>+'1T'!F124</f>
        <v>0</v>
      </c>
      <c r="D75" s="53">
        <f>+'2T'!F124</f>
        <v>0</v>
      </c>
      <c r="E75" s="179">
        <f t="shared" si="8"/>
        <v>0</v>
      </c>
      <c r="F75" s="173"/>
    </row>
    <row r="76" spans="1:6" x14ac:dyDescent="0.3">
      <c r="A76" s="187">
        <v>8</v>
      </c>
      <c r="B76" s="186" t="s">
        <v>187</v>
      </c>
      <c r="C76" s="53">
        <f>+'1T'!F125</f>
        <v>0</v>
      </c>
      <c r="D76" s="53">
        <f>+'2T'!F125</f>
        <v>0</v>
      </c>
      <c r="E76" s="179">
        <f t="shared" si="8"/>
        <v>0</v>
      </c>
      <c r="F76" s="173"/>
    </row>
    <row r="77" spans="1:6" ht="15" customHeight="1" x14ac:dyDescent="0.3">
      <c r="A77" s="187">
        <v>9</v>
      </c>
      <c r="B77" s="186" t="s">
        <v>188</v>
      </c>
      <c r="C77" s="53">
        <f>+'1T'!F126</f>
        <v>0</v>
      </c>
      <c r="D77" s="53">
        <f>+'2T'!F126</f>
        <v>0</v>
      </c>
      <c r="E77" s="179">
        <f t="shared" si="8"/>
        <v>0</v>
      </c>
      <c r="F77" s="173"/>
    </row>
    <row r="78" spans="1:6" ht="9.9" customHeight="1" x14ac:dyDescent="0.3">
      <c r="A78" s="187"/>
      <c r="B78" s="186"/>
      <c r="C78" s="53"/>
      <c r="D78" s="53"/>
      <c r="E78" s="179"/>
      <c r="F78" s="173"/>
    </row>
    <row r="79" spans="1:6" ht="17.25" customHeight="1" x14ac:dyDescent="0.3">
      <c r="A79" s="556" t="s">
        <v>202</v>
      </c>
      <c r="B79" s="556"/>
      <c r="C79" s="68">
        <f t="shared" ref="C79:E80" si="9">+C80</f>
        <v>0</v>
      </c>
      <c r="D79" s="68">
        <f t="shared" si="9"/>
        <v>0</v>
      </c>
      <c r="E79" s="68">
        <f t="shared" si="9"/>
        <v>0</v>
      </c>
      <c r="F79" s="173"/>
    </row>
    <row r="80" spans="1:6" x14ac:dyDescent="0.3">
      <c r="A80" s="187">
        <v>6</v>
      </c>
      <c r="B80" s="186" t="s">
        <v>167</v>
      </c>
      <c r="C80" s="188">
        <f t="shared" si="9"/>
        <v>0</v>
      </c>
      <c r="D80" s="188">
        <f t="shared" si="9"/>
        <v>0</v>
      </c>
      <c r="E80" s="188">
        <f t="shared" si="9"/>
        <v>0</v>
      </c>
      <c r="F80" s="173"/>
    </row>
    <row r="81" spans="1:6" x14ac:dyDescent="0.3">
      <c r="A81" s="279" t="s">
        <v>201</v>
      </c>
      <c r="B81" s="280" t="s">
        <v>200</v>
      </c>
      <c r="C81" s="275">
        <f>+'1T'!F130</f>
        <v>0</v>
      </c>
      <c r="D81" s="275">
        <f>+'2T'!F130</f>
        <v>0</v>
      </c>
      <c r="E81" s="275">
        <f>+C81+D81</f>
        <v>0</v>
      </c>
      <c r="F81" s="173"/>
    </row>
    <row r="82" spans="1:6" ht="16.5" customHeight="1" x14ac:dyDescent="0.3">
      <c r="A82" s="623" t="s">
        <v>57</v>
      </c>
      <c r="B82" s="623"/>
      <c r="C82" s="623"/>
      <c r="D82" s="623"/>
      <c r="E82" s="623"/>
      <c r="F82" s="173"/>
    </row>
    <row r="83" spans="1:6" x14ac:dyDescent="0.3">
      <c r="A83" s="624" t="s">
        <v>356</v>
      </c>
      <c r="B83" s="624"/>
      <c r="C83" s="624"/>
      <c r="D83" s="624"/>
      <c r="E83" s="624"/>
      <c r="F83" s="173"/>
    </row>
    <row r="84" spans="1:6" x14ac:dyDescent="0.3">
      <c r="A84" s="105"/>
      <c r="B84" s="106"/>
    </row>
    <row r="85" spans="1:6" x14ac:dyDescent="0.3">
      <c r="A85" s="616" t="s">
        <v>71</v>
      </c>
      <c r="B85" s="616"/>
      <c r="C85" s="616"/>
      <c r="D85" s="616"/>
      <c r="E85" s="616"/>
      <c r="F85" s="189"/>
    </row>
    <row r="86" spans="1:6" x14ac:dyDescent="0.3">
      <c r="A86" s="616" t="s">
        <v>72</v>
      </c>
      <c r="B86" s="616"/>
      <c r="C86" s="616"/>
      <c r="D86" s="616"/>
      <c r="E86" s="616"/>
      <c r="F86" s="189"/>
    </row>
    <row r="87" spans="1:6" x14ac:dyDescent="0.3">
      <c r="A87" s="616" t="s">
        <v>51</v>
      </c>
      <c r="B87" s="616"/>
      <c r="C87" s="616"/>
      <c r="D87" s="616"/>
      <c r="E87" s="616"/>
      <c r="F87" s="189"/>
    </row>
    <row r="88" spans="1:6" ht="18" customHeight="1" x14ac:dyDescent="0.3">
      <c r="A88" s="65" t="s">
        <v>70</v>
      </c>
      <c r="B88" s="65" t="s">
        <v>82</v>
      </c>
      <c r="C88" s="65" t="s">
        <v>83</v>
      </c>
      <c r="D88" s="65" t="s">
        <v>9</v>
      </c>
      <c r="E88" s="190"/>
      <c r="F88" s="191"/>
    </row>
    <row r="89" spans="1:6" x14ac:dyDescent="0.3">
      <c r="A89" s="85" t="s">
        <v>73</v>
      </c>
      <c r="B89" s="192">
        <v>0</v>
      </c>
      <c r="C89" s="192">
        <f>+B93</f>
        <v>0</v>
      </c>
      <c r="D89" s="192">
        <v>0</v>
      </c>
      <c r="E89" s="190"/>
      <c r="F89" s="193"/>
    </row>
    <row r="90" spans="1:6" x14ac:dyDescent="0.3">
      <c r="A90" s="85" t="s">
        <v>74</v>
      </c>
      <c r="B90" s="192">
        <f>+'1T'!E141</f>
        <v>0</v>
      </c>
      <c r="C90" s="192">
        <f>+'2T'!E141</f>
        <v>85087377346</v>
      </c>
      <c r="D90" s="192">
        <f>+B90+C90</f>
        <v>85087377346</v>
      </c>
      <c r="E90" s="190"/>
      <c r="F90" s="191"/>
    </row>
    <row r="91" spans="1:6" x14ac:dyDescent="0.3">
      <c r="A91" s="85" t="s">
        <v>100</v>
      </c>
      <c r="B91" s="192">
        <f>+B89+B90</f>
        <v>0</v>
      </c>
      <c r="C91" s="192">
        <f>+C89+C90</f>
        <v>85087377346</v>
      </c>
      <c r="D91" s="192">
        <f>+D89+D90</f>
        <v>85087377346</v>
      </c>
      <c r="E91" s="190"/>
      <c r="F91" s="191"/>
    </row>
    <row r="92" spans="1:6" x14ac:dyDescent="0.3">
      <c r="A92" s="85" t="s">
        <v>152</v>
      </c>
      <c r="B92" s="192">
        <f>+'1T'!E143</f>
        <v>0</v>
      </c>
      <c r="C92" s="192">
        <f>+'2T'!E143</f>
        <v>85087377346</v>
      </c>
      <c r="D92" s="192">
        <f>+B92+C92</f>
        <v>85087377346</v>
      </c>
      <c r="E92" s="190"/>
      <c r="F92" s="193"/>
    </row>
    <row r="93" spans="1:6" x14ac:dyDescent="0.3">
      <c r="A93" s="85" t="s">
        <v>101</v>
      </c>
      <c r="B93" s="192">
        <f>+B91-B92</f>
        <v>0</v>
      </c>
      <c r="C93" s="192">
        <f>+C91-C92</f>
        <v>0</v>
      </c>
      <c r="D93" s="192">
        <f>+D91-D92</f>
        <v>0</v>
      </c>
      <c r="E93" s="190"/>
      <c r="F93" s="193"/>
    </row>
    <row r="94" spans="1:6" ht="18" customHeight="1" x14ac:dyDescent="0.3">
      <c r="A94" s="626" t="s">
        <v>370</v>
      </c>
      <c r="B94" s="626"/>
      <c r="C94" s="626"/>
      <c r="D94" s="626"/>
      <c r="E94" s="173"/>
      <c r="F94" s="21"/>
    </row>
    <row r="95" spans="1:6" x14ac:dyDescent="0.3">
      <c r="A95" s="182"/>
      <c r="B95" s="182"/>
      <c r="C95" s="182"/>
      <c r="D95" s="182"/>
      <c r="E95" s="173"/>
      <c r="F95" s="173"/>
    </row>
    <row r="96" spans="1:6" x14ac:dyDescent="0.3">
      <c r="A96" s="616" t="s">
        <v>129</v>
      </c>
      <c r="B96" s="616"/>
      <c r="C96" s="616"/>
      <c r="D96" s="616"/>
      <c r="F96" s="183"/>
    </row>
    <row r="97" spans="1:6" ht="17.25" customHeight="1" x14ac:dyDescent="0.3">
      <c r="A97" s="621" t="s">
        <v>130</v>
      </c>
      <c r="B97" s="621"/>
      <c r="C97" s="621"/>
      <c r="D97" s="621"/>
      <c r="F97" s="183"/>
    </row>
    <row r="98" spans="1:6" x14ac:dyDescent="0.3">
      <c r="A98" s="616" t="s">
        <v>51</v>
      </c>
      <c r="B98" s="616"/>
      <c r="C98" s="616"/>
      <c r="D98" s="616"/>
      <c r="F98" s="183"/>
    </row>
    <row r="99" spans="1:6" x14ac:dyDescent="0.3">
      <c r="A99" s="142" t="s">
        <v>70</v>
      </c>
      <c r="B99" s="142"/>
      <c r="C99" s="142" t="s">
        <v>82</v>
      </c>
      <c r="D99" s="142" t="s">
        <v>83</v>
      </c>
      <c r="F99" s="183"/>
    </row>
    <row r="100" spans="1:6" x14ac:dyDescent="0.3">
      <c r="A100" s="135" t="s">
        <v>203</v>
      </c>
      <c r="B100" s="135"/>
      <c r="C100" s="64"/>
      <c r="D100" s="64"/>
      <c r="F100" s="183"/>
    </row>
    <row r="101" spans="1:6" x14ac:dyDescent="0.3">
      <c r="A101" s="85" t="s">
        <v>131</v>
      </c>
      <c r="C101" s="132">
        <f>+'1T'!D160</f>
        <v>0</v>
      </c>
      <c r="D101" s="132">
        <f>+'2T'!D160</f>
        <v>20664447063.849998</v>
      </c>
      <c r="F101" s="183"/>
    </row>
    <row r="102" spans="1:6" x14ac:dyDescent="0.3">
      <c r="A102" s="85" t="s">
        <v>132</v>
      </c>
      <c r="C102" s="132">
        <f>+'1T'!D161</f>
        <v>0</v>
      </c>
      <c r="D102" s="132">
        <f>+'2T'!D161</f>
        <v>0</v>
      </c>
      <c r="F102" s="183"/>
    </row>
    <row r="103" spans="1:6" x14ac:dyDescent="0.3">
      <c r="A103" s="137" t="s">
        <v>16</v>
      </c>
      <c r="B103" s="137"/>
      <c r="C103" s="194">
        <f>+C101+C102</f>
        <v>0</v>
      </c>
      <c r="D103" s="194">
        <f>+D101+D102</f>
        <v>20664447063.849998</v>
      </c>
      <c r="F103" s="183"/>
    </row>
    <row r="104" spans="1:6" ht="9.9" customHeight="1" x14ac:dyDescent="0.3">
      <c r="A104" s="85"/>
      <c r="C104" s="132"/>
      <c r="D104" s="132"/>
      <c r="F104" s="183"/>
    </row>
    <row r="105" spans="1:6" x14ac:dyDescent="0.3">
      <c r="A105" s="135" t="s">
        <v>204</v>
      </c>
      <c r="B105" s="135"/>
      <c r="C105" s="64" t="s">
        <v>82</v>
      </c>
      <c r="D105" s="64" t="s">
        <v>83</v>
      </c>
      <c r="F105" s="183"/>
    </row>
    <row r="106" spans="1:6" x14ac:dyDescent="0.3">
      <c r="A106" s="85" t="s">
        <v>131</v>
      </c>
      <c r="C106" s="132">
        <f>+'1T'!D165</f>
        <v>0</v>
      </c>
      <c r="D106" s="132">
        <f>+'2T'!D165</f>
        <v>20664447063.849998</v>
      </c>
      <c r="F106" s="183"/>
    </row>
    <row r="107" spans="1:6" x14ac:dyDescent="0.3">
      <c r="A107" s="85" t="s">
        <v>205</v>
      </c>
      <c r="C107" s="132">
        <f>+'1T'!D166</f>
        <v>0</v>
      </c>
      <c r="D107" s="132">
        <f>+'2T'!D166</f>
        <v>0</v>
      </c>
      <c r="F107" s="195"/>
    </row>
    <row r="108" spans="1:6" x14ac:dyDescent="0.3">
      <c r="A108" s="137" t="s">
        <v>206</v>
      </c>
      <c r="B108" s="137"/>
      <c r="C108" s="194">
        <f>+C106+C107</f>
        <v>0</v>
      </c>
      <c r="D108" s="194">
        <f>+D106+D107</f>
        <v>20664447063.849998</v>
      </c>
      <c r="F108" s="193"/>
    </row>
    <row r="109" spans="1:6" ht="9.9" customHeight="1" x14ac:dyDescent="0.3">
      <c r="A109" s="85"/>
      <c r="C109" s="192"/>
      <c r="D109" s="192"/>
      <c r="F109" s="193"/>
    </row>
    <row r="110" spans="1:6" x14ac:dyDescent="0.3">
      <c r="A110" s="135" t="s">
        <v>207</v>
      </c>
      <c r="B110" s="135"/>
      <c r="C110" s="64" t="s">
        <v>82</v>
      </c>
      <c r="D110" s="64" t="s">
        <v>83</v>
      </c>
      <c r="F110" s="193"/>
    </row>
    <row r="111" spans="1:6" x14ac:dyDescent="0.3">
      <c r="A111" s="85" t="s">
        <v>131</v>
      </c>
      <c r="C111" s="132">
        <f>+'1T'!D170</f>
        <v>0</v>
      </c>
      <c r="D111" s="132">
        <f>+'2T'!D170</f>
        <v>0</v>
      </c>
      <c r="F111" s="193"/>
    </row>
    <row r="112" spans="1:6" x14ac:dyDescent="0.3">
      <c r="A112" s="85" t="s">
        <v>132</v>
      </c>
      <c r="C112" s="132">
        <f>+'1T'!D171</f>
        <v>0</v>
      </c>
      <c r="D112" s="132">
        <f>+'2T'!D171</f>
        <v>0</v>
      </c>
      <c r="F112" s="193"/>
    </row>
    <row r="113" spans="1:6" x14ac:dyDescent="0.3">
      <c r="A113" s="137" t="s">
        <v>208</v>
      </c>
      <c r="B113" s="137"/>
      <c r="C113" s="196">
        <f>+C111+C112</f>
        <v>0</v>
      </c>
      <c r="D113" s="196">
        <f>+D111+D112</f>
        <v>0</v>
      </c>
      <c r="F113" s="193"/>
    </row>
    <row r="114" spans="1:6" x14ac:dyDescent="0.3">
      <c r="A114" s="139" t="s">
        <v>356</v>
      </c>
      <c r="B114" s="101"/>
      <c r="C114" s="136"/>
      <c r="D114" s="180"/>
      <c r="F114" s="193"/>
    </row>
    <row r="115" spans="1:6" ht="9.9" customHeight="1" x14ac:dyDescent="0.3"/>
    <row r="116" spans="1:6" x14ac:dyDescent="0.3">
      <c r="A116" s="625" t="s">
        <v>122</v>
      </c>
      <c r="B116" s="625"/>
      <c r="C116" s="625"/>
      <c r="D116" s="625"/>
      <c r="E116" s="625"/>
      <c r="F116" s="625"/>
    </row>
  </sheetData>
  <mergeCells count="34">
    <mergeCell ref="C5:E5"/>
    <mergeCell ref="C6:E6"/>
    <mergeCell ref="C7:E7"/>
    <mergeCell ref="A3:E3"/>
    <mergeCell ref="A1:E2"/>
    <mergeCell ref="A11:E11"/>
    <mergeCell ref="A12:E12"/>
    <mergeCell ref="A79:B79"/>
    <mergeCell ref="A9:E9"/>
    <mergeCell ref="A67:B67"/>
    <mergeCell ref="A40:E40"/>
    <mergeCell ref="A58:E58"/>
    <mergeCell ref="A59:E59"/>
    <mergeCell ref="A43:E43"/>
    <mergeCell ref="A42:E42"/>
    <mergeCell ref="A44:E44"/>
    <mergeCell ref="A48:B48"/>
    <mergeCell ref="A116:F116"/>
    <mergeCell ref="A96:D96"/>
    <mergeCell ref="A97:D97"/>
    <mergeCell ref="A98:D98"/>
    <mergeCell ref="A94:D94"/>
    <mergeCell ref="A85:E85"/>
    <mergeCell ref="A86:E86"/>
    <mergeCell ref="A87:E87"/>
    <mergeCell ref="A21:E21"/>
    <mergeCell ref="A37:D37"/>
    <mergeCell ref="A62:E62"/>
    <mergeCell ref="A61:E61"/>
    <mergeCell ref="A63:E63"/>
    <mergeCell ref="A23:D23"/>
    <mergeCell ref="A24:D24"/>
    <mergeCell ref="A82:E82"/>
    <mergeCell ref="A83:E83"/>
  </mergeCells>
  <dataValidations count="7">
    <dataValidation allowBlank="1" showInputMessage="1" showErrorMessage="1" promptTitle="Advertencia" prompt="Se recomienda leer cuidadosamente las indicaciones dispuestas en la parte inferior de esta tabla. " sqref="A89" xr:uid="{00000000-0002-0000-06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68" xr:uid="{00000000-0002-0000-0600-000001000000}"/>
    <dataValidation allowBlank="1" showInputMessage="1" showErrorMessage="1" promptTitle="Advertencia" prompt="El nombre de la partida debe ser de acuerdo al Clasificador de los Ingresos del Sector Público. " sqref="B68" xr:uid="{00000000-0002-0000-0600-000002000000}"/>
    <dataValidation allowBlank="1" showInputMessage="1" showErrorMessage="1" promptTitle="Advertencia" prompt="Debe coincidir con el monto reportado en la Liquidación Prespuestaria 2023, caso contrario se debe justificar en el espacio de observaciones. " sqref="D109 C105 D104:D105" xr:uid="{00000000-0002-0000-0600-000003000000}"/>
    <dataValidation allowBlank="1" showInputMessage="1" showErrorMessage="1" promptTitle="Recordatorio" prompt="El superávit libre debe ser reintegrado a más tardar el 31 de marzo,_x000a_de acuerdo al  Decreto Nº 43189-MTSS, artículo 66. " sqref="A102:A104 A106:A109 A111:A113" xr:uid="{00000000-0002-0000-0600-000004000000}"/>
    <dataValidation allowBlank="1" showInputMessage="1" showErrorMessage="1" promptTitle="Advertencia" prompt="Esta tabla solo la deben completar la unidades ejecutoras que por Ley específica estén facultadas para estimar y re presupuestar superávits." sqref="A97" xr:uid="{00000000-0002-0000-0600-000005000000}"/>
    <dataValidation allowBlank="1" showInputMessage="1" showErrorMessage="1" promptTitle="Advertencia" prompt="Esta tabla solo la deben completar la unidades ejecutoras que por Ley específica estén facultadas para estimar superávits." sqref="F105 D105" xr:uid="{00000000-0002-0000-0600-000006000000}"/>
  </dataValidations>
  <printOptions horizontalCentered="1"/>
  <pageMargins left="0.11811023622047245" right="0.11811023622047245" top="0.35433070866141736" bottom="0.27559055118110237" header="0.11811023622047245" footer="0.11811023622047245"/>
  <pageSetup scale="65" orientation="portrait" r:id="rId1"/>
  <headerFooter>
    <oddFooter>&amp;L&amp;"Palatino Linotype,Normal"&amp;K979797&amp;D&amp;C&amp;"Palatino Linotype,Normal"&amp;K979797Reporte ejecución programática y presupuestaria (I Semestre)&amp;R&amp;"Palatino Linotype,Normal"&amp;K979797&amp;P</oddFooter>
  </headerFooter>
  <rowBreaks count="1" manualBreakCount="1">
    <brk id="59" max="4" man="1"/>
  </rowBreaks>
  <ignoredErrors>
    <ignoredError sqref="D19:E19 D14:E18" evalError="1"/>
    <ignoredError sqref="D33"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79797"/>
  </sheetPr>
  <dimension ref="A1:AI541"/>
  <sheetViews>
    <sheetView showGridLines="0" zoomScale="80" zoomScaleNormal="80" zoomScaleSheetLayoutView="100" workbookViewId="0">
      <selection sqref="A1:F2"/>
    </sheetView>
  </sheetViews>
  <sheetFormatPr baseColWidth="10" defaultColWidth="11.44140625" defaultRowHeight="15.6" x14ac:dyDescent="0.3"/>
  <cols>
    <col min="1" max="1" width="28.33203125" style="16" customWidth="1"/>
    <col min="2" max="2" width="50.6640625" style="16" customWidth="1"/>
    <col min="3" max="5" width="22.5546875" style="16" customWidth="1"/>
    <col min="6" max="6" width="20.6640625" style="16" customWidth="1"/>
    <col min="7" max="7" width="19.44140625" style="373" bestFit="1" customWidth="1"/>
    <col min="8" max="8" width="15.33203125" style="373" bestFit="1" customWidth="1"/>
    <col min="9" max="35" width="11.44140625" style="373"/>
    <col min="36" max="16384" width="11.44140625" style="2"/>
  </cols>
  <sheetData>
    <row r="1" spans="1:35" s="1" customFormat="1" ht="21.9" customHeight="1" x14ac:dyDescent="0.25">
      <c r="A1" s="596" t="s">
        <v>123</v>
      </c>
      <c r="B1" s="596"/>
      <c r="C1" s="596"/>
      <c r="D1" s="596"/>
      <c r="E1" s="596"/>
      <c r="F1" s="596"/>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row>
    <row r="2" spans="1:35" s="1" customFormat="1" ht="21.9" customHeight="1" x14ac:dyDescent="0.25">
      <c r="A2" s="596"/>
      <c r="B2" s="596"/>
      <c r="C2" s="596"/>
      <c r="D2" s="596"/>
      <c r="E2" s="596"/>
      <c r="F2" s="596"/>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row>
    <row r="3" spans="1:35" s="1" customFormat="1" ht="17.399999999999999" x14ac:dyDescent="0.25">
      <c r="A3" s="604" t="s">
        <v>158</v>
      </c>
      <c r="B3" s="604"/>
      <c r="C3" s="604"/>
      <c r="D3" s="604"/>
      <c r="E3" s="604"/>
      <c r="F3" s="604"/>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row>
    <row r="4" spans="1:35" ht="15" customHeight="1" thickBot="1" x14ac:dyDescent="0.35">
      <c r="A4" s="17"/>
      <c r="B4" s="17"/>
      <c r="C4" s="17"/>
      <c r="D4" s="17"/>
      <c r="E4" s="17"/>
      <c r="F4" s="17"/>
    </row>
    <row r="5" spans="1:35" ht="18" customHeight="1" x14ac:dyDescent="0.3">
      <c r="A5" s="38"/>
      <c r="B5" s="107" t="s">
        <v>22</v>
      </c>
      <c r="C5" s="584" t="str">
        <f>+'1T'!C5</f>
        <v>Régimen No Contributivo (RNC)</v>
      </c>
      <c r="D5" s="585"/>
      <c r="E5" s="586"/>
    </row>
    <row r="6" spans="1:35" ht="18" customHeight="1" x14ac:dyDescent="0.3">
      <c r="A6" s="39"/>
      <c r="B6" s="108" t="s">
        <v>33</v>
      </c>
      <c r="C6" s="587" t="str">
        <f>+'1T'!C6</f>
        <v>Caja Costarricense de Seguro Social</v>
      </c>
      <c r="D6" s="588"/>
      <c r="E6" s="589"/>
      <c r="F6" s="4"/>
    </row>
    <row r="7" spans="1:35" ht="18" customHeight="1" thickBot="1" x14ac:dyDescent="0.35">
      <c r="A7" s="39"/>
      <c r="B7" s="111" t="s">
        <v>34</v>
      </c>
      <c r="C7" s="590" t="str">
        <f>+'1T'!C7</f>
        <v xml:space="preserve">Gerencia de Pensiones - Dirección Administración de Pensiones </v>
      </c>
      <c r="D7" s="591"/>
      <c r="E7" s="592"/>
      <c r="F7" s="4"/>
    </row>
    <row r="8" spans="1:35" ht="15" customHeight="1" x14ac:dyDescent="0.3">
      <c r="A8" s="5"/>
      <c r="B8" s="18"/>
      <c r="C8" s="18"/>
      <c r="D8" s="18"/>
      <c r="E8" s="18"/>
      <c r="F8" s="18"/>
    </row>
    <row r="9" spans="1:35" s="373" customFormat="1" ht="21.9" customHeight="1" x14ac:dyDescent="0.3">
      <c r="A9" s="583" t="s">
        <v>35</v>
      </c>
      <c r="B9" s="583"/>
      <c r="C9" s="583"/>
      <c r="D9" s="583"/>
      <c r="E9" s="583"/>
      <c r="F9" s="583"/>
    </row>
    <row r="10" spans="1:35" s="373" customFormat="1" ht="17.399999999999999" x14ac:dyDescent="0.3">
      <c r="A10" s="289"/>
      <c r="B10" s="289"/>
      <c r="C10" s="289"/>
      <c r="D10" s="289"/>
      <c r="E10" s="289"/>
      <c r="F10" s="289"/>
    </row>
    <row r="11" spans="1:35" s="288" customFormat="1" ht="50.25" customHeight="1" x14ac:dyDescent="0.3">
      <c r="A11" s="593" t="s">
        <v>280</v>
      </c>
      <c r="B11" s="593"/>
      <c r="C11" s="593"/>
      <c r="D11" s="593"/>
      <c r="E11" s="593"/>
      <c r="F11" s="593"/>
    </row>
    <row r="12" spans="1:35" s="373" customFormat="1" ht="17.399999999999999" x14ac:dyDescent="0.3">
      <c r="A12" s="289"/>
      <c r="B12" s="289"/>
      <c r="C12" s="289"/>
      <c r="D12" s="289"/>
      <c r="E12" s="289"/>
      <c r="F12" s="289"/>
    </row>
    <row r="13" spans="1:35" s="373" customFormat="1" ht="16.95" customHeight="1" x14ac:dyDescent="0.3">
      <c r="A13" s="601" t="s">
        <v>36</v>
      </c>
      <c r="B13" s="601"/>
      <c r="C13" s="601"/>
      <c r="D13" s="601"/>
      <c r="E13" s="601"/>
      <c r="F13" s="601"/>
    </row>
    <row r="14" spans="1:35" s="373" customFormat="1" ht="16.95" customHeight="1" x14ac:dyDescent="0.3">
      <c r="A14" s="601" t="s">
        <v>19</v>
      </c>
      <c r="B14" s="601"/>
      <c r="C14" s="601"/>
      <c r="D14" s="601"/>
      <c r="E14" s="601"/>
      <c r="F14" s="601"/>
    </row>
    <row r="15" spans="1:35" s="373" customFormat="1" ht="16.95" customHeight="1" x14ac:dyDescent="0.3">
      <c r="A15" s="362" t="s">
        <v>17</v>
      </c>
      <c r="B15" s="363" t="s">
        <v>18</v>
      </c>
      <c r="C15" s="363" t="s">
        <v>11</v>
      </c>
      <c r="D15" s="363" t="s">
        <v>78</v>
      </c>
      <c r="E15" s="363" t="s">
        <v>79</v>
      </c>
      <c r="F15" s="362" t="s">
        <v>10</v>
      </c>
    </row>
    <row r="16" spans="1:35" s="288" customFormat="1" ht="16.95" customHeight="1" x14ac:dyDescent="0.3">
      <c r="A16" s="292" t="s">
        <v>16</v>
      </c>
      <c r="B16" s="293"/>
      <c r="C16" s="294">
        <f>+C18+C21</f>
        <v>149476</v>
      </c>
      <c r="D16" s="294">
        <f t="shared" ref="D16:F16" si="0">+D18+D21</f>
        <v>149963</v>
      </c>
      <c r="E16" s="294">
        <f t="shared" si="0"/>
        <v>150445</v>
      </c>
      <c r="F16" s="294">
        <f t="shared" si="0"/>
        <v>149961.33333333334</v>
      </c>
    </row>
    <row r="17" spans="1:8" s="288" customFormat="1" ht="15" customHeight="1" x14ac:dyDescent="0.3">
      <c r="A17" s="295"/>
      <c r="B17" s="296"/>
      <c r="C17" s="297"/>
      <c r="D17" s="297"/>
      <c r="E17" s="297"/>
      <c r="F17" s="297"/>
    </row>
    <row r="18" spans="1:8" s="288" customFormat="1" ht="30" customHeight="1" x14ac:dyDescent="0.3">
      <c r="A18" s="298" t="s">
        <v>288</v>
      </c>
      <c r="B18" s="299" t="s">
        <v>289</v>
      </c>
      <c r="C18" s="300">
        <f>+SUM(C19:C20)</f>
        <v>144046</v>
      </c>
      <c r="D18" s="300">
        <f t="shared" ref="D18:E18" si="1">+SUM(D19:D20)</f>
        <v>144485</v>
      </c>
      <c r="E18" s="300">
        <f t="shared" si="1"/>
        <v>144927</v>
      </c>
      <c r="F18" s="300">
        <f>+AVERAGE(C18:E18)</f>
        <v>144486</v>
      </c>
    </row>
    <row r="19" spans="1:8" s="288" customFormat="1" ht="30" customHeight="1" x14ac:dyDescent="0.3">
      <c r="A19" s="301" t="s">
        <v>327</v>
      </c>
      <c r="B19" s="302" t="s">
        <v>289</v>
      </c>
      <c r="C19" s="303">
        <v>94612</v>
      </c>
      <c r="D19" s="303">
        <v>94952</v>
      </c>
      <c r="E19" s="303">
        <v>95209</v>
      </c>
      <c r="F19" s="304">
        <f t="shared" ref="F19:F21" si="2">+AVERAGE(C19:E19)</f>
        <v>94924.333333333328</v>
      </c>
    </row>
    <row r="20" spans="1:8" s="288" customFormat="1" ht="30" customHeight="1" x14ac:dyDescent="0.3">
      <c r="A20" s="301" t="s">
        <v>328</v>
      </c>
      <c r="B20" s="302" t="s">
        <v>289</v>
      </c>
      <c r="C20" s="305">
        <v>49434</v>
      </c>
      <c r="D20" s="303">
        <v>49533</v>
      </c>
      <c r="E20" s="303">
        <v>49718</v>
      </c>
      <c r="F20" s="304">
        <f t="shared" si="2"/>
        <v>49561.666666666664</v>
      </c>
    </row>
    <row r="21" spans="1:8" s="288" customFormat="1" ht="16.95" customHeight="1" x14ac:dyDescent="0.3">
      <c r="A21" s="298" t="s">
        <v>329</v>
      </c>
      <c r="B21" s="299" t="s">
        <v>289</v>
      </c>
      <c r="C21" s="300">
        <v>5430</v>
      </c>
      <c r="D21" s="300">
        <v>5478</v>
      </c>
      <c r="E21" s="300">
        <v>5518</v>
      </c>
      <c r="F21" s="300">
        <f t="shared" si="2"/>
        <v>5475.333333333333</v>
      </c>
    </row>
    <row r="22" spans="1:8" s="288" customFormat="1" x14ac:dyDescent="0.3">
      <c r="A22" s="306" t="s">
        <v>163</v>
      </c>
      <c r="B22" s="307" t="s">
        <v>358</v>
      </c>
      <c r="C22" s="308"/>
      <c r="D22" s="308"/>
      <c r="E22" s="308"/>
      <c r="F22" s="308"/>
    </row>
    <row r="23" spans="1:8" s="288" customFormat="1" ht="35.1" customHeight="1" x14ac:dyDescent="0.3">
      <c r="A23" s="572" t="s">
        <v>281</v>
      </c>
      <c r="B23" s="573"/>
      <c r="C23" s="573"/>
      <c r="D23" s="573"/>
      <c r="E23" s="573"/>
      <c r="F23" s="574"/>
    </row>
    <row r="24" spans="1:8" s="373" customFormat="1" ht="50.1" customHeight="1" x14ac:dyDescent="0.3">
      <c r="A24" s="562" t="s">
        <v>112</v>
      </c>
      <c r="B24" s="563"/>
      <c r="C24" s="563"/>
      <c r="D24" s="563"/>
      <c r="E24" s="563"/>
      <c r="F24" s="564"/>
    </row>
    <row r="25" spans="1:8" s="373" customFormat="1" x14ac:dyDescent="0.3">
      <c r="A25" s="310"/>
      <c r="B25" s="310"/>
      <c r="C25" s="310"/>
      <c r="D25" s="311"/>
      <c r="E25" s="311"/>
      <c r="F25" s="312"/>
    </row>
    <row r="26" spans="1:8" s="373" customFormat="1" ht="16.95" customHeight="1" x14ac:dyDescent="0.3">
      <c r="A26" s="601" t="s">
        <v>37</v>
      </c>
      <c r="B26" s="601"/>
      <c r="C26" s="601"/>
      <c r="D26" s="601"/>
      <c r="E26" s="601"/>
      <c r="F26" s="601"/>
    </row>
    <row r="27" spans="1:8" s="373" customFormat="1" ht="16.95" customHeight="1" x14ac:dyDescent="0.3">
      <c r="A27" s="601" t="s">
        <v>20</v>
      </c>
      <c r="B27" s="601"/>
      <c r="C27" s="601"/>
      <c r="D27" s="601"/>
      <c r="E27" s="601"/>
      <c r="F27" s="601"/>
    </row>
    <row r="28" spans="1:8" s="373" customFormat="1" ht="15" customHeight="1" x14ac:dyDescent="0.3">
      <c r="A28" s="614" t="s">
        <v>17</v>
      </c>
      <c r="B28" s="615"/>
      <c r="C28" s="363" t="s">
        <v>11</v>
      </c>
      <c r="D28" s="363" t="s">
        <v>78</v>
      </c>
      <c r="E28" s="363" t="s">
        <v>79</v>
      </c>
      <c r="F28" s="362" t="s">
        <v>10</v>
      </c>
    </row>
    <row r="29" spans="1:8" s="288" customFormat="1" ht="16.95" customHeight="1" x14ac:dyDescent="0.3">
      <c r="A29" s="602" t="s">
        <v>16</v>
      </c>
      <c r="B29" s="602"/>
      <c r="C29" s="313">
        <f>+C31+C34+C35</f>
        <v>14181229557.66</v>
      </c>
      <c r="D29" s="313">
        <f t="shared" ref="D29:F29" si="3">+D31+D34+D35</f>
        <v>14181229557.66</v>
      </c>
      <c r="E29" s="313">
        <f t="shared" si="3"/>
        <v>14181229558.67</v>
      </c>
      <c r="F29" s="313">
        <f t="shared" si="3"/>
        <v>42543688673.989998</v>
      </c>
      <c r="H29" s="392"/>
    </row>
    <row r="30" spans="1:8" s="288" customFormat="1" ht="15" customHeight="1" x14ac:dyDescent="0.3">
      <c r="A30" s="603"/>
      <c r="B30" s="603"/>
      <c r="C30" s="314"/>
      <c r="D30" s="314"/>
      <c r="E30" s="314"/>
      <c r="F30" s="314"/>
    </row>
    <row r="31" spans="1:8" s="288" customFormat="1" ht="16.95" customHeight="1" x14ac:dyDescent="0.35">
      <c r="A31" s="595" t="s">
        <v>288</v>
      </c>
      <c r="B31" s="595"/>
      <c r="C31" s="315">
        <f>+SUM(C32:C33)</f>
        <v>11855310900</v>
      </c>
      <c r="D31" s="315">
        <f t="shared" ref="D31:F31" si="4">+SUM(D32:D33)</f>
        <v>11868646900</v>
      </c>
      <c r="E31" s="315">
        <f t="shared" si="4"/>
        <v>11868765900</v>
      </c>
      <c r="F31" s="315">
        <f t="shared" si="4"/>
        <v>35592723700</v>
      </c>
      <c r="H31" s="392"/>
    </row>
    <row r="32" spans="1:8" s="288" customFormat="1" ht="16.95" customHeight="1" x14ac:dyDescent="0.35">
      <c r="A32" s="594" t="s">
        <v>330</v>
      </c>
      <c r="B32" s="594"/>
      <c r="C32" s="316">
        <v>7786633879</v>
      </c>
      <c r="D32" s="316">
        <v>7798887877.9899998</v>
      </c>
      <c r="E32" s="316">
        <v>7796592319.71</v>
      </c>
      <c r="F32" s="317">
        <f>+SUM(C32:E32)</f>
        <v>23382114076.700001</v>
      </c>
      <c r="G32" s="392"/>
    </row>
    <row r="33" spans="1:7" s="288" customFormat="1" ht="16.95" customHeight="1" x14ac:dyDescent="0.35">
      <c r="A33" s="594" t="s">
        <v>331</v>
      </c>
      <c r="B33" s="594"/>
      <c r="C33" s="316">
        <v>4068677021</v>
      </c>
      <c r="D33" s="316">
        <v>4069759022.0100002</v>
      </c>
      <c r="E33" s="316">
        <v>4072173580.29</v>
      </c>
      <c r="F33" s="317">
        <f>+SUM(C33:E33)</f>
        <v>12210609623.299999</v>
      </c>
      <c r="G33" s="392"/>
    </row>
    <row r="34" spans="1:7" s="288" customFormat="1" ht="16.95" customHeight="1" x14ac:dyDescent="0.35">
      <c r="A34" s="595" t="s">
        <v>329</v>
      </c>
      <c r="B34" s="595"/>
      <c r="C34" s="315">
        <v>1930739200</v>
      </c>
      <c r="D34" s="315">
        <v>1966451600</v>
      </c>
      <c r="E34" s="315">
        <v>2244352300</v>
      </c>
      <c r="F34" s="315">
        <f>+SUM(C34:E34)</f>
        <v>6141543100</v>
      </c>
    </row>
    <row r="35" spans="1:7" s="288" customFormat="1" ht="16.95" customHeight="1" x14ac:dyDescent="0.35">
      <c r="A35" s="595" t="s">
        <v>290</v>
      </c>
      <c r="B35" s="595"/>
      <c r="C35" s="315">
        <f>+SUM(C36:C37)</f>
        <v>395179457.66000003</v>
      </c>
      <c r="D35" s="315">
        <f t="shared" ref="D35:E35" si="5">+SUM(D36:D37)</f>
        <v>346131057.66000003</v>
      </c>
      <c r="E35" s="315">
        <f t="shared" si="5"/>
        <v>68111358.670000002</v>
      </c>
      <c r="F35" s="315">
        <f>+SUM(F36:F37)</f>
        <v>809421873.99000001</v>
      </c>
    </row>
    <row r="36" spans="1:7" s="288" customFormat="1" ht="16.95" customHeight="1" x14ac:dyDescent="0.35">
      <c r="A36" s="594" t="s">
        <v>291</v>
      </c>
      <c r="B36" s="594"/>
      <c r="C36" s="318">
        <v>395179457.66000003</v>
      </c>
      <c r="D36" s="318">
        <v>346131057.66000003</v>
      </c>
      <c r="E36" s="318">
        <v>68111358.670000002</v>
      </c>
      <c r="F36" s="317">
        <f>+SUM(C36:E36)</f>
        <v>809421873.99000001</v>
      </c>
    </row>
    <row r="37" spans="1:7" s="288" customFormat="1" ht="16.95" customHeight="1" x14ac:dyDescent="0.35">
      <c r="A37" s="594" t="s">
        <v>292</v>
      </c>
      <c r="B37" s="594"/>
      <c r="C37" s="319"/>
      <c r="D37" s="319"/>
      <c r="E37" s="319"/>
      <c r="F37" s="317">
        <f>+SUM(C37:E37)</f>
        <v>0</v>
      </c>
    </row>
    <row r="38" spans="1:7" s="288" customFormat="1" ht="15" customHeight="1" x14ac:dyDescent="0.3">
      <c r="A38" s="306" t="s">
        <v>163</v>
      </c>
      <c r="B38" s="307" t="s">
        <v>373</v>
      </c>
      <c r="C38" s="308"/>
      <c r="D38" s="308"/>
      <c r="E38" s="308"/>
      <c r="F38" s="308"/>
    </row>
    <row r="39" spans="1:7" s="288" customFormat="1" ht="35.1" customHeight="1" x14ac:dyDescent="0.3">
      <c r="A39" s="572" t="s">
        <v>281</v>
      </c>
      <c r="B39" s="573"/>
      <c r="C39" s="573"/>
      <c r="D39" s="573"/>
      <c r="E39" s="573"/>
      <c r="F39" s="574"/>
    </row>
    <row r="40" spans="1:7" s="373" customFormat="1" ht="50.1" customHeight="1" x14ac:dyDescent="0.3">
      <c r="A40" s="562" t="s">
        <v>112</v>
      </c>
      <c r="B40" s="563"/>
      <c r="C40" s="563"/>
      <c r="D40" s="563"/>
      <c r="E40" s="563"/>
      <c r="F40" s="564"/>
    </row>
    <row r="41" spans="1:7" s="373" customFormat="1" ht="9.9" customHeight="1" x14ac:dyDescent="0.3">
      <c r="A41" s="288"/>
      <c r="B41" s="288"/>
      <c r="C41" s="288"/>
      <c r="D41" s="288"/>
      <c r="E41" s="288"/>
      <c r="F41" s="288"/>
    </row>
    <row r="42" spans="1:7" s="373" customFormat="1" ht="16.95" customHeight="1" x14ac:dyDescent="0.3">
      <c r="A42" s="576" t="s">
        <v>38</v>
      </c>
      <c r="B42" s="576"/>
      <c r="C42" s="576"/>
      <c r="D42" s="576"/>
      <c r="E42" s="576"/>
      <c r="F42" s="576"/>
    </row>
    <row r="43" spans="1:7" s="373" customFormat="1" ht="35.25" customHeight="1" x14ac:dyDescent="0.3">
      <c r="A43" s="577" t="s">
        <v>39</v>
      </c>
      <c r="B43" s="577"/>
      <c r="C43" s="577"/>
      <c r="D43" s="577"/>
      <c r="E43" s="577"/>
      <c r="F43" s="577"/>
    </row>
    <row r="44" spans="1:7" s="373" customFormat="1" x14ac:dyDescent="0.3">
      <c r="A44" s="568" t="s">
        <v>23</v>
      </c>
      <c r="B44" s="568"/>
      <c r="C44" s="291" t="s">
        <v>40</v>
      </c>
      <c r="D44" s="290" t="s">
        <v>41</v>
      </c>
      <c r="E44" s="320" t="s">
        <v>43</v>
      </c>
      <c r="F44" s="290" t="s">
        <v>24</v>
      </c>
    </row>
    <row r="45" spans="1:7" s="373" customFormat="1" ht="27.9" customHeight="1" x14ac:dyDescent="0.3">
      <c r="A45" s="570" t="s">
        <v>28</v>
      </c>
      <c r="B45" s="578"/>
      <c r="C45" s="321" t="s">
        <v>360</v>
      </c>
      <c r="D45" s="321"/>
      <c r="E45" s="322"/>
      <c r="F45" s="323" t="s">
        <v>361</v>
      </c>
    </row>
    <row r="46" spans="1:7" s="373" customFormat="1" ht="27.9" customHeight="1" x14ac:dyDescent="0.3">
      <c r="A46" s="570" t="s">
        <v>29</v>
      </c>
      <c r="B46" s="570"/>
      <c r="C46" s="321" t="s">
        <v>360</v>
      </c>
      <c r="D46" s="321"/>
      <c r="E46" s="321"/>
      <c r="F46" s="324" t="s">
        <v>339</v>
      </c>
    </row>
    <row r="47" spans="1:7" s="373" customFormat="1" ht="27.9" customHeight="1" x14ac:dyDescent="0.3">
      <c r="A47" s="579" t="s">
        <v>27</v>
      </c>
      <c r="B47" s="579"/>
      <c r="C47" s="321" t="s">
        <v>360</v>
      </c>
      <c r="D47" s="321"/>
      <c r="E47" s="321"/>
      <c r="F47" s="324" t="s">
        <v>340</v>
      </c>
    </row>
    <row r="48" spans="1:7" s="373" customFormat="1" ht="27.9" customHeight="1" x14ac:dyDescent="0.3">
      <c r="A48" s="580" t="s">
        <v>30</v>
      </c>
      <c r="B48" s="580"/>
      <c r="C48" s="321"/>
      <c r="D48" s="321" t="s">
        <v>360</v>
      </c>
      <c r="E48" s="321"/>
      <c r="F48" s="325"/>
    </row>
    <row r="49" spans="1:6" s="288" customFormat="1" ht="16.95" customHeight="1" x14ac:dyDescent="0.3">
      <c r="A49" s="306" t="s">
        <v>163</v>
      </c>
      <c r="B49" s="307" t="s">
        <v>372</v>
      </c>
      <c r="C49" s="326"/>
      <c r="D49" s="326"/>
      <c r="E49" s="326"/>
      <c r="F49" s="326"/>
    </row>
    <row r="50" spans="1:6" s="288" customFormat="1" ht="35.1" customHeight="1" x14ac:dyDescent="0.3">
      <c r="A50" s="572" t="s">
        <v>282</v>
      </c>
      <c r="B50" s="573"/>
      <c r="C50" s="573"/>
      <c r="D50" s="573"/>
      <c r="E50" s="573"/>
      <c r="F50" s="574"/>
    </row>
    <row r="51" spans="1:6" s="374" customFormat="1" ht="50.1" customHeight="1" x14ac:dyDescent="0.3">
      <c r="A51" s="559" t="s">
        <v>106</v>
      </c>
      <c r="B51" s="559"/>
      <c r="C51" s="559"/>
      <c r="D51" s="559"/>
      <c r="E51" s="559"/>
      <c r="F51" s="559"/>
    </row>
    <row r="52" spans="1:6" s="374" customFormat="1" ht="15" customHeight="1" x14ac:dyDescent="0.3">
      <c r="A52" s="327"/>
      <c r="B52" s="327"/>
      <c r="C52" s="327"/>
      <c r="D52" s="327"/>
      <c r="E52" s="327"/>
      <c r="F52" s="327"/>
    </row>
    <row r="53" spans="1:6" s="374" customFormat="1" ht="15" customHeight="1" x14ac:dyDescent="0.3">
      <c r="A53" s="327"/>
      <c r="B53" s="327"/>
      <c r="C53" s="327"/>
      <c r="D53" s="327"/>
      <c r="E53" s="327"/>
      <c r="F53" s="327"/>
    </row>
    <row r="54" spans="1:6" s="374" customFormat="1" ht="15" customHeight="1" x14ac:dyDescent="0.3">
      <c r="A54" s="327"/>
      <c r="B54" s="327"/>
      <c r="C54" s="327"/>
      <c r="D54" s="327"/>
      <c r="E54" s="327"/>
      <c r="F54" s="327"/>
    </row>
    <row r="55" spans="1:6" s="373" customFormat="1" x14ac:dyDescent="0.3">
      <c r="A55" s="576" t="s">
        <v>44</v>
      </c>
      <c r="B55" s="576"/>
      <c r="C55" s="576"/>
      <c r="D55" s="576"/>
      <c r="E55" s="576"/>
      <c r="F55" s="576"/>
    </row>
    <row r="56" spans="1:6" s="373" customFormat="1" x14ac:dyDescent="0.3">
      <c r="A56" s="576" t="s">
        <v>25</v>
      </c>
      <c r="B56" s="576"/>
      <c r="C56" s="576"/>
      <c r="D56" s="576"/>
      <c r="E56" s="576"/>
      <c r="F56" s="576"/>
    </row>
    <row r="57" spans="1:6" s="373" customFormat="1" ht="15" x14ac:dyDescent="0.3">
      <c r="A57" s="614" t="s">
        <v>23</v>
      </c>
      <c r="B57" s="614"/>
      <c r="C57" s="363" t="s">
        <v>40</v>
      </c>
      <c r="D57" s="362" t="s">
        <v>41</v>
      </c>
      <c r="E57" s="364" t="s">
        <v>76</v>
      </c>
      <c r="F57" s="362" t="s">
        <v>24</v>
      </c>
    </row>
    <row r="58" spans="1:6" s="373" customFormat="1" ht="27.9" customHeight="1" x14ac:dyDescent="0.3">
      <c r="A58" s="569" t="s">
        <v>31</v>
      </c>
      <c r="B58" s="569"/>
      <c r="C58" s="322"/>
      <c r="D58" s="322"/>
      <c r="E58" s="328" t="s">
        <v>360</v>
      </c>
      <c r="F58" s="329"/>
    </row>
    <row r="59" spans="1:6" s="373" customFormat="1" ht="27.9" customHeight="1" x14ac:dyDescent="0.3">
      <c r="A59" s="570" t="s">
        <v>32</v>
      </c>
      <c r="B59" s="570"/>
      <c r="C59" s="331"/>
      <c r="D59" s="331"/>
      <c r="E59" s="332" t="s">
        <v>360</v>
      </c>
      <c r="F59" s="333"/>
    </row>
    <row r="60" spans="1:6" s="330" customFormat="1" ht="30" customHeight="1" x14ac:dyDescent="0.3">
      <c r="A60" s="575" t="s">
        <v>252</v>
      </c>
      <c r="B60" s="575"/>
      <c r="C60" s="334"/>
      <c r="D60" s="334"/>
      <c r="E60" s="335" t="s">
        <v>360</v>
      </c>
      <c r="F60" s="333"/>
    </row>
    <row r="61" spans="1:6" s="288" customFormat="1" x14ac:dyDescent="0.3">
      <c r="A61" s="306" t="s">
        <v>163</v>
      </c>
      <c r="B61" s="307" t="s">
        <v>372</v>
      </c>
      <c r="C61" s="308"/>
      <c r="D61" s="308"/>
      <c r="E61" s="308"/>
      <c r="F61" s="308"/>
    </row>
    <row r="62" spans="1:6" s="288" customFormat="1" ht="35.1" customHeight="1" x14ac:dyDescent="0.3">
      <c r="A62" s="572" t="s">
        <v>283</v>
      </c>
      <c r="B62" s="573"/>
      <c r="C62" s="573"/>
      <c r="D62" s="573"/>
      <c r="E62" s="573"/>
      <c r="F62" s="574"/>
    </row>
    <row r="63" spans="1:6" s="373" customFormat="1" ht="50.1" customHeight="1" x14ac:dyDescent="0.3">
      <c r="A63" s="559" t="s">
        <v>55</v>
      </c>
      <c r="B63" s="559"/>
      <c r="C63" s="559"/>
      <c r="D63" s="559"/>
      <c r="E63" s="559"/>
      <c r="F63" s="559"/>
    </row>
    <row r="64" spans="1:6" s="373" customFormat="1" ht="9.9" customHeight="1" x14ac:dyDescent="0.3">
      <c r="A64" s="288"/>
      <c r="B64" s="288"/>
      <c r="C64" s="288"/>
      <c r="D64" s="288"/>
      <c r="E64" s="336"/>
      <c r="F64" s="288"/>
    </row>
    <row r="65" spans="1:6" s="373" customFormat="1" ht="39.9" customHeight="1" x14ac:dyDescent="0.3">
      <c r="A65" s="375" t="s">
        <v>45</v>
      </c>
      <c r="B65" s="641" t="s">
        <v>342</v>
      </c>
      <c r="C65" s="535"/>
      <c r="D65" s="536" t="s">
        <v>48</v>
      </c>
      <c r="E65" s="537"/>
      <c r="F65" s="538"/>
    </row>
    <row r="66" spans="1:6" s="373" customFormat="1" ht="39.9" customHeight="1" x14ac:dyDescent="0.3">
      <c r="A66" s="376" t="s">
        <v>46</v>
      </c>
      <c r="B66" s="641" t="s">
        <v>362</v>
      </c>
      <c r="C66" s="535"/>
      <c r="D66" s="539"/>
      <c r="E66" s="540"/>
      <c r="F66" s="541"/>
    </row>
    <row r="67" spans="1:6" s="373" customFormat="1" ht="39.9" customHeight="1" x14ac:dyDescent="0.3">
      <c r="A67" s="377" t="s">
        <v>47</v>
      </c>
      <c r="B67" s="641" t="s">
        <v>344</v>
      </c>
      <c r="C67" s="535"/>
      <c r="D67" s="542"/>
      <c r="E67" s="543"/>
      <c r="F67" s="544"/>
    </row>
    <row r="68" spans="1:6" s="373" customFormat="1" x14ac:dyDescent="0.3">
      <c r="A68" s="288"/>
      <c r="B68" s="288"/>
      <c r="C68" s="288"/>
      <c r="D68" s="288"/>
      <c r="E68" s="288"/>
      <c r="F68" s="288"/>
    </row>
    <row r="69" spans="1:6" ht="21.9" customHeight="1" x14ac:dyDescent="0.3">
      <c r="A69" s="561" t="s">
        <v>49</v>
      </c>
      <c r="B69" s="561"/>
      <c r="C69" s="561"/>
      <c r="D69" s="561"/>
      <c r="E69" s="561"/>
      <c r="F69" s="561"/>
    </row>
    <row r="70" spans="1:6" ht="9.9" customHeight="1" x14ac:dyDescent="0.3"/>
    <row r="71" spans="1:6" ht="84.9" customHeight="1" x14ac:dyDescent="0.3">
      <c r="A71" s="515" t="s">
        <v>238</v>
      </c>
      <c r="B71" s="515"/>
      <c r="C71" s="515"/>
      <c r="D71" s="515"/>
      <c r="E71" s="515"/>
      <c r="F71" s="515"/>
    </row>
    <row r="72" spans="1:6" ht="9.9" customHeight="1" x14ac:dyDescent="0.3"/>
    <row r="73" spans="1:6" ht="16.5" customHeight="1" x14ac:dyDescent="0.3">
      <c r="A73" s="523" t="s">
        <v>50</v>
      </c>
      <c r="B73" s="523"/>
      <c r="C73" s="523"/>
      <c r="D73" s="523"/>
      <c r="E73" s="523"/>
      <c r="F73" s="523"/>
    </row>
    <row r="74" spans="1:6" x14ac:dyDescent="0.3">
      <c r="A74" s="523" t="s">
        <v>58</v>
      </c>
      <c r="B74" s="523"/>
      <c r="C74" s="523"/>
      <c r="D74" s="523"/>
      <c r="E74" s="523"/>
      <c r="F74" s="523"/>
    </row>
    <row r="75" spans="1:6" x14ac:dyDescent="0.3">
      <c r="A75" s="523" t="s">
        <v>51</v>
      </c>
      <c r="B75" s="523"/>
      <c r="C75" s="523"/>
      <c r="D75" s="523"/>
      <c r="E75" s="523"/>
      <c r="F75" s="523"/>
    </row>
    <row r="76" spans="1:6" ht="30" x14ac:dyDescent="0.3">
      <c r="A76" s="56" t="s">
        <v>59</v>
      </c>
      <c r="B76" s="56" t="s">
        <v>61</v>
      </c>
      <c r="C76" s="56" t="s">
        <v>65</v>
      </c>
      <c r="D76" s="56" t="s">
        <v>62</v>
      </c>
      <c r="E76" s="56" t="s">
        <v>63</v>
      </c>
      <c r="F76" s="56" t="s">
        <v>64</v>
      </c>
    </row>
    <row r="77" spans="1:6" ht="18" customHeight="1" x14ac:dyDescent="0.3">
      <c r="A77" s="57" t="s">
        <v>16</v>
      </c>
      <c r="B77" s="340">
        <f>+SUM(B79:B85)</f>
        <v>178322154693</v>
      </c>
      <c r="C77" s="262">
        <f>+SUM(C79:C85)</f>
        <v>100</v>
      </c>
      <c r="D77" s="293"/>
      <c r="E77" s="293"/>
      <c r="F77" s="293"/>
    </row>
    <row r="78" spans="1:6" ht="9.9" customHeight="1" x14ac:dyDescent="0.3">
      <c r="A78" s="14"/>
      <c r="B78" s="365"/>
      <c r="C78" s="37"/>
      <c r="D78" s="366"/>
      <c r="E78" s="366"/>
      <c r="F78" s="366"/>
    </row>
    <row r="79" spans="1:6" ht="18" customHeight="1" x14ac:dyDescent="0.3">
      <c r="A79" s="14" t="s">
        <v>60</v>
      </c>
      <c r="B79" s="365">
        <f>+'1T'!B79</f>
        <v>170174754693</v>
      </c>
      <c r="C79" s="37">
        <f>+B79/$B$77*100</f>
        <v>95.431078087842423</v>
      </c>
      <c r="D79" s="344" t="str">
        <f>+'1T'!D79</f>
        <v xml:space="preserve"> MTSS-DMT-OF-629-2023, MTSS-DESAF-OF-568-2023 y MTSS-DESAF-OF-895-2023</v>
      </c>
      <c r="E79" s="344">
        <f>+'1T'!E79</f>
        <v>0</v>
      </c>
      <c r="F79" s="344" t="str">
        <f>+'1T'!F79</f>
        <v>DFOE-BIS-1026</v>
      </c>
    </row>
    <row r="80" spans="1:6" ht="18" customHeight="1" x14ac:dyDescent="0.3">
      <c r="A80" s="144" t="s">
        <v>218</v>
      </c>
      <c r="B80" s="341">
        <f>+'1T'!B80</f>
        <v>0</v>
      </c>
      <c r="C80" s="264">
        <f>+B80/$B$77*100</f>
        <v>0</v>
      </c>
      <c r="D80" s="344">
        <f>+'1T'!D80</f>
        <v>0</v>
      </c>
      <c r="E80" s="344">
        <f>+'1T'!E80</f>
        <v>0</v>
      </c>
      <c r="F80" s="344">
        <f>+'1T'!F80</f>
        <v>0</v>
      </c>
    </row>
    <row r="81" spans="1:6" ht="30" x14ac:dyDescent="0.3">
      <c r="A81" s="144" t="s">
        <v>142</v>
      </c>
      <c r="B81" s="341">
        <v>8147400000</v>
      </c>
      <c r="C81" s="264">
        <f t="shared" ref="C81:C85" si="6">+B81/$B$77*100</f>
        <v>4.5689219121575722</v>
      </c>
      <c r="D81" s="488" t="s">
        <v>355</v>
      </c>
      <c r="E81" s="344"/>
      <c r="F81" s="344" t="s">
        <v>354</v>
      </c>
    </row>
    <row r="82" spans="1:6" ht="18" customHeight="1" x14ac:dyDescent="0.3">
      <c r="A82" s="146" t="s">
        <v>143</v>
      </c>
      <c r="B82" s="342">
        <v>0</v>
      </c>
      <c r="C82" s="248">
        <f t="shared" si="6"/>
        <v>0</v>
      </c>
      <c r="D82" s="345"/>
      <c r="E82" s="345"/>
      <c r="F82" s="345"/>
    </row>
    <row r="83" spans="1:6" ht="18" customHeight="1" x14ac:dyDescent="0.3">
      <c r="A83" s="144" t="s">
        <v>144</v>
      </c>
      <c r="B83" s="341">
        <v>0</v>
      </c>
      <c r="C83" s="264">
        <f t="shared" si="6"/>
        <v>0</v>
      </c>
      <c r="D83" s="344"/>
      <c r="E83" s="344"/>
      <c r="F83" s="344"/>
    </row>
    <row r="84" spans="1:6" ht="18" customHeight="1" x14ac:dyDescent="0.3">
      <c r="A84" s="144" t="s">
        <v>145</v>
      </c>
      <c r="B84" s="341">
        <v>0</v>
      </c>
      <c r="C84" s="264">
        <f t="shared" si="6"/>
        <v>0</v>
      </c>
      <c r="D84" s="344"/>
      <c r="E84" s="344"/>
      <c r="F84" s="344"/>
    </row>
    <row r="85" spans="1:6" ht="18" customHeight="1" x14ac:dyDescent="0.3">
      <c r="A85" s="145" t="s">
        <v>146</v>
      </c>
      <c r="B85" s="341">
        <v>0</v>
      </c>
      <c r="C85" s="264">
        <f t="shared" si="6"/>
        <v>0</v>
      </c>
      <c r="D85" s="368"/>
      <c r="E85" s="368"/>
      <c r="F85" s="368"/>
    </row>
    <row r="86" spans="1:6" ht="15" customHeight="1" x14ac:dyDescent="0.3">
      <c r="A86" s="640" t="s">
        <v>357</v>
      </c>
      <c r="B86" s="640"/>
      <c r="C86" s="640"/>
      <c r="D86" s="640"/>
      <c r="E86" s="640"/>
      <c r="F86" s="640"/>
    </row>
    <row r="87" spans="1:6" ht="35.1" customHeight="1" x14ac:dyDescent="0.3">
      <c r="A87" s="566" t="s">
        <v>216</v>
      </c>
      <c r="B87" s="560"/>
      <c r="C87" s="560"/>
      <c r="D87" s="560"/>
      <c r="E87" s="560"/>
      <c r="F87" s="567"/>
    </row>
    <row r="88" spans="1:6" ht="50.1" customHeight="1" x14ac:dyDescent="0.3">
      <c r="A88" s="562" t="s">
        <v>199</v>
      </c>
      <c r="B88" s="563"/>
      <c r="C88" s="563"/>
      <c r="D88" s="563"/>
      <c r="E88" s="563"/>
      <c r="F88" s="564"/>
    </row>
    <row r="89" spans="1:6" ht="9.9" customHeight="1" x14ac:dyDescent="0.3">
      <c r="A89" s="14"/>
      <c r="B89" s="25"/>
      <c r="C89" s="13"/>
    </row>
    <row r="90" spans="1:6" x14ac:dyDescent="0.3">
      <c r="A90" s="523" t="s">
        <v>66</v>
      </c>
      <c r="B90" s="523"/>
      <c r="C90" s="523"/>
      <c r="D90" s="523"/>
      <c r="E90" s="523"/>
      <c r="F90" s="523"/>
    </row>
    <row r="91" spans="1:6" x14ac:dyDescent="0.3">
      <c r="A91" s="523" t="s">
        <v>148</v>
      </c>
      <c r="B91" s="523"/>
      <c r="C91" s="523"/>
      <c r="D91" s="523"/>
      <c r="E91" s="523"/>
      <c r="F91" s="523"/>
    </row>
    <row r="92" spans="1:6" x14ac:dyDescent="0.3">
      <c r="A92" s="523" t="s">
        <v>51</v>
      </c>
      <c r="B92" s="523"/>
      <c r="C92" s="523"/>
      <c r="D92" s="523"/>
      <c r="E92" s="523"/>
      <c r="F92" s="523"/>
    </row>
    <row r="93" spans="1:6" ht="36.75" customHeight="1" x14ac:dyDescent="0.3">
      <c r="A93" s="99" t="s">
        <v>53</v>
      </c>
      <c r="B93" s="99" t="s">
        <v>150</v>
      </c>
      <c r="C93" s="65" t="s">
        <v>11</v>
      </c>
      <c r="D93" s="65" t="s">
        <v>78</v>
      </c>
      <c r="E93" s="65" t="s">
        <v>79</v>
      </c>
      <c r="F93" s="65" t="s">
        <v>10</v>
      </c>
    </row>
    <row r="94" spans="1:6" x14ac:dyDescent="0.3">
      <c r="A94" s="57" t="s">
        <v>16</v>
      </c>
      <c r="B94" s="66"/>
      <c r="C94" s="58">
        <f>+C96</f>
        <v>14181229557.66</v>
      </c>
      <c r="D94" s="58">
        <f>+D96</f>
        <v>14181229557.66</v>
      </c>
      <c r="E94" s="58">
        <f>+E96</f>
        <v>14181229558.67</v>
      </c>
      <c r="F94" s="58">
        <f>+F96</f>
        <v>42543688673.989998</v>
      </c>
    </row>
    <row r="95" spans="1:6" ht="9.9" customHeight="1" x14ac:dyDescent="0.3">
      <c r="A95" s="8"/>
      <c r="B95" s="26"/>
      <c r="C95" s="10"/>
      <c r="D95" s="10"/>
      <c r="E95" s="10"/>
      <c r="F95" s="27"/>
    </row>
    <row r="96" spans="1:6" x14ac:dyDescent="0.3">
      <c r="A96" s="556" t="s">
        <v>161</v>
      </c>
      <c r="B96" s="556"/>
      <c r="C96" s="68">
        <f>+C97+C102</f>
        <v>14181229557.66</v>
      </c>
      <c r="D96" s="68">
        <f>+D97+D102</f>
        <v>14181229557.66</v>
      </c>
      <c r="E96" s="68">
        <f>+E97+E102</f>
        <v>14181229558.67</v>
      </c>
      <c r="F96" s="265">
        <f>+F97+F102</f>
        <v>42543688673.989998</v>
      </c>
    </row>
    <row r="97" spans="1:6" ht="17.100000000000001" customHeight="1" x14ac:dyDescent="0.3">
      <c r="A97" s="130" t="s">
        <v>197</v>
      </c>
      <c r="B97" s="143" t="s">
        <v>192</v>
      </c>
      <c r="C97" s="10">
        <f>+C98+C100</f>
        <v>14181229557.66</v>
      </c>
      <c r="D97" s="10">
        <f t="shared" ref="D97:F97" si="7">+D98+D100</f>
        <v>14181229557.66</v>
      </c>
      <c r="E97" s="10">
        <f t="shared" si="7"/>
        <v>14181229558.67</v>
      </c>
      <c r="F97" s="10">
        <f t="shared" si="7"/>
        <v>42543688673.989998</v>
      </c>
    </row>
    <row r="98" spans="1:6" ht="17.100000000000001" customHeight="1" x14ac:dyDescent="0.3">
      <c r="A98" s="130" t="s">
        <v>196</v>
      </c>
      <c r="B98" s="143" t="s">
        <v>167</v>
      </c>
      <c r="C98" s="53">
        <v>7474580687</v>
      </c>
      <c r="D98" s="53">
        <v>7474580687</v>
      </c>
      <c r="E98" s="53">
        <v>7474580687</v>
      </c>
      <c r="F98" s="266">
        <f>+C98+D98+E98</f>
        <v>22423742061</v>
      </c>
    </row>
    <row r="99" spans="1:6" ht="17.100000000000001" customHeight="1" x14ac:dyDescent="0.3">
      <c r="A99" s="130" t="s">
        <v>195</v>
      </c>
      <c r="B99" s="143" t="s">
        <v>193</v>
      </c>
      <c r="C99" s="188">
        <f>+C101</f>
        <v>0</v>
      </c>
      <c r="D99" s="188">
        <f>+D101</f>
        <v>0</v>
      </c>
      <c r="E99" s="188">
        <f>+E101</f>
        <v>0</v>
      </c>
      <c r="F99" s="266">
        <f t="shared" ref="F99:F100" si="8">+C99+D99+E99</f>
        <v>0</v>
      </c>
    </row>
    <row r="100" spans="1:6" ht="17.100000000000001" customHeight="1" x14ac:dyDescent="0.3">
      <c r="A100" s="130" t="s">
        <v>374</v>
      </c>
      <c r="B100" s="143" t="s">
        <v>375</v>
      </c>
      <c r="C100" s="188">
        <v>6706648870.6599998</v>
      </c>
      <c r="D100" s="188">
        <v>6706648870.6599998</v>
      </c>
      <c r="E100" s="188">
        <v>6706648871.6700001</v>
      </c>
      <c r="F100" s="266">
        <f t="shared" si="8"/>
        <v>20119946612.989998</v>
      </c>
    </row>
    <row r="101" spans="1:6" ht="17.100000000000001" customHeight="1" x14ac:dyDescent="0.3">
      <c r="A101" s="277" t="s">
        <v>198</v>
      </c>
      <c r="B101" s="281" t="s">
        <v>194</v>
      </c>
      <c r="C101" s="379">
        <v>0</v>
      </c>
      <c r="D101" s="379">
        <v>0</v>
      </c>
      <c r="E101" s="379">
        <v>0</v>
      </c>
      <c r="F101" s="282">
        <f t="shared" ref="F101:F105" si="9">+C101+D101+E101</f>
        <v>0</v>
      </c>
    </row>
    <row r="102" spans="1:6" ht="17.100000000000001" customHeight="1" x14ac:dyDescent="0.3">
      <c r="A102" s="129" t="s">
        <v>266</v>
      </c>
      <c r="B102" s="134" t="s">
        <v>263</v>
      </c>
      <c r="C102" s="268">
        <f>+C103</f>
        <v>0</v>
      </c>
      <c r="D102" s="268">
        <f t="shared" ref="D102:E104" si="10">+D103</f>
        <v>0</v>
      </c>
      <c r="E102" s="268">
        <f>+E103</f>
        <v>0</v>
      </c>
      <c r="F102" s="269">
        <f t="shared" si="9"/>
        <v>0</v>
      </c>
    </row>
    <row r="103" spans="1:6" ht="17.100000000000001" customHeight="1" x14ac:dyDescent="0.3">
      <c r="A103" s="129" t="s">
        <v>267</v>
      </c>
      <c r="B103" s="134" t="s">
        <v>168</v>
      </c>
      <c r="C103" s="188">
        <f>+C104</f>
        <v>0</v>
      </c>
      <c r="D103" s="188">
        <f t="shared" si="10"/>
        <v>0</v>
      </c>
      <c r="E103" s="188">
        <f t="shared" si="10"/>
        <v>0</v>
      </c>
      <c r="F103" s="267">
        <f t="shared" si="9"/>
        <v>0</v>
      </c>
    </row>
    <row r="104" spans="1:6" ht="17.100000000000001" customHeight="1" x14ac:dyDescent="0.3">
      <c r="A104" s="129" t="s">
        <v>269</v>
      </c>
      <c r="B104" s="134" t="s">
        <v>268</v>
      </c>
      <c r="C104" s="188">
        <f>+C105</f>
        <v>0</v>
      </c>
      <c r="D104" s="188">
        <f t="shared" si="10"/>
        <v>0</v>
      </c>
      <c r="E104" s="188">
        <f t="shared" si="10"/>
        <v>0</v>
      </c>
      <c r="F104" s="267">
        <f t="shared" si="9"/>
        <v>0</v>
      </c>
    </row>
    <row r="105" spans="1:6" ht="17.100000000000001" customHeight="1" x14ac:dyDescent="0.3">
      <c r="A105" s="270" t="s">
        <v>270</v>
      </c>
      <c r="B105" s="271" t="s">
        <v>271</v>
      </c>
      <c r="C105" s="379">
        <v>0</v>
      </c>
      <c r="D105" s="379">
        <v>0</v>
      </c>
      <c r="E105" s="379">
        <v>0</v>
      </c>
      <c r="F105" s="282">
        <f t="shared" si="9"/>
        <v>0</v>
      </c>
    </row>
    <row r="106" spans="1:6" ht="9.9" customHeight="1" x14ac:dyDescent="0.3">
      <c r="A106" s="83"/>
      <c r="B106" s="24"/>
      <c r="C106" s="30"/>
      <c r="D106" s="30"/>
      <c r="E106" s="30"/>
      <c r="F106" s="31"/>
    </row>
    <row r="107" spans="1:6" ht="13.8" x14ac:dyDescent="0.3">
      <c r="A107" s="640" t="s">
        <v>376</v>
      </c>
      <c r="B107" s="640"/>
      <c r="C107" s="640"/>
      <c r="D107" s="640"/>
      <c r="E107" s="640"/>
      <c r="F107" s="640"/>
    </row>
    <row r="108" spans="1:6" ht="35.1" customHeight="1" x14ac:dyDescent="0.3">
      <c r="A108" s="560" t="s">
        <v>212</v>
      </c>
      <c r="B108" s="560"/>
      <c r="C108" s="560"/>
      <c r="D108" s="560"/>
      <c r="E108" s="560"/>
      <c r="F108" s="560"/>
    </row>
    <row r="109" spans="1:6" ht="50.1" customHeight="1" x14ac:dyDescent="0.3">
      <c r="A109" s="559" t="s">
        <v>104</v>
      </c>
      <c r="B109" s="559"/>
      <c r="C109" s="559"/>
      <c r="D109" s="559"/>
      <c r="E109" s="559"/>
      <c r="F109" s="559"/>
    </row>
    <row r="110" spans="1:6" x14ac:dyDescent="0.3">
      <c r="A110" s="14"/>
      <c r="B110" s="25"/>
      <c r="C110" s="13"/>
    </row>
    <row r="111" spans="1:6" x14ac:dyDescent="0.3">
      <c r="A111" s="523" t="s">
        <v>69</v>
      </c>
      <c r="B111" s="523"/>
      <c r="C111" s="523"/>
      <c r="D111" s="523"/>
      <c r="E111" s="523"/>
      <c r="F111" s="523"/>
    </row>
    <row r="112" spans="1:6" x14ac:dyDescent="0.3">
      <c r="A112" s="546" t="s">
        <v>124</v>
      </c>
      <c r="B112" s="546"/>
      <c r="C112" s="546"/>
      <c r="D112" s="546"/>
      <c r="E112" s="546"/>
      <c r="F112" s="546"/>
    </row>
    <row r="113" spans="1:7" x14ac:dyDescent="0.3">
      <c r="A113" s="523" t="s">
        <v>51</v>
      </c>
      <c r="B113" s="523"/>
      <c r="C113" s="523"/>
      <c r="D113" s="523"/>
      <c r="E113" s="523"/>
      <c r="F113" s="523"/>
    </row>
    <row r="114" spans="1:7" ht="33" customHeight="1" x14ac:dyDescent="0.3">
      <c r="A114" s="99" t="s">
        <v>53</v>
      </c>
      <c r="B114" s="99" t="s">
        <v>189</v>
      </c>
      <c r="C114" s="65" t="s">
        <v>11</v>
      </c>
      <c r="D114" s="65" t="s">
        <v>78</v>
      </c>
      <c r="E114" s="65" t="s">
        <v>79</v>
      </c>
      <c r="F114" s="65" t="s">
        <v>10</v>
      </c>
    </row>
    <row r="115" spans="1:7" ht="15" customHeight="1" x14ac:dyDescent="0.3">
      <c r="A115" s="57" t="s">
        <v>16</v>
      </c>
      <c r="B115" s="66"/>
      <c r="C115" s="58">
        <f>+C117</f>
        <v>14181229557.66</v>
      </c>
      <c r="D115" s="58">
        <f t="shared" ref="D115:E115" si="11">+D117</f>
        <v>14181229557.66</v>
      </c>
      <c r="E115" s="58">
        <f t="shared" si="11"/>
        <v>14181229558.67</v>
      </c>
      <c r="F115" s="58">
        <f>+F117</f>
        <v>42543688673.989998</v>
      </c>
    </row>
    <row r="116" spans="1:7" ht="9.9" customHeight="1" x14ac:dyDescent="0.3">
      <c r="A116" s="8"/>
      <c r="B116" s="26"/>
      <c r="C116" s="10"/>
      <c r="D116" s="10"/>
      <c r="E116" s="10"/>
      <c r="F116" s="27"/>
    </row>
    <row r="117" spans="1:7" x14ac:dyDescent="0.3">
      <c r="A117" s="556" t="s">
        <v>56</v>
      </c>
      <c r="B117" s="556"/>
      <c r="C117" s="68">
        <f>+SUM(C118:C127)</f>
        <v>14181229557.66</v>
      </c>
      <c r="D117" s="68">
        <f t="shared" ref="D117:E117" si="12">+SUM(D118:D127)</f>
        <v>14181229557.66</v>
      </c>
      <c r="E117" s="68">
        <f t="shared" si="12"/>
        <v>14181229558.67</v>
      </c>
      <c r="F117" s="68">
        <f>+SUM(F118:F127)</f>
        <v>42543688673.989998</v>
      </c>
    </row>
    <row r="118" spans="1:7" ht="17.100000000000001" customHeight="1" x14ac:dyDescent="0.3">
      <c r="A118" s="129">
        <v>0</v>
      </c>
      <c r="B118" s="134" t="s">
        <v>182</v>
      </c>
      <c r="C118" s="349">
        <v>0</v>
      </c>
      <c r="D118" s="349">
        <v>0</v>
      </c>
      <c r="E118" s="349">
        <v>0</v>
      </c>
      <c r="F118" s="251">
        <f>+C118+D118+E118</f>
        <v>0</v>
      </c>
    </row>
    <row r="119" spans="1:7" ht="17.100000000000001" customHeight="1" x14ac:dyDescent="0.3">
      <c r="A119" s="129">
        <v>1</v>
      </c>
      <c r="B119" s="134" t="s">
        <v>170</v>
      </c>
      <c r="C119" s="349">
        <f>+C36</f>
        <v>395179457.66000003</v>
      </c>
      <c r="D119" s="349">
        <f>+D36</f>
        <v>346131057.66000003</v>
      </c>
      <c r="E119" s="349">
        <f>+E36</f>
        <v>68111358.670000002</v>
      </c>
      <c r="F119" s="251">
        <f t="shared" ref="F119:F127" si="13">+C119+D119+E119</f>
        <v>809421873.99000001</v>
      </c>
    </row>
    <row r="120" spans="1:7" ht="17.100000000000001" customHeight="1" x14ac:dyDescent="0.3">
      <c r="A120" s="129">
        <v>2</v>
      </c>
      <c r="B120" s="134" t="s">
        <v>183</v>
      </c>
      <c r="C120" s="349">
        <v>0</v>
      </c>
      <c r="D120" s="349">
        <v>0</v>
      </c>
      <c r="E120" s="349">
        <v>0</v>
      </c>
      <c r="F120" s="251">
        <f t="shared" si="13"/>
        <v>0</v>
      </c>
      <c r="G120" s="492"/>
    </row>
    <row r="121" spans="1:7" ht="17.100000000000001" customHeight="1" x14ac:dyDescent="0.3">
      <c r="A121" s="129">
        <v>3</v>
      </c>
      <c r="B121" s="134" t="s">
        <v>184</v>
      </c>
      <c r="C121" s="349">
        <v>0</v>
      </c>
      <c r="D121" s="349">
        <v>0</v>
      </c>
      <c r="E121" s="349">
        <v>0</v>
      </c>
      <c r="F121" s="251">
        <f t="shared" si="13"/>
        <v>0</v>
      </c>
    </row>
    <row r="122" spans="1:7" ht="17.100000000000001" customHeight="1" x14ac:dyDescent="0.3">
      <c r="A122" s="129">
        <v>4</v>
      </c>
      <c r="B122" s="134" t="s">
        <v>185</v>
      </c>
      <c r="C122" s="349">
        <v>0</v>
      </c>
      <c r="D122" s="349">
        <v>0</v>
      </c>
      <c r="E122" s="349">
        <v>0</v>
      </c>
      <c r="F122" s="251">
        <f t="shared" si="13"/>
        <v>0</v>
      </c>
    </row>
    <row r="123" spans="1:7" ht="17.100000000000001" customHeight="1" x14ac:dyDescent="0.3">
      <c r="A123" s="129">
        <v>5</v>
      </c>
      <c r="B123" s="134" t="s">
        <v>186</v>
      </c>
      <c r="C123" s="380">
        <v>0</v>
      </c>
      <c r="D123" s="380">
        <v>0</v>
      </c>
      <c r="E123" s="380">
        <v>0</v>
      </c>
      <c r="F123" s="251">
        <f t="shared" si="13"/>
        <v>0</v>
      </c>
    </row>
    <row r="124" spans="1:7" ht="17.100000000000001" customHeight="1" x14ac:dyDescent="0.3">
      <c r="A124" s="129">
        <v>6</v>
      </c>
      <c r="B124" s="134" t="s">
        <v>167</v>
      </c>
      <c r="C124" s="380">
        <f>+C31+C34</f>
        <v>13786050100</v>
      </c>
      <c r="D124" s="380">
        <f>+D31+D34</f>
        <v>13835098500</v>
      </c>
      <c r="E124" s="380">
        <f>+E31+E34</f>
        <v>14113118200</v>
      </c>
      <c r="F124" s="251">
        <f t="shared" si="13"/>
        <v>41734266800</v>
      </c>
    </row>
    <row r="125" spans="1:7" ht="17.100000000000001" customHeight="1" x14ac:dyDescent="0.3">
      <c r="A125" s="129">
        <v>7</v>
      </c>
      <c r="B125" s="134" t="s">
        <v>168</v>
      </c>
      <c r="C125" s="380">
        <v>0</v>
      </c>
      <c r="D125" s="380">
        <v>0</v>
      </c>
      <c r="E125" s="380">
        <v>0</v>
      </c>
      <c r="F125" s="251">
        <f t="shared" si="13"/>
        <v>0</v>
      </c>
    </row>
    <row r="126" spans="1:7" ht="17.100000000000001" customHeight="1" x14ac:dyDescent="0.3">
      <c r="A126" s="129">
        <v>8</v>
      </c>
      <c r="B126" s="134" t="s">
        <v>187</v>
      </c>
      <c r="C126" s="380">
        <v>0</v>
      </c>
      <c r="D126" s="380">
        <v>0</v>
      </c>
      <c r="E126" s="380">
        <v>0</v>
      </c>
      <c r="F126" s="251">
        <f t="shared" si="13"/>
        <v>0</v>
      </c>
    </row>
    <row r="127" spans="1:7" ht="17.100000000000001" customHeight="1" x14ac:dyDescent="0.3">
      <c r="A127" s="129">
        <v>9</v>
      </c>
      <c r="B127" s="134" t="s">
        <v>188</v>
      </c>
      <c r="C127" s="380">
        <v>0</v>
      </c>
      <c r="D127" s="380">
        <v>0</v>
      </c>
      <c r="E127" s="380">
        <v>0</v>
      </c>
      <c r="F127" s="251">
        <f t="shared" si="13"/>
        <v>0</v>
      </c>
    </row>
    <row r="128" spans="1:7" ht="18" customHeight="1" x14ac:dyDescent="0.3">
      <c r="C128" s="177"/>
      <c r="D128" s="177"/>
      <c r="E128" s="177"/>
      <c r="F128" s="177"/>
    </row>
    <row r="129" spans="1:6" ht="18" customHeight="1" x14ac:dyDescent="0.3">
      <c r="A129" s="556" t="s">
        <v>202</v>
      </c>
      <c r="B129" s="556"/>
      <c r="C129" s="68">
        <f>+C130</f>
        <v>0</v>
      </c>
      <c r="D129" s="68">
        <f>+D130</f>
        <v>0</v>
      </c>
      <c r="E129" s="68">
        <f>+E130</f>
        <v>0</v>
      </c>
      <c r="F129" s="68">
        <f>+F130</f>
        <v>0</v>
      </c>
    </row>
    <row r="130" spans="1:6" ht="18" customHeight="1" x14ac:dyDescent="0.3">
      <c r="A130" s="129">
        <v>6</v>
      </c>
      <c r="B130" s="134" t="s">
        <v>167</v>
      </c>
      <c r="C130" s="188">
        <f>+C131</f>
        <v>0</v>
      </c>
      <c r="D130" s="188">
        <f>+D131</f>
        <v>0</v>
      </c>
      <c r="E130" s="188">
        <f>+E131</f>
        <v>0</v>
      </c>
      <c r="F130" s="177">
        <f>+C130+D130+E130</f>
        <v>0</v>
      </c>
    </row>
    <row r="131" spans="1:6" ht="18" customHeight="1" x14ac:dyDescent="0.3">
      <c r="A131" s="258" t="s">
        <v>201</v>
      </c>
      <c r="B131" s="259" t="s">
        <v>200</v>
      </c>
      <c r="C131" s="369">
        <v>0</v>
      </c>
      <c r="D131" s="369">
        <v>0</v>
      </c>
      <c r="E131" s="369">
        <v>0</v>
      </c>
      <c r="F131" s="260">
        <f>+C131+D131+E131</f>
        <v>0</v>
      </c>
    </row>
    <row r="132" spans="1:6" ht="15" customHeight="1" x14ac:dyDescent="0.3">
      <c r="A132" s="558" t="s">
        <v>57</v>
      </c>
      <c r="B132" s="558"/>
      <c r="C132" s="558"/>
      <c r="D132" s="558"/>
      <c r="E132" s="558"/>
      <c r="F132" s="558"/>
    </row>
    <row r="133" spans="1:6" ht="15" customHeight="1" x14ac:dyDescent="0.3">
      <c r="A133" s="640" t="s">
        <v>370</v>
      </c>
      <c r="B133" s="640"/>
      <c r="C133" s="640"/>
      <c r="D133" s="640"/>
      <c r="E133" s="640"/>
      <c r="F133" s="640"/>
    </row>
    <row r="134" spans="1:6" ht="75" customHeight="1" x14ac:dyDescent="0.3">
      <c r="A134" s="560" t="s">
        <v>214</v>
      </c>
      <c r="B134" s="560"/>
      <c r="C134" s="560"/>
      <c r="D134" s="560"/>
      <c r="E134" s="560"/>
      <c r="F134" s="560"/>
    </row>
    <row r="135" spans="1:6" ht="50.1" customHeight="1" x14ac:dyDescent="0.3">
      <c r="A135" s="559" t="s">
        <v>105</v>
      </c>
      <c r="B135" s="559"/>
      <c r="C135" s="559"/>
      <c r="D135" s="559"/>
      <c r="E135" s="559"/>
      <c r="F135" s="559"/>
    </row>
    <row r="136" spans="1:6" x14ac:dyDescent="0.3">
      <c r="A136" s="523" t="s">
        <v>71</v>
      </c>
      <c r="B136" s="523"/>
      <c r="C136" s="523"/>
      <c r="D136" s="523"/>
      <c r="E136" s="523"/>
      <c r="F136" s="523"/>
    </row>
    <row r="137" spans="1:6" x14ac:dyDescent="0.3">
      <c r="A137" s="523" t="s">
        <v>72</v>
      </c>
      <c r="B137" s="523"/>
      <c r="C137" s="523"/>
      <c r="D137" s="523"/>
      <c r="E137" s="523"/>
      <c r="F137" s="523"/>
    </row>
    <row r="138" spans="1:6" x14ac:dyDescent="0.3">
      <c r="A138" s="523" t="s">
        <v>51</v>
      </c>
      <c r="B138" s="523"/>
      <c r="C138" s="523"/>
      <c r="D138" s="523"/>
      <c r="E138" s="523"/>
      <c r="F138" s="523"/>
    </row>
    <row r="139" spans="1:6" x14ac:dyDescent="0.3">
      <c r="A139" s="65" t="s">
        <v>70</v>
      </c>
      <c r="B139" s="65" t="s">
        <v>11</v>
      </c>
      <c r="C139" s="65" t="s">
        <v>78</v>
      </c>
      <c r="D139" s="65" t="s">
        <v>79</v>
      </c>
      <c r="E139" s="65" t="s">
        <v>10</v>
      </c>
      <c r="F139" s="381"/>
    </row>
    <row r="140" spans="1:6" ht="18" customHeight="1" x14ac:dyDescent="0.3">
      <c r="A140" s="106" t="s">
        <v>73</v>
      </c>
      <c r="B140" s="132">
        <f>+'2T'!D144</f>
        <v>0</v>
      </c>
      <c r="C140" s="25">
        <f>+B144</f>
        <v>0</v>
      </c>
      <c r="D140" s="25">
        <f>+C144</f>
        <v>0</v>
      </c>
      <c r="E140" s="86">
        <f>+B140</f>
        <v>0</v>
      </c>
      <c r="F140" s="382"/>
    </row>
    <row r="141" spans="1:6" ht="18" customHeight="1" x14ac:dyDescent="0.3">
      <c r="A141" s="106" t="s">
        <v>74</v>
      </c>
      <c r="B141" s="25">
        <f>+C96</f>
        <v>14181229557.66</v>
      </c>
      <c r="C141" s="25">
        <f>+D96</f>
        <v>14181229557.66</v>
      </c>
      <c r="D141" s="25">
        <f>+E96</f>
        <v>14181229558.67</v>
      </c>
      <c r="E141" s="86">
        <f>+SUM(B141:D141)</f>
        <v>42543688673.989998</v>
      </c>
      <c r="F141" s="382"/>
    </row>
    <row r="142" spans="1:6" ht="18" customHeight="1" x14ac:dyDescent="0.3">
      <c r="A142" s="69" t="s">
        <v>100</v>
      </c>
      <c r="B142" s="70">
        <f>+B140+B141</f>
        <v>14181229557.66</v>
      </c>
      <c r="C142" s="70">
        <f>+C140+C141</f>
        <v>14181229557.66</v>
      </c>
      <c r="D142" s="70">
        <f>+D140+D141</f>
        <v>14181229558.67</v>
      </c>
      <c r="E142" s="70">
        <f>+E141+E140</f>
        <v>42543688673.989998</v>
      </c>
      <c r="F142" s="382"/>
    </row>
    <row r="143" spans="1:6" ht="18" customHeight="1" x14ac:dyDescent="0.3">
      <c r="A143" s="106" t="s">
        <v>152</v>
      </c>
      <c r="B143" s="25">
        <f>+C117</f>
        <v>14181229557.66</v>
      </c>
      <c r="C143" s="25">
        <f t="shared" ref="C143:D143" si="14">+D117</f>
        <v>14181229557.66</v>
      </c>
      <c r="D143" s="25">
        <f t="shared" si="14"/>
        <v>14181229558.67</v>
      </c>
      <c r="E143" s="86">
        <f>+SUM(B143:D143)</f>
        <v>42543688673.989998</v>
      </c>
      <c r="F143" s="382"/>
    </row>
    <row r="144" spans="1:6" ht="18" customHeight="1" x14ac:dyDescent="0.3">
      <c r="A144" s="69" t="s">
        <v>101</v>
      </c>
      <c r="B144" s="98">
        <f>+B142-B143</f>
        <v>0</v>
      </c>
      <c r="C144" s="70">
        <f t="shared" ref="C144:D144" si="15">+C142-C143</f>
        <v>0</v>
      </c>
      <c r="D144" s="70">
        <f t="shared" si="15"/>
        <v>0</v>
      </c>
      <c r="E144" s="70">
        <f>+E142-E143</f>
        <v>0</v>
      </c>
      <c r="F144" s="382"/>
    </row>
    <row r="145" spans="1:6" ht="18" customHeight="1" x14ac:dyDescent="0.3">
      <c r="A145" s="640" t="s">
        <v>356</v>
      </c>
      <c r="B145" s="640"/>
      <c r="C145" s="640"/>
      <c r="D145" s="640"/>
      <c r="E145" s="640"/>
      <c r="F145" s="21"/>
    </row>
    <row r="146" spans="1:6" ht="18" customHeight="1" x14ac:dyDescent="0.3">
      <c r="A146" s="554" t="s">
        <v>190</v>
      </c>
      <c r="B146" s="555"/>
      <c r="C146" s="555"/>
      <c r="D146" s="555"/>
      <c r="E146" s="555"/>
      <c r="F146" s="93"/>
    </row>
    <row r="147" spans="1:6" ht="53.1" customHeight="1" x14ac:dyDescent="0.3">
      <c r="A147" s="551" t="s">
        <v>215</v>
      </c>
      <c r="B147" s="552"/>
      <c r="C147" s="552"/>
      <c r="D147" s="552"/>
      <c r="E147" s="552"/>
      <c r="F147" s="553"/>
    </row>
    <row r="148" spans="1:6" ht="18" customHeight="1" x14ac:dyDescent="0.3">
      <c r="A148" s="551" t="s">
        <v>125</v>
      </c>
      <c r="B148" s="552"/>
      <c r="C148" s="552"/>
      <c r="D148" s="552"/>
      <c r="E148" s="552"/>
      <c r="F148" s="553"/>
    </row>
    <row r="149" spans="1:6" ht="18" customHeight="1" x14ac:dyDescent="0.3">
      <c r="A149" s="551" t="s">
        <v>155</v>
      </c>
      <c r="B149" s="552"/>
      <c r="C149" s="552"/>
      <c r="D149" s="552"/>
      <c r="E149" s="552"/>
      <c r="F149" s="553"/>
    </row>
    <row r="150" spans="1:6" ht="18" customHeight="1" x14ac:dyDescent="0.3">
      <c r="A150" s="551" t="s">
        <v>128</v>
      </c>
      <c r="B150" s="552"/>
      <c r="C150" s="552"/>
      <c r="D150" s="552"/>
      <c r="E150" s="552"/>
      <c r="F150" s="553"/>
    </row>
    <row r="151" spans="1:6" ht="18" customHeight="1" x14ac:dyDescent="0.3">
      <c r="A151" s="548" t="s">
        <v>154</v>
      </c>
      <c r="B151" s="549"/>
      <c r="C151" s="549"/>
      <c r="D151" s="549"/>
      <c r="E151" s="549"/>
      <c r="F151" s="550"/>
    </row>
    <row r="152" spans="1:6" ht="18" customHeight="1" x14ac:dyDescent="0.3">
      <c r="A152" s="72" t="s">
        <v>126</v>
      </c>
      <c r="B152" s="73"/>
      <c r="C152" s="73"/>
      <c r="D152" s="73"/>
      <c r="E152" s="73"/>
      <c r="F152" s="74"/>
    </row>
    <row r="153" spans="1:6" ht="39.9" customHeight="1" x14ac:dyDescent="0.3">
      <c r="A153" s="530" t="s">
        <v>127</v>
      </c>
      <c r="B153" s="531"/>
      <c r="C153" s="531"/>
      <c r="D153" s="531"/>
      <c r="E153" s="531"/>
      <c r="F153" s="532"/>
    </row>
    <row r="154" spans="1:6" ht="9.9" customHeight="1" x14ac:dyDescent="0.3">
      <c r="A154" s="327"/>
      <c r="B154"/>
      <c r="C154"/>
      <c r="D154"/>
      <c r="E154" s="338"/>
      <c r="F154" s="370"/>
    </row>
    <row r="155" spans="1:6" ht="18" customHeight="1" x14ac:dyDescent="0.3">
      <c r="A155" s="338"/>
      <c r="B155" s="523" t="s">
        <v>129</v>
      </c>
      <c r="C155" s="523"/>
      <c r="D155" s="523"/>
      <c r="E155" s="338"/>
      <c r="F155" s="353"/>
    </row>
    <row r="156" spans="1:6" ht="33" customHeight="1" x14ac:dyDescent="0.3">
      <c r="A156" s="338"/>
      <c r="B156" s="546" t="s">
        <v>130</v>
      </c>
      <c r="C156" s="546"/>
      <c r="D156" s="546"/>
      <c r="E156" s="338"/>
      <c r="F156" s="353"/>
    </row>
    <row r="157" spans="1:6" ht="18" customHeight="1" x14ac:dyDescent="0.3">
      <c r="A157" s="338"/>
      <c r="B157" s="523" t="s">
        <v>51</v>
      </c>
      <c r="C157" s="523"/>
      <c r="D157" s="523"/>
      <c r="E157" s="338"/>
      <c r="F157" s="353"/>
    </row>
    <row r="158" spans="1:6" ht="18" customHeight="1" x14ac:dyDescent="0.3">
      <c r="A158" s="338"/>
      <c r="B158" s="545" t="s">
        <v>70</v>
      </c>
      <c r="C158" s="545"/>
      <c r="D158" s="64" t="s">
        <v>84</v>
      </c>
      <c r="E158" s="338"/>
      <c r="F158" s="354"/>
    </row>
    <row r="159" spans="1:6" ht="18" customHeight="1" x14ac:dyDescent="0.3">
      <c r="A159" s="338"/>
      <c r="B159" s="524" t="s">
        <v>203</v>
      </c>
      <c r="C159" s="524"/>
      <c r="D159" s="64"/>
      <c r="E159" s="338"/>
      <c r="F159" s="384"/>
    </row>
    <row r="160" spans="1:6" ht="18" customHeight="1" x14ac:dyDescent="0.3">
      <c r="A160" s="338"/>
      <c r="B160" s="85" t="s">
        <v>131</v>
      </c>
      <c r="D160" s="352">
        <f>+'2T'!D170</f>
        <v>0</v>
      </c>
      <c r="E160" s="385"/>
      <c r="F160" s="384"/>
    </row>
    <row r="161" spans="1:6" ht="18" customHeight="1" x14ac:dyDescent="0.3">
      <c r="A161" s="338"/>
      <c r="B161" s="85" t="s">
        <v>132</v>
      </c>
      <c r="D161" s="352">
        <f>+'2T'!D171</f>
        <v>0</v>
      </c>
      <c r="E161" s="385"/>
      <c r="F161" s="384"/>
    </row>
    <row r="162" spans="1:6" ht="18" customHeight="1" x14ac:dyDescent="0.3">
      <c r="A162" s="338"/>
      <c r="B162" s="525" t="s">
        <v>16</v>
      </c>
      <c r="C162" s="525"/>
      <c r="D162" s="194">
        <f>+D160+D161</f>
        <v>0</v>
      </c>
      <c r="E162" s="338"/>
      <c r="F162" s="384"/>
    </row>
    <row r="163" spans="1:6" ht="9.9" customHeight="1" x14ac:dyDescent="0.3">
      <c r="A163" s="338"/>
      <c r="B163" s="85"/>
      <c r="D163" s="25"/>
      <c r="E163" s="338"/>
      <c r="F163" s="384"/>
    </row>
    <row r="164" spans="1:6" ht="18" customHeight="1" x14ac:dyDescent="0.3">
      <c r="A164" s="338"/>
      <c r="B164" s="524" t="s">
        <v>204</v>
      </c>
      <c r="C164" s="524"/>
      <c r="D164" s="64" t="s">
        <v>84</v>
      </c>
      <c r="E164" s="338"/>
      <c r="F164" s="384"/>
    </row>
    <row r="165" spans="1:6" ht="18" customHeight="1" x14ac:dyDescent="0.3">
      <c r="A165" s="338"/>
      <c r="B165" s="85" t="s">
        <v>131</v>
      </c>
      <c r="D165" s="352">
        <v>0</v>
      </c>
      <c r="E165" s="338"/>
      <c r="F165" s="384"/>
    </row>
    <row r="166" spans="1:6" ht="18" customHeight="1" x14ac:dyDescent="0.3">
      <c r="A166" s="338"/>
      <c r="B166" s="85" t="s">
        <v>205</v>
      </c>
      <c r="D166" s="352">
        <v>0</v>
      </c>
      <c r="E166" s="338"/>
      <c r="F166" s="384"/>
    </row>
    <row r="167" spans="1:6" ht="18" customHeight="1" x14ac:dyDescent="0.3">
      <c r="A167" s="338"/>
      <c r="B167" s="525" t="s">
        <v>206</v>
      </c>
      <c r="C167" s="525"/>
      <c r="D167" s="194">
        <f>+D165+D166</f>
        <v>0</v>
      </c>
      <c r="E167" s="338"/>
      <c r="F167" s="384"/>
    </row>
    <row r="168" spans="1:6" ht="9.9" customHeight="1" x14ac:dyDescent="0.3">
      <c r="A168" s="338"/>
      <c r="B168" s="85"/>
      <c r="D168" s="86"/>
      <c r="E168" s="338"/>
      <c r="F168" s="384"/>
    </row>
    <row r="169" spans="1:6" ht="18" customHeight="1" x14ac:dyDescent="0.3">
      <c r="A169" s="338"/>
      <c r="B169" s="524" t="s">
        <v>207</v>
      </c>
      <c r="C169" s="524"/>
      <c r="D169" s="64" t="s">
        <v>84</v>
      </c>
      <c r="E169" s="338"/>
      <c r="F169" s="384"/>
    </row>
    <row r="170" spans="1:6" ht="18" customHeight="1" x14ac:dyDescent="0.3">
      <c r="A170" s="338"/>
      <c r="B170" s="85" t="s">
        <v>131</v>
      </c>
      <c r="D170" s="383">
        <f>+D160-D165</f>
        <v>0</v>
      </c>
      <c r="E170" s="371"/>
      <c r="F170" s="384"/>
    </row>
    <row r="171" spans="1:6" ht="18" customHeight="1" x14ac:dyDescent="0.3">
      <c r="A171" s="338"/>
      <c r="B171" s="85" t="s">
        <v>132</v>
      </c>
      <c r="D171" s="383">
        <f>+D161-D166</f>
        <v>0</v>
      </c>
      <c r="E171" s="371"/>
      <c r="F171" s="384"/>
    </row>
    <row r="172" spans="1:6" ht="18" customHeight="1" x14ac:dyDescent="0.3">
      <c r="A172" s="338"/>
      <c r="B172" s="525" t="s">
        <v>208</v>
      </c>
      <c r="C172" s="525"/>
      <c r="D172" s="196">
        <f>+D170+D171</f>
        <v>0</v>
      </c>
      <c r="E172" s="371"/>
      <c r="F172" s="384"/>
    </row>
    <row r="173" spans="1:6" ht="18" customHeight="1" x14ac:dyDescent="0.3">
      <c r="A173" s="338"/>
      <c r="B173" s="139" t="s">
        <v>209</v>
      </c>
      <c r="C173" s="101"/>
      <c r="D173" s="136"/>
      <c r="E173"/>
      <c r="F173" s="21">
        <f>+D165-F176</f>
        <v>0</v>
      </c>
    </row>
    <row r="174" spans="1:6" ht="18" customHeight="1" x14ac:dyDescent="0.3">
      <c r="A174" s="338"/>
      <c r="B174" s="356"/>
      <c r="C174" s="357"/>
      <c r="D174" s="358"/>
      <c r="E174" s="338"/>
      <c r="F174" s="384"/>
    </row>
    <row r="175" spans="1:6" ht="18" customHeight="1" x14ac:dyDescent="0.3">
      <c r="A175" s="63" t="s">
        <v>53</v>
      </c>
      <c r="B175" s="63" t="s">
        <v>235</v>
      </c>
      <c r="C175" s="63" t="s">
        <v>11</v>
      </c>
      <c r="D175" s="63" t="s">
        <v>236</v>
      </c>
      <c r="E175" s="63" t="s">
        <v>237</v>
      </c>
      <c r="F175" s="63" t="s">
        <v>10</v>
      </c>
    </row>
    <row r="176" spans="1:6" ht="18" customHeight="1" x14ac:dyDescent="0.3">
      <c r="A176" s="257" t="s">
        <v>234</v>
      </c>
      <c r="B176" s="159"/>
      <c r="C176" s="160">
        <f>+SUM(C177:C186)</f>
        <v>0</v>
      </c>
      <c r="D176" s="160">
        <f>+SUM(D177:D186)</f>
        <v>0</v>
      </c>
      <c r="E176" s="160">
        <f>+SUM(E177:E186)</f>
        <v>0</v>
      </c>
      <c r="F176" s="160">
        <f>+SUM(F177:F186)</f>
        <v>0</v>
      </c>
    </row>
    <row r="177" spans="1:6" ht="18" customHeight="1" x14ac:dyDescent="0.3">
      <c r="A177" s="129">
        <v>0</v>
      </c>
      <c r="B177" s="134" t="s">
        <v>182</v>
      </c>
      <c r="C177" s="349">
        <v>0</v>
      </c>
      <c r="D177" s="349">
        <v>0</v>
      </c>
      <c r="E177" s="349">
        <v>0</v>
      </c>
      <c r="F177" s="251">
        <f>+C177+D177+E177</f>
        <v>0</v>
      </c>
    </row>
    <row r="178" spans="1:6" ht="18" customHeight="1" x14ac:dyDescent="0.3">
      <c r="A178" s="129">
        <v>1</v>
      </c>
      <c r="B178" s="134" t="s">
        <v>170</v>
      </c>
      <c r="C178" s="349">
        <v>0</v>
      </c>
      <c r="D178" s="350">
        <v>0</v>
      </c>
      <c r="E178" s="350">
        <v>0</v>
      </c>
      <c r="F178" s="251">
        <f t="shared" ref="F178:F186" si="16">+C178+D178+E178</f>
        <v>0</v>
      </c>
    </row>
    <row r="179" spans="1:6" ht="18" customHeight="1" x14ac:dyDescent="0.3">
      <c r="A179" s="129">
        <v>2</v>
      </c>
      <c r="B179" s="134" t="s">
        <v>183</v>
      </c>
      <c r="C179" s="349">
        <v>0</v>
      </c>
      <c r="D179" s="349">
        <v>0</v>
      </c>
      <c r="E179" s="349">
        <v>0</v>
      </c>
      <c r="F179" s="251">
        <f t="shared" si="16"/>
        <v>0</v>
      </c>
    </row>
    <row r="180" spans="1:6" ht="18" customHeight="1" x14ac:dyDescent="0.3">
      <c r="A180" s="129">
        <v>3</v>
      </c>
      <c r="B180" s="134" t="s">
        <v>184</v>
      </c>
      <c r="C180" s="349">
        <v>0</v>
      </c>
      <c r="D180" s="349">
        <v>0</v>
      </c>
      <c r="E180" s="349">
        <v>0</v>
      </c>
      <c r="F180" s="251">
        <f t="shared" si="16"/>
        <v>0</v>
      </c>
    </row>
    <row r="181" spans="1:6" ht="18" customHeight="1" x14ac:dyDescent="0.3">
      <c r="A181" s="129">
        <v>4</v>
      </c>
      <c r="B181" s="134" t="s">
        <v>185</v>
      </c>
      <c r="C181" s="349">
        <v>0</v>
      </c>
      <c r="D181" s="349">
        <v>0</v>
      </c>
      <c r="E181" s="349">
        <v>0</v>
      </c>
      <c r="F181" s="251">
        <f t="shared" si="16"/>
        <v>0</v>
      </c>
    </row>
    <row r="182" spans="1:6" ht="18" customHeight="1" x14ac:dyDescent="0.3">
      <c r="A182" s="129">
        <v>5</v>
      </c>
      <c r="B182" s="134" t="s">
        <v>186</v>
      </c>
      <c r="C182" s="349">
        <v>0</v>
      </c>
      <c r="D182" s="349">
        <v>0</v>
      </c>
      <c r="E182" s="349">
        <v>0</v>
      </c>
      <c r="F182" s="251">
        <f t="shared" si="16"/>
        <v>0</v>
      </c>
    </row>
    <row r="183" spans="1:6" ht="18" customHeight="1" x14ac:dyDescent="0.3">
      <c r="A183" s="129">
        <v>6</v>
      </c>
      <c r="B183" s="134" t="s">
        <v>167</v>
      </c>
      <c r="C183" s="349">
        <v>0</v>
      </c>
      <c r="D183" s="349">
        <v>0</v>
      </c>
      <c r="E183" s="349">
        <v>0</v>
      </c>
      <c r="F183" s="251">
        <f t="shared" si="16"/>
        <v>0</v>
      </c>
    </row>
    <row r="184" spans="1:6" ht="18" customHeight="1" x14ac:dyDescent="0.3">
      <c r="A184" s="129">
        <v>7</v>
      </c>
      <c r="B184" s="134" t="s">
        <v>168</v>
      </c>
      <c r="C184" s="349">
        <v>0</v>
      </c>
      <c r="D184" s="349">
        <v>0</v>
      </c>
      <c r="E184" s="349">
        <v>0</v>
      </c>
      <c r="F184" s="251">
        <f t="shared" si="16"/>
        <v>0</v>
      </c>
    </row>
    <row r="185" spans="1:6" ht="18" customHeight="1" x14ac:dyDescent="0.3">
      <c r="A185" s="129">
        <v>8</v>
      </c>
      <c r="B185" s="134" t="s">
        <v>187</v>
      </c>
      <c r="C185" s="349">
        <v>0</v>
      </c>
      <c r="D185" s="349">
        <v>0</v>
      </c>
      <c r="E185" s="349">
        <v>0</v>
      </c>
      <c r="F185" s="251">
        <f t="shared" si="16"/>
        <v>0</v>
      </c>
    </row>
    <row r="186" spans="1:6" ht="18" customHeight="1" x14ac:dyDescent="0.3">
      <c r="A186" s="161">
        <v>9</v>
      </c>
      <c r="B186" s="162" t="s">
        <v>188</v>
      </c>
      <c r="C186" s="360">
        <v>0</v>
      </c>
      <c r="D186" s="360">
        <v>0</v>
      </c>
      <c r="E186" s="360">
        <v>0</v>
      </c>
      <c r="F186" s="256">
        <f t="shared" si="16"/>
        <v>0</v>
      </c>
    </row>
    <row r="187" spans="1:6" ht="18" customHeight="1" x14ac:dyDescent="0.3">
      <c r="A187" s="547" t="s">
        <v>209</v>
      </c>
      <c r="B187" s="547"/>
      <c r="C187" s="547"/>
      <c r="D187" s="547"/>
      <c r="E187" s="547"/>
      <c r="F187" s="547"/>
    </row>
    <row r="188" spans="1:6" ht="18" customHeight="1" x14ac:dyDescent="0.3">
      <c r="A188" s="72" t="s">
        <v>126</v>
      </c>
      <c r="B188" s="73"/>
      <c r="C188" s="73"/>
      <c r="D188" s="73"/>
      <c r="E188" s="73"/>
      <c r="F188" s="74"/>
    </row>
    <row r="189" spans="1:6" ht="39.9" customHeight="1" x14ac:dyDescent="0.3">
      <c r="A189" s="530" t="s">
        <v>127</v>
      </c>
      <c r="B189" s="531"/>
      <c r="C189" s="531"/>
      <c r="D189" s="531"/>
      <c r="E189" s="531"/>
      <c r="F189" s="532"/>
    </row>
    <row r="190" spans="1:6" ht="9.9" customHeight="1" x14ac:dyDescent="0.3">
      <c r="A190"/>
      <c r="B190"/>
      <c r="C190"/>
      <c r="D190"/>
      <c r="E190"/>
      <c r="F190"/>
    </row>
    <row r="191" spans="1:6" ht="39.9" customHeight="1" x14ac:dyDescent="0.3">
      <c r="A191" s="95" t="s">
        <v>75</v>
      </c>
      <c r="B191" s="641" t="s">
        <v>365</v>
      </c>
      <c r="C191" s="535"/>
      <c r="D191" s="536" t="s">
        <v>48</v>
      </c>
      <c r="E191" s="537"/>
      <c r="F191" s="538"/>
    </row>
    <row r="192" spans="1:6" ht="39.9" customHeight="1" x14ac:dyDescent="0.3">
      <c r="A192" s="61" t="s">
        <v>46</v>
      </c>
      <c r="B192" s="641" t="s">
        <v>352</v>
      </c>
      <c r="C192" s="535"/>
      <c r="D192" s="539"/>
      <c r="E192" s="540"/>
      <c r="F192" s="541"/>
    </row>
    <row r="193" spans="1:6" ht="39.9" customHeight="1" x14ac:dyDescent="0.3">
      <c r="A193" s="62" t="s">
        <v>47</v>
      </c>
      <c r="B193" s="641" t="s">
        <v>344</v>
      </c>
      <c r="C193" s="535"/>
      <c r="D193" s="542"/>
      <c r="E193" s="543"/>
      <c r="F193" s="544"/>
    </row>
    <row r="194" spans="1:6" ht="13.8" x14ac:dyDescent="0.3">
      <c r="A194" s="513" t="s">
        <v>122</v>
      </c>
      <c r="B194" s="513"/>
      <c r="C194" s="513"/>
      <c r="D194" s="513"/>
      <c r="E194" s="513"/>
      <c r="F194" s="513"/>
    </row>
    <row r="195" spans="1:6" ht="9.9" customHeight="1" x14ac:dyDescent="0.3">
      <c r="A195" s="288"/>
      <c r="B195" s="288"/>
      <c r="C195" s="288"/>
      <c r="D195" s="288"/>
      <c r="E195" s="288"/>
      <c r="F195" s="288"/>
    </row>
    <row r="196" spans="1:6" x14ac:dyDescent="0.3">
      <c r="A196" s="527" t="s">
        <v>149</v>
      </c>
      <c r="B196" s="528"/>
      <c r="C196" s="528"/>
      <c r="D196" s="528"/>
      <c r="E196" s="528"/>
      <c r="F196" s="529"/>
    </row>
    <row r="197" spans="1:6" x14ac:dyDescent="0.3">
      <c r="A197" s="75" t="s">
        <v>133</v>
      </c>
      <c r="F197" s="76"/>
    </row>
    <row r="198" spans="1:6" ht="9.9" customHeight="1" x14ac:dyDescent="0.3">
      <c r="A198" s="77"/>
      <c r="F198" s="76"/>
    </row>
    <row r="199" spans="1:6" x14ac:dyDescent="0.3">
      <c r="A199" s="75" t="s">
        <v>140</v>
      </c>
      <c r="D199" s="22" t="s">
        <v>176</v>
      </c>
      <c r="F199" s="76"/>
    </row>
    <row r="200" spans="1:6" x14ac:dyDescent="0.3">
      <c r="A200" s="77" t="s">
        <v>134</v>
      </c>
      <c r="B200" s="33">
        <f>+B77</f>
        <v>178322154693</v>
      </c>
      <c r="D200" s="515" t="s">
        <v>172</v>
      </c>
      <c r="E200" s="515"/>
      <c r="F200" s="526"/>
    </row>
    <row r="201" spans="1:6" x14ac:dyDescent="0.3">
      <c r="A201" s="77" t="s">
        <v>141</v>
      </c>
      <c r="B201" s="35">
        <f>+F96</f>
        <v>42543688673.989998</v>
      </c>
      <c r="D201" s="515"/>
      <c r="E201" s="515"/>
      <c r="F201" s="526"/>
    </row>
    <row r="202" spans="1:6" ht="16.2" thickBot="1" x14ac:dyDescent="0.35">
      <c r="A202" s="77" t="s">
        <v>135</v>
      </c>
      <c r="B202" s="119">
        <f>+B200-B201</f>
        <v>135778466019.01001</v>
      </c>
      <c r="D202" s="16" t="s">
        <v>173</v>
      </c>
      <c r="F202" s="121">
        <f>+F96</f>
        <v>42543688673.989998</v>
      </c>
    </row>
    <row r="203" spans="1:6" ht="16.2" thickTop="1" x14ac:dyDescent="0.3">
      <c r="A203" s="77"/>
      <c r="D203" s="16" t="s">
        <v>174</v>
      </c>
      <c r="F203" s="122">
        <f>+F117</f>
        <v>42543688673.989998</v>
      </c>
    </row>
    <row r="204" spans="1:6" ht="16.2" thickBot="1" x14ac:dyDescent="0.35">
      <c r="A204" s="75" t="s">
        <v>136</v>
      </c>
      <c r="D204" s="22" t="s">
        <v>175</v>
      </c>
      <c r="E204" s="22"/>
      <c r="F204" s="123">
        <f>+F203/F202</f>
        <v>1</v>
      </c>
    </row>
    <row r="205" spans="1:6" ht="16.2" thickTop="1" x14ac:dyDescent="0.3">
      <c r="A205" s="77" t="s">
        <v>137</v>
      </c>
      <c r="B205" s="33">
        <f>+F29</f>
        <v>42543688673.989998</v>
      </c>
      <c r="F205" s="76"/>
    </row>
    <row r="206" spans="1:6" x14ac:dyDescent="0.3">
      <c r="A206" s="77" t="s">
        <v>138</v>
      </c>
      <c r="B206" s="35">
        <f>+F117</f>
        <v>42543688673.989998</v>
      </c>
      <c r="D206" s="515" t="s">
        <v>177</v>
      </c>
      <c r="E206" s="515"/>
      <c r="F206" s="526"/>
    </row>
    <row r="207" spans="1:6" ht="16.2" thickBot="1" x14ac:dyDescent="0.35">
      <c r="A207" s="77" t="s">
        <v>139</v>
      </c>
      <c r="B207" s="120">
        <f>+B205-B206</f>
        <v>0</v>
      </c>
      <c r="D207" s="515"/>
      <c r="E207" s="515"/>
      <c r="F207" s="526"/>
    </row>
    <row r="208" spans="1:6" ht="16.2" thickTop="1" x14ac:dyDescent="0.3">
      <c r="A208" s="77"/>
      <c r="B208"/>
      <c r="D208" s="125" t="s">
        <v>178</v>
      </c>
      <c r="E208" s="124"/>
      <c r="F208" s="121">
        <f>+B77</f>
        <v>178322154693</v>
      </c>
    </row>
    <row r="209" spans="1:6" x14ac:dyDescent="0.3">
      <c r="A209" s="77"/>
      <c r="B209"/>
      <c r="D209" s="125" t="s">
        <v>174</v>
      </c>
      <c r="E209" s="124"/>
      <c r="F209" s="122">
        <f>+F117</f>
        <v>42543688673.989998</v>
      </c>
    </row>
    <row r="210" spans="1:6" ht="16.2" thickBot="1" x14ac:dyDescent="0.35">
      <c r="A210" s="77"/>
      <c r="B210"/>
      <c r="D210" s="124"/>
      <c r="E210" s="124"/>
      <c r="F210" s="123">
        <f>+F209/F208</f>
        <v>0.23857769522375585</v>
      </c>
    </row>
    <row r="211" spans="1:6" ht="16.2" thickTop="1" x14ac:dyDescent="0.3">
      <c r="A211" s="78"/>
      <c r="B211" s="79"/>
      <c r="C211" s="79"/>
      <c r="D211" s="79"/>
      <c r="E211" s="79"/>
      <c r="F211" s="80"/>
    </row>
    <row r="212" spans="1:6" s="373" customFormat="1" x14ac:dyDescent="0.3">
      <c r="A212" s="288"/>
      <c r="B212" s="288"/>
      <c r="C212" s="288"/>
      <c r="D212" s="288"/>
      <c r="E212" s="288"/>
      <c r="F212" s="288"/>
    </row>
    <row r="213" spans="1:6" s="373" customFormat="1" x14ac:dyDescent="0.3">
      <c r="A213" s="288"/>
      <c r="B213" s="288"/>
      <c r="C213" s="288"/>
      <c r="D213" s="288"/>
      <c r="E213" s="288"/>
      <c r="F213" s="288"/>
    </row>
    <row r="214" spans="1:6" s="373" customFormat="1" x14ac:dyDescent="0.3">
      <c r="A214" s="288"/>
      <c r="B214" s="288"/>
      <c r="C214" s="288"/>
      <c r="D214" s="288"/>
      <c r="E214" s="288"/>
      <c r="F214" s="288"/>
    </row>
    <row r="215" spans="1:6" s="373" customFormat="1" x14ac:dyDescent="0.3">
      <c r="A215" s="288"/>
      <c r="B215" s="288"/>
      <c r="C215" s="288"/>
      <c r="D215" s="288"/>
      <c r="E215" s="288"/>
      <c r="F215" s="288"/>
    </row>
    <row r="216" spans="1:6" s="373" customFormat="1" x14ac:dyDescent="0.3">
      <c r="A216" s="288"/>
      <c r="B216" s="288"/>
      <c r="C216" s="288"/>
      <c r="D216" s="288"/>
      <c r="E216" s="288"/>
      <c r="F216" s="288"/>
    </row>
    <row r="217" spans="1:6" s="373" customFormat="1" x14ac:dyDescent="0.3">
      <c r="A217" s="288"/>
      <c r="B217" s="288"/>
      <c r="C217" s="288"/>
      <c r="D217" s="288"/>
      <c r="E217" s="288"/>
      <c r="F217" s="288"/>
    </row>
    <row r="218" spans="1:6" s="373" customFormat="1" x14ac:dyDescent="0.3">
      <c r="A218" s="288"/>
      <c r="B218" s="288"/>
      <c r="C218" s="288"/>
      <c r="D218" s="288"/>
      <c r="E218" s="288"/>
      <c r="F218" s="288"/>
    </row>
    <row r="219" spans="1:6" s="373" customFormat="1" x14ac:dyDescent="0.3">
      <c r="A219" s="288"/>
      <c r="B219" s="288"/>
      <c r="C219" s="288"/>
      <c r="D219" s="288"/>
      <c r="E219" s="288"/>
      <c r="F219" s="288"/>
    </row>
    <row r="220" spans="1:6" s="373" customFormat="1" x14ac:dyDescent="0.3">
      <c r="A220" s="288"/>
      <c r="B220" s="288"/>
      <c r="C220" s="288"/>
      <c r="D220" s="288"/>
      <c r="E220" s="288"/>
      <c r="F220" s="288"/>
    </row>
    <row r="221" spans="1:6" s="373" customFormat="1" x14ac:dyDescent="0.3">
      <c r="A221" s="288"/>
      <c r="B221" s="288"/>
      <c r="C221" s="288"/>
      <c r="D221" s="288"/>
      <c r="E221" s="288"/>
      <c r="F221" s="288"/>
    </row>
    <row r="222" spans="1:6" s="373" customFormat="1" x14ac:dyDescent="0.3">
      <c r="A222" s="288"/>
      <c r="B222" s="288"/>
      <c r="C222" s="288"/>
      <c r="D222" s="288"/>
      <c r="E222" s="288"/>
      <c r="F222" s="288"/>
    </row>
    <row r="223" spans="1:6" s="373" customFormat="1" x14ac:dyDescent="0.3">
      <c r="A223" s="288"/>
      <c r="B223" s="288"/>
      <c r="C223" s="288"/>
      <c r="D223" s="288"/>
      <c r="E223" s="288"/>
      <c r="F223" s="288"/>
    </row>
    <row r="224" spans="1:6" s="373" customFormat="1" x14ac:dyDescent="0.3">
      <c r="A224" s="288"/>
      <c r="B224" s="288"/>
      <c r="C224" s="288"/>
      <c r="D224" s="288"/>
      <c r="E224" s="288"/>
      <c r="F224" s="288"/>
    </row>
    <row r="225" spans="1:6" s="373" customFormat="1" x14ac:dyDescent="0.3">
      <c r="A225" s="288"/>
      <c r="B225" s="288"/>
      <c r="C225" s="288"/>
      <c r="D225" s="288"/>
      <c r="E225" s="288"/>
      <c r="F225" s="288"/>
    </row>
    <row r="226" spans="1:6" s="373" customFormat="1" x14ac:dyDescent="0.3">
      <c r="A226" s="288"/>
      <c r="B226" s="288"/>
      <c r="C226" s="288"/>
      <c r="D226" s="288"/>
      <c r="E226" s="288"/>
      <c r="F226" s="288"/>
    </row>
    <row r="227" spans="1:6" s="373" customFormat="1" x14ac:dyDescent="0.3">
      <c r="A227" s="288"/>
      <c r="B227" s="288"/>
      <c r="C227" s="288"/>
      <c r="D227" s="288"/>
      <c r="E227" s="288"/>
      <c r="F227" s="288"/>
    </row>
    <row r="228" spans="1:6" s="373" customFormat="1" x14ac:dyDescent="0.3">
      <c r="A228" s="288"/>
      <c r="B228" s="288"/>
      <c r="C228" s="288"/>
      <c r="D228" s="288"/>
      <c r="E228" s="288"/>
      <c r="F228" s="288"/>
    </row>
    <row r="229" spans="1:6" s="373" customFormat="1" x14ac:dyDescent="0.3">
      <c r="A229" s="288"/>
      <c r="B229" s="288"/>
      <c r="C229" s="288"/>
      <c r="D229" s="288"/>
      <c r="E229" s="288"/>
      <c r="F229" s="288"/>
    </row>
    <row r="230" spans="1:6" s="373" customFormat="1" x14ac:dyDescent="0.3">
      <c r="A230" s="288"/>
      <c r="B230" s="288"/>
      <c r="C230" s="288"/>
      <c r="D230" s="288"/>
      <c r="E230" s="288"/>
      <c r="F230" s="288"/>
    </row>
    <row r="231" spans="1:6" s="373" customFormat="1" x14ac:dyDescent="0.3">
      <c r="A231" s="288"/>
      <c r="B231" s="288"/>
      <c r="C231" s="288"/>
      <c r="D231" s="288"/>
      <c r="E231" s="288"/>
      <c r="F231" s="288"/>
    </row>
    <row r="232" spans="1:6" s="373" customFormat="1" x14ac:dyDescent="0.3">
      <c r="A232" s="288"/>
      <c r="B232" s="288"/>
      <c r="C232" s="288"/>
      <c r="D232" s="288"/>
      <c r="E232" s="288"/>
      <c r="F232" s="288"/>
    </row>
    <row r="233" spans="1:6" s="373" customFormat="1" x14ac:dyDescent="0.3">
      <c r="A233" s="288"/>
      <c r="B233" s="288"/>
      <c r="C233" s="288"/>
      <c r="D233" s="288"/>
      <c r="E233" s="288"/>
      <c r="F233" s="288"/>
    </row>
    <row r="234" spans="1:6" s="373" customFormat="1" x14ac:dyDescent="0.3">
      <c r="A234" s="288"/>
      <c r="B234" s="288"/>
      <c r="C234" s="288"/>
      <c r="D234" s="288"/>
      <c r="E234" s="288"/>
      <c r="F234" s="288"/>
    </row>
    <row r="235" spans="1:6" s="373" customFormat="1" x14ac:dyDescent="0.3">
      <c r="A235" s="288"/>
      <c r="B235" s="288"/>
      <c r="C235" s="288"/>
      <c r="D235" s="288"/>
      <c r="E235" s="288"/>
      <c r="F235" s="288"/>
    </row>
    <row r="236" spans="1:6" s="373" customFormat="1" x14ac:dyDescent="0.3">
      <c r="A236" s="288"/>
      <c r="B236" s="288"/>
      <c r="C236" s="288"/>
      <c r="D236" s="288"/>
      <c r="E236" s="288"/>
      <c r="F236" s="288"/>
    </row>
    <row r="237" spans="1:6" s="373" customFormat="1" x14ac:dyDescent="0.3">
      <c r="A237" s="288"/>
      <c r="B237" s="288"/>
      <c r="C237" s="288"/>
      <c r="D237" s="288"/>
      <c r="E237" s="288"/>
      <c r="F237" s="288"/>
    </row>
    <row r="238" spans="1:6" s="373" customFormat="1" x14ac:dyDescent="0.3">
      <c r="A238" s="288"/>
      <c r="B238" s="288"/>
      <c r="C238" s="288"/>
      <c r="D238" s="288"/>
      <c r="E238" s="288"/>
      <c r="F238" s="288"/>
    </row>
    <row r="239" spans="1:6" s="373" customFormat="1" x14ac:dyDescent="0.3">
      <c r="A239" s="288"/>
      <c r="B239" s="288"/>
      <c r="C239" s="288"/>
      <c r="D239" s="288"/>
      <c r="E239" s="288"/>
      <c r="F239" s="288"/>
    </row>
    <row r="240" spans="1:6" s="373" customFormat="1" x14ac:dyDescent="0.3">
      <c r="A240" s="288"/>
      <c r="B240" s="288"/>
      <c r="C240" s="288"/>
      <c r="D240" s="288"/>
      <c r="E240" s="288"/>
      <c r="F240" s="288"/>
    </row>
    <row r="241" spans="1:6" s="373" customFormat="1" x14ac:dyDescent="0.3">
      <c r="A241" s="288"/>
      <c r="B241" s="288"/>
      <c r="C241" s="288"/>
      <c r="D241" s="288"/>
      <c r="E241" s="288"/>
      <c r="F241" s="288"/>
    </row>
    <row r="242" spans="1:6" s="373" customFormat="1" x14ac:dyDescent="0.3">
      <c r="A242" s="288"/>
      <c r="B242" s="288"/>
      <c r="C242" s="288"/>
      <c r="D242" s="288"/>
      <c r="E242" s="288"/>
      <c r="F242" s="288"/>
    </row>
    <row r="243" spans="1:6" s="373" customFormat="1" x14ac:dyDescent="0.3">
      <c r="A243" s="288"/>
      <c r="B243" s="288"/>
      <c r="C243" s="288"/>
      <c r="D243" s="288"/>
      <c r="E243" s="288"/>
      <c r="F243" s="288"/>
    </row>
    <row r="244" spans="1:6" s="373" customFormat="1" x14ac:dyDescent="0.3">
      <c r="A244" s="288"/>
      <c r="B244" s="288"/>
      <c r="C244" s="288"/>
      <c r="D244" s="288"/>
      <c r="E244" s="288"/>
      <c r="F244" s="288"/>
    </row>
    <row r="245" spans="1:6" s="373" customFormat="1" x14ac:dyDescent="0.3">
      <c r="A245" s="288"/>
      <c r="B245" s="288"/>
      <c r="C245" s="288"/>
      <c r="D245" s="288"/>
      <c r="E245" s="288"/>
      <c r="F245" s="288"/>
    </row>
    <row r="246" spans="1:6" s="373" customFormat="1" x14ac:dyDescent="0.3">
      <c r="A246" s="288"/>
      <c r="B246" s="288"/>
      <c r="C246" s="288"/>
      <c r="D246" s="288"/>
      <c r="E246" s="288"/>
      <c r="F246" s="288"/>
    </row>
    <row r="247" spans="1:6" s="373" customFormat="1" x14ac:dyDescent="0.3">
      <c r="A247" s="288"/>
      <c r="B247" s="288"/>
      <c r="C247" s="288"/>
      <c r="D247" s="288"/>
      <c r="E247" s="288"/>
      <c r="F247" s="288"/>
    </row>
    <row r="248" spans="1:6" s="373" customFormat="1" x14ac:dyDescent="0.3">
      <c r="A248" s="288"/>
      <c r="B248" s="288"/>
      <c r="C248" s="288"/>
      <c r="D248" s="288"/>
      <c r="E248" s="288"/>
      <c r="F248" s="288"/>
    </row>
    <row r="249" spans="1:6" s="373" customFormat="1" x14ac:dyDescent="0.3">
      <c r="A249" s="288"/>
      <c r="B249" s="288"/>
      <c r="C249" s="288"/>
      <c r="D249" s="288"/>
      <c r="E249" s="288"/>
      <c r="F249" s="288"/>
    </row>
    <row r="250" spans="1:6" s="373" customFormat="1" x14ac:dyDescent="0.3">
      <c r="A250" s="288"/>
      <c r="B250" s="288"/>
      <c r="C250" s="288"/>
      <c r="D250" s="288"/>
      <c r="E250" s="288"/>
      <c r="F250" s="288"/>
    </row>
    <row r="251" spans="1:6" s="373" customFormat="1" x14ac:dyDescent="0.3">
      <c r="A251" s="288"/>
      <c r="B251" s="288"/>
      <c r="C251" s="288"/>
      <c r="D251" s="288"/>
      <c r="E251" s="288"/>
      <c r="F251" s="288"/>
    </row>
    <row r="252" spans="1:6" s="373" customFormat="1" x14ac:dyDescent="0.3">
      <c r="A252" s="288"/>
      <c r="B252" s="288"/>
      <c r="C252" s="288"/>
      <c r="D252" s="288"/>
      <c r="E252" s="288"/>
      <c r="F252" s="288"/>
    </row>
    <row r="253" spans="1:6" s="373" customFormat="1" x14ac:dyDescent="0.3">
      <c r="A253" s="288"/>
      <c r="B253" s="288"/>
      <c r="C253" s="288"/>
      <c r="D253" s="288"/>
      <c r="E253" s="288"/>
      <c r="F253" s="288"/>
    </row>
    <row r="254" spans="1:6" s="373" customFormat="1" x14ac:dyDescent="0.3">
      <c r="A254" s="288"/>
      <c r="B254" s="288"/>
      <c r="C254" s="288"/>
      <c r="D254" s="288"/>
      <c r="E254" s="288"/>
      <c r="F254" s="288"/>
    </row>
    <row r="255" spans="1:6" s="373" customFormat="1" x14ac:dyDescent="0.3">
      <c r="A255" s="288"/>
      <c r="B255" s="288"/>
      <c r="C255" s="288"/>
      <c r="D255" s="288"/>
      <c r="E255" s="288"/>
      <c r="F255" s="288"/>
    </row>
    <row r="256" spans="1:6" s="373" customFormat="1" x14ac:dyDescent="0.3">
      <c r="A256" s="288"/>
      <c r="B256" s="288"/>
      <c r="C256" s="288"/>
      <c r="D256" s="288"/>
      <c r="E256" s="288"/>
      <c r="F256" s="288"/>
    </row>
    <row r="257" spans="1:6" s="373" customFormat="1" x14ac:dyDescent="0.3">
      <c r="A257" s="288"/>
      <c r="B257" s="288"/>
      <c r="C257" s="288"/>
      <c r="D257" s="288"/>
      <c r="E257" s="288"/>
      <c r="F257" s="288"/>
    </row>
    <row r="258" spans="1:6" s="373" customFormat="1" x14ac:dyDescent="0.3">
      <c r="A258" s="288"/>
      <c r="B258" s="288"/>
      <c r="C258" s="288"/>
      <c r="D258" s="288"/>
      <c r="E258" s="288"/>
      <c r="F258" s="288"/>
    </row>
    <row r="259" spans="1:6" s="373" customFormat="1" x14ac:dyDescent="0.3">
      <c r="A259" s="288"/>
      <c r="B259" s="288"/>
      <c r="C259" s="288"/>
      <c r="D259" s="288"/>
      <c r="E259" s="288"/>
      <c r="F259" s="288"/>
    </row>
    <row r="260" spans="1:6" s="373" customFormat="1" x14ac:dyDescent="0.3">
      <c r="A260" s="288"/>
      <c r="B260" s="288"/>
      <c r="C260" s="288"/>
      <c r="D260" s="288"/>
      <c r="E260" s="288"/>
      <c r="F260" s="288"/>
    </row>
    <row r="261" spans="1:6" s="373" customFormat="1" x14ac:dyDescent="0.3">
      <c r="A261" s="288"/>
      <c r="B261" s="288"/>
      <c r="C261" s="288"/>
      <c r="D261" s="288"/>
      <c r="E261" s="288"/>
      <c r="F261" s="288"/>
    </row>
    <row r="262" spans="1:6" s="373" customFormat="1" x14ac:dyDescent="0.3">
      <c r="A262" s="288"/>
      <c r="B262" s="288"/>
      <c r="C262" s="288"/>
      <c r="D262" s="288"/>
      <c r="E262" s="288"/>
      <c r="F262" s="288"/>
    </row>
    <row r="263" spans="1:6" s="373" customFormat="1" x14ac:dyDescent="0.3">
      <c r="A263" s="288"/>
      <c r="B263" s="288"/>
      <c r="C263" s="288"/>
      <c r="D263" s="288"/>
      <c r="E263" s="288"/>
      <c r="F263" s="288"/>
    </row>
    <row r="264" spans="1:6" s="373" customFormat="1" x14ac:dyDescent="0.3">
      <c r="A264" s="288"/>
      <c r="B264" s="288"/>
      <c r="C264" s="288"/>
      <c r="D264" s="288"/>
      <c r="E264" s="288"/>
      <c r="F264" s="288"/>
    </row>
    <row r="265" spans="1:6" s="373" customFormat="1" x14ac:dyDescent="0.3">
      <c r="A265" s="288"/>
      <c r="B265" s="288"/>
      <c r="C265" s="288"/>
      <c r="D265" s="288"/>
      <c r="E265" s="288"/>
      <c r="F265" s="288"/>
    </row>
    <row r="266" spans="1:6" s="373" customFormat="1" x14ac:dyDescent="0.3">
      <c r="A266" s="288"/>
      <c r="B266" s="288"/>
      <c r="C266" s="288"/>
      <c r="D266" s="288"/>
      <c r="E266" s="288"/>
      <c r="F266" s="288"/>
    </row>
    <row r="267" spans="1:6" s="373" customFormat="1" x14ac:dyDescent="0.3">
      <c r="A267" s="288"/>
      <c r="B267" s="288"/>
      <c r="C267" s="288"/>
      <c r="D267" s="288"/>
      <c r="E267" s="288"/>
      <c r="F267" s="288"/>
    </row>
    <row r="268" spans="1:6" s="373" customFormat="1" x14ac:dyDescent="0.3">
      <c r="A268" s="288"/>
      <c r="B268" s="288"/>
      <c r="C268" s="288"/>
      <c r="D268" s="288"/>
      <c r="E268" s="288"/>
      <c r="F268" s="288"/>
    </row>
    <row r="269" spans="1:6" s="373" customFormat="1" x14ac:dyDescent="0.3">
      <c r="A269" s="288"/>
      <c r="B269" s="288"/>
      <c r="C269" s="288"/>
      <c r="D269" s="288"/>
      <c r="E269" s="288"/>
      <c r="F269" s="288"/>
    </row>
    <row r="270" spans="1:6" s="373" customFormat="1" x14ac:dyDescent="0.3">
      <c r="A270" s="288"/>
      <c r="B270" s="288"/>
      <c r="C270" s="288"/>
      <c r="D270" s="288"/>
      <c r="E270" s="288"/>
      <c r="F270" s="288"/>
    </row>
    <row r="271" spans="1:6" s="373" customFormat="1" x14ac:dyDescent="0.3">
      <c r="A271" s="288"/>
      <c r="B271" s="288"/>
      <c r="C271" s="288"/>
      <c r="D271" s="288"/>
      <c r="E271" s="288"/>
      <c r="F271" s="288"/>
    </row>
    <row r="272" spans="1:6" s="373" customFormat="1" x14ac:dyDescent="0.3">
      <c r="A272" s="288"/>
      <c r="B272" s="288"/>
      <c r="C272" s="288"/>
      <c r="D272" s="288"/>
      <c r="E272" s="288"/>
      <c r="F272" s="288"/>
    </row>
    <row r="273" spans="1:6" s="373" customFormat="1" x14ac:dyDescent="0.3">
      <c r="A273" s="288"/>
      <c r="B273" s="288"/>
      <c r="C273" s="288"/>
      <c r="D273" s="288"/>
      <c r="E273" s="288"/>
      <c r="F273" s="288"/>
    </row>
    <row r="274" spans="1:6" s="373" customFormat="1" x14ac:dyDescent="0.3">
      <c r="A274" s="288"/>
      <c r="B274" s="288"/>
      <c r="C274" s="288"/>
      <c r="D274" s="288"/>
      <c r="E274" s="288"/>
      <c r="F274" s="288"/>
    </row>
    <row r="275" spans="1:6" s="373" customFormat="1" x14ac:dyDescent="0.3">
      <c r="A275" s="288"/>
      <c r="B275" s="288"/>
      <c r="C275" s="288"/>
      <c r="D275" s="288"/>
      <c r="E275" s="288"/>
      <c r="F275" s="288"/>
    </row>
    <row r="276" spans="1:6" s="373" customFormat="1" x14ac:dyDescent="0.3">
      <c r="A276" s="288"/>
      <c r="B276" s="288"/>
      <c r="C276" s="288"/>
      <c r="D276" s="288"/>
      <c r="E276" s="288"/>
      <c r="F276" s="288"/>
    </row>
    <row r="277" spans="1:6" s="373" customFormat="1" x14ac:dyDescent="0.3">
      <c r="A277" s="288"/>
      <c r="B277" s="288"/>
      <c r="C277" s="288"/>
      <c r="D277" s="288"/>
      <c r="E277" s="288"/>
      <c r="F277" s="288"/>
    </row>
    <row r="278" spans="1:6" s="373" customFormat="1" x14ac:dyDescent="0.3">
      <c r="A278" s="288"/>
      <c r="B278" s="288"/>
      <c r="C278" s="288"/>
      <c r="D278" s="288"/>
      <c r="E278" s="288"/>
      <c r="F278" s="288"/>
    </row>
    <row r="279" spans="1:6" s="373" customFormat="1" x14ac:dyDescent="0.3">
      <c r="A279" s="288"/>
      <c r="B279" s="288"/>
      <c r="C279" s="288"/>
      <c r="D279" s="288"/>
      <c r="E279" s="288"/>
      <c r="F279" s="288"/>
    </row>
    <row r="280" spans="1:6" s="373" customFormat="1" x14ac:dyDescent="0.3">
      <c r="A280" s="288"/>
      <c r="B280" s="288"/>
      <c r="C280" s="288"/>
      <c r="D280" s="288"/>
      <c r="E280" s="288"/>
      <c r="F280" s="288"/>
    </row>
    <row r="281" spans="1:6" s="373" customFormat="1" x14ac:dyDescent="0.3">
      <c r="A281" s="288"/>
      <c r="B281" s="288"/>
      <c r="C281" s="288"/>
      <c r="D281" s="288"/>
      <c r="E281" s="288"/>
      <c r="F281" s="288"/>
    </row>
    <row r="282" spans="1:6" s="373" customFormat="1" x14ac:dyDescent="0.3">
      <c r="A282" s="288"/>
      <c r="B282" s="288"/>
      <c r="C282" s="288"/>
      <c r="D282" s="288"/>
      <c r="E282" s="288"/>
      <c r="F282" s="288"/>
    </row>
    <row r="283" spans="1:6" s="373" customFormat="1" x14ac:dyDescent="0.3">
      <c r="A283" s="288"/>
      <c r="B283" s="288"/>
      <c r="C283" s="288"/>
      <c r="D283" s="288"/>
      <c r="E283" s="288"/>
      <c r="F283" s="288"/>
    </row>
    <row r="284" spans="1:6" s="373" customFormat="1" x14ac:dyDescent="0.3">
      <c r="A284" s="288"/>
      <c r="B284" s="288"/>
      <c r="C284" s="288"/>
      <c r="D284" s="288"/>
      <c r="E284" s="288"/>
      <c r="F284" s="288"/>
    </row>
    <row r="285" spans="1:6" s="373" customFormat="1" x14ac:dyDescent="0.3">
      <c r="A285" s="288"/>
      <c r="B285" s="288"/>
      <c r="C285" s="288"/>
      <c r="D285" s="288"/>
      <c r="E285" s="288"/>
      <c r="F285" s="288"/>
    </row>
    <row r="286" spans="1:6" s="373" customFormat="1" x14ac:dyDescent="0.3">
      <c r="A286" s="288"/>
      <c r="B286" s="288"/>
      <c r="C286" s="288"/>
      <c r="D286" s="288"/>
      <c r="E286" s="288"/>
      <c r="F286" s="288"/>
    </row>
    <row r="287" spans="1:6" s="373" customFormat="1" x14ac:dyDescent="0.3">
      <c r="A287" s="288"/>
      <c r="B287" s="288"/>
      <c r="C287" s="288"/>
      <c r="D287" s="288"/>
      <c r="E287" s="288"/>
      <c r="F287" s="288"/>
    </row>
    <row r="288" spans="1:6" s="373" customFormat="1" x14ac:dyDescent="0.3">
      <c r="A288" s="288"/>
      <c r="B288" s="288"/>
      <c r="C288" s="288"/>
      <c r="D288" s="288"/>
      <c r="E288" s="288"/>
      <c r="F288" s="288"/>
    </row>
    <row r="289" spans="1:6" s="373" customFormat="1" x14ac:dyDescent="0.3">
      <c r="A289" s="288"/>
      <c r="B289" s="288"/>
      <c r="C289" s="288"/>
      <c r="D289" s="288"/>
      <c r="E289" s="288"/>
      <c r="F289" s="288"/>
    </row>
    <row r="290" spans="1:6" s="373" customFormat="1" x14ac:dyDescent="0.3">
      <c r="A290" s="288"/>
      <c r="B290" s="288"/>
      <c r="C290" s="288"/>
      <c r="D290" s="288"/>
      <c r="E290" s="288"/>
      <c r="F290" s="288"/>
    </row>
    <row r="291" spans="1:6" s="373" customFormat="1" x14ac:dyDescent="0.3">
      <c r="A291" s="288"/>
      <c r="B291" s="288"/>
      <c r="C291" s="288"/>
      <c r="D291" s="288"/>
      <c r="E291" s="288"/>
      <c r="F291" s="288"/>
    </row>
    <row r="292" spans="1:6" s="373" customFormat="1" x14ac:dyDescent="0.3">
      <c r="A292" s="288"/>
      <c r="B292" s="288"/>
      <c r="C292" s="288"/>
      <c r="D292" s="288"/>
      <c r="E292" s="288"/>
      <c r="F292" s="288"/>
    </row>
    <row r="293" spans="1:6" s="373" customFormat="1" x14ac:dyDescent="0.3">
      <c r="A293" s="288"/>
      <c r="B293" s="288"/>
      <c r="C293" s="288"/>
      <c r="D293" s="288"/>
      <c r="E293" s="288"/>
      <c r="F293" s="288"/>
    </row>
    <row r="294" spans="1:6" s="373" customFormat="1" x14ac:dyDescent="0.3">
      <c r="A294" s="288"/>
      <c r="B294" s="288"/>
      <c r="C294" s="288"/>
      <c r="D294" s="288"/>
      <c r="E294" s="288"/>
      <c r="F294" s="288"/>
    </row>
    <row r="295" spans="1:6" s="373" customFormat="1" x14ac:dyDescent="0.3">
      <c r="A295" s="288"/>
      <c r="B295" s="288"/>
      <c r="C295" s="288"/>
      <c r="D295" s="288"/>
      <c r="E295" s="288"/>
      <c r="F295" s="288"/>
    </row>
    <row r="296" spans="1:6" s="373" customFormat="1" x14ac:dyDescent="0.3">
      <c r="A296" s="288"/>
      <c r="B296" s="288"/>
      <c r="C296" s="288"/>
      <c r="D296" s="288"/>
      <c r="E296" s="288"/>
      <c r="F296" s="288"/>
    </row>
    <row r="297" spans="1:6" s="373" customFormat="1" x14ac:dyDescent="0.3">
      <c r="A297" s="288"/>
      <c r="B297" s="288"/>
      <c r="C297" s="288"/>
      <c r="D297" s="288"/>
      <c r="E297" s="288"/>
      <c r="F297" s="288"/>
    </row>
    <row r="298" spans="1:6" s="373" customFormat="1" x14ac:dyDescent="0.3">
      <c r="A298" s="288"/>
      <c r="B298" s="288"/>
      <c r="C298" s="288"/>
      <c r="D298" s="288"/>
      <c r="E298" s="288"/>
      <c r="F298" s="288"/>
    </row>
    <row r="299" spans="1:6" s="373" customFormat="1" x14ac:dyDescent="0.3">
      <c r="A299" s="288"/>
      <c r="B299" s="288"/>
      <c r="C299" s="288"/>
      <c r="D299" s="288"/>
      <c r="E299" s="288"/>
      <c r="F299" s="288"/>
    </row>
    <row r="300" spans="1:6" s="373" customFormat="1" x14ac:dyDescent="0.3">
      <c r="A300" s="288"/>
      <c r="B300" s="288"/>
      <c r="C300" s="288"/>
      <c r="D300" s="288"/>
      <c r="E300" s="288"/>
      <c r="F300" s="288"/>
    </row>
    <row r="301" spans="1:6" s="373" customFormat="1" x14ac:dyDescent="0.3">
      <c r="A301" s="288"/>
      <c r="B301" s="288"/>
      <c r="C301" s="288"/>
      <c r="D301" s="288"/>
      <c r="E301" s="288"/>
      <c r="F301" s="288"/>
    </row>
    <row r="302" spans="1:6" s="373" customFormat="1" x14ac:dyDescent="0.3">
      <c r="A302" s="288"/>
      <c r="B302" s="288"/>
      <c r="C302" s="288"/>
      <c r="D302" s="288"/>
      <c r="E302" s="288"/>
      <c r="F302" s="288"/>
    </row>
    <row r="303" spans="1:6" s="373" customFormat="1" x14ac:dyDescent="0.3">
      <c r="A303" s="288"/>
      <c r="B303" s="288"/>
      <c r="C303" s="288"/>
      <c r="D303" s="288"/>
      <c r="E303" s="288"/>
      <c r="F303" s="288"/>
    </row>
    <row r="304" spans="1:6" s="373" customFormat="1" x14ac:dyDescent="0.3">
      <c r="A304" s="288"/>
      <c r="B304" s="288"/>
      <c r="C304" s="288"/>
      <c r="D304" s="288"/>
      <c r="E304" s="288"/>
      <c r="F304" s="288"/>
    </row>
    <row r="305" spans="1:6" s="373" customFormat="1" x14ac:dyDescent="0.3">
      <c r="A305" s="288"/>
      <c r="B305" s="288"/>
      <c r="C305" s="288"/>
      <c r="D305" s="288"/>
      <c r="E305" s="288"/>
      <c r="F305" s="288"/>
    </row>
    <row r="306" spans="1:6" s="373" customFormat="1" x14ac:dyDescent="0.3">
      <c r="A306" s="288"/>
      <c r="B306" s="288"/>
      <c r="C306" s="288"/>
      <c r="D306" s="288"/>
      <c r="E306" s="288"/>
      <c r="F306" s="288"/>
    </row>
    <row r="307" spans="1:6" s="373" customFormat="1" x14ac:dyDescent="0.3">
      <c r="A307" s="288"/>
      <c r="B307" s="288"/>
      <c r="C307" s="288"/>
      <c r="D307" s="288"/>
      <c r="E307" s="288"/>
      <c r="F307" s="288"/>
    </row>
    <row r="308" spans="1:6" s="373" customFormat="1" x14ac:dyDescent="0.3">
      <c r="A308" s="288"/>
      <c r="B308" s="288"/>
      <c r="C308" s="288"/>
      <c r="D308" s="288"/>
      <c r="E308" s="288"/>
      <c r="F308" s="288"/>
    </row>
    <row r="309" spans="1:6" s="373" customFormat="1" x14ac:dyDescent="0.3">
      <c r="A309" s="288"/>
      <c r="B309" s="288"/>
      <c r="C309" s="288"/>
      <c r="D309" s="288"/>
      <c r="E309" s="288"/>
      <c r="F309" s="288"/>
    </row>
    <row r="310" spans="1:6" s="373" customFormat="1" x14ac:dyDescent="0.3">
      <c r="A310" s="288"/>
      <c r="B310" s="288"/>
      <c r="C310" s="288"/>
      <c r="D310" s="288"/>
      <c r="E310" s="288"/>
      <c r="F310" s="288"/>
    </row>
    <row r="311" spans="1:6" s="373" customFormat="1" x14ac:dyDescent="0.3">
      <c r="A311" s="288"/>
      <c r="B311" s="288"/>
      <c r="C311" s="288"/>
      <c r="D311" s="288"/>
      <c r="E311" s="288"/>
      <c r="F311" s="288"/>
    </row>
    <row r="312" spans="1:6" s="373" customFormat="1" x14ac:dyDescent="0.3">
      <c r="A312" s="288"/>
      <c r="B312" s="288"/>
      <c r="C312" s="288"/>
      <c r="D312" s="288"/>
      <c r="E312" s="288"/>
      <c r="F312" s="288"/>
    </row>
    <row r="313" spans="1:6" s="373" customFormat="1" x14ac:dyDescent="0.3">
      <c r="A313" s="288"/>
      <c r="B313" s="288"/>
      <c r="C313" s="288"/>
      <c r="D313" s="288"/>
      <c r="E313" s="288"/>
      <c r="F313" s="288"/>
    </row>
    <row r="314" spans="1:6" s="373" customFormat="1" x14ac:dyDescent="0.3">
      <c r="A314" s="288"/>
      <c r="B314" s="288"/>
      <c r="C314" s="288"/>
      <c r="D314" s="288"/>
      <c r="E314" s="288"/>
      <c r="F314" s="288"/>
    </row>
    <row r="315" spans="1:6" s="373" customFormat="1" x14ac:dyDescent="0.3">
      <c r="A315" s="288"/>
      <c r="B315" s="288"/>
      <c r="C315" s="288"/>
      <c r="D315" s="288"/>
      <c r="E315" s="288"/>
      <c r="F315" s="288"/>
    </row>
    <row r="316" spans="1:6" s="373" customFormat="1" x14ac:dyDescent="0.3">
      <c r="A316" s="288"/>
      <c r="B316" s="288"/>
      <c r="C316" s="288"/>
      <c r="D316" s="288"/>
      <c r="E316" s="288"/>
      <c r="F316" s="288"/>
    </row>
    <row r="317" spans="1:6" s="373" customFormat="1" x14ac:dyDescent="0.3">
      <c r="A317" s="288"/>
      <c r="B317" s="288"/>
      <c r="C317" s="288"/>
      <c r="D317" s="288"/>
      <c r="E317" s="288"/>
      <c r="F317" s="288"/>
    </row>
    <row r="318" spans="1:6" s="373" customFormat="1" x14ac:dyDescent="0.3">
      <c r="A318" s="288"/>
      <c r="B318" s="288"/>
      <c r="C318" s="288"/>
      <c r="D318" s="288"/>
      <c r="E318" s="288"/>
      <c r="F318" s="288"/>
    </row>
    <row r="319" spans="1:6" s="373" customFormat="1" x14ac:dyDescent="0.3">
      <c r="A319" s="288"/>
      <c r="B319" s="288"/>
      <c r="C319" s="288"/>
      <c r="D319" s="288"/>
      <c r="E319" s="288"/>
      <c r="F319" s="288"/>
    </row>
    <row r="320" spans="1:6" s="373" customFormat="1" x14ac:dyDescent="0.3">
      <c r="A320" s="288"/>
      <c r="B320" s="288"/>
      <c r="C320" s="288"/>
      <c r="D320" s="288"/>
      <c r="E320" s="288"/>
      <c r="F320" s="288"/>
    </row>
    <row r="321" spans="1:6" s="373" customFormat="1" x14ac:dyDescent="0.3">
      <c r="A321" s="288"/>
      <c r="B321" s="288"/>
      <c r="C321" s="288"/>
      <c r="D321" s="288"/>
      <c r="E321" s="288"/>
      <c r="F321" s="288"/>
    </row>
    <row r="322" spans="1:6" s="373" customFormat="1" x14ac:dyDescent="0.3">
      <c r="A322" s="288"/>
      <c r="B322" s="288"/>
      <c r="C322" s="288"/>
      <c r="D322" s="288"/>
      <c r="E322" s="288"/>
      <c r="F322" s="288"/>
    </row>
    <row r="323" spans="1:6" s="373" customFormat="1" x14ac:dyDescent="0.3">
      <c r="A323" s="288"/>
      <c r="B323" s="288"/>
      <c r="C323" s="288"/>
      <c r="D323" s="288"/>
      <c r="E323" s="288"/>
      <c r="F323" s="288"/>
    </row>
    <row r="324" spans="1:6" s="373" customFormat="1" x14ac:dyDescent="0.3">
      <c r="A324" s="288"/>
      <c r="B324" s="288"/>
      <c r="C324" s="288"/>
      <c r="D324" s="288"/>
      <c r="E324" s="288"/>
      <c r="F324" s="288"/>
    </row>
    <row r="325" spans="1:6" s="373" customFormat="1" x14ac:dyDescent="0.3">
      <c r="A325" s="288"/>
      <c r="B325" s="288"/>
      <c r="C325" s="288"/>
      <c r="D325" s="288"/>
      <c r="E325" s="288"/>
      <c r="F325" s="288"/>
    </row>
    <row r="326" spans="1:6" s="373" customFormat="1" x14ac:dyDescent="0.3">
      <c r="A326" s="288"/>
      <c r="B326" s="288"/>
      <c r="C326" s="288"/>
      <c r="D326" s="288"/>
      <c r="E326" s="288"/>
      <c r="F326" s="288"/>
    </row>
    <row r="327" spans="1:6" s="373" customFormat="1" x14ac:dyDescent="0.3">
      <c r="A327" s="288"/>
      <c r="B327" s="288"/>
      <c r="C327" s="288"/>
      <c r="D327" s="288"/>
      <c r="E327" s="288"/>
      <c r="F327" s="288"/>
    </row>
    <row r="328" spans="1:6" s="373" customFormat="1" x14ac:dyDescent="0.3">
      <c r="A328" s="288"/>
      <c r="B328" s="288"/>
      <c r="C328" s="288"/>
      <c r="D328" s="288"/>
      <c r="E328" s="288"/>
      <c r="F328" s="288"/>
    </row>
    <row r="329" spans="1:6" s="373" customFormat="1" x14ac:dyDescent="0.3">
      <c r="A329" s="288"/>
      <c r="B329" s="288"/>
      <c r="C329" s="288"/>
      <c r="D329" s="288"/>
      <c r="E329" s="288"/>
      <c r="F329" s="288"/>
    </row>
    <row r="330" spans="1:6" s="373" customFormat="1" x14ac:dyDescent="0.3">
      <c r="A330" s="288"/>
      <c r="B330" s="288"/>
      <c r="C330" s="288"/>
      <c r="D330" s="288"/>
      <c r="E330" s="288"/>
      <c r="F330" s="288"/>
    </row>
    <row r="331" spans="1:6" s="373" customFormat="1" x14ac:dyDescent="0.3">
      <c r="A331" s="288"/>
      <c r="B331" s="288"/>
      <c r="C331" s="288"/>
      <c r="D331" s="288"/>
      <c r="E331" s="288"/>
      <c r="F331" s="288"/>
    </row>
    <row r="332" spans="1:6" s="373" customFormat="1" x14ac:dyDescent="0.3">
      <c r="A332" s="288"/>
      <c r="B332" s="288"/>
      <c r="C332" s="288"/>
      <c r="D332" s="288"/>
      <c r="E332" s="288"/>
      <c r="F332" s="288"/>
    </row>
    <row r="333" spans="1:6" s="373" customFormat="1" x14ac:dyDescent="0.3">
      <c r="A333" s="288"/>
      <c r="B333" s="288"/>
      <c r="C333" s="288"/>
      <c r="D333" s="288"/>
      <c r="E333" s="288"/>
      <c r="F333" s="288"/>
    </row>
    <row r="334" spans="1:6" s="373" customFormat="1" x14ac:dyDescent="0.3">
      <c r="A334" s="288"/>
      <c r="B334" s="288"/>
      <c r="C334" s="288"/>
      <c r="D334" s="288"/>
      <c r="E334" s="288"/>
      <c r="F334" s="288"/>
    </row>
    <row r="335" spans="1:6" s="373" customFormat="1" x14ac:dyDescent="0.3">
      <c r="A335" s="288"/>
      <c r="B335" s="288"/>
      <c r="C335" s="288"/>
      <c r="D335" s="288"/>
      <c r="E335" s="288"/>
      <c r="F335" s="288"/>
    </row>
    <row r="336" spans="1:6" s="373" customFormat="1" x14ac:dyDescent="0.3">
      <c r="A336" s="288"/>
      <c r="B336" s="288"/>
      <c r="C336" s="288"/>
      <c r="D336" s="288"/>
      <c r="E336" s="288"/>
      <c r="F336" s="288"/>
    </row>
    <row r="337" spans="1:6" s="373" customFormat="1" x14ac:dyDescent="0.3">
      <c r="A337" s="288"/>
      <c r="B337" s="288"/>
      <c r="C337" s="288"/>
      <c r="D337" s="288"/>
      <c r="E337" s="288"/>
      <c r="F337" s="288"/>
    </row>
    <row r="338" spans="1:6" s="373" customFormat="1" x14ac:dyDescent="0.3">
      <c r="A338" s="288"/>
      <c r="B338" s="288"/>
      <c r="C338" s="288"/>
      <c r="D338" s="288"/>
      <c r="E338" s="288"/>
      <c r="F338" s="288"/>
    </row>
    <row r="339" spans="1:6" s="373" customFormat="1" x14ac:dyDescent="0.3">
      <c r="A339" s="288"/>
      <c r="B339" s="288"/>
      <c r="C339" s="288"/>
      <c r="D339" s="288"/>
      <c r="E339" s="288"/>
      <c r="F339" s="288"/>
    </row>
    <row r="340" spans="1:6" s="373" customFormat="1" x14ac:dyDescent="0.3">
      <c r="A340" s="288"/>
      <c r="B340" s="288"/>
      <c r="C340" s="288"/>
      <c r="D340" s="288"/>
      <c r="E340" s="288"/>
      <c r="F340" s="288"/>
    </row>
    <row r="341" spans="1:6" s="373" customFormat="1" x14ac:dyDescent="0.3">
      <c r="A341" s="288"/>
      <c r="B341" s="288"/>
      <c r="C341" s="288"/>
      <c r="D341" s="288"/>
      <c r="E341" s="288"/>
      <c r="F341" s="288"/>
    </row>
    <row r="342" spans="1:6" s="373" customFormat="1" x14ac:dyDescent="0.3">
      <c r="A342" s="288"/>
      <c r="B342" s="288"/>
      <c r="C342" s="288"/>
      <c r="D342" s="288"/>
      <c r="E342" s="288"/>
      <c r="F342" s="288"/>
    </row>
    <row r="343" spans="1:6" s="373" customFormat="1" x14ac:dyDescent="0.3">
      <c r="A343" s="288"/>
      <c r="B343" s="288"/>
      <c r="C343" s="288"/>
      <c r="D343" s="288"/>
      <c r="E343" s="288"/>
      <c r="F343" s="288"/>
    </row>
    <row r="344" spans="1:6" s="373" customFormat="1" x14ac:dyDescent="0.3">
      <c r="A344" s="288"/>
      <c r="B344" s="288"/>
      <c r="C344" s="288"/>
      <c r="D344" s="288"/>
      <c r="E344" s="288"/>
      <c r="F344" s="288"/>
    </row>
    <row r="345" spans="1:6" s="373" customFormat="1" x14ac:dyDescent="0.3">
      <c r="A345" s="288"/>
      <c r="B345" s="288"/>
      <c r="C345" s="288"/>
      <c r="D345" s="288"/>
      <c r="E345" s="288"/>
      <c r="F345" s="288"/>
    </row>
    <row r="346" spans="1:6" s="373" customFormat="1" x14ac:dyDescent="0.3">
      <c r="A346" s="288"/>
      <c r="B346" s="288"/>
      <c r="C346" s="288"/>
      <c r="D346" s="288"/>
      <c r="E346" s="288"/>
      <c r="F346" s="288"/>
    </row>
    <row r="347" spans="1:6" s="373" customFormat="1" x14ac:dyDescent="0.3">
      <c r="A347" s="288"/>
      <c r="B347" s="288"/>
      <c r="C347" s="288"/>
      <c r="D347" s="288"/>
      <c r="E347" s="288"/>
      <c r="F347" s="288"/>
    </row>
    <row r="348" spans="1:6" s="373" customFormat="1" x14ac:dyDescent="0.3">
      <c r="A348" s="288"/>
      <c r="B348" s="288"/>
      <c r="C348" s="288"/>
      <c r="D348" s="288"/>
      <c r="E348" s="288"/>
      <c r="F348" s="288"/>
    </row>
    <row r="349" spans="1:6" s="373" customFormat="1" x14ac:dyDescent="0.3">
      <c r="A349" s="288"/>
      <c r="B349" s="288"/>
      <c r="C349" s="288"/>
      <c r="D349" s="288"/>
      <c r="E349" s="288"/>
      <c r="F349" s="288"/>
    </row>
    <row r="350" spans="1:6" s="373" customFormat="1" x14ac:dyDescent="0.3">
      <c r="A350" s="288"/>
      <c r="B350" s="288"/>
      <c r="C350" s="288"/>
      <c r="D350" s="288"/>
      <c r="E350" s="288"/>
      <c r="F350" s="288"/>
    </row>
    <row r="351" spans="1:6" s="373" customFormat="1" x14ac:dyDescent="0.3">
      <c r="A351" s="288"/>
      <c r="B351" s="288"/>
      <c r="C351" s="288"/>
      <c r="D351" s="288"/>
      <c r="E351" s="288"/>
      <c r="F351" s="288"/>
    </row>
    <row r="352" spans="1:6" s="373" customFormat="1" x14ac:dyDescent="0.3">
      <c r="A352" s="288"/>
      <c r="B352" s="288"/>
      <c r="C352" s="288"/>
      <c r="D352" s="288"/>
      <c r="E352" s="288"/>
      <c r="F352" s="288"/>
    </row>
    <row r="353" spans="1:6" s="373" customFormat="1" x14ac:dyDescent="0.3">
      <c r="A353" s="288"/>
      <c r="B353" s="288"/>
      <c r="C353" s="288"/>
      <c r="D353" s="288"/>
      <c r="E353" s="288"/>
      <c r="F353" s="288"/>
    </row>
    <row r="354" spans="1:6" s="373" customFormat="1" x14ac:dyDescent="0.3">
      <c r="A354" s="288"/>
      <c r="B354" s="288"/>
      <c r="C354" s="288"/>
      <c r="D354" s="288"/>
      <c r="E354" s="288"/>
      <c r="F354" s="288"/>
    </row>
    <row r="355" spans="1:6" s="373" customFormat="1" x14ac:dyDescent="0.3">
      <c r="A355" s="288"/>
      <c r="B355" s="288"/>
      <c r="C355" s="288"/>
      <c r="D355" s="288"/>
      <c r="E355" s="288"/>
      <c r="F355" s="288"/>
    </row>
    <row r="356" spans="1:6" s="373" customFormat="1" x14ac:dyDescent="0.3">
      <c r="A356" s="288"/>
      <c r="B356" s="288"/>
      <c r="C356" s="288"/>
      <c r="D356" s="288"/>
      <c r="E356" s="288"/>
      <c r="F356" s="288"/>
    </row>
    <row r="357" spans="1:6" s="373" customFormat="1" x14ac:dyDescent="0.3">
      <c r="A357" s="288"/>
      <c r="B357" s="288"/>
      <c r="C357" s="288"/>
      <c r="D357" s="288"/>
      <c r="E357" s="288"/>
      <c r="F357" s="288"/>
    </row>
    <row r="358" spans="1:6" s="373" customFormat="1" x14ac:dyDescent="0.3">
      <c r="A358" s="288"/>
      <c r="B358" s="288"/>
      <c r="C358" s="288"/>
      <c r="D358" s="288"/>
      <c r="E358" s="288"/>
      <c r="F358" s="288"/>
    </row>
    <row r="359" spans="1:6" s="373" customFormat="1" x14ac:dyDescent="0.3">
      <c r="A359" s="288"/>
      <c r="B359" s="288"/>
      <c r="C359" s="288"/>
      <c r="D359" s="288"/>
      <c r="E359" s="288"/>
      <c r="F359" s="288"/>
    </row>
    <row r="360" spans="1:6" s="373" customFormat="1" x14ac:dyDescent="0.3">
      <c r="A360" s="288"/>
      <c r="B360" s="288"/>
      <c r="C360" s="288"/>
      <c r="D360" s="288"/>
      <c r="E360" s="288"/>
      <c r="F360" s="288"/>
    </row>
    <row r="361" spans="1:6" s="373" customFormat="1" x14ac:dyDescent="0.3">
      <c r="A361" s="288"/>
      <c r="B361" s="288"/>
      <c r="C361" s="288"/>
      <c r="D361" s="288"/>
      <c r="E361" s="288"/>
      <c r="F361" s="288"/>
    </row>
    <row r="362" spans="1:6" s="373" customFormat="1" x14ac:dyDescent="0.3">
      <c r="A362" s="288"/>
      <c r="B362" s="288"/>
      <c r="C362" s="288"/>
      <c r="D362" s="288"/>
      <c r="E362" s="288"/>
      <c r="F362" s="288"/>
    </row>
    <row r="363" spans="1:6" s="373" customFormat="1" x14ac:dyDescent="0.3">
      <c r="A363" s="288"/>
      <c r="B363" s="288"/>
      <c r="C363" s="288"/>
      <c r="D363" s="288"/>
      <c r="E363" s="288"/>
      <c r="F363" s="288"/>
    </row>
    <row r="364" spans="1:6" s="373" customFormat="1" x14ac:dyDescent="0.3">
      <c r="A364" s="288"/>
      <c r="B364" s="288"/>
      <c r="C364" s="288"/>
      <c r="D364" s="288"/>
      <c r="E364" s="288"/>
      <c r="F364" s="288"/>
    </row>
    <row r="365" spans="1:6" s="373" customFormat="1" x14ac:dyDescent="0.3">
      <c r="A365" s="288"/>
      <c r="B365" s="288"/>
      <c r="C365" s="288"/>
      <c r="D365" s="288"/>
      <c r="E365" s="288"/>
      <c r="F365" s="288"/>
    </row>
    <row r="366" spans="1:6" s="373" customFormat="1" x14ac:dyDescent="0.3">
      <c r="A366" s="288"/>
      <c r="B366" s="288"/>
      <c r="C366" s="288"/>
      <c r="D366" s="288"/>
      <c r="E366" s="288"/>
      <c r="F366" s="288"/>
    </row>
    <row r="367" spans="1:6" s="373" customFormat="1" x14ac:dyDescent="0.3">
      <c r="A367" s="288"/>
      <c r="B367" s="288"/>
      <c r="C367" s="288"/>
      <c r="D367" s="288"/>
      <c r="E367" s="288"/>
      <c r="F367" s="288"/>
    </row>
    <row r="368" spans="1:6" s="373" customFormat="1" x14ac:dyDescent="0.3">
      <c r="A368" s="288"/>
      <c r="B368" s="288"/>
      <c r="C368" s="288"/>
      <c r="D368" s="288"/>
      <c r="E368" s="288"/>
      <c r="F368" s="288"/>
    </row>
    <row r="369" spans="1:6" s="373" customFormat="1" x14ac:dyDescent="0.3">
      <c r="A369" s="288"/>
      <c r="B369" s="288"/>
      <c r="C369" s="288"/>
      <c r="D369" s="288"/>
      <c r="E369" s="288"/>
      <c r="F369" s="288"/>
    </row>
    <row r="370" spans="1:6" s="373" customFormat="1" x14ac:dyDescent="0.3">
      <c r="A370" s="288"/>
      <c r="B370" s="288"/>
      <c r="C370" s="288"/>
      <c r="D370" s="288"/>
      <c r="E370" s="288"/>
      <c r="F370" s="288"/>
    </row>
    <row r="371" spans="1:6" s="373" customFormat="1" x14ac:dyDescent="0.3">
      <c r="A371" s="288"/>
      <c r="B371" s="288"/>
      <c r="C371" s="288"/>
      <c r="D371" s="288"/>
      <c r="E371" s="288"/>
      <c r="F371" s="288"/>
    </row>
    <row r="372" spans="1:6" s="373" customFormat="1" x14ac:dyDescent="0.3">
      <c r="A372" s="288"/>
      <c r="B372" s="288"/>
      <c r="C372" s="288"/>
      <c r="D372" s="288"/>
      <c r="E372" s="288"/>
      <c r="F372" s="288"/>
    </row>
    <row r="373" spans="1:6" s="373" customFormat="1" x14ac:dyDescent="0.3">
      <c r="A373" s="288"/>
      <c r="B373" s="288"/>
      <c r="C373" s="288"/>
      <c r="D373" s="288"/>
      <c r="E373" s="288"/>
      <c r="F373" s="288"/>
    </row>
    <row r="374" spans="1:6" s="373" customFormat="1" x14ac:dyDescent="0.3">
      <c r="A374" s="288"/>
      <c r="B374" s="288"/>
      <c r="C374" s="288"/>
      <c r="D374" s="288"/>
      <c r="E374" s="288"/>
      <c r="F374" s="288"/>
    </row>
    <row r="375" spans="1:6" s="373" customFormat="1" x14ac:dyDescent="0.3">
      <c r="A375" s="288"/>
      <c r="B375" s="288"/>
      <c r="C375" s="288"/>
      <c r="D375" s="288"/>
      <c r="E375" s="288"/>
      <c r="F375" s="288"/>
    </row>
    <row r="376" spans="1:6" s="373" customFormat="1" x14ac:dyDescent="0.3">
      <c r="A376" s="288"/>
      <c r="B376" s="288"/>
      <c r="C376" s="288"/>
      <c r="D376" s="288"/>
      <c r="E376" s="288"/>
      <c r="F376" s="288"/>
    </row>
    <row r="377" spans="1:6" s="373" customFormat="1" x14ac:dyDescent="0.3">
      <c r="A377" s="288"/>
      <c r="B377" s="288"/>
      <c r="C377" s="288"/>
      <c r="D377" s="288"/>
      <c r="E377" s="288"/>
      <c r="F377" s="288"/>
    </row>
    <row r="378" spans="1:6" s="373" customFormat="1" x14ac:dyDescent="0.3">
      <c r="A378" s="288"/>
      <c r="B378" s="288"/>
      <c r="C378" s="288"/>
      <c r="D378" s="288"/>
      <c r="E378" s="288"/>
      <c r="F378" s="288"/>
    </row>
    <row r="379" spans="1:6" s="373" customFormat="1" x14ac:dyDescent="0.3">
      <c r="A379" s="288"/>
      <c r="B379" s="288"/>
      <c r="C379" s="288"/>
      <c r="D379" s="288"/>
      <c r="E379" s="288"/>
      <c r="F379" s="288"/>
    </row>
    <row r="380" spans="1:6" s="373" customFormat="1" x14ac:dyDescent="0.3">
      <c r="A380" s="288"/>
      <c r="B380" s="288"/>
      <c r="C380" s="288"/>
      <c r="D380" s="288"/>
      <c r="E380" s="288"/>
      <c r="F380" s="288"/>
    </row>
    <row r="381" spans="1:6" s="373" customFormat="1" x14ac:dyDescent="0.3">
      <c r="A381" s="288"/>
      <c r="B381" s="288"/>
      <c r="C381" s="288"/>
      <c r="D381" s="288"/>
      <c r="E381" s="288"/>
      <c r="F381" s="288"/>
    </row>
    <row r="382" spans="1:6" s="373" customFormat="1" x14ac:dyDescent="0.3">
      <c r="A382" s="288"/>
      <c r="B382" s="288"/>
      <c r="C382" s="288"/>
      <c r="D382" s="288"/>
      <c r="E382" s="288"/>
      <c r="F382" s="288"/>
    </row>
    <row r="383" spans="1:6" s="373" customFormat="1" x14ac:dyDescent="0.3">
      <c r="A383" s="288"/>
      <c r="B383" s="288"/>
      <c r="C383" s="288"/>
      <c r="D383" s="288"/>
      <c r="E383" s="288"/>
      <c r="F383" s="288"/>
    </row>
    <row r="384" spans="1:6" s="373" customFormat="1" x14ac:dyDescent="0.3">
      <c r="A384" s="288"/>
      <c r="B384" s="288"/>
      <c r="C384" s="288"/>
      <c r="D384" s="288"/>
      <c r="E384" s="288"/>
      <c r="F384" s="288"/>
    </row>
    <row r="385" spans="1:6" s="373" customFormat="1" x14ac:dyDescent="0.3">
      <c r="A385" s="288"/>
      <c r="B385" s="288"/>
      <c r="C385" s="288"/>
      <c r="D385" s="288"/>
      <c r="E385" s="288"/>
      <c r="F385" s="288"/>
    </row>
    <row r="386" spans="1:6" s="373" customFormat="1" x14ac:dyDescent="0.3">
      <c r="A386" s="288"/>
      <c r="B386" s="288"/>
      <c r="C386" s="288"/>
      <c r="D386" s="288"/>
      <c r="E386" s="288"/>
      <c r="F386" s="288"/>
    </row>
    <row r="387" spans="1:6" s="373" customFormat="1" x14ac:dyDescent="0.3">
      <c r="A387" s="288"/>
      <c r="B387" s="288"/>
      <c r="C387" s="288"/>
      <c r="D387" s="288"/>
      <c r="E387" s="288"/>
      <c r="F387" s="288"/>
    </row>
    <row r="388" spans="1:6" s="373" customFormat="1" x14ac:dyDescent="0.3">
      <c r="A388" s="288"/>
      <c r="B388" s="288"/>
      <c r="C388" s="288"/>
      <c r="D388" s="288"/>
      <c r="E388" s="288"/>
      <c r="F388" s="288"/>
    </row>
    <row r="389" spans="1:6" s="373" customFormat="1" x14ac:dyDescent="0.3">
      <c r="A389" s="288"/>
      <c r="B389" s="288"/>
      <c r="C389" s="288"/>
      <c r="D389" s="288"/>
      <c r="E389" s="288"/>
      <c r="F389" s="288"/>
    </row>
    <row r="390" spans="1:6" s="373" customFormat="1" x14ac:dyDescent="0.3">
      <c r="A390" s="288"/>
      <c r="B390" s="288"/>
      <c r="C390" s="288"/>
      <c r="D390" s="288"/>
      <c r="E390" s="288"/>
      <c r="F390" s="288"/>
    </row>
    <row r="391" spans="1:6" s="373" customFormat="1" x14ac:dyDescent="0.3">
      <c r="A391" s="288"/>
      <c r="B391" s="288"/>
      <c r="C391" s="288"/>
      <c r="D391" s="288"/>
      <c r="E391" s="288"/>
      <c r="F391" s="288"/>
    </row>
    <row r="392" spans="1:6" s="373" customFormat="1" x14ac:dyDescent="0.3">
      <c r="A392" s="288"/>
      <c r="B392" s="288"/>
      <c r="C392" s="288"/>
      <c r="D392" s="288"/>
      <c r="E392" s="288"/>
      <c r="F392" s="288"/>
    </row>
    <row r="393" spans="1:6" s="373" customFormat="1" x14ac:dyDescent="0.3">
      <c r="A393" s="288"/>
      <c r="B393" s="288"/>
      <c r="C393" s="288"/>
      <c r="D393" s="288"/>
      <c r="E393" s="288"/>
      <c r="F393" s="288"/>
    </row>
    <row r="394" spans="1:6" s="373" customFormat="1" x14ac:dyDescent="0.3">
      <c r="A394" s="288"/>
      <c r="B394" s="288"/>
      <c r="C394" s="288"/>
      <c r="D394" s="288"/>
      <c r="E394" s="288"/>
      <c r="F394" s="288"/>
    </row>
    <row r="395" spans="1:6" s="373" customFormat="1" x14ac:dyDescent="0.3">
      <c r="A395" s="288"/>
      <c r="B395" s="288"/>
      <c r="C395" s="288"/>
      <c r="D395" s="288"/>
      <c r="E395" s="288"/>
      <c r="F395" s="288"/>
    </row>
    <row r="396" spans="1:6" s="373" customFormat="1" x14ac:dyDescent="0.3">
      <c r="A396" s="288"/>
      <c r="B396" s="288"/>
      <c r="C396" s="288"/>
      <c r="D396" s="288"/>
      <c r="E396" s="288"/>
      <c r="F396" s="288"/>
    </row>
    <row r="397" spans="1:6" s="373" customFormat="1" x14ac:dyDescent="0.3">
      <c r="A397" s="288"/>
      <c r="B397" s="288"/>
      <c r="C397" s="288"/>
      <c r="D397" s="288"/>
      <c r="E397" s="288"/>
      <c r="F397" s="288"/>
    </row>
    <row r="398" spans="1:6" s="373" customFormat="1" x14ac:dyDescent="0.3">
      <c r="A398" s="288"/>
      <c r="B398" s="288"/>
      <c r="C398" s="288"/>
      <c r="D398" s="288"/>
      <c r="E398" s="288"/>
      <c r="F398" s="288"/>
    </row>
    <row r="399" spans="1:6" s="373" customFormat="1" x14ac:dyDescent="0.3">
      <c r="A399" s="288"/>
      <c r="B399" s="288"/>
      <c r="C399" s="288"/>
      <c r="D399" s="288"/>
      <c r="E399" s="288"/>
      <c r="F399" s="288"/>
    </row>
    <row r="400" spans="1:6" s="373" customFormat="1" x14ac:dyDescent="0.3">
      <c r="A400" s="288"/>
      <c r="B400" s="288"/>
      <c r="C400" s="288"/>
      <c r="D400" s="288"/>
      <c r="E400" s="288"/>
      <c r="F400" s="288"/>
    </row>
    <row r="401" spans="1:6" s="373" customFormat="1" x14ac:dyDescent="0.3">
      <c r="A401" s="288"/>
      <c r="B401" s="288"/>
      <c r="C401" s="288"/>
      <c r="D401" s="288"/>
      <c r="E401" s="288"/>
      <c r="F401" s="288"/>
    </row>
    <row r="402" spans="1:6" s="373" customFormat="1" x14ac:dyDescent="0.3">
      <c r="A402" s="288"/>
      <c r="B402" s="288"/>
      <c r="C402" s="288"/>
      <c r="D402" s="288"/>
      <c r="E402" s="288"/>
      <c r="F402" s="288"/>
    </row>
    <row r="403" spans="1:6" s="373" customFormat="1" x14ac:dyDescent="0.3">
      <c r="A403" s="288"/>
      <c r="B403" s="288"/>
      <c r="C403" s="288"/>
      <c r="D403" s="288"/>
      <c r="E403" s="288"/>
      <c r="F403" s="288"/>
    </row>
    <row r="404" spans="1:6" s="373" customFormat="1" x14ac:dyDescent="0.3">
      <c r="A404" s="288"/>
      <c r="B404" s="288"/>
      <c r="C404" s="288"/>
      <c r="D404" s="288"/>
      <c r="E404" s="288"/>
      <c r="F404" s="288"/>
    </row>
    <row r="405" spans="1:6" s="373" customFormat="1" x14ac:dyDescent="0.3">
      <c r="A405" s="288"/>
      <c r="B405" s="288"/>
      <c r="C405" s="288"/>
      <c r="D405" s="288"/>
      <c r="E405" s="288"/>
      <c r="F405" s="288"/>
    </row>
    <row r="406" spans="1:6" s="373" customFormat="1" x14ac:dyDescent="0.3">
      <c r="A406" s="288"/>
      <c r="B406" s="288"/>
      <c r="C406" s="288"/>
      <c r="D406" s="288"/>
      <c r="E406" s="288"/>
      <c r="F406" s="288"/>
    </row>
    <row r="407" spans="1:6" s="373" customFormat="1" x14ac:dyDescent="0.3">
      <c r="A407" s="288"/>
      <c r="B407" s="288"/>
      <c r="C407" s="288"/>
      <c r="D407" s="288"/>
      <c r="E407" s="288"/>
      <c r="F407" s="288"/>
    </row>
    <row r="408" spans="1:6" s="373" customFormat="1" x14ac:dyDescent="0.3">
      <c r="A408" s="288"/>
      <c r="B408" s="288"/>
      <c r="C408" s="288"/>
      <c r="D408" s="288"/>
      <c r="E408" s="288"/>
      <c r="F408" s="288"/>
    </row>
    <row r="409" spans="1:6" s="373" customFormat="1" x14ac:dyDescent="0.3">
      <c r="A409" s="288"/>
      <c r="B409" s="288"/>
      <c r="C409" s="288"/>
      <c r="D409" s="288"/>
      <c r="E409" s="288"/>
      <c r="F409" s="288"/>
    </row>
    <row r="410" spans="1:6" s="373" customFormat="1" x14ac:dyDescent="0.3">
      <c r="A410" s="288"/>
      <c r="B410" s="288"/>
      <c r="C410" s="288"/>
      <c r="D410" s="288"/>
      <c r="E410" s="288"/>
      <c r="F410" s="288"/>
    </row>
    <row r="411" spans="1:6" s="373" customFormat="1" x14ac:dyDescent="0.3">
      <c r="A411" s="288"/>
      <c r="B411" s="288"/>
      <c r="C411" s="288"/>
      <c r="D411" s="288"/>
      <c r="E411" s="288"/>
      <c r="F411" s="288"/>
    </row>
    <row r="412" spans="1:6" s="373" customFormat="1" x14ac:dyDescent="0.3">
      <c r="A412" s="288"/>
      <c r="B412" s="288"/>
      <c r="C412" s="288"/>
      <c r="D412" s="288"/>
      <c r="E412" s="288"/>
      <c r="F412" s="288"/>
    </row>
    <row r="413" spans="1:6" s="373" customFormat="1" x14ac:dyDescent="0.3">
      <c r="A413" s="288"/>
      <c r="B413" s="288"/>
      <c r="C413" s="288"/>
      <c r="D413" s="288"/>
      <c r="E413" s="288"/>
      <c r="F413" s="288"/>
    </row>
    <row r="414" spans="1:6" s="373" customFormat="1" x14ac:dyDescent="0.3">
      <c r="A414" s="288"/>
      <c r="B414" s="288"/>
      <c r="C414" s="288"/>
      <c r="D414" s="288"/>
      <c r="E414" s="288"/>
      <c r="F414" s="288"/>
    </row>
    <row r="415" spans="1:6" s="373" customFormat="1" x14ac:dyDescent="0.3">
      <c r="A415" s="288"/>
      <c r="B415" s="288"/>
      <c r="C415" s="288"/>
      <c r="D415" s="288"/>
      <c r="E415" s="288"/>
      <c r="F415" s="288"/>
    </row>
    <row r="416" spans="1:6" s="373" customFormat="1" x14ac:dyDescent="0.3">
      <c r="A416" s="288"/>
      <c r="B416" s="288"/>
      <c r="C416" s="288"/>
      <c r="D416" s="288"/>
      <c r="E416" s="288"/>
      <c r="F416" s="288"/>
    </row>
    <row r="417" spans="1:6" s="373" customFormat="1" x14ac:dyDescent="0.3">
      <c r="A417" s="288"/>
      <c r="B417" s="288"/>
      <c r="C417" s="288"/>
      <c r="D417" s="288"/>
      <c r="E417" s="288"/>
      <c r="F417" s="288"/>
    </row>
    <row r="418" spans="1:6" s="373" customFormat="1" x14ac:dyDescent="0.3">
      <c r="A418" s="288"/>
      <c r="B418" s="288"/>
      <c r="C418" s="288"/>
      <c r="D418" s="288"/>
      <c r="E418" s="288"/>
      <c r="F418" s="288"/>
    </row>
    <row r="419" spans="1:6" s="373" customFormat="1" x14ac:dyDescent="0.3">
      <c r="A419" s="288"/>
      <c r="B419" s="288"/>
      <c r="C419" s="288"/>
      <c r="D419" s="288"/>
      <c r="E419" s="288"/>
      <c r="F419" s="288"/>
    </row>
    <row r="420" spans="1:6" s="373" customFormat="1" x14ac:dyDescent="0.3">
      <c r="A420" s="288"/>
      <c r="B420" s="288"/>
      <c r="C420" s="288"/>
      <c r="D420" s="288"/>
      <c r="E420" s="288"/>
      <c r="F420" s="288"/>
    </row>
    <row r="421" spans="1:6" s="373" customFormat="1" x14ac:dyDescent="0.3">
      <c r="A421" s="288"/>
      <c r="B421" s="288"/>
      <c r="C421" s="288"/>
      <c r="D421" s="288"/>
      <c r="E421" s="288"/>
      <c r="F421" s="288"/>
    </row>
    <row r="422" spans="1:6" s="373" customFormat="1" x14ac:dyDescent="0.3">
      <c r="A422" s="288"/>
      <c r="B422" s="288"/>
      <c r="C422" s="288"/>
      <c r="D422" s="288"/>
      <c r="E422" s="288"/>
      <c r="F422" s="288"/>
    </row>
    <row r="423" spans="1:6" s="373" customFormat="1" x14ac:dyDescent="0.3">
      <c r="A423" s="288"/>
      <c r="B423" s="288"/>
      <c r="C423" s="288"/>
      <c r="D423" s="288"/>
      <c r="E423" s="288"/>
      <c r="F423" s="288"/>
    </row>
    <row r="424" spans="1:6" s="373" customFormat="1" x14ac:dyDescent="0.3">
      <c r="A424" s="288"/>
      <c r="B424" s="288"/>
      <c r="C424" s="288"/>
      <c r="D424" s="288"/>
      <c r="E424" s="288"/>
      <c r="F424" s="288"/>
    </row>
    <row r="425" spans="1:6" s="373" customFormat="1" x14ac:dyDescent="0.3">
      <c r="A425" s="288"/>
      <c r="B425" s="288"/>
      <c r="C425" s="288"/>
      <c r="D425" s="288"/>
      <c r="E425" s="288"/>
      <c r="F425" s="288"/>
    </row>
    <row r="426" spans="1:6" s="373" customFormat="1" x14ac:dyDescent="0.3">
      <c r="A426" s="288"/>
      <c r="B426" s="288"/>
      <c r="C426" s="288"/>
      <c r="D426" s="288"/>
      <c r="E426" s="288"/>
      <c r="F426" s="288"/>
    </row>
    <row r="427" spans="1:6" s="373" customFormat="1" x14ac:dyDescent="0.3">
      <c r="A427" s="288"/>
      <c r="B427" s="288"/>
      <c r="C427" s="288"/>
      <c r="D427" s="288"/>
      <c r="E427" s="288"/>
      <c r="F427" s="288"/>
    </row>
    <row r="428" spans="1:6" s="373" customFormat="1" x14ac:dyDescent="0.3">
      <c r="A428" s="288"/>
      <c r="B428" s="288"/>
      <c r="C428" s="288"/>
      <c r="D428" s="288"/>
      <c r="E428" s="288"/>
      <c r="F428" s="288"/>
    </row>
    <row r="429" spans="1:6" s="373" customFormat="1" x14ac:dyDescent="0.3">
      <c r="A429" s="288"/>
      <c r="B429" s="288"/>
      <c r="C429" s="288"/>
      <c r="D429" s="288"/>
      <c r="E429" s="288"/>
      <c r="F429" s="288"/>
    </row>
    <row r="430" spans="1:6" s="373" customFormat="1" x14ac:dyDescent="0.3">
      <c r="A430" s="288"/>
      <c r="B430" s="288"/>
      <c r="C430" s="288"/>
      <c r="D430" s="288"/>
      <c r="E430" s="288"/>
      <c r="F430" s="288"/>
    </row>
    <row r="431" spans="1:6" s="373" customFormat="1" x14ac:dyDescent="0.3">
      <c r="A431" s="288"/>
      <c r="B431" s="288"/>
      <c r="C431" s="288"/>
      <c r="D431" s="288"/>
      <c r="E431" s="288"/>
      <c r="F431" s="288"/>
    </row>
    <row r="432" spans="1:6" s="373" customFormat="1" x14ac:dyDescent="0.3">
      <c r="A432" s="288"/>
      <c r="B432" s="288"/>
      <c r="C432" s="288"/>
      <c r="D432" s="288"/>
      <c r="E432" s="288"/>
      <c r="F432" s="288"/>
    </row>
    <row r="433" spans="1:6" s="373" customFormat="1" x14ac:dyDescent="0.3">
      <c r="A433" s="288"/>
      <c r="B433" s="288"/>
      <c r="C433" s="288"/>
      <c r="D433" s="288"/>
      <c r="E433" s="288"/>
      <c r="F433" s="288"/>
    </row>
    <row r="434" spans="1:6" s="373" customFormat="1" x14ac:dyDescent="0.3">
      <c r="A434" s="288"/>
      <c r="B434" s="288"/>
      <c r="C434" s="288"/>
      <c r="D434" s="288"/>
      <c r="E434" s="288"/>
      <c r="F434" s="288"/>
    </row>
    <row r="435" spans="1:6" s="373" customFormat="1" x14ac:dyDescent="0.3">
      <c r="A435" s="288"/>
      <c r="B435" s="288"/>
      <c r="C435" s="288"/>
      <c r="D435" s="288"/>
      <c r="E435" s="288"/>
      <c r="F435" s="288"/>
    </row>
    <row r="436" spans="1:6" s="373" customFormat="1" x14ac:dyDescent="0.3">
      <c r="A436" s="288"/>
      <c r="B436" s="288"/>
      <c r="C436" s="288"/>
      <c r="D436" s="288"/>
      <c r="E436" s="288"/>
      <c r="F436" s="288"/>
    </row>
    <row r="437" spans="1:6" s="373" customFormat="1" x14ac:dyDescent="0.3">
      <c r="A437" s="288"/>
      <c r="B437" s="288"/>
      <c r="C437" s="288"/>
      <c r="D437" s="288"/>
      <c r="E437" s="288"/>
      <c r="F437" s="288"/>
    </row>
    <row r="438" spans="1:6" s="373" customFormat="1" x14ac:dyDescent="0.3">
      <c r="A438" s="288"/>
      <c r="B438" s="288"/>
      <c r="C438" s="288"/>
      <c r="D438" s="288"/>
      <c r="E438" s="288"/>
      <c r="F438" s="288"/>
    </row>
    <row r="439" spans="1:6" s="373" customFormat="1" x14ac:dyDescent="0.3">
      <c r="A439" s="288"/>
      <c r="B439" s="288"/>
      <c r="C439" s="288"/>
      <c r="D439" s="288"/>
      <c r="E439" s="288"/>
      <c r="F439" s="288"/>
    </row>
    <row r="440" spans="1:6" s="373" customFormat="1" x14ac:dyDescent="0.3">
      <c r="A440" s="288"/>
      <c r="B440" s="288"/>
      <c r="C440" s="288"/>
      <c r="D440" s="288"/>
      <c r="E440" s="288"/>
      <c r="F440" s="288"/>
    </row>
    <row r="441" spans="1:6" s="373" customFormat="1" x14ac:dyDescent="0.3">
      <c r="A441" s="288"/>
      <c r="B441" s="288"/>
      <c r="C441" s="288"/>
      <c r="D441" s="288"/>
      <c r="E441" s="288"/>
      <c r="F441" s="288"/>
    </row>
    <row r="442" spans="1:6" s="373" customFormat="1" x14ac:dyDescent="0.3">
      <c r="A442" s="288"/>
      <c r="B442" s="288"/>
      <c r="C442" s="288"/>
      <c r="D442" s="288"/>
      <c r="E442" s="288"/>
      <c r="F442" s="288"/>
    </row>
    <row r="443" spans="1:6" s="373" customFormat="1" x14ac:dyDescent="0.3">
      <c r="A443" s="288"/>
      <c r="B443" s="288"/>
      <c r="C443" s="288"/>
      <c r="D443" s="288"/>
      <c r="E443" s="288"/>
      <c r="F443" s="288"/>
    </row>
    <row r="444" spans="1:6" s="373" customFormat="1" x14ac:dyDescent="0.3">
      <c r="A444" s="288"/>
      <c r="B444" s="288"/>
      <c r="C444" s="288"/>
      <c r="D444" s="288"/>
      <c r="E444" s="288"/>
      <c r="F444" s="288"/>
    </row>
    <row r="445" spans="1:6" s="373" customFormat="1" x14ac:dyDescent="0.3">
      <c r="A445" s="288"/>
      <c r="B445" s="288"/>
      <c r="C445" s="288"/>
      <c r="D445" s="288"/>
      <c r="E445" s="288"/>
      <c r="F445" s="288"/>
    </row>
    <row r="446" spans="1:6" s="373" customFormat="1" x14ac:dyDescent="0.3">
      <c r="A446" s="288"/>
      <c r="B446" s="288"/>
      <c r="C446" s="288"/>
      <c r="D446" s="288"/>
      <c r="E446" s="288"/>
      <c r="F446" s="288"/>
    </row>
    <row r="447" spans="1:6" s="373" customFormat="1" x14ac:dyDescent="0.3">
      <c r="A447" s="288"/>
      <c r="B447" s="288"/>
      <c r="C447" s="288"/>
      <c r="D447" s="288"/>
      <c r="E447" s="288"/>
      <c r="F447" s="288"/>
    </row>
    <row r="448" spans="1:6" s="373" customFormat="1" x14ac:dyDescent="0.3">
      <c r="A448" s="288"/>
      <c r="B448" s="288"/>
      <c r="C448" s="288"/>
      <c r="D448" s="288"/>
      <c r="E448" s="288"/>
      <c r="F448" s="288"/>
    </row>
    <row r="449" spans="1:6" s="373" customFormat="1" x14ac:dyDescent="0.3">
      <c r="A449" s="288"/>
      <c r="B449" s="288"/>
      <c r="C449" s="288"/>
      <c r="D449" s="288"/>
      <c r="E449" s="288"/>
      <c r="F449" s="288"/>
    </row>
    <row r="450" spans="1:6" s="373" customFormat="1" x14ac:dyDescent="0.3">
      <c r="A450" s="288"/>
      <c r="B450" s="288"/>
      <c r="C450" s="288"/>
      <c r="D450" s="288"/>
      <c r="E450" s="288"/>
      <c r="F450" s="288"/>
    </row>
    <row r="451" spans="1:6" s="373" customFormat="1" x14ac:dyDescent="0.3">
      <c r="A451" s="288"/>
      <c r="B451" s="288"/>
      <c r="C451" s="288"/>
      <c r="D451" s="288"/>
      <c r="E451" s="288"/>
      <c r="F451" s="288"/>
    </row>
    <row r="452" spans="1:6" s="373" customFormat="1" x14ac:dyDescent="0.3">
      <c r="A452" s="288"/>
      <c r="B452" s="288"/>
      <c r="C452" s="288"/>
      <c r="D452" s="288"/>
      <c r="E452" s="288"/>
      <c r="F452" s="288"/>
    </row>
    <row r="453" spans="1:6" s="373" customFormat="1" x14ac:dyDescent="0.3">
      <c r="A453" s="288"/>
      <c r="B453" s="288"/>
      <c r="C453" s="288"/>
      <c r="D453" s="288"/>
      <c r="E453" s="288"/>
      <c r="F453" s="288"/>
    </row>
    <row r="454" spans="1:6" s="373" customFormat="1" x14ac:dyDescent="0.3">
      <c r="A454" s="288"/>
      <c r="B454" s="288"/>
      <c r="C454" s="288"/>
      <c r="D454" s="288"/>
      <c r="E454" s="288"/>
      <c r="F454" s="288"/>
    </row>
    <row r="455" spans="1:6" s="373" customFormat="1" x14ac:dyDescent="0.3">
      <c r="A455" s="288"/>
      <c r="B455" s="288"/>
      <c r="C455" s="288"/>
      <c r="D455" s="288"/>
      <c r="E455" s="288"/>
      <c r="F455" s="288"/>
    </row>
    <row r="456" spans="1:6" s="373" customFormat="1" x14ac:dyDescent="0.3">
      <c r="A456" s="288"/>
      <c r="B456" s="288"/>
      <c r="C456" s="288"/>
      <c r="D456" s="288"/>
      <c r="E456" s="288"/>
      <c r="F456" s="288"/>
    </row>
    <row r="457" spans="1:6" s="373" customFormat="1" x14ac:dyDescent="0.3">
      <c r="A457" s="288"/>
      <c r="B457" s="288"/>
      <c r="C457" s="288"/>
      <c r="D457" s="288"/>
      <c r="E457" s="288"/>
      <c r="F457" s="288"/>
    </row>
    <row r="458" spans="1:6" s="373" customFormat="1" x14ac:dyDescent="0.3">
      <c r="A458" s="288"/>
      <c r="B458" s="288"/>
      <c r="C458" s="288"/>
      <c r="D458" s="288"/>
      <c r="E458" s="288"/>
      <c r="F458" s="288"/>
    </row>
    <row r="459" spans="1:6" s="373" customFormat="1" x14ac:dyDescent="0.3">
      <c r="A459" s="288"/>
      <c r="B459" s="288"/>
      <c r="C459" s="288"/>
      <c r="D459" s="288"/>
      <c r="E459" s="288"/>
      <c r="F459" s="288"/>
    </row>
    <row r="460" spans="1:6" s="373" customFormat="1" x14ac:dyDescent="0.3">
      <c r="A460" s="288"/>
      <c r="B460" s="288"/>
      <c r="C460" s="288"/>
      <c r="D460" s="288"/>
      <c r="E460" s="288"/>
      <c r="F460" s="288"/>
    </row>
    <row r="461" spans="1:6" s="373" customFormat="1" x14ac:dyDescent="0.3">
      <c r="A461" s="288"/>
      <c r="B461" s="288"/>
      <c r="C461" s="288"/>
      <c r="D461" s="288"/>
      <c r="E461" s="288"/>
      <c r="F461" s="288"/>
    </row>
    <row r="462" spans="1:6" s="373" customFormat="1" x14ac:dyDescent="0.3">
      <c r="A462" s="288"/>
      <c r="B462" s="288"/>
      <c r="C462" s="288"/>
      <c r="D462" s="288"/>
      <c r="E462" s="288"/>
      <c r="F462" s="288"/>
    </row>
    <row r="463" spans="1:6" s="373" customFormat="1" x14ac:dyDescent="0.3">
      <c r="A463" s="288"/>
      <c r="B463" s="288"/>
      <c r="C463" s="288"/>
      <c r="D463" s="288"/>
      <c r="E463" s="288"/>
      <c r="F463" s="288"/>
    </row>
    <row r="464" spans="1:6" s="373" customFormat="1" x14ac:dyDescent="0.3">
      <c r="A464" s="288"/>
      <c r="B464" s="288"/>
      <c r="C464" s="288"/>
      <c r="D464" s="288"/>
      <c r="E464" s="288"/>
      <c r="F464" s="288"/>
    </row>
    <row r="465" spans="1:6" s="373" customFormat="1" x14ac:dyDescent="0.3">
      <c r="A465" s="288"/>
      <c r="B465" s="288"/>
      <c r="C465" s="288"/>
      <c r="D465" s="288"/>
      <c r="E465" s="288"/>
      <c r="F465" s="288"/>
    </row>
    <row r="466" spans="1:6" s="373" customFormat="1" x14ac:dyDescent="0.3">
      <c r="A466" s="288"/>
      <c r="B466" s="288"/>
      <c r="C466" s="288"/>
      <c r="D466" s="288"/>
      <c r="E466" s="288"/>
      <c r="F466" s="288"/>
    </row>
    <row r="467" spans="1:6" s="373" customFormat="1" x14ac:dyDescent="0.3">
      <c r="A467" s="288"/>
      <c r="B467" s="288"/>
      <c r="C467" s="288"/>
      <c r="D467" s="288"/>
      <c r="E467" s="288"/>
      <c r="F467" s="288"/>
    </row>
    <row r="468" spans="1:6" s="373" customFormat="1" x14ac:dyDescent="0.3">
      <c r="A468" s="288"/>
      <c r="B468" s="288"/>
      <c r="C468" s="288"/>
      <c r="D468" s="288"/>
      <c r="E468" s="288"/>
      <c r="F468" s="288"/>
    </row>
    <row r="469" spans="1:6" s="373" customFormat="1" x14ac:dyDescent="0.3">
      <c r="A469" s="288"/>
      <c r="B469" s="288"/>
      <c r="C469" s="288"/>
      <c r="D469" s="288"/>
      <c r="E469" s="288"/>
      <c r="F469" s="288"/>
    </row>
    <row r="470" spans="1:6" s="373" customFormat="1" x14ac:dyDescent="0.3">
      <c r="A470" s="288"/>
      <c r="B470" s="288"/>
      <c r="C470" s="288"/>
      <c r="D470" s="288"/>
      <c r="E470" s="288"/>
      <c r="F470" s="288"/>
    </row>
    <row r="471" spans="1:6" s="373" customFormat="1" x14ac:dyDescent="0.3">
      <c r="A471" s="288"/>
      <c r="B471" s="288"/>
      <c r="C471" s="288"/>
      <c r="D471" s="288"/>
      <c r="E471" s="288"/>
      <c r="F471" s="288"/>
    </row>
    <row r="472" spans="1:6" s="373" customFormat="1" x14ac:dyDescent="0.3">
      <c r="A472" s="288"/>
      <c r="B472" s="288"/>
      <c r="C472" s="288"/>
      <c r="D472" s="288"/>
      <c r="E472" s="288"/>
      <c r="F472" s="288"/>
    </row>
    <row r="473" spans="1:6" s="373" customFormat="1" x14ac:dyDescent="0.3">
      <c r="A473" s="288"/>
      <c r="B473" s="288"/>
      <c r="C473" s="288"/>
      <c r="D473" s="288"/>
      <c r="E473" s="288"/>
      <c r="F473" s="288"/>
    </row>
    <row r="474" spans="1:6" s="373" customFormat="1" x14ac:dyDescent="0.3">
      <c r="A474" s="288"/>
      <c r="B474" s="288"/>
      <c r="C474" s="288"/>
      <c r="D474" s="288"/>
      <c r="E474" s="288"/>
      <c r="F474" s="288"/>
    </row>
    <row r="475" spans="1:6" s="373" customFormat="1" x14ac:dyDescent="0.3">
      <c r="A475" s="288"/>
      <c r="B475" s="288"/>
      <c r="C475" s="288"/>
      <c r="D475" s="288"/>
      <c r="E475" s="288"/>
      <c r="F475" s="288"/>
    </row>
    <row r="476" spans="1:6" s="373" customFormat="1" x14ac:dyDescent="0.3">
      <c r="A476" s="288"/>
      <c r="B476" s="288"/>
      <c r="C476" s="288"/>
      <c r="D476" s="288"/>
      <c r="E476" s="288"/>
      <c r="F476" s="288"/>
    </row>
    <row r="477" spans="1:6" s="373" customFormat="1" x14ac:dyDescent="0.3">
      <c r="A477" s="288"/>
      <c r="B477" s="288"/>
      <c r="C477" s="288"/>
      <c r="D477" s="288"/>
      <c r="E477" s="288"/>
      <c r="F477" s="288"/>
    </row>
    <row r="478" spans="1:6" s="373" customFormat="1" x14ac:dyDescent="0.3">
      <c r="A478" s="288"/>
      <c r="B478" s="288"/>
      <c r="C478" s="288"/>
      <c r="D478" s="288"/>
      <c r="E478" s="288"/>
      <c r="F478" s="288"/>
    </row>
    <row r="479" spans="1:6" s="373" customFormat="1" x14ac:dyDescent="0.3">
      <c r="A479" s="288"/>
      <c r="B479" s="288"/>
      <c r="C479" s="288"/>
      <c r="D479" s="288"/>
      <c r="E479" s="288"/>
      <c r="F479" s="288"/>
    </row>
    <row r="480" spans="1:6" s="373" customFormat="1" x14ac:dyDescent="0.3">
      <c r="A480" s="288"/>
      <c r="B480" s="288"/>
      <c r="C480" s="288"/>
      <c r="D480" s="288"/>
      <c r="E480" s="288"/>
      <c r="F480" s="288"/>
    </row>
    <row r="481" spans="1:6" s="373" customFormat="1" x14ac:dyDescent="0.3">
      <c r="A481" s="288"/>
      <c r="B481" s="288"/>
      <c r="C481" s="288"/>
      <c r="D481" s="288"/>
      <c r="E481" s="288"/>
      <c r="F481" s="288"/>
    </row>
    <row r="482" spans="1:6" s="373" customFormat="1" x14ac:dyDescent="0.3">
      <c r="A482" s="288"/>
      <c r="B482" s="288"/>
      <c r="C482" s="288"/>
      <c r="D482" s="288"/>
      <c r="E482" s="288"/>
      <c r="F482" s="288"/>
    </row>
    <row r="483" spans="1:6" s="373" customFormat="1" x14ac:dyDescent="0.3">
      <c r="A483" s="288"/>
      <c r="B483" s="288"/>
      <c r="C483" s="288"/>
      <c r="D483" s="288"/>
      <c r="E483" s="288"/>
      <c r="F483" s="288"/>
    </row>
    <row r="484" spans="1:6" s="373" customFormat="1" x14ac:dyDescent="0.3">
      <c r="A484" s="288"/>
      <c r="B484" s="288"/>
      <c r="C484" s="288"/>
      <c r="D484" s="288"/>
      <c r="E484" s="288"/>
      <c r="F484" s="288"/>
    </row>
    <row r="485" spans="1:6" s="373" customFormat="1" x14ac:dyDescent="0.3">
      <c r="A485" s="288"/>
      <c r="B485" s="288"/>
      <c r="C485" s="288"/>
      <c r="D485" s="288"/>
      <c r="E485" s="288"/>
      <c r="F485" s="288"/>
    </row>
    <row r="486" spans="1:6" s="373" customFormat="1" x14ac:dyDescent="0.3">
      <c r="A486" s="288"/>
      <c r="B486" s="288"/>
      <c r="C486" s="288"/>
      <c r="D486" s="288"/>
      <c r="E486" s="288"/>
      <c r="F486" s="288"/>
    </row>
    <row r="487" spans="1:6" s="373" customFormat="1" x14ac:dyDescent="0.3">
      <c r="A487" s="288"/>
      <c r="B487" s="288"/>
      <c r="C487" s="288"/>
      <c r="D487" s="288"/>
      <c r="E487" s="288"/>
      <c r="F487" s="288"/>
    </row>
    <row r="488" spans="1:6" s="373" customFormat="1" x14ac:dyDescent="0.3">
      <c r="A488" s="288"/>
      <c r="B488" s="288"/>
      <c r="C488" s="288"/>
      <c r="D488" s="288"/>
      <c r="E488" s="288"/>
      <c r="F488" s="288"/>
    </row>
    <row r="489" spans="1:6" s="373" customFormat="1" x14ac:dyDescent="0.3">
      <c r="A489" s="288"/>
      <c r="B489" s="288"/>
      <c r="C489" s="288"/>
      <c r="D489" s="288"/>
      <c r="E489" s="288"/>
      <c r="F489" s="288"/>
    </row>
    <row r="490" spans="1:6" s="373" customFormat="1" x14ac:dyDescent="0.3">
      <c r="A490" s="288"/>
      <c r="B490" s="288"/>
      <c r="C490" s="288"/>
      <c r="D490" s="288"/>
      <c r="E490" s="288"/>
      <c r="F490" s="288"/>
    </row>
    <row r="491" spans="1:6" s="373" customFormat="1" x14ac:dyDescent="0.3">
      <c r="A491" s="288"/>
      <c r="B491" s="288"/>
      <c r="C491" s="288"/>
      <c r="D491" s="288"/>
      <c r="E491" s="288"/>
      <c r="F491" s="288"/>
    </row>
    <row r="492" spans="1:6" s="373" customFormat="1" x14ac:dyDescent="0.3">
      <c r="A492" s="288"/>
      <c r="B492" s="288"/>
      <c r="C492" s="288"/>
      <c r="D492" s="288"/>
      <c r="E492" s="288"/>
      <c r="F492" s="288"/>
    </row>
    <row r="493" spans="1:6" s="373" customFormat="1" x14ac:dyDescent="0.3">
      <c r="A493" s="288"/>
      <c r="B493" s="288"/>
      <c r="C493" s="288"/>
      <c r="D493" s="288"/>
      <c r="E493" s="288"/>
      <c r="F493" s="288"/>
    </row>
    <row r="494" spans="1:6" s="373" customFormat="1" x14ac:dyDescent="0.3">
      <c r="A494" s="288"/>
      <c r="B494" s="288"/>
      <c r="C494" s="288"/>
      <c r="D494" s="288"/>
      <c r="E494" s="288"/>
      <c r="F494" s="288"/>
    </row>
    <row r="495" spans="1:6" s="373" customFormat="1" x14ac:dyDescent="0.3">
      <c r="A495" s="288"/>
      <c r="B495" s="288"/>
      <c r="C495" s="288"/>
      <c r="D495" s="288"/>
      <c r="E495" s="288"/>
      <c r="F495" s="288"/>
    </row>
    <row r="496" spans="1:6" s="373" customFormat="1" x14ac:dyDescent="0.3">
      <c r="A496" s="288"/>
      <c r="B496" s="288"/>
      <c r="C496" s="288"/>
      <c r="D496" s="288"/>
      <c r="E496" s="288"/>
      <c r="F496" s="288"/>
    </row>
    <row r="497" spans="1:6" s="373" customFormat="1" x14ac:dyDescent="0.3">
      <c r="A497" s="288"/>
      <c r="B497" s="288"/>
      <c r="C497" s="288"/>
      <c r="D497" s="288"/>
      <c r="E497" s="288"/>
      <c r="F497" s="288"/>
    </row>
    <row r="498" spans="1:6" s="373" customFormat="1" x14ac:dyDescent="0.3">
      <c r="A498" s="288"/>
      <c r="B498" s="288"/>
      <c r="C498" s="288"/>
      <c r="D498" s="288"/>
      <c r="E498" s="288"/>
      <c r="F498" s="288"/>
    </row>
    <row r="499" spans="1:6" s="373" customFormat="1" x14ac:dyDescent="0.3">
      <c r="A499" s="288"/>
      <c r="B499" s="288"/>
      <c r="C499" s="288"/>
      <c r="D499" s="288"/>
      <c r="E499" s="288"/>
      <c r="F499" s="288"/>
    </row>
    <row r="500" spans="1:6" s="373" customFormat="1" x14ac:dyDescent="0.3">
      <c r="A500" s="288"/>
      <c r="B500" s="288"/>
      <c r="C500" s="288"/>
      <c r="D500" s="288"/>
      <c r="E500" s="288"/>
      <c r="F500" s="288"/>
    </row>
    <row r="501" spans="1:6" s="373" customFormat="1" x14ac:dyDescent="0.3">
      <c r="A501" s="288"/>
      <c r="B501" s="288"/>
      <c r="C501" s="288"/>
      <c r="D501" s="288"/>
      <c r="E501" s="288"/>
      <c r="F501" s="288"/>
    </row>
    <row r="502" spans="1:6" s="373" customFormat="1" x14ac:dyDescent="0.3">
      <c r="A502" s="288"/>
      <c r="B502" s="288"/>
      <c r="C502" s="288"/>
      <c r="D502" s="288"/>
      <c r="E502" s="288"/>
      <c r="F502" s="288"/>
    </row>
    <row r="503" spans="1:6" s="373" customFormat="1" x14ac:dyDescent="0.3">
      <c r="A503" s="288"/>
      <c r="B503" s="288"/>
      <c r="C503" s="288"/>
      <c r="D503" s="288"/>
      <c r="E503" s="288"/>
      <c r="F503" s="288"/>
    </row>
    <row r="504" spans="1:6" s="373" customFormat="1" x14ac:dyDescent="0.3">
      <c r="A504" s="288"/>
      <c r="B504" s="288"/>
      <c r="C504" s="288"/>
      <c r="D504" s="288"/>
      <c r="E504" s="288"/>
      <c r="F504" s="288"/>
    </row>
    <row r="505" spans="1:6" s="373" customFormat="1" x14ac:dyDescent="0.3">
      <c r="A505" s="288"/>
      <c r="B505" s="288"/>
      <c r="C505" s="288"/>
      <c r="D505" s="288"/>
      <c r="E505" s="288"/>
      <c r="F505" s="288"/>
    </row>
    <row r="506" spans="1:6" s="373" customFormat="1" x14ac:dyDescent="0.3">
      <c r="A506" s="288"/>
      <c r="B506" s="288"/>
      <c r="C506" s="288"/>
      <c r="D506" s="288"/>
      <c r="E506" s="288"/>
      <c r="F506" s="288"/>
    </row>
    <row r="507" spans="1:6" s="373" customFormat="1" x14ac:dyDescent="0.3">
      <c r="A507" s="288"/>
      <c r="B507" s="288"/>
      <c r="C507" s="288"/>
      <c r="D507" s="288"/>
      <c r="E507" s="288"/>
      <c r="F507" s="288"/>
    </row>
    <row r="508" spans="1:6" s="373" customFormat="1" x14ac:dyDescent="0.3">
      <c r="A508" s="288"/>
      <c r="B508" s="288"/>
      <c r="C508" s="288"/>
      <c r="D508" s="288"/>
      <c r="E508" s="288"/>
      <c r="F508" s="288"/>
    </row>
    <row r="509" spans="1:6" s="373" customFormat="1" x14ac:dyDescent="0.3">
      <c r="A509" s="288"/>
      <c r="B509" s="288"/>
      <c r="C509" s="288"/>
      <c r="D509" s="288"/>
      <c r="E509" s="288"/>
      <c r="F509" s="288"/>
    </row>
    <row r="510" spans="1:6" s="373" customFormat="1" x14ac:dyDescent="0.3">
      <c r="A510" s="288"/>
      <c r="B510" s="288"/>
      <c r="C510" s="288"/>
      <c r="D510" s="288"/>
      <c r="E510" s="288"/>
      <c r="F510" s="288"/>
    </row>
    <row r="511" spans="1:6" s="373" customFormat="1" x14ac:dyDescent="0.3">
      <c r="A511" s="288"/>
      <c r="B511" s="288"/>
      <c r="C511" s="288"/>
      <c r="D511" s="288"/>
      <c r="E511" s="288"/>
      <c r="F511" s="288"/>
    </row>
    <row r="512" spans="1:6" s="373" customFormat="1" x14ac:dyDescent="0.3">
      <c r="A512" s="288"/>
      <c r="B512" s="288"/>
      <c r="C512" s="288"/>
      <c r="D512" s="288"/>
      <c r="E512" s="288"/>
      <c r="F512" s="288"/>
    </row>
    <row r="513" spans="1:6" s="373" customFormat="1" x14ac:dyDescent="0.3">
      <c r="A513" s="288"/>
      <c r="B513" s="288"/>
      <c r="C513" s="288"/>
      <c r="D513" s="288"/>
      <c r="E513" s="288"/>
      <c r="F513" s="288"/>
    </row>
    <row r="514" spans="1:6" s="373" customFormat="1" x14ac:dyDescent="0.3">
      <c r="A514" s="288"/>
      <c r="B514" s="288"/>
      <c r="C514" s="288"/>
      <c r="D514" s="288"/>
      <c r="E514" s="288"/>
      <c r="F514" s="288"/>
    </row>
    <row r="515" spans="1:6" s="373" customFormat="1" x14ac:dyDescent="0.3">
      <c r="A515" s="288"/>
      <c r="B515" s="288"/>
      <c r="C515" s="288"/>
      <c r="D515" s="288"/>
      <c r="E515" s="288"/>
      <c r="F515" s="288"/>
    </row>
    <row r="516" spans="1:6" s="373" customFormat="1" x14ac:dyDescent="0.3">
      <c r="A516" s="288"/>
      <c r="B516" s="288"/>
      <c r="C516" s="288"/>
      <c r="D516" s="288"/>
      <c r="E516" s="288"/>
      <c r="F516" s="288"/>
    </row>
    <row r="517" spans="1:6" s="373" customFormat="1" x14ac:dyDescent="0.3">
      <c r="A517" s="288"/>
      <c r="B517" s="288"/>
      <c r="C517" s="288"/>
      <c r="D517" s="288"/>
      <c r="E517" s="288"/>
      <c r="F517" s="288"/>
    </row>
    <row r="518" spans="1:6" s="373" customFormat="1" x14ac:dyDescent="0.3">
      <c r="A518" s="288"/>
      <c r="B518" s="288"/>
      <c r="C518" s="288"/>
      <c r="D518" s="288"/>
      <c r="E518" s="288"/>
      <c r="F518" s="288"/>
    </row>
    <row r="519" spans="1:6" s="373" customFormat="1" x14ac:dyDescent="0.3">
      <c r="A519" s="288"/>
      <c r="B519" s="288"/>
      <c r="C519" s="288"/>
      <c r="D519" s="288"/>
      <c r="E519" s="288"/>
      <c r="F519" s="288"/>
    </row>
    <row r="520" spans="1:6" s="373" customFormat="1" x14ac:dyDescent="0.3">
      <c r="A520" s="288"/>
      <c r="B520" s="288"/>
      <c r="C520" s="288"/>
      <c r="D520" s="288"/>
      <c r="E520" s="288"/>
      <c r="F520" s="288"/>
    </row>
    <row r="521" spans="1:6" s="373" customFormat="1" x14ac:dyDescent="0.3">
      <c r="A521" s="288"/>
      <c r="B521" s="288"/>
      <c r="C521" s="288"/>
      <c r="D521" s="288"/>
      <c r="E521" s="288"/>
      <c r="F521" s="288"/>
    </row>
    <row r="522" spans="1:6" s="373" customFormat="1" x14ac:dyDescent="0.3">
      <c r="A522" s="288"/>
      <c r="B522" s="288"/>
      <c r="C522" s="288"/>
      <c r="D522" s="288"/>
      <c r="E522" s="288"/>
      <c r="F522" s="288"/>
    </row>
    <row r="523" spans="1:6" s="373" customFormat="1" x14ac:dyDescent="0.3">
      <c r="A523" s="288"/>
      <c r="B523" s="288"/>
      <c r="C523" s="288"/>
      <c r="D523" s="288"/>
      <c r="E523" s="288"/>
      <c r="F523" s="288"/>
    </row>
    <row r="524" spans="1:6" s="373" customFormat="1" x14ac:dyDescent="0.3">
      <c r="A524" s="288"/>
      <c r="B524" s="288"/>
      <c r="C524" s="288"/>
      <c r="D524" s="288"/>
      <c r="E524" s="288"/>
      <c r="F524" s="288"/>
    </row>
    <row r="525" spans="1:6" s="373" customFormat="1" x14ac:dyDescent="0.3">
      <c r="A525" s="288"/>
      <c r="B525" s="288"/>
      <c r="C525" s="288"/>
      <c r="D525" s="288"/>
      <c r="E525" s="288"/>
      <c r="F525" s="288"/>
    </row>
    <row r="526" spans="1:6" s="373" customFormat="1" x14ac:dyDescent="0.3">
      <c r="A526" s="288"/>
      <c r="B526" s="288"/>
      <c r="C526" s="288"/>
      <c r="D526" s="288"/>
      <c r="E526" s="288"/>
      <c r="F526" s="288"/>
    </row>
    <row r="527" spans="1:6" s="373" customFormat="1" x14ac:dyDescent="0.3">
      <c r="A527" s="288"/>
      <c r="B527" s="288"/>
      <c r="C527" s="288"/>
      <c r="D527" s="288"/>
      <c r="E527" s="288"/>
      <c r="F527" s="288"/>
    </row>
    <row r="528" spans="1:6" s="373" customFormat="1" x14ac:dyDescent="0.3">
      <c r="A528" s="288"/>
      <c r="B528" s="288"/>
      <c r="C528" s="288"/>
      <c r="D528" s="288"/>
      <c r="E528" s="288"/>
      <c r="F528" s="288"/>
    </row>
    <row r="529" spans="1:6" s="373" customFormat="1" x14ac:dyDescent="0.3">
      <c r="A529" s="288"/>
      <c r="B529" s="288"/>
      <c r="C529" s="288"/>
      <c r="D529" s="288"/>
      <c r="E529" s="288"/>
      <c r="F529" s="288"/>
    </row>
    <row r="530" spans="1:6" s="373" customFormat="1" x14ac:dyDescent="0.3">
      <c r="A530" s="288"/>
      <c r="B530" s="288"/>
      <c r="C530" s="288"/>
      <c r="D530" s="288"/>
      <c r="E530" s="288"/>
      <c r="F530" s="288"/>
    </row>
    <row r="531" spans="1:6" s="373" customFormat="1" x14ac:dyDescent="0.3">
      <c r="A531" s="288"/>
      <c r="B531" s="288"/>
      <c r="C531" s="288"/>
      <c r="D531" s="288"/>
      <c r="E531" s="288"/>
      <c r="F531" s="288"/>
    </row>
    <row r="532" spans="1:6" s="373" customFormat="1" x14ac:dyDescent="0.3">
      <c r="A532" s="288"/>
      <c r="B532" s="288"/>
      <c r="C532" s="288"/>
      <c r="D532" s="288"/>
      <c r="E532" s="288"/>
      <c r="F532" s="288"/>
    </row>
    <row r="533" spans="1:6" s="373" customFormat="1" x14ac:dyDescent="0.3">
      <c r="A533" s="288"/>
      <c r="B533" s="288"/>
      <c r="C533" s="288"/>
      <c r="D533" s="288"/>
      <c r="E533" s="288"/>
      <c r="F533" s="288"/>
    </row>
    <row r="534" spans="1:6" s="373" customFormat="1" x14ac:dyDescent="0.3">
      <c r="A534" s="288"/>
      <c r="B534" s="288"/>
      <c r="C534" s="288"/>
      <c r="D534" s="288"/>
      <c r="E534" s="288"/>
      <c r="F534" s="288"/>
    </row>
    <row r="535" spans="1:6" s="373" customFormat="1" x14ac:dyDescent="0.3">
      <c r="A535" s="288"/>
      <c r="B535" s="288"/>
      <c r="C535" s="288"/>
      <c r="D535" s="288"/>
      <c r="E535" s="288"/>
      <c r="F535" s="288"/>
    </row>
    <row r="536" spans="1:6" s="373" customFormat="1" x14ac:dyDescent="0.3">
      <c r="A536" s="288"/>
      <c r="B536" s="288"/>
      <c r="C536" s="288"/>
      <c r="D536" s="288"/>
      <c r="E536" s="288"/>
      <c r="F536" s="288"/>
    </row>
    <row r="537" spans="1:6" s="373" customFormat="1" x14ac:dyDescent="0.3">
      <c r="A537" s="288"/>
      <c r="B537" s="288"/>
      <c r="C537" s="288"/>
      <c r="D537" s="288"/>
      <c r="E537" s="288"/>
      <c r="F537" s="288"/>
    </row>
    <row r="538" spans="1:6" s="373" customFormat="1" x14ac:dyDescent="0.3">
      <c r="A538" s="288"/>
      <c r="B538" s="288"/>
      <c r="C538" s="288"/>
      <c r="D538" s="288"/>
      <c r="E538" s="288"/>
      <c r="F538" s="288"/>
    </row>
    <row r="539" spans="1:6" s="373" customFormat="1" x14ac:dyDescent="0.3">
      <c r="A539" s="288"/>
      <c r="B539" s="288"/>
      <c r="C539" s="288"/>
      <c r="D539" s="288"/>
      <c r="E539" s="288"/>
      <c r="F539" s="288"/>
    </row>
    <row r="540" spans="1:6" s="373" customFormat="1" x14ac:dyDescent="0.3">
      <c r="A540" s="288"/>
      <c r="B540" s="288"/>
      <c r="C540" s="288"/>
      <c r="D540" s="288"/>
      <c r="E540" s="288"/>
      <c r="F540" s="288"/>
    </row>
    <row r="541" spans="1:6" s="373" customFormat="1" x14ac:dyDescent="0.3">
      <c r="A541" s="288"/>
      <c r="B541" s="288"/>
      <c r="C541" s="288"/>
      <c r="D541" s="288"/>
      <c r="E541" s="288"/>
      <c r="F541" s="288"/>
    </row>
  </sheetData>
  <mergeCells count="101">
    <mergeCell ref="A39:F39"/>
    <mergeCell ref="A50:F50"/>
    <mergeCell ref="A60:B60"/>
    <mergeCell ref="A62:F62"/>
    <mergeCell ref="A47:B47"/>
    <mergeCell ref="A43:F43"/>
    <mergeCell ref="A40:F40"/>
    <mergeCell ref="A42:F42"/>
    <mergeCell ref="A44:B44"/>
    <mergeCell ref="A45:B45"/>
    <mergeCell ref="A46:B46"/>
    <mergeCell ref="A48:B48"/>
    <mergeCell ref="A51:F51"/>
    <mergeCell ref="A55:F55"/>
    <mergeCell ref="A56:F56"/>
    <mergeCell ref="A57:B57"/>
    <mergeCell ref="A58:B58"/>
    <mergeCell ref="A59:B59"/>
    <mergeCell ref="A37:B37"/>
    <mergeCell ref="A13:F13"/>
    <mergeCell ref="A14:F14"/>
    <mergeCell ref="A24:F24"/>
    <mergeCell ref="A26:F26"/>
    <mergeCell ref="A27:F27"/>
    <mergeCell ref="A28:B28"/>
    <mergeCell ref="A29:B29"/>
    <mergeCell ref="A30:B30"/>
    <mergeCell ref="A31:B31"/>
    <mergeCell ref="A23:F23"/>
    <mergeCell ref="A32:B32"/>
    <mergeCell ref="A33:B33"/>
    <mergeCell ref="A34:B34"/>
    <mergeCell ref="A1:F2"/>
    <mergeCell ref="A3:F3"/>
    <mergeCell ref="A9:F9"/>
    <mergeCell ref="A35:B35"/>
    <mergeCell ref="A36:B36"/>
    <mergeCell ref="C5:E5"/>
    <mergeCell ref="C6:E6"/>
    <mergeCell ref="C7:E7"/>
    <mergeCell ref="A11:F11"/>
    <mergeCell ref="A63:F63"/>
    <mergeCell ref="B65:C65"/>
    <mergeCell ref="D65:F67"/>
    <mergeCell ref="B66:C66"/>
    <mergeCell ref="B67:C67"/>
    <mergeCell ref="A69:F69"/>
    <mergeCell ref="A90:F90"/>
    <mergeCell ref="A91:F91"/>
    <mergeCell ref="A92:F92"/>
    <mergeCell ref="A96:B96"/>
    <mergeCell ref="A73:F73"/>
    <mergeCell ref="A74:F74"/>
    <mergeCell ref="A75:F75"/>
    <mergeCell ref="A86:F86"/>
    <mergeCell ref="A88:F88"/>
    <mergeCell ref="A87:F87"/>
    <mergeCell ref="A71:F71"/>
    <mergeCell ref="A138:F138"/>
    <mergeCell ref="D200:F201"/>
    <mergeCell ref="D206:F207"/>
    <mergeCell ref="A194:F194"/>
    <mergeCell ref="A196:F196"/>
    <mergeCell ref="A146:E146"/>
    <mergeCell ref="B191:C191"/>
    <mergeCell ref="D191:F193"/>
    <mergeCell ref="B192:C192"/>
    <mergeCell ref="B193:C193"/>
    <mergeCell ref="A147:F147"/>
    <mergeCell ref="A148:F148"/>
    <mergeCell ref="A149:F149"/>
    <mergeCell ref="A150:F150"/>
    <mergeCell ref="A151:F151"/>
    <mergeCell ref="A153:F153"/>
    <mergeCell ref="B155:D155"/>
    <mergeCell ref="A189:F189"/>
    <mergeCell ref="B164:C164"/>
    <mergeCell ref="B167:C167"/>
    <mergeCell ref="B169:C169"/>
    <mergeCell ref="B172:C172"/>
    <mergeCell ref="A187:F187"/>
    <mergeCell ref="B156:D156"/>
    <mergeCell ref="B157:D157"/>
    <mergeCell ref="B158:C158"/>
    <mergeCell ref="B159:C159"/>
    <mergeCell ref="B162:C162"/>
    <mergeCell ref="A107:F107"/>
    <mergeCell ref="A109:F109"/>
    <mergeCell ref="A111:F111"/>
    <mergeCell ref="A112:F112"/>
    <mergeCell ref="A113:F113"/>
    <mergeCell ref="A108:F108"/>
    <mergeCell ref="A145:E145"/>
    <mergeCell ref="A134:F134"/>
    <mergeCell ref="A117:B117"/>
    <mergeCell ref="A129:B129"/>
    <mergeCell ref="A132:F132"/>
    <mergeCell ref="A133:F133"/>
    <mergeCell ref="A135:F135"/>
    <mergeCell ref="A136:F136"/>
    <mergeCell ref="A137:F137"/>
  </mergeCells>
  <conditionalFormatting sqref="B207">
    <cfRule type="cellIs" dxfId="11" priority="4" operator="equal">
      <formula>0</formula>
    </cfRule>
    <cfRule type="cellIs" dxfId="10" priority="5" operator="lessThan">
      <formula>0</formula>
    </cfRule>
    <cfRule type="cellIs" dxfId="9" priority="6" operator="greaterThan">
      <formula>0</formula>
    </cfRule>
  </conditionalFormatting>
  <conditionalFormatting sqref="F173">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40" xr:uid="{00000000-0002-0000-0700-000000000000}"/>
    <dataValidation allowBlank="1" showInputMessage="1" showErrorMessage="1" promptTitle="Advertencia" prompt="Esta tabla solo la deben completar la unidades ejecutoras que por Ley específica estén facultadas para estimar superávits." sqref="F156" xr:uid="{00000000-0002-0000-0700-000001000000}"/>
    <dataValidation allowBlank="1" showInputMessage="1" showErrorMessage="1" promptTitle="Advertencia" prompt="El nombre de la partida debe ser de acuerdo al Clasificador de los Ingresos del Sector Público. " sqref="B177 B118 B97:B100" xr:uid="{00000000-0002-0000-07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97:A100 A118 A177" xr:uid="{00000000-0002-0000-0700-000003000000}"/>
    <dataValidation allowBlank="1" showInputMessage="1" showErrorMessage="1" promptTitle="Advertencia" prompt="El código debe ser el definido para la partida en particular y debe ser el código establecido en el Clasificador de los Ingresos del Sector Público. " sqref="A93 A114" xr:uid="{00000000-0002-0000-0700-000004000000}"/>
    <dataValidation allowBlank="1" showInputMessage="1" showErrorMessage="1" promptTitle="Advertencia" prompt="Se debe indicar el nombre de la partida de acuerdo al Clasificador de los Ingresos del Sector Público." sqref="B93" xr:uid="{00000000-0002-0000-0700-000005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37:F137" xr:uid="{00000000-0002-0000-07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2:F112" xr:uid="{00000000-0002-0000-0700-000007000000}"/>
    <dataValidation allowBlank="1" showInputMessage="1" showErrorMessage="1" promptTitle="Advertencia" prompt="Debe coincidir con el monto reportado en la Liquidación Prespuestaria 2023, caso contrario se debe justificar en el espacio de observaciones. " sqref="D168 D160:D161 D163:D164" xr:uid="{00000000-0002-0000-0700-000008000000}"/>
    <dataValidation allowBlank="1" showInputMessage="1" showErrorMessage="1" promptTitle="Recordatorio" prompt="El superávit libre debe ser reintegrado a más tardar el 31 de marzo,_x000a_de acuerdo al  Decreto Nº 43189-MTSS, artículo 66. " sqref="B161:B163 B165:B168 B170:B172" xr:uid="{00000000-0002-0000-0700-000009000000}"/>
    <dataValidation allowBlank="1" showInputMessage="1" showErrorMessage="1" promptTitle="Advertencia" prompt="Esta tabla solo la deben completar la unidades ejecutoras que por Ley específica estén facultadas para estimar y re presupuestar superávits." sqref="B156" xr:uid="{00000000-0002-0000-0700-00000A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5:F67" xr:uid="{00000000-0002-0000-0700-00000B000000}"/>
  </dataValidations>
  <hyperlinks>
    <hyperlink ref="A93" r:id="rId1" xr:uid="{00000000-0004-0000-0700-000000000000}"/>
    <hyperlink ref="A114" r:id="rId2" xr:uid="{00000000-0004-0000-0700-000001000000}"/>
    <hyperlink ref="B93" r:id="rId3" xr:uid="{00000000-0004-0000-0700-000002000000}"/>
    <hyperlink ref="B114" r:id="rId4" display="Nombre de la Partida presupuestaria" xr:uid="{00000000-0004-0000-0700-000003000000}"/>
  </hyperlinks>
  <printOptions horizontalCentered="1"/>
  <pageMargins left="0.11811023622047245" right="0.11811023622047245" top="0.31496062992125984" bottom="0.31496062992125984" header="0.11811023622047245" footer="0.11811023622047245"/>
  <pageSetup scale="52" orientation="portrait" r:id="rId5"/>
  <headerFooter>
    <oddFooter>&amp;L&amp;"Palatino Linotype,Normal"&amp;K979797&amp;D&amp;C&amp;"Palatino Linotype,Normal"&amp;K979797Reporte de ejecución programática y presupuestaria (III Trimestre)&amp;R&amp;"Palatino Linotype,Normal"&amp;K979797&amp;P</oddFooter>
  </headerFooter>
  <rowBreaks count="3" manualBreakCount="3">
    <brk id="53" max="5" man="1"/>
    <brk id="68" max="16383" man="1"/>
    <brk id="135" max="5" man="1"/>
  </rowBreaks>
  <ignoredErrors>
    <ignoredError sqref="F16:F21" evalError="1"/>
    <ignoredError sqref="F35" formula="1"/>
  </ignoredError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2951"/>
  </sheetPr>
  <dimension ref="A1:F108"/>
  <sheetViews>
    <sheetView showGridLines="0" zoomScale="80" zoomScaleNormal="80" zoomScaleSheetLayoutView="80" workbookViewId="0">
      <selection sqref="A1:F2"/>
    </sheetView>
  </sheetViews>
  <sheetFormatPr baseColWidth="10" defaultColWidth="11.44140625" defaultRowHeight="15.6" x14ac:dyDescent="0.3"/>
  <cols>
    <col min="1" max="1" width="57.44140625" style="16" customWidth="1"/>
    <col min="2" max="2" width="24.88671875" style="16" customWidth="1"/>
    <col min="3" max="5" width="23.109375" style="16" customWidth="1"/>
    <col min="6" max="6" width="20.6640625" style="16" customWidth="1"/>
    <col min="7" max="16384" width="11.44140625" style="16"/>
  </cols>
  <sheetData>
    <row r="1" spans="1:6" ht="18" customHeight="1" x14ac:dyDescent="0.3">
      <c r="A1" s="596" t="s">
        <v>123</v>
      </c>
      <c r="B1" s="596"/>
      <c r="C1" s="596"/>
      <c r="D1" s="596"/>
      <c r="E1" s="596"/>
      <c r="F1" s="596"/>
    </row>
    <row r="2" spans="1:6" ht="18" customHeight="1" x14ac:dyDescent="0.3">
      <c r="A2" s="596"/>
      <c r="B2" s="596"/>
      <c r="C2" s="596"/>
      <c r="D2" s="596"/>
      <c r="E2" s="596"/>
      <c r="F2" s="596"/>
    </row>
    <row r="3" spans="1:6" ht="18" customHeight="1" x14ac:dyDescent="0.3">
      <c r="A3" s="604" t="s">
        <v>230</v>
      </c>
      <c r="B3" s="604"/>
      <c r="C3" s="604"/>
      <c r="D3" s="604"/>
      <c r="E3" s="604"/>
      <c r="F3" s="604"/>
    </row>
    <row r="4" spans="1:6" ht="18" customHeight="1" thickBot="1" x14ac:dyDescent="0.35"/>
    <row r="5" spans="1:6" ht="18" customHeight="1" x14ac:dyDescent="0.3">
      <c r="A5" s="41"/>
      <c r="B5" s="107" t="s">
        <v>22</v>
      </c>
      <c r="C5" s="584" t="str">
        <f>+'1T'!C5</f>
        <v>Régimen No Contributivo (RNC)</v>
      </c>
      <c r="D5" s="585"/>
      <c r="E5" s="586"/>
    </row>
    <row r="6" spans="1:6" x14ac:dyDescent="0.3">
      <c r="A6" s="41"/>
      <c r="B6" s="108" t="s">
        <v>33</v>
      </c>
      <c r="C6" s="587" t="str">
        <f>+'1T'!C6</f>
        <v>Caja Costarricense de Seguro Social</v>
      </c>
      <c r="D6" s="588"/>
      <c r="E6" s="589"/>
    </row>
    <row r="7" spans="1:6" ht="21" customHeight="1" thickBot="1" x14ac:dyDescent="0.35">
      <c r="A7" s="41"/>
      <c r="B7" s="111" t="s">
        <v>34</v>
      </c>
      <c r="C7" s="590" t="str">
        <f>+'1T'!C7</f>
        <v xml:space="preserve">Gerencia de Pensiones - Dirección Administración de Pensiones </v>
      </c>
      <c r="D7" s="591"/>
      <c r="E7" s="592"/>
    </row>
    <row r="8" spans="1:6" x14ac:dyDescent="0.3">
      <c r="A8" s="41"/>
      <c r="B8" s="4"/>
      <c r="C8" s="4"/>
      <c r="D8" s="4"/>
      <c r="E8" s="4"/>
      <c r="F8" s="4"/>
    </row>
    <row r="9" spans="1:6" ht="19.8" x14ac:dyDescent="0.3">
      <c r="A9" s="561" t="s">
        <v>231</v>
      </c>
      <c r="B9" s="561"/>
      <c r="C9" s="561"/>
      <c r="D9" s="561"/>
      <c r="E9" s="561"/>
      <c r="F9" s="561"/>
    </row>
    <row r="10" spans="1:6" ht="15" customHeight="1" x14ac:dyDescent="0.3"/>
    <row r="11" spans="1:6" x14ac:dyDescent="0.3">
      <c r="A11" s="622" t="s">
        <v>36</v>
      </c>
      <c r="B11" s="622"/>
      <c r="C11" s="622"/>
      <c r="D11" s="622"/>
      <c r="E11" s="622"/>
      <c r="F11" s="622"/>
    </row>
    <row r="12" spans="1:6" x14ac:dyDescent="0.3">
      <c r="A12" s="622" t="s">
        <v>19</v>
      </c>
      <c r="B12" s="622"/>
      <c r="C12" s="622"/>
      <c r="D12" s="622"/>
      <c r="E12" s="622"/>
      <c r="F12" s="622"/>
    </row>
    <row r="13" spans="1:6" ht="35.1" customHeight="1" x14ac:dyDescent="0.3">
      <c r="A13" s="64" t="s">
        <v>17</v>
      </c>
      <c r="B13" s="63" t="s">
        <v>18</v>
      </c>
      <c r="C13" s="64" t="s">
        <v>82</v>
      </c>
      <c r="D13" s="63" t="s">
        <v>83</v>
      </c>
      <c r="E13" s="63" t="s">
        <v>84</v>
      </c>
      <c r="F13" s="94" t="s">
        <v>232</v>
      </c>
    </row>
    <row r="14" spans="1:6" ht="18" customHeight="1" x14ac:dyDescent="0.3">
      <c r="A14" s="57" t="s">
        <v>16</v>
      </c>
      <c r="B14" s="60"/>
      <c r="C14" s="207">
        <f>+C16+C19</f>
        <v>0</v>
      </c>
      <c r="D14" s="207">
        <f t="shared" ref="D14:F14" si="0">+D16+D19</f>
        <v>147832</v>
      </c>
      <c r="E14" s="207">
        <f t="shared" si="0"/>
        <v>149961.33333333334</v>
      </c>
      <c r="F14" s="207">
        <f t="shared" si="0"/>
        <v>99264.444444444438</v>
      </c>
    </row>
    <row r="15" spans="1:6" ht="15" customHeight="1" x14ac:dyDescent="0.3">
      <c r="A15" s="8"/>
      <c r="B15" s="9"/>
      <c r="C15" s="208"/>
      <c r="D15" s="208"/>
      <c r="E15" s="221"/>
      <c r="F15" s="208"/>
    </row>
    <row r="16" spans="1:6" x14ac:dyDescent="0.3">
      <c r="A16" s="298" t="s">
        <v>288</v>
      </c>
      <c r="B16" s="206" t="s">
        <v>289</v>
      </c>
      <c r="C16" s="210">
        <f>+SUM(C17:C18)</f>
        <v>0</v>
      </c>
      <c r="D16" s="210">
        <f t="shared" ref="D16:F16" si="1">+SUM(D17:D18)</f>
        <v>142490</v>
      </c>
      <c r="E16" s="210">
        <f t="shared" si="1"/>
        <v>144486</v>
      </c>
      <c r="F16" s="210">
        <f t="shared" si="1"/>
        <v>95658.666666666657</v>
      </c>
    </row>
    <row r="17" spans="1:6" x14ac:dyDescent="0.3">
      <c r="A17" s="301" t="s">
        <v>327</v>
      </c>
      <c r="B17" s="11" t="s">
        <v>289</v>
      </c>
      <c r="C17" s="209">
        <f>+'1T'!F19</f>
        <v>0</v>
      </c>
      <c r="D17" s="209">
        <f>+'2T'!F19</f>
        <v>93215.5</v>
      </c>
      <c r="E17" s="221">
        <f>+'3T'!F19</f>
        <v>94924.333333333328</v>
      </c>
      <c r="F17" s="211">
        <f>+AVERAGE(C17:E17)</f>
        <v>62713.277777777774</v>
      </c>
    </row>
    <row r="18" spans="1:6" x14ac:dyDescent="0.3">
      <c r="A18" s="301" t="s">
        <v>328</v>
      </c>
      <c r="B18" s="11" t="s">
        <v>289</v>
      </c>
      <c r="C18" s="209">
        <f>+'1T'!F20</f>
        <v>0</v>
      </c>
      <c r="D18" s="209">
        <f>+'2T'!F20</f>
        <v>49274.5</v>
      </c>
      <c r="E18" s="221">
        <f>+'3T'!F20</f>
        <v>49561.666666666664</v>
      </c>
      <c r="F18" s="211">
        <f>+AVERAGE(C18:E18)</f>
        <v>32945.388888888883</v>
      </c>
    </row>
    <row r="19" spans="1:6" ht="18" customHeight="1" x14ac:dyDescent="0.3">
      <c r="A19" s="298" t="s">
        <v>329</v>
      </c>
      <c r="B19" s="206" t="s">
        <v>289</v>
      </c>
      <c r="C19" s="210">
        <f>+'1T'!F21</f>
        <v>0</v>
      </c>
      <c r="D19" s="210">
        <f>+'2T'!F21</f>
        <v>5342</v>
      </c>
      <c r="E19" s="222">
        <f>+'3T'!F21</f>
        <v>5475.333333333333</v>
      </c>
      <c r="F19" s="223">
        <f>+AVERAGE(C19:E19)</f>
        <v>3605.7777777777774</v>
      </c>
    </row>
    <row r="20" spans="1:6" x14ac:dyDescent="0.3">
      <c r="A20" s="103" t="s">
        <v>163</v>
      </c>
      <c r="B20" s="204" t="s">
        <v>164</v>
      </c>
      <c r="C20" s="102"/>
      <c r="D20" s="102"/>
      <c r="E20" s="102"/>
    </row>
    <row r="21" spans="1:6" ht="50.1" customHeight="1" x14ac:dyDescent="0.3">
      <c r="A21" s="642" t="s">
        <v>111</v>
      </c>
      <c r="B21" s="643"/>
      <c r="C21" s="643"/>
      <c r="D21" s="643"/>
      <c r="E21" s="643"/>
      <c r="F21" s="644"/>
    </row>
    <row r="22" spans="1:6" ht="17.25" customHeight="1" x14ac:dyDescent="0.3">
      <c r="A22" s="19"/>
      <c r="B22" s="19"/>
      <c r="C22" s="19"/>
      <c r="D22" s="20"/>
      <c r="E22" s="20"/>
    </row>
    <row r="23" spans="1:6" ht="18" customHeight="1" x14ac:dyDescent="0.3">
      <c r="A23" s="622" t="s">
        <v>37</v>
      </c>
      <c r="B23" s="622"/>
      <c r="C23" s="622"/>
      <c r="D23" s="622"/>
      <c r="E23" s="622"/>
    </row>
    <row r="24" spans="1:6" ht="18" customHeight="1" x14ac:dyDescent="0.3">
      <c r="A24" s="622" t="s">
        <v>20</v>
      </c>
      <c r="B24" s="622"/>
      <c r="C24" s="622"/>
      <c r="D24" s="622"/>
      <c r="E24" s="622"/>
    </row>
    <row r="25" spans="1:6" ht="35.1" customHeight="1" x14ac:dyDescent="0.3">
      <c r="A25" s="64" t="s">
        <v>21</v>
      </c>
      <c r="B25" s="158" t="s">
        <v>82</v>
      </c>
      <c r="C25" s="158" t="s">
        <v>83</v>
      </c>
      <c r="D25" s="158" t="s">
        <v>84</v>
      </c>
      <c r="E25" s="158" t="s">
        <v>232</v>
      </c>
    </row>
    <row r="26" spans="1:6" ht="18" customHeight="1" x14ac:dyDescent="0.3">
      <c r="A26" s="57" t="s">
        <v>16</v>
      </c>
      <c r="B26" s="67">
        <f>+B28+B31+B32</f>
        <v>0</v>
      </c>
      <c r="C26" s="67">
        <f t="shared" ref="C26:E26" si="2">+C28+C31+C32</f>
        <v>85087377346</v>
      </c>
      <c r="D26" s="67">
        <f t="shared" si="2"/>
        <v>42543688673.989998</v>
      </c>
      <c r="E26" s="67">
        <f t="shared" si="2"/>
        <v>127631066019.99001</v>
      </c>
    </row>
    <row r="27" spans="1:6" ht="15" customHeight="1" x14ac:dyDescent="0.3">
      <c r="A27" s="9"/>
      <c r="B27" s="225"/>
      <c r="C27" s="225"/>
      <c r="D27" s="224"/>
      <c r="E27" s="225"/>
    </row>
    <row r="28" spans="1:6" x14ac:dyDescent="0.3">
      <c r="A28" s="486" t="s">
        <v>288</v>
      </c>
      <c r="B28" s="220">
        <f>+SUM(B29:B30)</f>
        <v>0</v>
      </c>
      <c r="C28" s="220">
        <f t="shared" ref="C28:E28" si="3">+SUM(C29:C30)</f>
        <v>69804685100</v>
      </c>
      <c r="D28" s="220">
        <f t="shared" si="3"/>
        <v>35592723700</v>
      </c>
      <c r="E28" s="220">
        <f t="shared" si="3"/>
        <v>105397408800</v>
      </c>
    </row>
    <row r="29" spans="1:6" x14ac:dyDescent="0.35">
      <c r="A29" s="216" t="s">
        <v>330</v>
      </c>
      <c r="B29" s="53">
        <f>+'1T'!F32</f>
        <v>0</v>
      </c>
      <c r="C29" s="32">
        <f>+'2T'!F32</f>
        <v>45582459370.300003</v>
      </c>
      <c r="D29" s="224">
        <f>+'3T'!F32</f>
        <v>23382114076.700001</v>
      </c>
      <c r="E29" s="151">
        <f>+SUM(B29:D29)</f>
        <v>68964573447</v>
      </c>
    </row>
    <row r="30" spans="1:6" x14ac:dyDescent="0.35">
      <c r="A30" s="216" t="s">
        <v>331</v>
      </c>
      <c r="B30" s="53">
        <f>+'1T'!F33</f>
        <v>0</v>
      </c>
      <c r="C30" s="32">
        <f>+'2T'!F33</f>
        <v>24222225729.700001</v>
      </c>
      <c r="D30" s="224">
        <f>+'3T'!F33</f>
        <v>12210609623.299999</v>
      </c>
      <c r="E30" s="151">
        <f t="shared" ref="E30:E31" si="4">+SUM(B30:D30)</f>
        <v>36432835353</v>
      </c>
    </row>
    <row r="31" spans="1:6" ht="18" customHeight="1" x14ac:dyDescent="0.35">
      <c r="A31" s="215" t="s">
        <v>329</v>
      </c>
      <c r="B31" s="220">
        <f>+'1T'!F34</f>
        <v>0</v>
      </c>
      <c r="C31" s="226">
        <f>+'2T'!F34</f>
        <v>11211232700</v>
      </c>
      <c r="D31" s="227">
        <f>+'3T'!F34</f>
        <v>6141543100</v>
      </c>
      <c r="E31" s="212">
        <f t="shared" si="4"/>
        <v>17352775800</v>
      </c>
    </row>
    <row r="32" spans="1:6" ht="18" customHeight="1" x14ac:dyDescent="0.35">
      <c r="A32" s="215" t="s">
        <v>290</v>
      </c>
      <c r="B32" s="212">
        <f t="shared" ref="B32:D32" si="5">+SUM(B33:B34)</f>
        <v>0</v>
      </c>
      <c r="C32" s="212">
        <f t="shared" si="5"/>
        <v>4071459546</v>
      </c>
      <c r="D32" s="212">
        <f t="shared" si="5"/>
        <v>809421873.99000001</v>
      </c>
      <c r="E32" s="212">
        <f>+SUM(E33:E34)</f>
        <v>4880881419.9899998</v>
      </c>
    </row>
    <row r="33" spans="1:6" ht="18" customHeight="1" x14ac:dyDescent="0.35">
      <c r="A33" s="216" t="s">
        <v>291</v>
      </c>
      <c r="B33" s="53">
        <f>+'1T'!F36</f>
        <v>0</v>
      </c>
      <c r="C33" s="32">
        <f>+'2T'!F36</f>
        <v>4071459546</v>
      </c>
      <c r="D33" s="224">
        <f>+'3T'!F36</f>
        <v>809421873.99000001</v>
      </c>
      <c r="E33" s="151">
        <f>+SUM(B33:D33)</f>
        <v>4880881419.9899998</v>
      </c>
    </row>
    <row r="34" spans="1:6" ht="18" customHeight="1" x14ac:dyDescent="0.35">
      <c r="A34" s="216" t="s">
        <v>292</v>
      </c>
      <c r="B34" s="53">
        <f>+'1T'!F37</f>
        <v>0</v>
      </c>
      <c r="C34" s="32">
        <f>+'2T'!F37</f>
        <v>0</v>
      </c>
      <c r="D34" s="224">
        <f>+'3T'!F37</f>
        <v>0</v>
      </c>
      <c r="E34" s="213">
        <f>+SUM(B34:D34)</f>
        <v>0</v>
      </c>
    </row>
    <row r="35" spans="1:6" ht="15" customHeight="1" x14ac:dyDescent="0.3">
      <c r="A35" s="103" t="s">
        <v>163</v>
      </c>
      <c r="B35" s="204" t="s">
        <v>164</v>
      </c>
      <c r="C35" s="54"/>
      <c r="D35" s="54"/>
    </row>
    <row r="36" spans="1:6" ht="50.1" customHeight="1" x14ac:dyDescent="0.3">
      <c r="A36" s="642" t="s">
        <v>111</v>
      </c>
      <c r="B36" s="643"/>
      <c r="C36" s="643"/>
      <c r="D36" s="643"/>
      <c r="E36" s="644"/>
    </row>
    <row r="37" spans="1:6" ht="21" customHeight="1" x14ac:dyDescent="0.3"/>
    <row r="38" spans="1:6" ht="21" customHeight="1" x14ac:dyDescent="0.3">
      <c r="A38" s="561" t="s">
        <v>322</v>
      </c>
      <c r="B38" s="561"/>
      <c r="C38" s="561"/>
      <c r="D38" s="561"/>
      <c r="E38" s="561"/>
    </row>
    <row r="39" spans="1:6" ht="9.9" customHeight="1" x14ac:dyDescent="0.3"/>
    <row r="40" spans="1:6" ht="18" customHeight="1" x14ac:dyDescent="0.3">
      <c r="A40" s="523" t="s">
        <v>71</v>
      </c>
      <c r="B40" s="523"/>
      <c r="C40" s="523"/>
      <c r="D40" s="523"/>
      <c r="E40" s="523"/>
      <c r="F40" s="200"/>
    </row>
    <row r="41" spans="1:6" ht="18" customHeight="1" x14ac:dyDescent="0.3">
      <c r="A41" s="523" t="s">
        <v>72</v>
      </c>
      <c r="B41" s="523"/>
      <c r="C41" s="523"/>
      <c r="D41" s="523"/>
      <c r="E41" s="523"/>
    </row>
    <row r="42" spans="1:6" ht="18" customHeight="1" x14ac:dyDescent="0.3">
      <c r="A42" s="523" t="s">
        <v>51</v>
      </c>
      <c r="B42" s="523"/>
      <c r="C42" s="523"/>
      <c r="D42" s="523"/>
      <c r="E42" s="523"/>
    </row>
    <row r="43" spans="1:6" ht="34.5" customHeight="1" x14ac:dyDescent="0.3">
      <c r="A43" s="65" t="s">
        <v>70</v>
      </c>
      <c r="B43" s="65" t="s">
        <v>82</v>
      </c>
      <c r="C43" s="65" t="s">
        <v>83</v>
      </c>
      <c r="D43" s="198" t="s">
        <v>84</v>
      </c>
      <c r="E43" s="199" t="s">
        <v>232</v>
      </c>
      <c r="F43" s="167"/>
    </row>
    <row r="44" spans="1:6" ht="21" customHeight="1" x14ac:dyDescent="0.3">
      <c r="A44" s="85" t="s">
        <v>73</v>
      </c>
      <c r="B44" s="86">
        <v>0</v>
      </c>
      <c r="C44" s="86">
        <f>+B48</f>
        <v>0</v>
      </c>
      <c r="D44" s="86">
        <f>+C48</f>
        <v>0</v>
      </c>
      <c r="E44" s="201">
        <v>0</v>
      </c>
      <c r="F44" s="167"/>
    </row>
    <row r="45" spans="1:6" ht="21" customHeight="1" x14ac:dyDescent="0.3">
      <c r="A45" s="85" t="s">
        <v>74</v>
      </c>
      <c r="B45" s="86">
        <f>+'1T'!F96</f>
        <v>0</v>
      </c>
      <c r="C45" s="86">
        <f>+'2T'!F95</f>
        <v>85087377346</v>
      </c>
      <c r="D45" s="86">
        <f>+'3T'!F96</f>
        <v>42543688673.989998</v>
      </c>
      <c r="E45" s="201">
        <f>+B45+C45+D45</f>
        <v>127631066019.98999</v>
      </c>
      <c r="F45" s="167"/>
    </row>
    <row r="46" spans="1:6" ht="21" customHeight="1" x14ac:dyDescent="0.3">
      <c r="A46" s="85" t="s">
        <v>100</v>
      </c>
      <c r="B46" s="86">
        <f>+B44+B45</f>
        <v>0</v>
      </c>
      <c r="C46" s="86">
        <f>+C44+C45</f>
        <v>85087377346</v>
      </c>
      <c r="D46" s="86">
        <f>+D44+D45</f>
        <v>42543688673.989998</v>
      </c>
      <c r="E46" s="202">
        <f>+D46</f>
        <v>42543688673.989998</v>
      </c>
      <c r="F46" s="167"/>
    </row>
    <row r="47" spans="1:6" ht="21" customHeight="1" x14ac:dyDescent="0.3">
      <c r="A47" s="85" t="s">
        <v>152</v>
      </c>
      <c r="B47" s="86">
        <f>+'1T'!F116</f>
        <v>0</v>
      </c>
      <c r="C47" s="86">
        <f>+'2T'!F116</f>
        <v>85087377346</v>
      </c>
      <c r="D47" s="86">
        <f>+'3T'!F117</f>
        <v>42543688673.989998</v>
      </c>
      <c r="E47" s="202">
        <f>+D47</f>
        <v>42543688673.989998</v>
      </c>
      <c r="F47" s="167"/>
    </row>
    <row r="48" spans="1:6" ht="21" customHeight="1" x14ac:dyDescent="0.3">
      <c r="A48" s="85" t="s">
        <v>101</v>
      </c>
      <c r="B48" s="86">
        <f>+B46-B47</f>
        <v>0</v>
      </c>
      <c r="C48" s="86">
        <f>+C46-C47</f>
        <v>0</v>
      </c>
      <c r="D48" s="86">
        <f>+D46-D47</f>
        <v>0</v>
      </c>
      <c r="E48" s="203">
        <f>+E46-E47</f>
        <v>0</v>
      </c>
      <c r="F48" s="167"/>
    </row>
    <row r="49" spans="1:6" ht="9.9" customHeight="1" x14ac:dyDescent="0.3">
      <c r="A49" s="626" t="s">
        <v>42</v>
      </c>
      <c r="B49" s="626"/>
      <c r="C49" s="626"/>
      <c r="D49" s="626"/>
    </row>
    <row r="50" spans="1:6" ht="9.9" customHeight="1" x14ac:dyDescent="0.3">
      <c r="A50" s="165"/>
      <c r="B50" s="165"/>
      <c r="C50" s="165"/>
      <c r="D50" s="165"/>
    </row>
    <row r="51" spans="1:6" ht="9.9" customHeight="1" x14ac:dyDescent="0.3">
      <c r="A51" s="165"/>
      <c r="B51" s="165"/>
      <c r="C51" s="165"/>
      <c r="D51" s="165"/>
    </row>
    <row r="52" spans="1:6" ht="9.9" customHeight="1" x14ac:dyDescent="0.3">
      <c r="A52" s="165"/>
      <c r="B52" s="165"/>
      <c r="C52" s="165"/>
      <c r="D52" s="165"/>
    </row>
    <row r="53" spans="1:6" x14ac:dyDescent="0.3">
      <c r="A53" s="513" t="s">
        <v>122</v>
      </c>
      <c r="B53" s="513"/>
      <c r="C53" s="513"/>
      <c r="D53" s="513"/>
      <c r="E53" s="513"/>
      <c r="F53" s="513"/>
    </row>
    <row r="108" spans="1:1" x14ac:dyDescent="0.3"/>
  </sheetData>
  <mergeCells count="18">
    <mergeCell ref="A53:F53"/>
    <mergeCell ref="A12:F12"/>
    <mergeCell ref="A11:F11"/>
    <mergeCell ref="A21:F21"/>
    <mergeCell ref="A23:E23"/>
    <mergeCell ref="A24:E24"/>
    <mergeCell ref="A36:E36"/>
    <mergeCell ref="A40:E40"/>
    <mergeCell ref="A41:E41"/>
    <mergeCell ref="A42:E42"/>
    <mergeCell ref="A49:D49"/>
    <mergeCell ref="A38:E38"/>
    <mergeCell ref="A1:F2"/>
    <mergeCell ref="A3:F3"/>
    <mergeCell ref="A9:F9"/>
    <mergeCell ref="C5:E5"/>
    <mergeCell ref="C6:E6"/>
    <mergeCell ref="C7:E7"/>
  </mergeCells>
  <dataValidations disablePrompts="1" count="1">
    <dataValidation allowBlank="1" showInputMessage="1" showErrorMessage="1" promptTitle="Advertencia" prompt="Se recomienda leer cuidadosamente las indicaciones dispuestas en la parte inferior de esta tabla. " sqref="A44" xr:uid="{00000000-0002-0000-0800-000000000000}"/>
  </dataValidations>
  <printOptions horizontalCentered="1"/>
  <pageMargins left="0.11811023622047245" right="0.11811023622047245" top="0.35433070866141736" bottom="0.35433070866141736" header="0.11811023622047245" footer="0.11811023622047245"/>
  <pageSetup scale="60" orientation="portrait" r:id="rId1"/>
  <headerFooter>
    <oddFooter>&amp;L&amp;"Palatino Linotype,Normal"&amp;K979797&amp;D&amp;C&amp;"Palatino Linotype,Normal"&amp;K979797Reporte ejecución programática y presupuestaria (III trimestre acumulado)&amp;R&amp;"Palatino Linotype,Normal"&amp;K979797&amp;P</oddFooter>
  </headerFooter>
  <ignoredErrors>
    <ignoredError sqref="C14:F19" evalError="1"/>
    <ignoredError sqref="E32" 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79797"/>
  </sheetPr>
  <dimension ref="A1:F210"/>
  <sheetViews>
    <sheetView showGridLines="0" zoomScale="80" zoomScaleNormal="80" zoomScaleSheetLayoutView="100" workbookViewId="0">
      <selection sqref="A1:F2"/>
    </sheetView>
  </sheetViews>
  <sheetFormatPr baseColWidth="10" defaultColWidth="11.44140625" defaultRowHeight="15.6" x14ac:dyDescent="0.3"/>
  <cols>
    <col min="1" max="1" width="37.33203125" style="16" customWidth="1"/>
    <col min="2" max="2" width="34.88671875" style="16" customWidth="1"/>
    <col min="3" max="3" width="22.6640625" style="16" customWidth="1"/>
    <col min="4" max="4" width="25" style="16" customWidth="1"/>
    <col min="5" max="5" width="22.6640625" style="16" customWidth="1"/>
    <col min="6" max="6" width="20.6640625" style="16" customWidth="1"/>
    <col min="7" max="16384" width="11.44140625" style="16"/>
  </cols>
  <sheetData>
    <row r="1" spans="1:6" ht="26.4" customHeight="1" x14ac:dyDescent="0.3">
      <c r="A1" s="596" t="s">
        <v>123</v>
      </c>
      <c r="B1" s="596"/>
      <c r="C1" s="596"/>
      <c r="D1" s="596"/>
      <c r="E1" s="596"/>
      <c r="F1" s="596"/>
    </row>
    <row r="2" spans="1:6" ht="19.2" customHeight="1" x14ac:dyDescent="0.3">
      <c r="A2" s="596"/>
      <c r="B2" s="596"/>
      <c r="C2" s="596"/>
      <c r="D2" s="596"/>
      <c r="E2" s="596"/>
      <c r="F2" s="596"/>
    </row>
    <row r="3" spans="1:6" ht="17.399999999999999" x14ac:dyDescent="0.3">
      <c r="A3" s="604" t="s">
        <v>159</v>
      </c>
      <c r="B3" s="604"/>
      <c r="C3" s="604"/>
      <c r="D3" s="604"/>
      <c r="E3" s="604"/>
      <c r="F3" s="604"/>
    </row>
    <row r="4" spans="1:6" ht="9.9" customHeight="1" thickBot="1" x14ac:dyDescent="0.35">
      <c r="A4" s="17"/>
      <c r="B4" s="17"/>
      <c r="C4" s="17"/>
      <c r="D4" s="17"/>
      <c r="E4" s="17"/>
      <c r="F4" s="17"/>
    </row>
    <row r="5" spans="1:6" ht="18" customHeight="1" x14ac:dyDescent="0.3">
      <c r="A5" s="38"/>
      <c r="B5" s="107" t="s">
        <v>22</v>
      </c>
      <c r="C5" s="584" t="str">
        <f>+'1T'!C5</f>
        <v>Régimen No Contributivo (RNC)</v>
      </c>
      <c r="D5" s="585"/>
      <c r="E5" s="586"/>
    </row>
    <row r="6" spans="1:6" ht="18" customHeight="1" x14ac:dyDescent="0.3">
      <c r="A6" s="39"/>
      <c r="B6" s="108" t="s">
        <v>33</v>
      </c>
      <c r="C6" s="587" t="str">
        <f>+'1T'!C6</f>
        <v>Caja Costarricense de Seguro Social</v>
      </c>
      <c r="D6" s="588"/>
      <c r="E6" s="589"/>
      <c r="F6" s="4"/>
    </row>
    <row r="7" spans="1:6" ht="18" customHeight="1" thickBot="1" x14ac:dyDescent="0.35">
      <c r="A7" s="39"/>
      <c r="B7" s="111" t="s">
        <v>34</v>
      </c>
      <c r="C7" s="590" t="str">
        <f>+'1T'!C7</f>
        <v xml:space="preserve">Gerencia de Pensiones - Dirección Administración de Pensiones </v>
      </c>
      <c r="D7" s="591"/>
      <c r="E7" s="592"/>
      <c r="F7" s="4"/>
    </row>
    <row r="8" spans="1:6" ht="9.9" customHeight="1" x14ac:dyDescent="0.3">
      <c r="A8" s="393"/>
      <c r="B8" s="394"/>
      <c r="C8" s="394"/>
      <c r="D8" s="394"/>
      <c r="E8" s="394"/>
      <c r="F8" s="394"/>
    </row>
    <row r="9" spans="1:6" ht="21.9" customHeight="1" x14ac:dyDescent="0.3">
      <c r="A9" s="682" t="s">
        <v>35</v>
      </c>
      <c r="B9" s="682"/>
      <c r="C9" s="682"/>
      <c r="D9" s="682"/>
      <c r="E9" s="682"/>
      <c r="F9" s="682"/>
    </row>
    <row r="10" spans="1:6" ht="9.9" customHeight="1" x14ac:dyDescent="0.3">
      <c r="A10" s="395"/>
      <c r="B10" s="395"/>
      <c r="C10" s="395"/>
      <c r="D10" s="395"/>
      <c r="E10" s="395"/>
      <c r="F10" s="395"/>
    </row>
    <row r="11" spans="1:6" ht="60" customHeight="1" x14ac:dyDescent="0.3">
      <c r="A11" s="515" t="s">
        <v>280</v>
      </c>
      <c r="B11" s="515"/>
      <c r="C11" s="515"/>
      <c r="D11" s="515"/>
      <c r="E11" s="515"/>
      <c r="F11" s="515"/>
    </row>
    <row r="12" spans="1:6" ht="17.399999999999999" x14ac:dyDescent="0.3">
      <c r="A12" s="395"/>
      <c r="B12" s="395"/>
      <c r="C12" s="395"/>
      <c r="D12" s="395"/>
      <c r="E12" s="395"/>
      <c r="F12" s="395"/>
    </row>
    <row r="13" spans="1:6" ht="16.95" customHeight="1" x14ac:dyDescent="0.3">
      <c r="A13" s="685" t="s">
        <v>36</v>
      </c>
      <c r="B13" s="685"/>
      <c r="C13" s="685"/>
      <c r="D13" s="685"/>
      <c r="E13" s="685"/>
      <c r="F13" s="685"/>
    </row>
    <row r="14" spans="1:6" ht="16.95" customHeight="1" x14ac:dyDescent="0.3">
      <c r="A14" s="685" t="s">
        <v>19</v>
      </c>
      <c r="B14" s="685"/>
      <c r="C14" s="685"/>
      <c r="D14" s="685"/>
      <c r="E14" s="685"/>
      <c r="F14" s="685"/>
    </row>
    <row r="15" spans="1:6" ht="18" customHeight="1" x14ac:dyDescent="0.3">
      <c r="A15" s="396" t="s">
        <v>17</v>
      </c>
      <c r="B15" s="397" t="s">
        <v>18</v>
      </c>
      <c r="C15" s="397" t="s">
        <v>14</v>
      </c>
      <c r="D15" s="397" t="s">
        <v>15</v>
      </c>
      <c r="E15" s="397" t="s">
        <v>80</v>
      </c>
      <c r="F15" s="396" t="s">
        <v>12</v>
      </c>
    </row>
    <row r="16" spans="1:6" ht="16.95" customHeight="1" x14ac:dyDescent="0.3">
      <c r="A16" s="398" t="s">
        <v>16</v>
      </c>
      <c r="B16" s="399"/>
      <c r="C16" s="400">
        <f>+C18+C21</f>
        <v>150846</v>
      </c>
      <c r="D16" s="400">
        <f t="shared" ref="D16:F16" si="0">+D18+D21</f>
        <v>151849</v>
      </c>
      <c r="E16" s="400">
        <f t="shared" si="0"/>
        <v>152557</v>
      </c>
      <c r="F16" s="400">
        <f t="shared" si="0"/>
        <v>151750.66666666669</v>
      </c>
    </row>
    <row r="17" spans="1:6" ht="15" customHeight="1" x14ac:dyDescent="0.3">
      <c r="A17" s="401"/>
      <c r="B17" s="402"/>
      <c r="C17" s="403"/>
      <c r="D17" s="403"/>
      <c r="E17" s="403"/>
      <c r="F17" s="403"/>
    </row>
    <row r="18" spans="1:6" ht="30" customHeight="1" x14ac:dyDescent="0.3">
      <c r="A18" s="298" t="s">
        <v>288</v>
      </c>
      <c r="B18" s="404" t="s">
        <v>289</v>
      </c>
      <c r="C18" s="405">
        <f>+SUM(C19:C20)</f>
        <v>145290</v>
      </c>
      <c r="D18" s="405">
        <f t="shared" ref="D18:E18" si="1">+SUM(D19:D20)</f>
        <v>146245</v>
      </c>
      <c r="E18" s="405">
        <f t="shared" si="1"/>
        <v>146934</v>
      </c>
      <c r="F18" s="405">
        <f>+AVERAGE(C18:E18)</f>
        <v>146156.33333333334</v>
      </c>
    </row>
    <row r="19" spans="1:6" x14ac:dyDescent="0.3">
      <c r="A19" s="301" t="s">
        <v>327</v>
      </c>
      <c r="B19" s="406" t="s">
        <v>289</v>
      </c>
      <c r="C19" s="407">
        <v>95462</v>
      </c>
      <c r="D19" s="407">
        <v>96305</v>
      </c>
      <c r="E19" s="407">
        <v>96835</v>
      </c>
      <c r="F19" s="408">
        <f t="shared" ref="F19:F21" si="2">+AVERAGE(C19:E19)</f>
        <v>96200.666666666672</v>
      </c>
    </row>
    <row r="20" spans="1:6" ht="30" x14ac:dyDescent="0.3">
      <c r="A20" s="301" t="s">
        <v>328</v>
      </c>
      <c r="B20" s="406" t="s">
        <v>289</v>
      </c>
      <c r="C20" s="221">
        <v>49828</v>
      </c>
      <c r="D20" s="407">
        <v>49940</v>
      </c>
      <c r="E20" s="407">
        <v>50099</v>
      </c>
      <c r="F20" s="408">
        <f t="shared" si="2"/>
        <v>49955.666666666664</v>
      </c>
    </row>
    <row r="21" spans="1:6" ht="16.95" customHeight="1" x14ac:dyDescent="0.3">
      <c r="A21" s="298" t="s">
        <v>329</v>
      </c>
      <c r="B21" s="404" t="s">
        <v>289</v>
      </c>
      <c r="C21" s="405">
        <v>5556</v>
      </c>
      <c r="D21" s="405">
        <v>5604</v>
      </c>
      <c r="E21" s="405">
        <v>5623</v>
      </c>
      <c r="F21" s="405">
        <f t="shared" si="2"/>
        <v>5594.333333333333</v>
      </c>
    </row>
    <row r="22" spans="1:6" x14ac:dyDescent="0.3">
      <c r="A22" s="103" t="s">
        <v>163</v>
      </c>
      <c r="B22" s="204" t="s">
        <v>368</v>
      </c>
      <c r="C22" s="102"/>
      <c r="D22" s="102"/>
      <c r="E22" s="102"/>
      <c r="F22" s="102"/>
    </row>
    <row r="23" spans="1:6" ht="35.1" customHeight="1" x14ac:dyDescent="0.3">
      <c r="A23" s="689" t="s">
        <v>281</v>
      </c>
      <c r="B23" s="690"/>
      <c r="C23" s="690"/>
      <c r="D23" s="690"/>
      <c r="E23" s="690"/>
      <c r="F23" s="691"/>
    </row>
    <row r="24" spans="1:6" ht="50.1" customHeight="1" x14ac:dyDescent="0.3">
      <c r="A24" s="670" t="s">
        <v>113</v>
      </c>
      <c r="B24" s="671"/>
      <c r="C24" s="671"/>
      <c r="D24" s="671"/>
      <c r="E24" s="671"/>
      <c r="F24" s="672"/>
    </row>
    <row r="25" spans="1:6" ht="16.95" customHeight="1" x14ac:dyDescent="0.3">
      <c r="A25" s="409"/>
      <c r="B25" s="409"/>
      <c r="C25" s="409"/>
      <c r="D25" s="410"/>
      <c r="E25" s="410"/>
      <c r="F25" s="411"/>
    </row>
    <row r="26" spans="1:6" ht="16.95" customHeight="1" x14ac:dyDescent="0.3">
      <c r="A26" s="685" t="s">
        <v>37</v>
      </c>
      <c r="B26" s="685"/>
      <c r="C26" s="685"/>
      <c r="D26" s="685"/>
      <c r="E26" s="685"/>
      <c r="F26" s="685"/>
    </row>
    <row r="27" spans="1:6" ht="16.95" customHeight="1" x14ac:dyDescent="0.3">
      <c r="A27" s="685" t="s">
        <v>20</v>
      </c>
      <c r="B27" s="685"/>
      <c r="C27" s="685"/>
      <c r="D27" s="685"/>
      <c r="E27" s="685"/>
      <c r="F27" s="685"/>
    </row>
    <row r="28" spans="1:6" ht="18" customHeight="1" x14ac:dyDescent="0.3">
      <c r="A28" s="651" t="s">
        <v>17</v>
      </c>
      <c r="B28" s="686"/>
      <c r="C28" s="397" t="s">
        <v>14</v>
      </c>
      <c r="D28" s="397" t="s">
        <v>381</v>
      </c>
      <c r="E28" s="397" t="s">
        <v>80</v>
      </c>
      <c r="F28" s="396" t="s">
        <v>12</v>
      </c>
    </row>
    <row r="29" spans="1:6" ht="16.95" customHeight="1" x14ac:dyDescent="0.3">
      <c r="A29" s="687" t="s">
        <v>16</v>
      </c>
      <c r="B29" s="687"/>
      <c r="C29" s="412">
        <f>+C31+C34+C35</f>
        <v>14181229559</v>
      </c>
      <c r="D29" s="412">
        <f>+D31+D34+D35</f>
        <v>22328629557</v>
      </c>
      <c r="E29" s="412">
        <f>+E31+E34+E35</f>
        <v>14181229557.01</v>
      </c>
      <c r="F29" s="412">
        <f>+F31+F34+F35</f>
        <v>50691088673.010002</v>
      </c>
    </row>
    <row r="30" spans="1:6" ht="15" customHeight="1" x14ac:dyDescent="0.3">
      <c r="A30" s="688"/>
      <c r="B30" s="688"/>
      <c r="C30" s="413"/>
      <c r="D30" s="413"/>
      <c r="E30" s="413"/>
      <c r="F30" s="413"/>
    </row>
    <row r="31" spans="1:6" x14ac:dyDescent="0.35">
      <c r="A31" s="595" t="s">
        <v>288</v>
      </c>
      <c r="B31" s="595"/>
      <c r="C31" s="414">
        <f>+SUM(C32:C33)</f>
        <v>11940624100</v>
      </c>
      <c r="D31" s="414">
        <f t="shared" ref="D31:F31" si="3">+SUM(D32:D33)</f>
        <v>19126097085.599998</v>
      </c>
      <c r="E31" s="414">
        <f t="shared" si="3"/>
        <v>12051150500</v>
      </c>
      <c r="F31" s="414">
        <f t="shared" si="3"/>
        <v>43117871685.599998</v>
      </c>
    </row>
    <row r="32" spans="1:6" x14ac:dyDescent="0.35">
      <c r="A32" s="594" t="s">
        <v>330</v>
      </c>
      <c r="B32" s="594"/>
      <c r="C32" s="415">
        <v>7844990033.6999998</v>
      </c>
      <c r="D32" s="415">
        <f>4702045303.4+7880855340.4</f>
        <v>12582900643.799999</v>
      </c>
      <c r="E32" s="415">
        <v>7941708179.5</v>
      </c>
      <c r="F32" s="416">
        <f>+SUM(C32:E32)</f>
        <v>28369598857</v>
      </c>
    </row>
    <row r="33" spans="1:6" x14ac:dyDescent="0.35">
      <c r="A33" s="594" t="s">
        <v>382</v>
      </c>
      <c r="B33" s="594"/>
      <c r="C33" s="415">
        <v>4095634066.3000002</v>
      </c>
      <c r="D33" s="415">
        <f>2447067982.2+4096128459.6</f>
        <v>6543196441.7999992</v>
      </c>
      <c r="E33" s="415">
        <v>4109442320.5</v>
      </c>
      <c r="F33" s="416">
        <f>+SUM(C33:E33)</f>
        <v>14748272828.599998</v>
      </c>
    </row>
    <row r="34" spans="1:6" x14ac:dyDescent="0.35">
      <c r="A34" s="595" t="s">
        <v>329</v>
      </c>
      <c r="B34" s="595"/>
      <c r="C34" s="414">
        <v>2025268600</v>
      </c>
      <c r="D34" s="414">
        <f>1202654571.4+1999877900</f>
        <v>3202532471.4000001</v>
      </c>
      <c r="E34" s="414">
        <v>2061497900</v>
      </c>
      <c r="F34" s="414">
        <f>+SUM(C34:E34)</f>
        <v>7289298971.3999996</v>
      </c>
    </row>
    <row r="35" spans="1:6" x14ac:dyDescent="0.35">
      <c r="A35" s="683" t="s">
        <v>290</v>
      </c>
      <c r="B35" s="683"/>
      <c r="C35" s="414">
        <f t="shared" ref="C35:E35" si="4">+SUM(C36:C37)</f>
        <v>215336859</v>
      </c>
      <c r="D35" s="414">
        <f t="shared" si="4"/>
        <v>0</v>
      </c>
      <c r="E35" s="414">
        <f t="shared" si="4"/>
        <v>68581157.010000005</v>
      </c>
      <c r="F35" s="414">
        <f>+SUM(F36:F37)</f>
        <v>283918016.00999999</v>
      </c>
    </row>
    <row r="36" spans="1:6" ht="16.95" customHeight="1" x14ac:dyDescent="0.35">
      <c r="A36" s="684" t="s">
        <v>291</v>
      </c>
      <c r="B36" s="684"/>
      <c r="C36" s="224">
        <v>215336859</v>
      </c>
      <c r="D36" s="415">
        <v>0</v>
      </c>
      <c r="E36" s="415">
        <v>68581157.010000005</v>
      </c>
      <c r="F36" s="416">
        <f>+SUM(C36:E36)</f>
        <v>283918016.00999999</v>
      </c>
    </row>
    <row r="37" spans="1:6" ht="16.95" customHeight="1" x14ac:dyDescent="0.35">
      <c r="A37" s="684" t="s">
        <v>292</v>
      </c>
      <c r="B37" s="684"/>
      <c r="C37" s="417"/>
      <c r="D37" s="417"/>
      <c r="E37" s="417"/>
      <c r="F37" s="416">
        <f>+SUM(C37:E37)</f>
        <v>0</v>
      </c>
    </row>
    <row r="38" spans="1:6" ht="15" customHeight="1" x14ac:dyDescent="0.3">
      <c r="A38" s="103" t="s">
        <v>163</v>
      </c>
      <c r="B38" s="204" t="s">
        <v>377</v>
      </c>
      <c r="C38" s="102"/>
      <c r="D38" s="102"/>
      <c r="E38" s="102"/>
      <c r="F38" s="102"/>
    </row>
    <row r="39" spans="1:6" ht="35.1" customHeight="1" x14ac:dyDescent="0.3">
      <c r="A39" s="689" t="s">
        <v>281</v>
      </c>
      <c r="B39" s="690"/>
      <c r="C39" s="690"/>
      <c r="D39" s="690"/>
      <c r="E39" s="690"/>
      <c r="F39" s="691"/>
    </row>
    <row r="40" spans="1:6" ht="50.1" customHeight="1" x14ac:dyDescent="0.3">
      <c r="A40" s="670" t="s">
        <v>383</v>
      </c>
      <c r="B40" s="671"/>
      <c r="C40" s="671"/>
      <c r="D40" s="671"/>
      <c r="E40" s="671"/>
      <c r="F40" s="672"/>
    </row>
    <row r="41" spans="1:6" ht="16.95" customHeight="1" x14ac:dyDescent="0.3"/>
    <row r="42" spans="1:6" ht="16.95" customHeight="1" x14ac:dyDescent="0.3">
      <c r="A42" s="523" t="s">
        <v>38</v>
      </c>
      <c r="B42" s="523"/>
      <c r="C42" s="523"/>
      <c r="D42" s="523"/>
      <c r="E42" s="523"/>
      <c r="F42" s="523"/>
    </row>
    <row r="43" spans="1:6" ht="33" customHeight="1" x14ac:dyDescent="0.3">
      <c r="A43" s="546" t="s">
        <v>39</v>
      </c>
      <c r="B43" s="546"/>
      <c r="C43" s="546"/>
      <c r="D43" s="546"/>
      <c r="E43" s="546"/>
      <c r="F43" s="546"/>
    </row>
    <row r="44" spans="1:6" x14ac:dyDescent="0.3">
      <c r="A44" s="651" t="s">
        <v>23</v>
      </c>
      <c r="B44" s="651"/>
      <c r="C44" s="397" t="s">
        <v>40</v>
      </c>
      <c r="D44" s="396" t="s">
        <v>41</v>
      </c>
      <c r="E44" s="418" t="s">
        <v>43</v>
      </c>
      <c r="F44" s="396" t="s">
        <v>24</v>
      </c>
    </row>
    <row r="45" spans="1:6" ht="30" customHeight="1" x14ac:dyDescent="0.3">
      <c r="A45" s="694" t="s">
        <v>28</v>
      </c>
      <c r="B45" s="695"/>
      <c r="C45" s="419" t="s">
        <v>360</v>
      </c>
      <c r="D45" s="419"/>
      <c r="E45" s="420"/>
      <c r="F45" s="323" t="s">
        <v>361</v>
      </c>
    </row>
    <row r="46" spans="1:6" ht="30" customHeight="1" x14ac:dyDescent="0.3">
      <c r="A46" s="694" t="s">
        <v>29</v>
      </c>
      <c r="B46" s="694"/>
      <c r="C46" s="419" t="s">
        <v>360</v>
      </c>
      <c r="D46" s="419"/>
      <c r="E46" s="419"/>
      <c r="F46" s="324" t="s">
        <v>339</v>
      </c>
    </row>
    <row r="47" spans="1:6" ht="30" customHeight="1" x14ac:dyDescent="0.3">
      <c r="A47" s="693" t="s">
        <v>27</v>
      </c>
      <c r="B47" s="693"/>
      <c r="C47" s="419" t="s">
        <v>360</v>
      </c>
      <c r="D47" s="419"/>
      <c r="E47" s="419"/>
      <c r="F47" s="324" t="s">
        <v>340</v>
      </c>
    </row>
    <row r="48" spans="1:6" ht="30" customHeight="1" x14ac:dyDescent="0.3">
      <c r="A48" s="696" t="s">
        <v>30</v>
      </c>
      <c r="B48" s="696"/>
      <c r="C48" s="419"/>
      <c r="D48" s="419" t="s">
        <v>360</v>
      </c>
      <c r="E48" s="419"/>
      <c r="F48" s="421"/>
    </row>
    <row r="49" spans="1:6" ht="16.95" customHeight="1" x14ac:dyDescent="0.3">
      <c r="A49" s="306" t="s">
        <v>163</v>
      </c>
      <c r="B49" s="307" t="s">
        <v>372</v>
      </c>
      <c r="C49" s="54"/>
      <c r="D49" s="54"/>
      <c r="E49" s="54"/>
      <c r="F49" s="54"/>
    </row>
    <row r="50" spans="1:6" ht="35.1" customHeight="1" x14ac:dyDescent="0.3">
      <c r="A50" s="689" t="s">
        <v>282</v>
      </c>
      <c r="B50" s="690"/>
      <c r="C50" s="690"/>
      <c r="D50" s="690"/>
      <c r="E50" s="690"/>
      <c r="F50" s="691"/>
    </row>
    <row r="51" spans="1:6" s="125" customFormat="1" ht="50.1" customHeight="1" x14ac:dyDescent="0.3">
      <c r="A51" s="669" t="s">
        <v>77</v>
      </c>
      <c r="B51" s="669"/>
      <c r="C51" s="669"/>
      <c r="D51" s="669"/>
      <c r="E51" s="669"/>
      <c r="F51" s="669"/>
    </row>
    <row r="53" spans="1:6" x14ac:dyDescent="0.3">
      <c r="A53" s="523" t="s">
        <v>44</v>
      </c>
      <c r="B53" s="523"/>
      <c r="C53" s="523"/>
      <c r="D53" s="523"/>
      <c r="E53" s="523"/>
      <c r="F53" s="523"/>
    </row>
    <row r="54" spans="1:6" x14ac:dyDescent="0.3">
      <c r="A54" s="523" t="s">
        <v>25</v>
      </c>
      <c r="B54" s="523"/>
      <c r="C54" s="523"/>
      <c r="D54" s="523"/>
      <c r="E54" s="523"/>
      <c r="F54" s="523"/>
    </row>
    <row r="55" spans="1:6" x14ac:dyDescent="0.3">
      <c r="A55" s="697" t="s">
        <v>23</v>
      </c>
      <c r="B55" s="697"/>
      <c r="C55" s="422" t="s">
        <v>40</v>
      </c>
      <c r="D55" s="423" t="s">
        <v>41</v>
      </c>
      <c r="E55" s="424" t="s">
        <v>76</v>
      </c>
      <c r="F55" s="423" t="s">
        <v>24</v>
      </c>
    </row>
    <row r="56" spans="1:6" ht="30" customHeight="1" x14ac:dyDescent="0.3">
      <c r="A56" s="698" t="s">
        <v>31</v>
      </c>
      <c r="B56" s="698"/>
      <c r="C56" s="420"/>
      <c r="D56" s="420"/>
      <c r="E56" s="425" t="s">
        <v>360</v>
      </c>
      <c r="F56" s="426"/>
    </row>
    <row r="57" spans="1:6" ht="30" customHeight="1" x14ac:dyDescent="0.3">
      <c r="A57" s="694" t="s">
        <v>32</v>
      </c>
      <c r="B57" s="694"/>
      <c r="C57" s="427"/>
      <c r="D57" s="427"/>
      <c r="E57" s="428" t="s">
        <v>360</v>
      </c>
      <c r="F57" s="429"/>
    </row>
    <row r="58" spans="1:6" s="125" customFormat="1" ht="30" customHeight="1" x14ac:dyDescent="0.3">
      <c r="A58" s="692" t="s">
        <v>252</v>
      </c>
      <c r="B58" s="692"/>
      <c r="C58" s="430"/>
      <c r="D58" s="430"/>
      <c r="E58" s="431" t="s">
        <v>360</v>
      </c>
      <c r="F58" s="429"/>
    </row>
    <row r="59" spans="1:6" x14ac:dyDescent="0.3">
      <c r="A59" s="306" t="s">
        <v>163</v>
      </c>
      <c r="B59" s="307" t="s">
        <v>372</v>
      </c>
      <c r="C59" s="102"/>
      <c r="D59" s="102"/>
      <c r="E59" s="102"/>
      <c r="F59" s="102"/>
    </row>
    <row r="60" spans="1:6" ht="35.1" customHeight="1" x14ac:dyDescent="0.3">
      <c r="A60" s="689" t="s">
        <v>283</v>
      </c>
      <c r="B60" s="690"/>
      <c r="C60" s="690"/>
      <c r="D60" s="690"/>
      <c r="E60" s="690"/>
      <c r="F60" s="691"/>
    </row>
    <row r="61" spans="1:6" ht="50.1" customHeight="1" x14ac:dyDescent="0.3">
      <c r="A61" s="669" t="s">
        <v>55</v>
      </c>
      <c r="B61" s="669"/>
      <c r="C61" s="669"/>
      <c r="D61" s="669"/>
      <c r="E61" s="669"/>
      <c r="F61" s="669"/>
    </row>
    <row r="62" spans="1:6" ht="9.9" customHeight="1" x14ac:dyDescent="0.3">
      <c r="E62" s="432"/>
    </row>
    <row r="63" spans="1:6" ht="39.9" customHeight="1" x14ac:dyDescent="0.3">
      <c r="A63" s="433" t="s">
        <v>45</v>
      </c>
      <c r="B63" s="641" t="s">
        <v>342</v>
      </c>
      <c r="C63" s="535"/>
      <c r="D63" s="673" t="s">
        <v>48</v>
      </c>
      <c r="E63" s="674"/>
      <c r="F63" s="675"/>
    </row>
    <row r="64" spans="1:6" ht="39.9" customHeight="1" x14ac:dyDescent="0.3">
      <c r="A64" s="433" t="s">
        <v>46</v>
      </c>
      <c r="B64" s="641" t="s">
        <v>362</v>
      </c>
      <c r="C64" s="535"/>
      <c r="D64" s="676"/>
      <c r="E64" s="677"/>
      <c r="F64" s="678"/>
    </row>
    <row r="65" spans="1:6" ht="39.9" customHeight="1" x14ac:dyDescent="0.3">
      <c r="A65" s="433" t="s">
        <v>47</v>
      </c>
      <c r="B65" s="641" t="s">
        <v>344</v>
      </c>
      <c r="C65" s="535"/>
      <c r="D65" s="679"/>
      <c r="E65" s="680"/>
      <c r="F65" s="681"/>
    </row>
    <row r="67" spans="1:6" ht="21.9" customHeight="1" x14ac:dyDescent="0.3">
      <c r="A67" s="682" t="s">
        <v>49</v>
      </c>
      <c r="B67" s="682"/>
      <c r="C67" s="682"/>
      <c r="D67" s="682"/>
      <c r="E67" s="682"/>
      <c r="F67" s="682"/>
    </row>
    <row r="68" spans="1:6" ht="9.9" customHeight="1" x14ac:dyDescent="0.3"/>
    <row r="69" spans="1:6" ht="99" customHeight="1" x14ac:dyDescent="0.3">
      <c r="A69" s="515" t="s">
        <v>238</v>
      </c>
      <c r="B69" s="515"/>
      <c r="C69" s="515"/>
      <c r="D69" s="515"/>
      <c r="E69" s="515"/>
      <c r="F69" s="515"/>
    </row>
    <row r="70" spans="1:6" ht="9.9" customHeight="1" x14ac:dyDescent="0.3"/>
    <row r="71" spans="1:6" x14ac:dyDescent="0.3">
      <c r="A71" s="523" t="s">
        <v>50</v>
      </c>
      <c r="B71" s="523"/>
      <c r="C71" s="523"/>
      <c r="D71" s="523"/>
      <c r="E71" s="523"/>
      <c r="F71" s="523"/>
    </row>
    <row r="72" spans="1:6" x14ac:dyDescent="0.3">
      <c r="A72" s="523" t="s">
        <v>58</v>
      </c>
      <c r="B72" s="523"/>
      <c r="C72" s="523"/>
      <c r="D72" s="523"/>
      <c r="E72" s="523"/>
      <c r="F72" s="523"/>
    </row>
    <row r="73" spans="1:6" x14ac:dyDescent="0.3">
      <c r="A73" s="523" t="s">
        <v>51</v>
      </c>
      <c r="B73" s="523"/>
      <c r="C73" s="523"/>
      <c r="D73" s="523"/>
      <c r="E73" s="523"/>
      <c r="F73" s="523"/>
    </row>
    <row r="74" spans="1:6" ht="32.25" customHeight="1" x14ac:dyDescent="0.3">
      <c r="A74" s="434" t="s">
        <v>59</v>
      </c>
      <c r="B74" s="434" t="s">
        <v>61</v>
      </c>
      <c r="C74" s="434" t="s">
        <v>65</v>
      </c>
      <c r="D74" s="434" t="s">
        <v>62</v>
      </c>
      <c r="E74" s="434" t="s">
        <v>63</v>
      </c>
      <c r="F74" s="434" t="s">
        <v>64</v>
      </c>
    </row>
    <row r="75" spans="1:6" x14ac:dyDescent="0.3">
      <c r="A75" s="398" t="s">
        <v>16</v>
      </c>
      <c r="B75" s="435">
        <f>+SUM(B77:B83)</f>
        <v>178322154693</v>
      </c>
      <c r="C75" s="436">
        <f>+SUM(C77:C83)</f>
        <v>100</v>
      </c>
      <c r="D75" s="399"/>
      <c r="E75" s="399"/>
      <c r="F75" s="399"/>
    </row>
    <row r="76" spans="1:6" ht="9.9" customHeight="1" x14ac:dyDescent="0.3">
      <c r="A76" s="437"/>
      <c r="B76" s="438"/>
      <c r="C76" s="439"/>
      <c r="D76" s="440"/>
      <c r="E76" s="440"/>
      <c r="F76" s="440"/>
    </row>
    <row r="77" spans="1:6" ht="60" x14ac:dyDescent="0.3">
      <c r="A77" s="437" t="s">
        <v>60</v>
      </c>
      <c r="B77" s="438">
        <f>+'1T'!B79</f>
        <v>170174754693</v>
      </c>
      <c r="C77" s="439">
        <f>+B77/$B$75*100</f>
        <v>95.431078087842423</v>
      </c>
      <c r="D77" s="495" t="str">
        <f>+'1T'!D79</f>
        <v xml:space="preserve"> MTSS-DMT-OF-629-2023, MTSS-DESAF-OF-568-2023 y MTSS-DESAF-OF-895-2023</v>
      </c>
      <c r="E77" s="441">
        <f>+'1T'!E79</f>
        <v>0</v>
      </c>
      <c r="F77" s="441" t="str">
        <f>+'1T'!F79</f>
        <v>DFOE-BIS-1026</v>
      </c>
    </row>
    <row r="78" spans="1:6" ht="17.100000000000001" customHeight="1" x14ac:dyDescent="0.3">
      <c r="A78" s="442" t="s">
        <v>217</v>
      </c>
      <c r="B78" s="438">
        <f>+'1T'!B80</f>
        <v>0</v>
      </c>
      <c r="C78" s="439">
        <f>+B78/$B$75*100</f>
        <v>0</v>
      </c>
      <c r="D78" s="441">
        <f>+'1T'!D80</f>
        <v>0</v>
      </c>
      <c r="E78" s="441">
        <f>+'1T'!E80</f>
        <v>0</v>
      </c>
      <c r="F78" s="441">
        <f>+'1T'!F80</f>
        <v>0</v>
      </c>
    </row>
    <row r="79" spans="1:6" ht="30" x14ac:dyDescent="0.3">
      <c r="A79" s="437" t="s">
        <v>142</v>
      </c>
      <c r="B79" s="438">
        <v>8147400000</v>
      </c>
      <c r="C79" s="439">
        <f t="shared" ref="C79:C83" si="5">+B79/$B$75*100</f>
        <v>4.5689219121575722</v>
      </c>
      <c r="D79" s="495" t="s">
        <v>379</v>
      </c>
      <c r="E79" s="441"/>
      <c r="F79" s="441" t="s">
        <v>378</v>
      </c>
    </row>
    <row r="80" spans="1:6" ht="17.100000000000001" customHeight="1" x14ac:dyDescent="0.3">
      <c r="A80" s="443" t="s">
        <v>143</v>
      </c>
      <c r="B80" s="444">
        <v>0</v>
      </c>
      <c r="C80" s="445">
        <f t="shared" si="5"/>
        <v>0</v>
      </c>
      <c r="D80" s="446"/>
      <c r="E80" s="446"/>
      <c r="F80" s="446"/>
    </row>
    <row r="81" spans="1:6" ht="17.100000000000001" customHeight="1" x14ac:dyDescent="0.3">
      <c r="A81" s="437" t="s">
        <v>144</v>
      </c>
      <c r="B81" s="438">
        <v>0</v>
      </c>
      <c r="C81" s="439">
        <f t="shared" si="5"/>
        <v>0</v>
      </c>
      <c r="D81" s="441"/>
      <c r="E81" s="441"/>
      <c r="F81" s="441"/>
    </row>
    <row r="82" spans="1:6" ht="17.100000000000001" customHeight="1" x14ac:dyDescent="0.3">
      <c r="A82" s="437" t="s">
        <v>145</v>
      </c>
      <c r="B82" s="438">
        <v>0</v>
      </c>
      <c r="C82" s="439">
        <f t="shared" si="5"/>
        <v>0</v>
      </c>
      <c r="D82" s="441"/>
      <c r="E82" s="441"/>
      <c r="F82" s="441"/>
    </row>
    <row r="83" spans="1:6" ht="17.100000000000001" customHeight="1" x14ac:dyDescent="0.3">
      <c r="A83" s="447" t="s">
        <v>146</v>
      </c>
      <c r="B83" s="438">
        <v>0</v>
      </c>
      <c r="C83" s="439">
        <f t="shared" si="5"/>
        <v>0</v>
      </c>
      <c r="D83" s="448"/>
      <c r="E83" s="448"/>
      <c r="F83" s="448"/>
    </row>
    <row r="84" spans="1:6" ht="14.4" customHeight="1" x14ac:dyDescent="0.3">
      <c r="A84" s="640" t="s">
        <v>42</v>
      </c>
      <c r="B84" s="640"/>
      <c r="C84" s="640"/>
      <c r="D84" s="640"/>
      <c r="E84" s="640"/>
      <c r="F84" s="640"/>
    </row>
    <row r="85" spans="1:6" ht="35.1" customHeight="1" x14ac:dyDescent="0.3">
      <c r="A85" s="566" t="s">
        <v>216</v>
      </c>
      <c r="B85" s="560"/>
      <c r="C85" s="560"/>
      <c r="D85" s="560"/>
      <c r="E85" s="560"/>
      <c r="F85" s="567"/>
    </row>
    <row r="86" spans="1:6" ht="50.1" customHeight="1" x14ac:dyDescent="0.3">
      <c r="A86" s="670" t="s">
        <v>199</v>
      </c>
      <c r="B86" s="671"/>
      <c r="C86" s="671"/>
      <c r="D86" s="671"/>
      <c r="E86" s="671"/>
      <c r="F86" s="672"/>
    </row>
    <row r="87" spans="1:6" ht="9.9" customHeight="1" x14ac:dyDescent="0.3">
      <c r="A87" s="437"/>
      <c r="B87" s="25"/>
      <c r="C87" s="440"/>
    </row>
    <row r="88" spans="1:6" x14ac:dyDescent="0.3">
      <c r="A88" s="523" t="s">
        <v>66</v>
      </c>
      <c r="B88" s="523"/>
      <c r="C88" s="523"/>
      <c r="D88" s="523"/>
      <c r="E88" s="523"/>
      <c r="F88" s="523"/>
    </row>
    <row r="89" spans="1:6" x14ac:dyDescent="0.3">
      <c r="A89" s="523" t="s">
        <v>148</v>
      </c>
      <c r="B89" s="523"/>
      <c r="C89" s="523"/>
      <c r="D89" s="523"/>
      <c r="E89" s="523"/>
      <c r="F89" s="523"/>
    </row>
    <row r="90" spans="1:6" x14ac:dyDescent="0.3">
      <c r="A90" s="523" t="s">
        <v>51</v>
      </c>
      <c r="B90" s="523"/>
      <c r="C90" s="523"/>
      <c r="D90" s="523"/>
      <c r="E90" s="523"/>
      <c r="F90" s="523"/>
    </row>
    <row r="91" spans="1:6" ht="34.5" customHeight="1" x14ac:dyDescent="0.3">
      <c r="A91" s="449" t="s">
        <v>53</v>
      </c>
      <c r="B91" s="449" t="s">
        <v>150</v>
      </c>
      <c r="C91" s="450" t="s">
        <v>14</v>
      </c>
      <c r="D91" s="450" t="s">
        <v>15</v>
      </c>
      <c r="E91" s="450" t="s">
        <v>80</v>
      </c>
      <c r="F91" s="450" t="s">
        <v>12</v>
      </c>
    </row>
    <row r="92" spans="1:6" ht="18" customHeight="1" x14ac:dyDescent="0.3">
      <c r="A92" s="398" t="s">
        <v>16</v>
      </c>
      <c r="B92" s="66"/>
      <c r="C92" s="435">
        <f>+C94</f>
        <v>14181229559</v>
      </c>
      <c r="D92" s="435">
        <f>+D94</f>
        <v>22328629557</v>
      </c>
      <c r="E92" s="435">
        <f>+E94</f>
        <v>14181229557.01</v>
      </c>
      <c r="F92" s="435">
        <f>+F94</f>
        <v>50691088673.010002</v>
      </c>
    </row>
    <row r="93" spans="1:6" ht="9.9" customHeight="1" x14ac:dyDescent="0.3">
      <c r="A93" s="401"/>
      <c r="B93" s="26"/>
      <c r="C93" s="413"/>
      <c r="D93" s="413"/>
      <c r="E93" s="413"/>
      <c r="F93" s="451"/>
    </row>
    <row r="94" spans="1:6" x14ac:dyDescent="0.3">
      <c r="A94" s="658" t="s">
        <v>161</v>
      </c>
      <c r="B94" s="658"/>
      <c r="C94" s="452">
        <f>+C95+C100</f>
        <v>14181229559</v>
      </c>
      <c r="D94" s="452">
        <f t="shared" ref="D94:E94" si="6">+D95+D100</f>
        <v>22328629557</v>
      </c>
      <c r="E94" s="452">
        <f t="shared" si="6"/>
        <v>14181229557.01</v>
      </c>
      <c r="F94" s="452">
        <f>+F95+F100</f>
        <v>50691088673.010002</v>
      </c>
    </row>
    <row r="95" spans="1:6" x14ac:dyDescent="0.3">
      <c r="A95" s="453" t="s">
        <v>197</v>
      </c>
      <c r="B95" s="493" t="s">
        <v>192</v>
      </c>
      <c r="C95" s="413">
        <f>+C96+C98</f>
        <v>14181229559</v>
      </c>
      <c r="D95" s="413">
        <f t="shared" ref="D95:E95" si="7">+D96+D98</f>
        <v>22328629557</v>
      </c>
      <c r="E95" s="413">
        <f t="shared" si="7"/>
        <v>14181229557.01</v>
      </c>
      <c r="F95" s="454">
        <f>+C95+D95+E95</f>
        <v>50691088673.010002</v>
      </c>
    </row>
    <row r="96" spans="1:6" x14ac:dyDescent="0.3">
      <c r="A96" s="453" t="s">
        <v>196</v>
      </c>
      <c r="B96" s="493" t="s">
        <v>167</v>
      </c>
      <c r="C96" s="53">
        <v>7474580687</v>
      </c>
      <c r="D96" s="53">
        <f>8147400000+7474580687</f>
        <v>15621980687</v>
      </c>
      <c r="E96" s="53">
        <v>7474580687</v>
      </c>
      <c r="F96" s="456">
        <f t="shared" ref="F96" si="8">+C96+D96+E96</f>
        <v>30571142061</v>
      </c>
    </row>
    <row r="97" spans="1:6" ht="26.25" customHeight="1" x14ac:dyDescent="0.3">
      <c r="A97" s="453" t="s">
        <v>195</v>
      </c>
      <c r="B97" s="493" t="s">
        <v>193</v>
      </c>
      <c r="C97" s="457">
        <f>+C99</f>
        <v>0</v>
      </c>
      <c r="D97" s="457">
        <f t="shared" ref="D97:E97" si="9">+D99</f>
        <v>0</v>
      </c>
      <c r="E97" s="457">
        <f t="shared" si="9"/>
        <v>0</v>
      </c>
      <c r="F97" s="456">
        <f t="shared" ref="F97:F103" si="10">+C97+D97+E97</f>
        <v>0</v>
      </c>
    </row>
    <row r="98" spans="1:6" ht="26.25" customHeight="1" x14ac:dyDescent="0.3">
      <c r="A98" s="130" t="s">
        <v>374</v>
      </c>
      <c r="B98" s="496" t="s">
        <v>375</v>
      </c>
      <c r="C98" s="188">
        <v>6706648872</v>
      </c>
      <c r="D98" s="188">
        <v>6706648870</v>
      </c>
      <c r="E98" s="188">
        <v>6706648870.0100002</v>
      </c>
      <c r="F98" s="456">
        <f>+E98+D98+C98</f>
        <v>20119946612.010002</v>
      </c>
    </row>
    <row r="99" spans="1:6" ht="27.6" x14ac:dyDescent="0.3">
      <c r="A99" s="458" t="s">
        <v>198</v>
      </c>
      <c r="B99" s="494" t="s">
        <v>213</v>
      </c>
      <c r="C99" s="459">
        <v>0</v>
      </c>
      <c r="D99" s="459">
        <v>0</v>
      </c>
      <c r="E99" s="459">
        <v>0</v>
      </c>
      <c r="F99" s="460">
        <f t="shared" si="10"/>
        <v>0</v>
      </c>
    </row>
    <row r="100" spans="1:6" x14ac:dyDescent="0.3">
      <c r="A100" s="453" t="s">
        <v>266</v>
      </c>
      <c r="B100" s="493" t="s">
        <v>263</v>
      </c>
      <c r="C100" s="461">
        <f>+C101</f>
        <v>0</v>
      </c>
      <c r="D100" s="461">
        <f t="shared" ref="D100:E102" si="11">+D101</f>
        <v>0</v>
      </c>
      <c r="E100" s="461">
        <f>+E101</f>
        <v>0</v>
      </c>
      <c r="F100" s="454">
        <f t="shared" si="10"/>
        <v>0</v>
      </c>
    </row>
    <row r="101" spans="1:6" x14ac:dyDescent="0.3">
      <c r="A101" s="453" t="s">
        <v>267</v>
      </c>
      <c r="B101" s="493" t="s">
        <v>168</v>
      </c>
      <c r="C101" s="457">
        <f>+C102</f>
        <v>0</v>
      </c>
      <c r="D101" s="457">
        <f t="shared" si="11"/>
        <v>0</v>
      </c>
      <c r="E101" s="457">
        <f t="shared" si="11"/>
        <v>0</v>
      </c>
      <c r="F101" s="456">
        <f t="shared" si="10"/>
        <v>0</v>
      </c>
    </row>
    <row r="102" spans="1:6" ht="27.6" x14ac:dyDescent="0.3">
      <c r="A102" s="453" t="s">
        <v>269</v>
      </c>
      <c r="B102" s="493" t="s">
        <v>268</v>
      </c>
      <c r="C102" s="457">
        <f>+C103</f>
        <v>0</v>
      </c>
      <c r="D102" s="457">
        <f t="shared" si="11"/>
        <v>0</v>
      </c>
      <c r="E102" s="457">
        <f t="shared" si="11"/>
        <v>0</v>
      </c>
      <c r="F102" s="456">
        <f t="shared" si="10"/>
        <v>0</v>
      </c>
    </row>
    <row r="103" spans="1:6" ht="27.6" x14ac:dyDescent="0.3">
      <c r="A103" s="458" t="s">
        <v>270</v>
      </c>
      <c r="B103" s="494" t="s">
        <v>271</v>
      </c>
      <c r="C103" s="459">
        <v>0</v>
      </c>
      <c r="D103" s="459">
        <v>0</v>
      </c>
      <c r="E103" s="459">
        <v>0</v>
      </c>
      <c r="F103" s="460">
        <f t="shared" si="10"/>
        <v>0</v>
      </c>
    </row>
    <row r="104" spans="1:6" ht="9.9" customHeight="1" x14ac:dyDescent="0.3">
      <c r="A104" s="462"/>
      <c r="B104" s="24"/>
      <c r="C104" s="463"/>
      <c r="D104" s="463"/>
      <c r="E104" s="463"/>
      <c r="F104" s="31"/>
    </row>
    <row r="105" spans="1:6" x14ac:dyDescent="0.3">
      <c r="A105" s="640" t="s">
        <v>376</v>
      </c>
      <c r="B105" s="640"/>
      <c r="C105" s="640"/>
      <c r="D105" s="640"/>
      <c r="E105" s="640"/>
      <c r="F105" s="640"/>
    </row>
    <row r="106" spans="1:6" ht="35.1" customHeight="1" x14ac:dyDescent="0.3">
      <c r="A106" s="560" t="s">
        <v>212</v>
      </c>
      <c r="B106" s="560"/>
      <c r="C106" s="560"/>
      <c r="D106" s="560"/>
      <c r="E106" s="560"/>
      <c r="F106" s="560"/>
    </row>
    <row r="107" spans="1:6" ht="50.1" customHeight="1" x14ac:dyDescent="0.3">
      <c r="A107" s="669" t="s">
        <v>104</v>
      </c>
      <c r="B107" s="669"/>
      <c r="C107" s="669"/>
      <c r="D107" s="669"/>
      <c r="E107" s="669"/>
      <c r="F107" s="669"/>
    </row>
    <row r="108" spans="1:6" ht="9.9" customHeight="1" x14ac:dyDescent="0.3">
      <c r="A108" s="437"/>
      <c r="B108" s="25"/>
      <c r="C108" s="440"/>
    </row>
    <row r="109" spans="1:6" x14ac:dyDescent="0.3">
      <c r="A109" s="523" t="s">
        <v>69</v>
      </c>
      <c r="B109" s="523"/>
      <c r="C109" s="523"/>
      <c r="D109" s="523"/>
      <c r="E109" s="523"/>
      <c r="F109" s="523"/>
    </row>
    <row r="110" spans="1:6" ht="33" customHeight="1" x14ac:dyDescent="0.3">
      <c r="A110" s="546" t="s">
        <v>124</v>
      </c>
      <c r="B110" s="546"/>
      <c r="C110" s="546"/>
      <c r="D110" s="546"/>
      <c r="E110" s="546"/>
      <c r="F110" s="546"/>
    </row>
    <row r="111" spans="1:6" x14ac:dyDescent="0.3">
      <c r="A111" s="523" t="s">
        <v>51</v>
      </c>
      <c r="B111" s="523"/>
      <c r="C111" s="523"/>
      <c r="D111" s="523"/>
      <c r="E111" s="523"/>
      <c r="F111" s="523"/>
    </row>
    <row r="112" spans="1:6" ht="33" customHeight="1" x14ac:dyDescent="0.3">
      <c r="A112" s="450" t="s">
        <v>53</v>
      </c>
      <c r="B112" s="449" t="s">
        <v>189</v>
      </c>
      <c r="C112" s="450" t="s">
        <v>14</v>
      </c>
      <c r="D112" s="450" t="s">
        <v>15</v>
      </c>
      <c r="E112" s="450" t="s">
        <v>80</v>
      </c>
      <c r="F112" s="450" t="s">
        <v>12</v>
      </c>
    </row>
    <row r="113" spans="1:6" ht="18" customHeight="1" x14ac:dyDescent="0.3">
      <c r="A113" s="398" t="s">
        <v>16</v>
      </c>
      <c r="B113" s="66"/>
      <c r="C113" s="435">
        <f>+C115+C127</f>
        <v>14181229559</v>
      </c>
      <c r="D113" s="435">
        <f>+D115+D127</f>
        <v>22328629557</v>
      </c>
      <c r="E113" s="435">
        <f>+E115+E127</f>
        <v>14181229557.01</v>
      </c>
      <c r="F113" s="435">
        <f>+F115</f>
        <v>50691088673.010002</v>
      </c>
    </row>
    <row r="114" spans="1:6" ht="9.9" customHeight="1" x14ac:dyDescent="0.3">
      <c r="A114" s="401"/>
      <c r="B114" s="26"/>
      <c r="C114" s="413"/>
      <c r="D114" s="413"/>
      <c r="E114" s="413"/>
      <c r="F114" s="451"/>
    </row>
    <row r="115" spans="1:6" ht="18" customHeight="1" x14ac:dyDescent="0.3">
      <c r="A115" s="658" t="s">
        <v>56</v>
      </c>
      <c r="B115" s="658"/>
      <c r="C115" s="452">
        <f>+SUM(C116:C125)</f>
        <v>14181229559</v>
      </c>
      <c r="D115" s="452">
        <f>+SUM(D116:D125)</f>
        <v>22328629557</v>
      </c>
      <c r="E115" s="452">
        <f t="shared" ref="E115" si="12">+SUM(E116:E125)</f>
        <v>14181229557.01</v>
      </c>
      <c r="F115" s="452">
        <f>+SUM(F116:F125)</f>
        <v>50691088673.010002</v>
      </c>
    </row>
    <row r="116" spans="1:6" x14ac:dyDescent="0.3">
      <c r="A116" s="453">
        <v>0</v>
      </c>
      <c r="B116" s="134" t="s">
        <v>182</v>
      </c>
      <c r="C116" s="455">
        <v>0</v>
      </c>
      <c r="D116" s="455">
        <v>0</v>
      </c>
      <c r="E116" s="455">
        <v>0</v>
      </c>
      <c r="F116" s="456">
        <f>+C116+D116+E116</f>
        <v>0</v>
      </c>
    </row>
    <row r="117" spans="1:6" x14ac:dyDescent="0.3">
      <c r="A117" s="453">
        <v>1</v>
      </c>
      <c r="B117" s="134" t="s">
        <v>170</v>
      </c>
      <c r="C117" s="455">
        <f>+C35</f>
        <v>215336859</v>
      </c>
      <c r="D117" s="455">
        <f t="shared" ref="D117:E117" si="13">+D35</f>
        <v>0</v>
      </c>
      <c r="E117" s="455">
        <f t="shared" si="13"/>
        <v>68581157.010000005</v>
      </c>
      <c r="F117" s="456">
        <f t="shared" ref="F117:F125" si="14">+C117+D117+E117</f>
        <v>283918016.00999999</v>
      </c>
    </row>
    <row r="118" spans="1:6" x14ac:dyDescent="0.3">
      <c r="A118" s="453">
        <v>2</v>
      </c>
      <c r="B118" s="134" t="s">
        <v>183</v>
      </c>
      <c r="C118" s="455">
        <v>0</v>
      </c>
      <c r="D118" s="455">
        <v>0</v>
      </c>
      <c r="E118" s="455">
        <v>0</v>
      </c>
      <c r="F118" s="456">
        <f t="shared" si="14"/>
        <v>0</v>
      </c>
    </row>
    <row r="119" spans="1:6" x14ac:dyDescent="0.3">
      <c r="A119" s="453">
        <v>3</v>
      </c>
      <c r="B119" s="134" t="s">
        <v>184</v>
      </c>
      <c r="C119" s="455">
        <v>0</v>
      </c>
      <c r="D119" s="455">
        <v>0</v>
      </c>
      <c r="E119" s="455">
        <v>0</v>
      </c>
      <c r="F119" s="456">
        <f t="shared" si="14"/>
        <v>0</v>
      </c>
    </row>
    <row r="120" spans="1:6" x14ac:dyDescent="0.3">
      <c r="A120" s="453">
        <v>4</v>
      </c>
      <c r="B120" s="134" t="s">
        <v>185</v>
      </c>
      <c r="C120" s="455">
        <v>0</v>
      </c>
      <c r="D120" s="455">
        <v>0</v>
      </c>
      <c r="E120" s="455">
        <v>0</v>
      </c>
      <c r="F120" s="456">
        <f t="shared" si="14"/>
        <v>0</v>
      </c>
    </row>
    <row r="121" spans="1:6" x14ac:dyDescent="0.3">
      <c r="A121" s="453">
        <v>5</v>
      </c>
      <c r="B121" s="134" t="s">
        <v>186</v>
      </c>
      <c r="C121" s="457">
        <v>0</v>
      </c>
      <c r="D121" s="457">
        <v>0</v>
      </c>
      <c r="E121" s="457">
        <v>0</v>
      </c>
      <c r="F121" s="456">
        <f t="shared" si="14"/>
        <v>0</v>
      </c>
    </row>
    <row r="122" spans="1:6" x14ac:dyDescent="0.3">
      <c r="A122" s="453">
        <v>6</v>
      </c>
      <c r="B122" s="134" t="s">
        <v>167</v>
      </c>
      <c r="C122" s="457">
        <f>+C31+C34</f>
        <v>13965892700</v>
      </c>
      <c r="D122" s="457">
        <f>+D31+D34</f>
        <v>22328629557</v>
      </c>
      <c r="E122" s="457">
        <f>+E31+E34</f>
        <v>14112648400</v>
      </c>
      <c r="F122" s="456">
        <f t="shared" si="14"/>
        <v>50407170657</v>
      </c>
    </row>
    <row r="123" spans="1:6" x14ac:dyDescent="0.3">
      <c r="A123" s="453">
        <v>7</v>
      </c>
      <c r="B123" s="134" t="s">
        <v>168</v>
      </c>
      <c r="C123" s="457">
        <v>0</v>
      </c>
      <c r="D123" s="457">
        <v>0</v>
      </c>
      <c r="E123" s="457">
        <v>0</v>
      </c>
      <c r="F123" s="456">
        <f t="shared" si="14"/>
        <v>0</v>
      </c>
    </row>
    <row r="124" spans="1:6" x14ac:dyDescent="0.3">
      <c r="A124" s="453">
        <v>8</v>
      </c>
      <c r="B124" s="134" t="s">
        <v>187</v>
      </c>
      <c r="C124" s="457">
        <v>0</v>
      </c>
      <c r="D124" s="457">
        <v>0</v>
      </c>
      <c r="E124" s="457">
        <v>0</v>
      </c>
      <c r="F124" s="456">
        <f t="shared" si="14"/>
        <v>0</v>
      </c>
    </row>
    <row r="125" spans="1:6" x14ac:dyDescent="0.3">
      <c r="A125" s="453">
        <v>9</v>
      </c>
      <c r="B125" s="134" t="s">
        <v>188</v>
      </c>
      <c r="C125" s="457">
        <v>0</v>
      </c>
      <c r="D125" s="457">
        <v>0</v>
      </c>
      <c r="E125" s="457">
        <v>0</v>
      </c>
      <c r="F125" s="456">
        <f t="shared" si="14"/>
        <v>0</v>
      </c>
    </row>
    <row r="126" spans="1:6" ht="9.9" customHeight="1" x14ac:dyDescent="0.3">
      <c r="C126" s="177"/>
      <c r="D126" s="177"/>
      <c r="E126" s="177"/>
      <c r="F126" s="177"/>
    </row>
    <row r="127" spans="1:6" ht="18" customHeight="1" x14ac:dyDescent="0.3">
      <c r="A127" s="658" t="s">
        <v>202</v>
      </c>
      <c r="B127" s="658"/>
      <c r="C127" s="452">
        <f>+C128</f>
        <v>0</v>
      </c>
      <c r="D127" s="452">
        <f>+D128</f>
        <v>0</v>
      </c>
      <c r="E127" s="452">
        <f>+E128</f>
        <v>0</v>
      </c>
      <c r="F127" s="452">
        <f>+F128</f>
        <v>0</v>
      </c>
    </row>
    <row r="128" spans="1:6" ht="18" customHeight="1" x14ac:dyDescent="0.3">
      <c r="A128" s="453">
        <v>6</v>
      </c>
      <c r="B128" s="134" t="s">
        <v>167</v>
      </c>
      <c r="C128" s="457">
        <f>+C129</f>
        <v>0</v>
      </c>
      <c r="D128" s="457">
        <f>+D129</f>
        <v>0</v>
      </c>
      <c r="E128" s="457">
        <f>+E129</f>
        <v>0</v>
      </c>
      <c r="F128" s="177">
        <f>+C128+D128+E128</f>
        <v>0</v>
      </c>
    </row>
    <row r="129" spans="1:6" ht="18" customHeight="1" x14ac:dyDescent="0.3">
      <c r="A129" s="273" t="s">
        <v>201</v>
      </c>
      <c r="B129" s="274" t="s">
        <v>200</v>
      </c>
      <c r="C129" s="464">
        <v>0</v>
      </c>
      <c r="D129" s="464">
        <v>0</v>
      </c>
      <c r="E129" s="464">
        <v>0</v>
      </c>
      <c r="F129" s="276">
        <f>+C129+D129+E129</f>
        <v>0</v>
      </c>
    </row>
    <row r="130" spans="1:6" ht="15.75" customHeight="1" x14ac:dyDescent="0.3">
      <c r="A130" s="659" t="s">
        <v>57</v>
      </c>
      <c r="B130" s="659"/>
      <c r="C130" s="659"/>
      <c r="D130" s="659"/>
      <c r="E130" s="659"/>
      <c r="F130" s="659"/>
    </row>
    <row r="131" spans="1:6" ht="15.6" customHeight="1" x14ac:dyDescent="0.3">
      <c r="A131" s="640" t="s">
        <v>376</v>
      </c>
      <c r="B131" s="640"/>
      <c r="C131" s="640"/>
      <c r="D131" s="640"/>
      <c r="E131" s="640"/>
      <c r="F131" s="640"/>
    </row>
    <row r="132" spans="1:6" ht="86.25" customHeight="1" x14ac:dyDescent="0.3">
      <c r="A132" s="560" t="s">
        <v>214</v>
      </c>
      <c r="B132" s="560"/>
      <c r="C132" s="560"/>
      <c r="D132" s="560"/>
      <c r="E132" s="560"/>
      <c r="F132" s="560"/>
    </row>
    <row r="133" spans="1:6" ht="50.1" customHeight="1" x14ac:dyDescent="0.3">
      <c r="A133" s="669" t="s">
        <v>107</v>
      </c>
      <c r="B133" s="669"/>
      <c r="C133" s="669"/>
      <c r="D133" s="669"/>
      <c r="E133" s="669"/>
      <c r="F133" s="669"/>
    </row>
    <row r="134" spans="1:6" ht="15" customHeight="1" x14ac:dyDescent="0.3">
      <c r="A134" s="465"/>
      <c r="B134" s="465"/>
      <c r="C134" s="465"/>
      <c r="D134" s="465"/>
      <c r="E134" s="465"/>
      <c r="F134" s="465"/>
    </row>
    <row r="135" spans="1:6" x14ac:dyDescent="0.3">
      <c r="A135" s="523" t="s">
        <v>71</v>
      </c>
      <c r="B135" s="523"/>
      <c r="C135" s="523"/>
      <c r="D135" s="523"/>
      <c r="E135" s="523"/>
      <c r="F135" s="523"/>
    </row>
    <row r="136" spans="1:6" x14ac:dyDescent="0.3">
      <c r="A136" s="523" t="s">
        <v>72</v>
      </c>
      <c r="B136" s="523"/>
      <c r="C136" s="523"/>
      <c r="D136" s="523"/>
      <c r="E136" s="523"/>
      <c r="F136" s="523"/>
    </row>
    <row r="137" spans="1:6" x14ac:dyDescent="0.3">
      <c r="A137" s="523" t="s">
        <v>51</v>
      </c>
      <c r="B137" s="523"/>
      <c r="C137" s="523"/>
      <c r="D137" s="523"/>
      <c r="E137" s="523"/>
      <c r="F137" s="523"/>
    </row>
    <row r="138" spans="1:6" ht="17.399999999999999" x14ac:dyDescent="0.3">
      <c r="A138" s="450" t="s">
        <v>70</v>
      </c>
      <c r="B138" s="450" t="s">
        <v>14</v>
      </c>
      <c r="C138" s="450" t="s">
        <v>15</v>
      </c>
      <c r="D138" s="450" t="s">
        <v>80</v>
      </c>
      <c r="E138" s="450" t="s">
        <v>12</v>
      </c>
      <c r="F138" s="466"/>
    </row>
    <row r="139" spans="1:6" x14ac:dyDescent="0.3">
      <c r="A139" s="106" t="s">
        <v>73</v>
      </c>
      <c r="B139" s="25">
        <f>+'3T'!D144</f>
        <v>0</v>
      </c>
      <c r="C139" s="25">
        <f>+B143</f>
        <v>0</v>
      </c>
      <c r="D139" s="25">
        <f>+C143</f>
        <v>0</v>
      </c>
      <c r="E139" s="86">
        <f>+B139</f>
        <v>0</v>
      </c>
      <c r="F139" s="467"/>
    </row>
    <row r="140" spans="1:6" x14ac:dyDescent="0.3">
      <c r="A140" s="106" t="s">
        <v>74</v>
      </c>
      <c r="B140" s="25">
        <f>+C94</f>
        <v>14181229559</v>
      </c>
      <c r="C140" s="25">
        <f>+D94</f>
        <v>22328629557</v>
      </c>
      <c r="D140" s="25">
        <f>+E94</f>
        <v>14181229557.01</v>
      </c>
      <c r="E140" s="86">
        <f>+SUM(B140:D140)</f>
        <v>50691088673.010002</v>
      </c>
      <c r="F140" s="467"/>
    </row>
    <row r="141" spans="1:6" x14ac:dyDescent="0.3">
      <c r="A141" s="69" t="s">
        <v>100</v>
      </c>
      <c r="B141" s="70">
        <f>+B139+B140</f>
        <v>14181229559</v>
      </c>
      <c r="C141" s="70">
        <f t="shared" ref="C141:D141" si="15">+C139+C140</f>
        <v>22328629557</v>
      </c>
      <c r="D141" s="70">
        <f t="shared" si="15"/>
        <v>14181229557.01</v>
      </c>
      <c r="E141" s="70">
        <f>+E139+E140</f>
        <v>50691088673.010002</v>
      </c>
      <c r="F141" s="467"/>
    </row>
    <row r="142" spans="1:6" x14ac:dyDescent="0.3">
      <c r="A142" s="106" t="s">
        <v>152</v>
      </c>
      <c r="B142" s="25">
        <f>+C115</f>
        <v>14181229559</v>
      </c>
      <c r="C142" s="25">
        <f>+D115</f>
        <v>22328629557</v>
      </c>
      <c r="D142" s="25">
        <f>+E115</f>
        <v>14181229557.01</v>
      </c>
      <c r="E142" s="86">
        <f>+SUM(B142:D142)</f>
        <v>50691088673.010002</v>
      </c>
      <c r="F142" s="467"/>
    </row>
    <row r="143" spans="1:6" x14ac:dyDescent="0.3">
      <c r="A143" s="69" t="s">
        <v>101</v>
      </c>
      <c r="B143" s="70">
        <f>+B141-B142</f>
        <v>0</v>
      </c>
      <c r="C143" s="70">
        <f t="shared" ref="C143:D143" si="16">+C141-C142</f>
        <v>0</v>
      </c>
      <c r="D143" s="70">
        <f t="shared" si="16"/>
        <v>0</v>
      </c>
      <c r="E143" s="70">
        <f>+E141-E142</f>
        <v>0</v>
      </c>
      <c r="F143" s="467"/>
    </row>
    <row r="144" spans="1:6" x14ac:dyDescent="0.3">
      <c r="A144" s="640" t="s">
        <v>376</v>
      </c>
      <c r="B144" s="640"/>
      <c r="C144" s="640"/>
      <c r="D144" s="640"/>
      <c r="E144" s="640"/>
      <c r="F144" s="21"/>
    </row>
    <row r="145" spans="1:6" ht="18" customHeight="1" x14ac:dyDescent="0.3">
      <c r="A145" s="648" t="s">
        <v>190</v>
      </c>
      <c r="B145" s="649"/>
      <c r="C145" s="649"/>
      <c r="D145" s="649"/>
      <c r="E145" s="649"/>
      <c r="F145" s="468"/>
    </row>
    <row r="146" spans="1:6" ht="66.75" customHeight="1" x14ac:dyDescent="0.3">
      <c r="A146" s="645" t="s">
        <v>151</v>
      </c>
      <c r="B146" s="646"/>
      <c r="C146" s="646"/>
      <c r="D146" s="646"/>
      <c r="E146" s="646"/>
      <c r="F146" s="647"/>
    </row>
    <row r="147" spans="1:6" ht="18" customHeight="1" x14ac:dyDescent="0.3">
      <c r="A147" s="645" t="s">
        <v>125</v>
      </c>
      <c r="B147" s="646"/>
      <c r="C147" s="646"/>
      <c r="D147" s="646"/>
      <c r="E147" s="646"/>
      <c r="F147" s="647"/>
    </row>
    <row r="148" spans="1:6" ht="18" customHeight="1" x14ac:dyDescent="0.3">
      <c r="A148" s="645" t="s">
        <v>155</v>
      </c>
      <c r="B148" s="646"/>
      <c r="C148" s="646"/>
      <c r="D148" s="646"/>
      <c r="E148" s="646"/>
      <c r="F148" s="647"/>
    </row>
    <row r="149" spans="1:6" ht="18" customHeight="1" x14ac:dyDescent="0.3">
      <c r="A149" s="645" t="s">
        <v>128</v>
      </c>
      <c r="B149" s="646"/>
      <c r="C149" s="646"/>
      <c r="D149" s="646"/>
      <c r="E149" s="646"/>
      <c r="F149" s="647"/>
    </row>
    <row r="150" spans="1:6" ht="18" customHeight="1" x14ac:dyDescent="0.3">
      <c r="A150" s="652" t="s">
        <v>154</v>
      </c>
      <c r="B150" s="653"/>
      <c r="C150" s="653"/>
      <c r="D150" s="653"/>
      <c r="E150" s="653"/>
      <c r="F150" s="654"/>
    </row>
    <row r="151" spans="1:6" x14ac:dyDescent="0.3">
      <c r="A151" s="469" t="s">
        <v>126</v>
      </c>
      <c r="B151" s="470"/>
      <c r="C151" s="470"/>
      <c r="D151" s="470"/>
      <c r="E151" s="470"/>
      <c r="F151" s="471"/>
    </row>
    <row r="152" spans="1:6" ht="39.9" customHeight="1" x14ac:dyDescent="0.3">
      <c r="A152" s="655" t="s">
        <v>127</v>
      </c>
      <c r="B152" s="656"/>
      <c r="C152" s="656"/>
      <c r="D152" s="656"/>
      <c r="E152" s="656"/>
      <c r="F152" s="657"/>
    </row>
    <row r="153" spans="1:6" ht="9.9" customHeight="1" x14ac:dyDescent="0.3">
      <c r="A153" s="165"/>
      <c r="B153" s="165"/>
      <c r="C153" s="165"/>
      <c r="D153" s="165"/>
      <c r="E153" s="165"/>
      <c r="F153" s="21"/>
    </row>
    <row r="154" spans="1:6" x14ac:dyDescent="0.3">
      <c r="A154" s="165"/>
      <c r="B154" s="523" t="s">
        <v>129</v>
      </c>
      <c r="C154" s="523"/>
      <c r="D154" s="523"/>
      <c r="F154" s="21"/>
    </row>
    <row r="155" spans="1:6" x14ac:dyDescent="0.3">
      <c r="A155" s="165"/>
      <c r="B155" s="546" t="s">
        <v>130</v>
      </c>
      <c r="C155" s="546"/>
      <c r="D155" s="546"/>
      <c r="F155" s="21"/>
    </row>
    <row r="156" spans="1:6" x14ac:dyDescent="0.3">
      <c r="A156" s="165"/>
      <c r="B156" s="523" t="s">
        <v>51</v>
      </c>
      <c r="C156" s="523"/>
      <c r="D156" s="523"/>
      <c r="F156" s="21"/>
    </row>
    <row r="157" spans="1:6" x14ac:dyDescent="0.3">
      <c r="A157" s="165"/>
      <c r="B157" s="651" t="s">
        <v>70</v>
      </c>
      <c r="C157" s="651"/>
      <c r="D157" s="396" t="s">
        <v>86</v>
      </c>
      <c r="F157" s="21"/>
    </row>
    <row r="158" spans="1:6" x14ac:dyDescent="0.3">
      <c r="A158" s="165"/>
      <c r="B158" s="650" t="s">
        <v>203</v>
      </c>
      <c r="C158" s="650"/>
      <c r="D158" s="396"/>
      <c r="F158" s="21"/>
    </row>
    <row r="159" spans="1:6" x14ac:dyDescent="0.3">
      <c r="A159" s="165"/>
      <c r="B159" s="85" t="s">
        <v>131</v>
      </c>
      <c r="D159" s="25">
        <f>+'2T'!D170</f>
        <v>0</v>
      </c>
      <c r="F159" s="21"/>
    </row>
    <row r="160" spans="1:6" x14ac:dyDescent="0.3">
      <c r="A160" s="165"/>
      <c r="B160" s="85" t="s">
        <v>132</v>
      </c>
      <c r="D160" s="25">
        <f>+'2T'!D171</f>
        <v>0</v>
      </c>
      <c r="F160" s="21"/>
    </row>
    <row r="161" spans="1:6" x14ac:dyDescent="0.3">
      <c r="A161" s="165"/>
      <c r="B161" s="525" t="s">
        <v>16</v>
      </c>
      <c r="C161" s="525"/>
      <c r="D161" s="70">
        <f>+D159+D160</f>
        <v>0</v>
      </c>
      <c r="F161" s="21"/>
    </row>
    <row r="162" spans="1:6" ht="9.9" customHeight="1" x14ac:dyDescent="0.3">
      <c r="A162" s="165"/>
      <c r="B162" s="85"/>
      <c r="D162" s="25"/>
      <c r="F162" s="21"/>
    </row>
    <row r="163" spans="1:6" x14ac:dyDescent="0.3">
      <c r="A163" s="165"/>
      <c r="B163" s="650" t="s">
        <v>204</v>
      </c>
      <c r="C163" s="650"/>
      <c r="D163" s="396" t="s">
        <v>86</v>
      </c>
      <c r="F163" s="21"/>
    </row>
    <row r="164" spans="1:6" x14ac:dyDescent="0.3">
      <c r="A164" s="165"/>
      <c r="B164" s="85" t="s">
        <v>131</v>
      </c>
      <c r="D164" s="25">
        <v>0</v>
      </c>
      <c r="F164" s="21"/>
    </row>
    <row r="165" spans="1:6" x14ac:dyDescent="0.3">
      <c r="B165" s="85" t="s">
        <v>205</v>
      </c>
      <c r="D165" s="25">
        <v>0</v>
      </c>
    </row>
    <row r="166" spans="1:6" x14ac:dyDescent="0.3">
      <c r="B166" s="525" t="s">
        <v>206</v>
      </c>
      <c r="C166" s="525"/>
      <c r="D166" s="70">
        <f>+D164+D165</f>
        <v>0</v>
      </c>
    </row>
    <row r="167" spans="1:6" ht="9.9" customHeight="1" x14ac:dyDescent="0.3">
      <c r="B167" s="85"/>
      <c r="D167" s="86"/>
    </row>
    <row r="168" spans="1:6" x14ac:dyDescent="0.3">
      <c r="B168" s="650" t="s">
        <v>207</v>
      </c>
      <c r="C168" s="650"/>
      <c r="D168" s="396" t="s">
        <v>86</v>
      </c>
    </row>
    <row r="169" spans="1:6" x14ac:dyDescent="0.3">
      <c r="B169" s="85" t="s">
        <v>131</v>
      </c>
      <c r="D169" s="25">
        <f>+D159-D164</f>
        <v>0</v>
      </c>
    </row>
    <row r="170" spans="1:6" x14ac:dyDescent="0.3">
      <c r="B170" s="85" t="s">
        <v>132</v>
      </c>
      <c r="D170" s="25">
        <f>+D160-D165</f>
        <v>0</v>
      </c>
    </row>
    <row r="171" spans="1:6" x14ac:dyDescent="0.3">
      <c r="B171" s="525" t="s">
        <v>208</v>
      </c>
      <c r="C171" s="525"/>
      <c r="D171" s="138">
        <f>+D169+D170</f>
        <v>0</v>
      </c>
    </row>
    <row r="172" spans="1:6" x14ac:dyDescent="0.3">
      <c r="B172" s="139" t="s">
        <v>209</v>
      </c>
      <c r="C172" s="101"/>
      <c r="D172" s="136"/>
      <c r="F172" s="21">
        <f>+D164-F175</f>
        <v>0</v>
      </c>
    </row>
    <row r="173" spans="1:6" x14ac:dyDescent="0.3">
      <c r="B173" s="472"/>
      <c r="C173" s="473"/>
      <c r="D173" s="136"/>
    </row>
    <row r="174" spans="1:6" x14ac:dyDescent="0.3">
      <c r="A174" s="397" t="s">
        <v>53</v>
      </c>
      <c r="B174" s="397" t="s">
        <v>235</v>
      </c>
      <c r="C174" s="397" t="s">
        <v>14</v>
      </c>
      <c r="D174" s="397" t="s">
        <v>15</v>
      </c>
      <c r="E174" s="397" t="s">
        <v>80</v>
      </c>
      <c r="F174" s="397" t="s">
        <v>12</v>
      </c>
    </row>
    <row r="175" spans="1:6" x14ac:dyDescent="0.3">
      <c r="A175" s="474" t="s">
        <v>234</v>
      </c>
      <c r="B175" s="475"/>
      <c r="C175" s="476">
        <f>+SUM(C176:C185)</f>
        <v>0</v>
      </c>
      <c r="D175" s="476">
        <f>+SUM(D176:D185)</f>
        <v>0</v>
      </c>
      <c r="E175" s="476">
        <f>+SUM(E176:E185)</f>
        <v>0</v>
      </c>
      <c r="F175" s="476">
        <f>+SUM(F176:F185)</f>
        <v>0</v>
      </c>
    </row>
    <row r="176" spans="1:6" x14ac:dyDescent="0.3">
      <c r="A176" s="453">
        <v>0</v>
      </c>
      <c r="B176" s="134" t="s">
        <v>182</v>
      </c>
      <c r="C176" s="415">
        <v>0</v>
      </c>
      <c r="D176" s="415">
        <v>0</v>
      </c>
      <c r="E176" s="415">
        <v>0</v>
      </c>
      <c r="F176" s="477">
        <f>+C176+D176+E176</f>
        <v>0</v>
      </c>
    </row>
    <row r="177" spans="1:6" x14ac:dyDescent="0.3">
      <c r="A177" s="453">
        <v>1</v>
      </c>
      <c r="B177" s="134" t="s">
        <v>170</v>
      </c>
      <c r="C177" s="415">
        <v>0</v>
      </c>
      <c r="D177" s="478">
        <v>0</v>
      </c>
      <c r="E177" s="478">
        <v>0</v>
      </c>
      <c r="F177" s="477">
        <f t="shared" ref="F177:F185" si="17">+C177+D177+E177</f>
        <v>0</v>
      </c>
    </row>
    <row r="178" spans="1:6" x14ac:dyDescent="0.3">
      <c r="A178" s="453">
        <v>2</v>
      </c>
      <c r="B178" s="134" t="s">
        <v>183</v>
      </c>
      <c r="C178" s="415">
        <v>0</v>
      </c>
      <c r="D178" s="415">
        <v>0</v>
      </c>
      <c r="E178" s="415">
        <v>0</v>
      </c>
      <c r="F178" s="477">
        <f t="shared" si="17"/>
        <v>0</v>
      </c>
    </row>
    <row r="179" spans="1:6" x14ac:dyDescent="0.3">
      <c r="A179" s="453">
        <v>3</v>
      </c>
      <c r="B179" s="134" t="s">
        <v>184</v>
      </c>
      <c r="C179" s="415">
        <v>0</v>
      </c>
      <c r="D179" s="415">
        <v>0</v>
      </c>
      <c r="E179" s="415">
        <v>0</v>
      </c>
      <c r="F179" s="477">
        <f t="shared" si="17"/>
        <v>0</v>
      </c>
    </row>
    <row r="180" spans="1:6" x14ac:dyDescent="0.3">
      <c r="A180" s="453">
        <v>4</v>
      </c>
      <c r="B180" s="134" t="s">
        <v>185</v>
      </c>
      <c r="C180" s="415">
        <v>0</v>
      </c>
      <c r="D180" s="415">
        <v>0</v>
      </c>
      <c r="E180" s="415">
        <v>0</v>
      </c>
      <c r="F180" s="477">
        <f t="shared" si="17"/>
        <v>0</v>
      </c>
    </row>
    <row r="181" spans="1:6" x14ac:dyDescent="0.3">
      <c r="A181" s="453">
        <v>5</v>
      </c>
      <c r="B181" s="134" t="s">
        <v>186</v>
      </c>
      <c r="C181" s="415">
        <v>0</v>
      </c>
      <c r="D181" s="415">
        <v>0</v>
      </c>
      <c r="E181" s="415">
        <v>0</v>
      </c>
      <c r="F181" s="477">
        <f t="shared" si="17"/>
        <v>0</v>
      </c>
    </row>
    <row r="182" spans="1:6" x14ac:dyDescent="0.3">
      <c r="A182" s="453">
        <v>6</v>
      </c>
      <c r="B182" s="134" t="s">
        <v>167</v>
      </c>
      <c r="C182" s="415">
        <v>0</v>
      </c>
      <c r="D182" s="415">
        <v>0</v>
      </c>
      <c r="E182" s="415">
        <v>0</v>
      </c>
      <c r="F182" s="477">
        <f t="shared" si="17"/>
        <v>0</v>
      </c>
    </row>
    <row r="183" spans="1:6" x14ac:dyDescent="0.3">
      <c r="A183" s="453">
        <v>7</v>
      </c>
      <c r="B183" s="134" t="s">
        <v>168</v>
      </c>
      <c r="C183" s="415">
        <v>0</v>
      </c>
      <c r="D183" s="415">
        <v>0</v>
      </c>
      <c r="E183" s="415">
        <v>0</v>
      </c>
      <c r="F183" s="477">
        <f t="shared" si="17"/>
        <v>0</v>
      </c>
    </row>
    <row r="184" spans="1:6" x14ac:dyDescent="0.3">
      <c r="A184" s="453">
        <v>8</v>
      </c>
      <c r="B184" s="134" t="s">
        <v>187</v>
      </c>
      <c r="C184" s="415">
        <v>0</v>
      </c>
      <c r="D184" s="415">
        <v>0</v>
      </c>
      <c r="E184" s="415">
        <v>0</v>
      </c>
      <c r="F184" s="477">
        <f t="shared" si="17"/>
        <v>0</v>
      </c>
    </row>
    <row r="185" spans="1:6" x14ac:dyDescent="0.3">
      <c r="A185" s="479">
        <v>9</v>
      </c>
      <c r="B185" s="162" t="s">
        <v>188</v>
      </c>
      <c r="C185" s="417">
        <v>0</v>
      </c>
      <c r="D185" s="417">
        <v>0</v>
      </c>
      <c r="E185" s="417">
        <v>0</v>
      </c>
      <c r="F185" s="480">
        <f t="shared" si="17"/>
        <v>0</v>
      </c>
    </row>
    <row r="186" spans="1:6" x14ac:dyDescent="0.3">
      <c r="A186" s="547" t="s">
        <v>209</v>
      </c>
      <c r="B186" s="547"/>
      <c r="C186" s="547"/>
      <c r="D186" s="547"/>
      <c r="E186" s="547"/>
      <c r="F186" s="547"/>
    </row>
    <row r="187" spans="1:6" x14ac:dyDescent="0.3">
      <c r="A187" s="469" t="s">
        <v>126</v>
      </c>
      <c r="B187" s="470"/>
      <c r="C187" s="470"/>
      <c r="D187" s="470"/>
      <c r="E187" s="470"/>
      <c r="F187" s="471"/>
    </row>
    <row r="188" spans="1:6" ht="39.9" customHeight="1" x14ac:dyDescent="0.3">
      <c r="A188" s="655" t="s">
        <v>127</v>
      </c>
      <c r="B188" s="656"/>
      <c r="C188" s="656"/>
      <c r="D188" s="656"/>
      <c r="E188" s="656"/>
      <c r="F188" s="657"/>
    </row>
    <row r="189" spans="1:6" ht="18" customHeight="1" x14ac:dyDescent="0.3"/>
    <row r="190" spans="1:6" ht="39.9" customHeight="1" x14ac:dyDescent="0.3">
      <c r="A190" s="95" t="s">
        <v>75</v>
      </c>
      <c r="B190" s="641" t="s">
        <v>365</v>
      </c>
      <c r="C190" s="535"/>
      <c r="D190" s="660" t="s">
        <v>48</v>
      </c>
      <c r="E190" s="661"/>
      <c r="F190" s="662"/>
    </row>
    <row r="191" spans="1:6" ht="39.9" customHeight="1" x14ac:dyDescent="0.3">
      <c r="A191" s="61" t="s">
        <v>46</v>
      </c>
      <c r="B191" s="641" t="s">
        <v>352</v>
      </c>
      <c r="C191" s="535"/>
      <c r="D191" s="663"/>
      <c r="E191" s="664"/>
      <c r="F191" s="665"/>
    </row>
    <row r="192" spans="1:6" ht="39.9" customHeight="1" x14ac:dyDescent="0.3">
      <c r="A192" s="62" t="s">
        <v>47</v>
      </c>
      <c r="B192" s="641" t="s">
        <v>344</v>
      </c>
      <c r="C192" s="535"/>
      <c r="D192" s="666"/>
      <c r="E192" s="667"/>
      <c r="F192" s="668"/>
    </row>
    <row r="193" spans="1:6" x14ac:dyDescent="0.3">
      <c r="A193" s="513" t="s">
        <v>122</v>
      </c>
      <c r="B193" s="513"/>
      <c r="C193" s="513"/>
      <c r="D193" s="513"/>
      <c r="E193" s="513"/>
      <c r="F193" s="513"/>
    </row>
    <row r="195" spans="1:6" x14ac:dyDescent="0.3">
      <c r="A195" s="527" t="s">
        <v>149</v>
      </c>
      <c r="B195" s="528"/>
      <c r="C195" s="528"/>
      <c r="D195" s="528"/>
      <c r="E195" s="528"/>
      <c r="F195" s="529"/>
    </row>
    <row r="196" spans="1:6" x14ac:dyDescent="0.3">
      <c r="A196" s="75" t="s">
        <v>133</v>
      </c>
      <c r="F196" s="76"/>
    </row>
    <row r="197" spans="1:6" x14ac:dyDescent="0.3">
      <c r="A197" s="77"/>
      <c r="F197" s="76"/>
    </row>
    <row r="198" spans="1:6" x14ac:dyDescent="0.3">
      <c r="A198" s="75" t="s">
        <v>140</v>
      </c>
      <c r="D198" s="22" t="s">
        <v>176</v>
      </c>
      <c r="F198" s="76"/>
    </row>
    <row r="199" spans="1:6" x14ac:dyDescent="0.3">
      <c r="A199" s="77" t="s">
        <v>134</v>
      </c>
      <c r="B199" s="33">
        <f>+B75</f>
        <v>178322154693</v>
      </c>
      <c r="D199" s="515" t="s">
        <v>172</v>
      </c>
      <c r="E199" s="515"/>
      <c r="F199" s="526"/>
    </row>
    <row r="200" spans="1:6" x14ac:dyDescent="0.3">
      <c r="A200" s="77" t="s">
        <v>141</v>
      </c>
      <c r="B200" s="35">
        <f>+F94</f>
        <v>50691088673.010002</v>
      </c>
      <c r="D200" s="515"/>
      <c r="E200" s="515"/>
      <c r="F200" s="526"/>
    </row>
    <row r="201" spans="1:6" ht="16.2" thickBot="1" x14ac:dyDescent="0.35">
      <c r="A201" s="77" t="s">
        <v>135</v>
      </c>
      <c r="B201" s="119">
        <f>+B199-B200</f>
        <v>127631066019.98999</v>
      </c>
      <c r="D201" s="16" t="s">
        <v>173</v>
      </c>
      <c r="F201" s="121">
        <f>+F94</f>
        <v>50691088673.010002</v>
      </c>
    </row>
    <row r="202" spans="1:6" ht="16.2" thickTop="1" x14ac:dyDescent="0.3">
      <c r="A202" s="77"/>
      <c r="D202" s="16" t="s">
        <v>174</v>
      </c>
      <c r="F202" s="122">
        <f>+F115</f>
        <v>50691088673.010002</v>
      </c>
    </row>
    <row r="203" spans="1:6" ht="16.2" thickBot="1" x14ac:dyDescent="0.35">
      <c r="A203" s="75" t="s">
        <v>136</v>
      </c>
      <c r="D203" s="22" t="s">
        <v>175</v>
      </c>
      <c r="E203" s="22"/>
      <c r="F203" s="481">
        <f>+F202/F201</f>
        <v>1</v>
      </c>
    </row>
    <row r="204" spans="1:6" ht="16.2" thickTop="1" x14ac:dyDescent="0.3">
      <c r="A204" s="77" t="s">
        <v>137</v>
      </c>
      <c r="B204" s="33">
        <f>+F29</f>
        <v>50691088673.010002</v>
      </c>
      <c r="F204" s="76"/>
    </row>
    <row r="205" spans="1:6" x14ac:dyDescent="0.3">
      <c r="A205" s="77" t="s">
        <v>138</v>
      </c>
      <c r="B205" s="35">
        <f>+F115</f>
        <v>50691088673.010002</v>
      </c>
      <c r="D205" s="515" t="s">
        <v>177</v>
      </c>
      <c r="E205" s="515"/>
      <c r="F205" s="526"/>
    </row>
    <row r="206" spans="1:6" ht="16.2" thickBot="1" x14ac:dyDescent="0.35">
      <c r="A206" s="77" t="s">
        <v>139</v>
      </c>
      <c r="B206" s="120">
        <f>+B204-B205</f>
        <v>0</v>
      </c>
      <c r="D206" s="515"/>
      <c r="E206" s="515"/>
      <c r="F206" s="526"/>
    </row>
    <row r="207" spans="1:6" ht="16.2" thickTop="1" x14ac:dyDescent="0.3">
      <c r="A207" s="77"/>
      <c r="D207" s="125" t="s">
        <v>178</v>
      </c>
      <c r="E207" s="124"/>
      <c r="F207" s="121">
        <f>+B75</f>
        <v>178322154693</v>
      </c>
    </row>
    <row r="208" spans="1:6" x14ac:dyDescent="0.3">
      <c r="A208" s="77"/>
      <c r="D208" s="125" t="s">
        <v>174</v>
      </c>
      <c r="E208" s="124"/>
      <c r="F208" s="122">
        <f>+F115</f>
        <v>50691088673.010002</v>
      </c>
    </row>
    <row r="209" spans="1:6" ht="16.2" thickBot="1" x14ac:dyDescent="0.35">
      <c r="A209" s="77"/>
      <c r="D209" s="124"/>
      <c r="E209" s="124"/>
      <c r="F209" s="481">
        <f>+F208/F207</f>
        <v>0.28426691433983592</v>
      </c>
    </row>
    <row r="210" spans="1:6" ht="16.2" thickTop="1" x14ac:dyDescent="0.3">
      <c r="A210" s="78"/>
      <c r="B210" s="79"/>
      <c r="C210" s="79"/>
      <c r="D210" s="79"/>
      <c r="E210" s="79"/>
      <c r="F210" s="80"/>
    </row>
  </sheetData>
  <mergeCells count="101">
    <mergeCell ref="A39:F39"/>
    <mergeCell ref="A50:F50"/>
    <mergeCell ref="A58:B58"/>
    <mergeCell ref="A60:F60"/>
    <mergeCell ref="A47:B47"/>
    <mergeCell ref="A40:F40"/>
    <mergeCell ref="A42:F42"/>
    <mergeCell ref="A44:B44"/>
    <mergeCell ref="A45:B45"/>
    <mergeCell ref="A46:B46"/>
    <mergeCell ref="A43:F43"/>
    <mergeCell ref="A48:B48"/>
    <mergeCell ref="A51:F51"/>
    <mergeCell ref="A53:F53"/>
    <mergeCell ref="A54:F54"/>
    <mergeCell ref="A55:B55"/>
    <mergeCell ref="A56:B56"/>
    <mergeCell ref="A57:B57"/>
    <mergeCell ref="A37:B37"/>
    <mergeCell ref="A13:F13"/>
    <mergeCell ref="A14:F14"/>
    <mergeCell ref="A24:F24"/>
    <mergeCell ref="A26:F26"/>
    <mergeCell ref="A27:F27"/>
    <mergeCell ref="A28:B28"/>
    <mergeCell ref="A29:B29"/>
    <mergeCell ref="A30:B30"/>
    <mergeCell ref="A31:B31"/>
    <mergeCell ref="A23:F23"/>
    <mergeCell ref="A32:B32"/>
    <mergeCell ref="A33:B33"/>
    <mergeCell ref="A34:B34"/>
    <mergeCell ref="A1:F2"/>
    <mergeCell ref="A3:F3"/>
    <mergeCell ref="A9:F9"/>
    <mergeCell ref="A35:B35"/>
    <mergeCell ref="A36:B36"/>
    <mergeCell ref="C5:E5"/>
    <mergeCell ref="C6:E6"/>
    <mergeCell ref="C7:E7"/>
    <mergeCell ref="A11:F11"/>
    <mergeCell ref="A61:F61"/>
    <mergeCell ref="B63:C63"/>
    <mergeCell ref="D63:F65"/>
    <mergeCell ref="B64:C64"/>
    <mergeCell ref="B65:C65"/>
    <mergeCell ref="A67:F67"/>
    <mergeCell ref="A88:F88"/>
    <mergeCell ref="A89:F89"/>
    <mergeCell ref="A90:F90"/>
    <mergeCell ref="A94:B94"/>
    <mergeCell ref="A71:F71"/>
    <mergeCell ref="A72:F72"/>
    <mergeCell ref="A73:F73"/>
    <mergeCell ref="A84:F84"/>
    <mergeCell ref="A86:F86"/>
    <mergeCell ref="A85:F85"/>
    <mergeCell ref="A69:F69"/>
    <mergeCell ref="A115:B115"/>
    <mergeCell ref="A131:F131"/>
    <mergeCell ref="A136:F136"/>
    <mergeCell ref="A133:F133"/>
    <mergeCell ref="A135:F135"/>
    <mergeCell ref="A105:F105"/>
    <mergeCell ref="A107:F107"/>
    <mergeCell ref="A109:F109"/>
    <mergeCell ref="A110:F110"/>
    <mergeCell ref="A111:F111"/>
    <mergeCell ref="D199:F200"/>
    <mergeCell ref="D205:F206"/>
    <mergeCell ref="A195:F195"/>
    <mergeCell ref="A188:F188"/>
    <mergeCell ref="A193:F193"/>
    <mergeCell ref="B190:C190"/>
    <mergeCell ref="D190:F192"/>
    <mergeCell ref="B191:C191"/>
    <mergeCell ref="B192:C192"/>
    <mergeCell ref="A148:F148"/>
    <mergeCell ref="A149:F149"/>
    <mergeCell ref="A137:F137"/>
    <mergeCell ref="A144:E144"/>
    <mergeCell ref="A145:E145"/>
    <mergeCell ref="A146:F146"/>
    <mergeCell ref="A186:F186"/>
    <mergeCell ref="B171:C171"/>
    <mergeCell ref="A106:F106"/>
    <mergeCell ref="B158:C158"/>
    <mergeCell ref="B161:C161"/>
    <mergeCell ref="B163:C163"/>
    <mergeCell ref="B166:C166"/>
    <mergeCell ref="B168:C168"/>
    <mergeCell ref="A132:F132"/>
    <mergeCell ref="B154:D154"/>
    <mergeCell ref="B155:D155"/>
    <mergeCell ref="B156:D156"/>
    <mergeCell ref="B157:C157"/>
    <mergeCell ref="A150:F150"/>
    <mergeCell ref="A152:F152"/>
    <mergeCell ref="A147:F147"/>
    <mergeCell ref="A127:B127"/>
    <mergeCell ref="A130:F130"/>
  </mergeCells>
  <conditionalFormatting sqref="B206">
    <cfRule type="cellIs" dxfId="5" priority="4" operator="equal">
      <formula>0</formula>
    </cfRule>
    <cfRule type="cellIs" dxfId="4" priority="5" operator="lessThan">
      <formula>0</formula>
    </cfRule>
    <cfRule type="cellIs" dxfId="3" priority="6" operator="greaterThan">
      <formula>0</formula>
    </cfRule>
  </conditionalFormatting>
  <conditionalFormatting sqref="F172">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39" xr:uid="{00000000-0002-0000-0900-000000000000}"/>
    <dataValidation allowBlank="1" showInputMessage="1" showErrorMessage="1" promptTitle="Advertencia" prompt="El nombre de la partida debe ser de acuerdo al Clasificador de los Ingresos del Sector Público. " sqref="B176 B116 B95:B98" xr:uid="{00000000-0002-0000-0900-000001000000}"/>
    <dataValidation allowBlank="1" showInputMessage="1" showErrorMessage="1" promptTitle="Advertencia" prompt="En este espacio se debe detallar el código correspondiente a la partida detallada y debe ser el código definido en el Clasificador de los Ingresos del Sector Público. " sqref="A176 A116 A95:A98" xr:uid="{00000000-0002-0000-0900-000002000000}"/>
    <dataValidation allowBlank="1" showInputMessage="1" showErrorMessage="1" promptTitle="Advertencia" prompt="El código debe ser el definido para la partida en particular y debe ser el código establecido en el Clasificador de los Ingresos del Sector Público. " sqref="A91" xr:uid="{00000000-0002-0000-0900-000003000000}"/>
    <dataValidation allowBlank="1" showInputMessage="1" showErrorMessage="1" promptTitle="Advertencia" prompt="Se debe indicar el nombre de la partida de acuerdo al Clasificador de los Ingresos del Sector Público." sqref="B91" xr:uid="{00000000-0002-0000-0900-000004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36:F136" xr:uid="{00000000-0002-0000-0900-000005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0:F110" xr:uid="{00000000-0002-0000-0900-000006000000}"/>
    <dataValidation allowBlank="1" showInputMessage="1" showErrorMessage="1" promptTitle="Advertencia" prompt="Esta tabla solo la deben completar la unidades ejecutoras que por Ley específica estén facultadas para estimar y re presupuestar superávits." sqref="B155" xr:uid="{00000000-0002-0000-0900-000007000000}"/>
    <dataValidation allowBlank="1" showInputMessage="1" showErrorMessage="1" promptTitle="Recordatorio" prompt="El superávit libre debe ser reintegrado a más tardar el 31 de marzo,_x000a_de acuerdo al  Decreto Nº 43189-MTSS, artículo 66. " sqref="B160:B162 B164:B167 B169:B171" xr:uid="{00000000-0002-0000-0900-000008000000}"/>
    <dataValidation allowBlank="1" showInputMessage="1" showErrorMessage="1" promptTitle="Advertencia" prompt="Debe coincidir con el monto reportado en la Liquidación Prespuestaria 2023, caso contrario se debe justificar en el espacio de observaciones. " sqref="D167 D159:D160 D162" xr:uid="{00000000-0002-0000-0900-000009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3:F65" xr:uid="{00000000-0002-0000-0900-00000A000000}"/>
  </dataValidations>
  <hyperlinks>
    <hyperlink ref="B91" r:id="rId1" xr:uid="{00000000-0004-0000-0900-000000000000}"/>
    <hyperlink ref="A91" r:id="rId2" xr:uid="{00000000-0004-0000-0900-000001000000}"/>
    <hyperlink ref="B112" r:id="rId3" display="Nombre de la Partida presupuestaria" xr:uid="{00000000-0004-0000-0900-000002000000}"/>
  </hyperlinks>
  <printOptions horizontalCentered="1"/>
  <pageMargins left="0.11811023622047245" right="0.11811023622047245" top="0.31496062992125984" bottom="0.27559055118110237" header="0.11811023622047245" footer="0.11811023622047245"/>
  <pageSetup scale="52" orientation="portrait" r:id="rId4"/>
  <headerFooter>
    <oddFooter>&amp;L&amp;"Palatino Linotype,Normal"&amp;K979797&amp;D&amp;C&amp;"Palatino Linotype,Normal"&amp;K979797Reporte de ejecución programática y presupuestaria (VI Trimestre)&amp;R&amp;"Palatino Linotype,Normal"&amp;K979797&amp;P</oddFooter>
  </headerFooter>
  <rowBreaks count="3" manualBreakCount="3">
    <brk id="51" max="5" man="1"/>
    <brk id="66" max="16383" man="1"/>
    <brk id="133" max="5" man="1"/>
  </rowBreaks>
  <ignoredErrors>
    <ignoredError sqref="F35" formula="1"/>
  </ignoredError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82951"/>
  </sheetPr>
  <dimension ref="A1:H114"/>
  <sheetViews>
    <sheetView showGridLines="0" zoomScale="80" zoomScaleNormal="80" zoomScaleSheetLayoutView="90" workbookViewId="0">
      <selection sqref="A1:G2"/>
    </sheetView>
  </sheetViews>
  <sheetFormatPr baseColWidth="10" defaultColWidth="11.44140625" defaultRowHeight="15.6" x14ac:dyDescent="0.35"/>
  <cols>
    <col min="1" max="1" width="56.88671875" style="3" customWidth="1"/>
    <col min="2" max="2" width="23.6640625" style="3" customWidth="1"/>
    <col min="3" max="5" width="22.44140625" style="3" customWidth="1"/>
    <col min="6" max="7" width="19.44140625" style="3" bestFit="1" customWidth="1"/>
    <col min="8" max="16384" width="11.44140625" style="3"/>
  </cols>
  <sheetData>
    <row r="1" spans="1:7" ht="18" customHeight="1" x14ac:dyDescent="0.35">
      <c r="A1" s="596" t="s">
        <v>123</v>
      </c>
      <c r="B1" s="596"/>
      <c r="C1" s="596"/>
      <c r="D1" s="596"/>
      <c r="E1" s="596"/>
      <c r="F1" s="596"/>
      <c r="G1" s="596"/>
    </row>
    <row r="2" spans="1:7" ht="18" customHeight="1" x14ac:dyDescent="0.35">
      <c r="A2" s="596"/>
      <c r="B2" s="596"/>
      <c r="C2" s="596"/>
      <c r="D2" s="596"/>
      <c r="E2" s="596"/>
      <c r="F2" s="596"/>
      <c r="G2" s="596"/>
    </row>
    <row r="3" spans="1:7" ht="18" customHeight="1" x14ac:dyDescent="0.4">
      <c r="A3" s="701" t="s">
        <v>160</v>
      </c>
      <c r="B3" s="701"/>
      <c r="C3" s="701"/>
      <c r="D3" s="701"/>
      <c r="E3" s="701"/>
      <c r="F3" s="701"/>
      <c r="G3" s="701"/>
    </row>
    <row r="4" spans="1:7" ht="15" customHeight="1" thickBot="1" x14ac:dyDescent="0.4">
      <c r="A4" s="16"/>
      <c r="B4" s="16"/>
      <c r="C4" s="16"/>
      <c r="D4" s="16"/>
      <c r="E4" s="16"/>
      <c r="F4" s="2"/>
      <c r="G4"/>
    </row>
    <row r="5" spans="1:7" ht="18" customHeight="1" x14ac:dyDescent="0.35">
      <c r="A5" s="41"/>
      <c r="B5" s="107" t="s">
        <v>22</v>
      </c>
      <c r="C5" s="112" t="str">
        <f>+'1T'!C5</f>
        <v>Régimen No Contributivo (RNC)</v>
      </c>
      <c r="D5" s="113"/>
      <c r="E5" s="114"/>
      <c r="F5" s="2"/>
      <c r="G5"/>
    </row>
    <row r="6" spans="1:7" ht="18" customHeight="1" x14ac:dyDescent="0.35">
      <c r="A6" s="41"/>
      <c r="B6" s="108" t="s">
        <v>33</v>
      </c>
      <c r="C6" s="109" t="str">
        <f>+'1T'!C6</f>
        <v>Caja Costarricense de Seguro Social</v>
      </c>
      <c r="D6" s="110"/>
      <c r="E6" s="115"/>
      <c r="F6" s="2"/>
      <c r="G6"/>
    </row>
    <row r="7" spans="1:7" ht="18" customHeight="1" thickBot="1" x14ac:dyDescent="0.4">
      <c r="A7" s="41"/>
      <c r="B7" s="111" t="s">
        <v>34</v>
      </c>
      <c r="C7" s="116" t="str">
        <f>+'1T'!C7</f>
        <v xml:space="preserve">Gerencia de Pensiones - Dirección Administración de Pensiones </v>
      </c>
      <c r="D7" s="117"/>
      <c r="E7" s="118"/>
      <c r="F7" s="2"/>
    </row>
    <row r="8" spans="1:7" ht="15" customHeight="1" x14ac:dyDescent="0.35">
      <c r="A8"/>
      <c r="B8" s="4"/>
      <c r="C8" s="4"/>
      <c r="D8" s="4"/>
      <c r="E8" s="4"/>
      <c r="F8" s="4"/>
    </row>
    <row r="9" spans="1:7" ht="21.9" customHeight="1" x14ac:dyDescent="0.35">
      <c r="A9" s="561" t="s">
        <v>108</v>
      </c>
      <c r="B9" s="561"/>
      <c r="C9" s="561"/>
      <c r="D9" s="561"/>
      <c r="E9" s="561"/>
      <c r="F9" s="561"/>
      <c r="G9" s="561"/>
    </row>
    <row r="10" spans="1:7" ht="15" customHeight="1" x14ac:dyDescent="0.35">
      <c r="A10" s="7"/>
      <c r="B10" s="6"/>
      <c r="C10" s="6"/>
      <c r="D10" s="6"/>
      <c r="E10" s="6"/>
      <c r="F10" s="6"/>
    </row>
    <row r="11" spans="1:7" customFormat="1" ht="18" customHeight="1" x14ac:dyDescent="0.3">
      <c r="A11" s="622" t="s">
        <v>36</v>
      </c>
      <c r="B11" s="622"/>
      <c r="C11" s="622"/>
      <c r="D11" s="622"/>
      <c r="E11" s="622"/>
      <c r="F11" s="622"/>
      <c r="G11" s="622"/>
    </row>
    <row r="12" spans="1:7" customFormat="1" ht="18" customHeight="1" x14ac:dyDescent="0.3">
      <c r="A12" s="622" t="s">
        <v>19</v>
      </c>
      <c r="B12" s="622"/>
      <c r="C12" s="622"/>
      <c r="D12" s="622"/>
      <c r="E12" s="622"/>
      <c r="F12" s="622"/>
      <c r="G12" s="622"/>
    </row>
    <row r="13" spans="1:7" customFormat="1" ht="18" customHeight="1" x14ac:dyDescent="0.3">
      <c r="A13" s="64" t="s">
        <v>17</v>
      </c>
      <c r="B13" s="63" t="s">
        <v>18</v>
      </c>
      <c r="C13" s="64" t="s">
        <v>82</v>
      </c>
      <c r="D13" s="63" t="s">
        <v>83</v>
      </c>
      <c r="E13" s="63" t="s">
        <v>84</v>
      </c>
      <c r="F13" s="94" t="s">
        <v>86</v>
      </c>
      <c r="G13" s="94" t="s">
        <v>13</v>
      </c>
    </row>
    <row r="14" spans="1:7" customFormat="1" ht="18" customHeight="1" x14ac:dyDescent="0.3">
      <c r="A14" s="57" t="s">
        <v>16</v>
      </c>
      <c r="B14" s="60"/>
      <c r="C14" s="207">
        <f>+C16+C19</f>
        <v>0</v>
      </c>
      <c r="D14" s="207">
        <f t="shared" ref="D14:G14" si="0">+D16+D19</f>
        <v>147832</v>
      </c>
      <c r="E14" s="207">
        <f t="shared" si="0"/>
        <v>149961.33333333334</v>
      </c>
      <c r="F14" s="207">
        <f t="shared" si="0"/>
        <v>151750.66666666669</v>
      </c>
      <c r="G14" s="207">
        <f t="shared" si="0"/>
        <v>112386</v>
      </c>
    </row>
    <row r="15" spans="1:7" customFormat="1" ht="15" customHeight="1" x14ac:dyDescent="0.3">
      <c r="A15" s="8"/>
      <c r="B15" s="9"/>
      <c r="C15" s="208"/>
      <c r="D15" s="208"/>
      <c r="E15" s="221"/>
      <c r="F15" s="221"/>
      <c r="G15" s="208"/>
    </row>
    <row r="16" spans="1:7" customFormat="1" ht="15" x14ac:dyDescent="0.3">
      <c r="A16" s="298" t="s">
        <v>288</v>
      </c>
      <c r="B16" s="206" t="s">
        <v>289</v>
      </c>
      <c r="C16" s="210">
        <f>+SUM(C17:C18)</f>
        <v>0</v>
      </c>
      <c r="D16" s="210">
        <f t="shared" ref="D16:G16" si="1">+SUM(D17:D18)</f>
        <v>142490</v>
      </c>
      <c r="E16" s="210">
        <f t="shared" si="1"/>
        <v>144486</v>
      </c>
      <c r="F16" s="210">
        <f t="shared" si="1"/>
        <v>146156.33333333334</v>
      </c>
      <c r="G16" s="210">
        <f t="shared" si="1"/>
        <v>108283.08333333333</v>
      </c>
    </row>
    <row r="17" spans="1:7" customFormat="1" ht="15" x14ac:dyDescent="0.3">
      <c r="A17" s="301" t="s">
        <v>327</v>
      </c>
      <c r="B17" s="11" t="s">
        <v>289</v>
      </c>
      <c r="C17" s="209">
        <f>+'1T'!F19</f>
        <v>0</v>
      </c>
      <c r="D17" s="209">
        <f>+'2T'!F19</f>
        <v>93215.5</v>
      </c>
      <c r="E17" s="221">
        <f>+'3T'!F19</f>
        <v>94924.333333333328</v>
      </c>
      <c r="F17" s="221">
        <f>+'4T'!F19</f>
        <v>96200.666666666672</v>
      </c>
      <c r="G17" s="211">
        <f>+AVERAGE(C17:F17)</f>
        <v>71085.125</v>
      </c>
    </row>
    <row r="18" spans="1:7" customFormat="1" ht="15" x14ac:dyDescent="0.3">
      <c r="A18" s="301" t="s">
        <v>328</v>
      </c>
      <c r="B18" s="11" t="s">
        <v>289</v>
      </c>
      <c r="C18" s="209">
        <f>+'1T'!F20</f>
        <v>0</v>
      </c>
      <c r="D18" s="209">
        <f>+'2T'!F20</f>
        <v>49274.5</v>
      </c>
      <c r="E18" s="221">
        <f>+'3T'!F20</f>
        <v>49561.666666666664</v>
      </c>
      <c r="F18" s="221">
        <f>+'4T'!F20</f>
        <v>49955.666666666664</v>
      </c>
      <c r="G18" s="211">
        <f t="shared" ref="G18:G19" si="2">+AVERAGE(C18:F18)</f>
        <v>37197.958333333328</v>
      </c>
    </row>
    <row r="19" spans="1:7" customFormat="1" ht="18" customHeight="1" x14ac:dyDescent="0.3">
      <c r="A19" s="298" t="s">
        <v>329</v>
      </c>
      <c r="B19" s="206" t="s">
        <v>289</v>
      </c>
      <c r="C19" s="210">
        <f>+'1T'!F21</f>
        <v>0</v>
      </c>
      <c r="D19" s="210">
        <f>+'2T'!F21</f>
        <v>5342</v>
      </c>
      <c r="E19" s="222">
        <f>+'3T'!F21</f>
        <v>5475.333333333333</v>
      </c>
      <c r="F19" s="229">
        <f>+'4T'!F21</f>
        <v>5594.333333333333</v>
      </c>
      <c r="G19" s="223">
        <f t="shared" si="2"/>
        <v>4102.9166666666661</v>
      </c>
    </row>
    <row r="20" spans="1:7" customFormat="1" ht="18" customHeight="1" x14ac:dyDescent="0.3">
      <c r="A20" s="103" t="s">
        <v>163</v>
      </c>
      <c r="B20" s="204" t="s">
        <v>368</v>
      </c>
      <c r="C20" s="54"/>
      <c r="D20" s="54"/>
      <c r="E20" s="54"/>
    </row>
    <row r="21" spans="1:7" customFormat="1" ht="50.1" customHeight="1" x14ac:dyDescent="0.3">
      <c r="A21" s="642" t="s">
        <v>111</v>
      </c>
      <c r="B21" s="643"/>
      <c r="C21" s="643"/>
      <c r="D21" s="643"/>
      <c r="E21" s="643"/>
      <c r="F21" s="643"/>
      <c r="G21" s="644"/>
    </row>
    <row r="22" spans="1:7" customFormat="1" ht="15" customHeight="1" x14ac:dyDescent="0.3">
      <c r="A22" s="19"/>
      <c r="B22" s="19"/>
      <c r="C22" s="19"/>
      <c r="D22" s="20"/>
      <c r="E22" s="20"/>
    </row>
    <row r="23" spans="1:7" customFormat="1" ht="18" customHeight="1" x14ac:dyDescent="0.3">
      <c r="A23" s="622" t="s">
        <v>37</v>
      </c>
      <c r="B23" s="622"/>
      <c r="C23" s="622"/>
      <c r="D23" s="622"/>
      <c r="E23" s="622"/>
      <c r="F23" s="622"/>
    </row>
    <row r="24" spans="1:7" customFormat="1" ht="18" customHeight="1" x14ac:dyDescent="0.3">
      <c r="A24" s="622" t="s">
        <v>20</v>
      </c>
      <c r="B24" s="622"/>
      <c r="C24" s="622"/>
      <c r="D24" s="622"/>
      <c r="E24" s="622"/>
      <c r="F24" s="622"/>
    </row>
    <row r="25" spans="1:7" customFormat="1" ht="18" customHeight="1" x14ac:dyDescent="0.3">
      <c r="A25" s="64" t="s">
        <v>21</v>
      </c>
      <c r="B25" s="64" t="s">
        <v>82</v>
      </c>
      <c r="C25" s="64" t="s">
        <v>83</v>
      </c>
      <c r="D25" s="64" t="s">
        <v>84</v>
      </c>
      <c r="E25" s="64" t="s">
        <v>86</v>
      </c>
      <c r="F25" s="64" t="s">
        <v>13</v>
      </c>
    </row>
    <row r="26" spans="1:7" customFormat="1" ht="18" customHeight="1" x14ac:dyDescent="0.3">
      <c r="A26" s="57" t="s">
        <v>16</v>
      </c>
      <c r="B26" s="67">
        <f>+B28+B31+B32</f>
        <v>0</v>
      </c>
      <c r="C26" s="67">
        <f>+C28+C31+C32</f>
        <v>85087377346</v>
      </c>
      <c r="D26" s="67">
        <f>+D28+D31+D32</f>
        <v>42543688673.989998</v>
      </c>
      <c r="E26" s="67">
        <f>+E28+E31+E32</f>
        <v>50691088673.010002</v>
      </c>
      <c r="F26" s="67">
        <f>+F28+F31+F32</f>
        <v>178322154693</v>
      </c>
    </row>
    <row r="27" spans="1:7" customFormat="1" ht="15" customHeight="1" x14ac:dyDescent="0.3">
      <c r="A27" s="9"/>
      <c r="B27" s="225"/>
      <c r="C27" s="225"/>
      <c r="D27" s="224"/>
      <c r="E27" s="224"/>
      <c r="F27" s="225"/>
    </row>
    <row r="28" spans="1:7" customFormat="1" ht="18" customHeight="1" x14ac:dyDescent="0.35">
      <c r="A28" s="484" t="s">
        <v>288</v>
      </c>
      <c r="B28" s="220">
        <f>+SUM(B29:B30)</f>
        <v>0</v>
      </c>
      <c r="C28" s="220">
        <f t="shared" ref="C28:E28" si="3">+SUM(C29:C30)</f>
        <v>69804685100</v>
      </c>
      <c r="D28" s="220">
        <f t="shared" si="3"/>
        <v>35592723700</v>
      </c>
      <c r="E28" s="220">
        <f t="shared" si="3"/>
        <v>43117871685.599998</v>
      </c>
      <c r="F28" s="220">
        <f>+SUM(F29:F30)</f>
        <v>148515280485.60001</v>
      </c>
    </row>
    <row r="29" spans="1:7" customFormat="1" ht="15" x14ac:dyDescent="0.35">
      <c r="A29" s="485" t="s">
        <v>330</v>
      </c>
      <c r="B29" s="53">
        <f>+'1T'!F32</f>
        <v>0</v>
      </c>
      <c r="C29" s="32">
        <f>+'2T'!F32</f>
        <v>45582459370.300003</v>
      </c>
      <c r="D29" s="224">
        <f>+'3T'!F32</f>
        <v>23382114076.700001</v>
      </c>
      <c r="E29" s="224">
        <f>+'4T'!F32</f>
        <v>28369598857</v>
      </c>
      <c r="F29" s="151">
        <f>+SUM(B29:E29)</f>
        <v>97334172304</v>
      </c>
    </row>
    <row r="30" spans="1:7" customFormat="1" ht="15" x14ac:dyDescent="0.35">
      <c r="A30" s="485" t="s">
        <v>331</v>
      </c>
      <c r="B30" s="53">
        <f>+'1T'!F33</f>
        <v>0</v>
      </c>
      <c r="C30" s="32">
        <f>+'2T'!F33</f>
        <v>24222225729.700001</v>
      </c>
      <c r="D30" s="224">
        <f>+'3T'!F33</f>
        <v>12210609623.299999</v>
      </c>
      <c r="E30" s="224">
        <f>+'4T'!F33</f>
        <v>14748272828.599998</v>
      </c>
      <c r="F30" s="151">
        <f t="shared" ref="F30:F34" si="4">+SUM(B30:E30)</f>
        <v>51181108181.599998</v>
      </c>
    </row>
    <row r="31" spans="1:7" customFormat="1" ht="15" x14ac:dyDescent="0.35">
      <c r="A31" s="484" t="s">
        <v>329</v>
      </c>
      <c r="B31" s="220">
        <f>+'1T'!F34</f>
        <v>0</v>
      </c>
      <c r="C31" s="226">
        <f>+'2T'!F34</f>
        <v>11211232700</v>
      </c>
      <c r="D31" s="227">
        <f>+'3T'!F34</f>
        <v>6141543100</v>
      </c>
      <c r="E31" s="227">
        <f>+'4T'!F34</f>
        <v>7289298971.3999996</v>
      </c>
      <c r="F31" s="212">
        <f>+SUM(B31:E31)</f>
        <v>24642074771.400002</v>
      </c>
    </row>
    <row r="32" spans="1:7" customFormat="1" ht="15" x14ac:dyDescent="0.35">
      <c r="A32" s="215" t="s">
        <v>290</v>
      </c>
      <c r="B32" s="212">
        <f t="shared" ref="B32:E32" si="5">+SUM(B33:B34)</f>
        <v>0</v>
      </c>
      <c r="C32" s="212">
        <f t="shared" si="5"/>
        <v>4071459546</v>
      </c>
      <c r="D32" s="212">
        <f t="shared" si="5"/>
        <v>809421873.99000001</v>
      </c>
      <c r="E32" s="212">
        <f t="shared" si="5"/>
        <v>283918016.00999999</v>
      </c>
      <c r="F32" s="212">
        <f>+SUM(F33:F34)</f>
        <v>5164799436</v>
      </c>
    </row>
    <row r="33" spans="1:8" customFormat="1" ht="15" x14ac:dyDescent="0.35">
      <c r="A33" s="216" t="s">
        <v>291</v>
      </c>
      <c r="B33" s="53">
        <f>+'1T'!F36</f>
        <v>0</v>
      </c>
      <c r="C33" s="32">
        <f>+'2T'!F36</f>
        <v>4071459546</v>
      </c>
      <c r="D33" s="224">
        <f>+'3T'!F36</f>
        <v>809421873.99000001</v>
      </c>
      <c r="E33" s="224">
        <f>+'4T'!F36</f>
        <v>283918016.00999999</v>
      </c>
      <c r="F33" s="151">
        <f>+SUM(B33:E33)</f>
        <v>5164799436</v>
      </c>
    </row>
    <row r="34" spans="1:8" customFormat="1" ht="15" x14ac:dyDescent="0.35">
      <c r="A34" s="216" t="s">
        <v>292</v>
      </c>
      <c r="B34" s="53">
        <f>+'1T'!F37</f>
        <v>0</v>
      </c>
      <c r="C34" s="32">
        <f>+'2T'!F37</f>
        <v>0</v>
      </c>
      <c r="D34" s="224">
        <f>+'3T'!F37</f>
        <v>0</v>
      </c>
      <c r="E34" s="228">
        <f>+'4T'!F37</f>
        <v>0</v>
      </c>
      <c r="F34" s="213">
        <f t="shared" si="4"/>
        <v>0</v>
      </c>
    </row>
    <row r="35" spans="1:8" customFormat="1" ht="18" customHeight="1" x14ac:dyDescent="0.3">
      <c r="A35" s="103" t="s">
        <v>163</v>
      </c>
      <c r="B35" s="204" t="s">
        <v>377</v>
      </c>
      <c r="C35" s="54"/>
      <c r="D35" s="54"/>
    </row>
    <row r="36" spans="1:8" customFormat="1" ht="50.1" customHeight="1" x14ac:dyDescent="0.3">
      <c r="A36" s="642" t="s">
        <v>111</v>
      </c>
      <c r="B36" s="643"/>
      <c r="C36" s="643"/>
      <c r="D36" s="643"/>
      <c r="E36" s="643"/>
      <c r="F36" s="644"/>
    </row>
    <row r="37" spans="1:8" customFormat="1" ht="18" customHeight="1" x14ac:dyDescent="0.3"/>
    <row r="39" spans="1:8" ht="21" customHeight="1" x14ac:dyDescent="0.35">
      <c r="A39" s="561" t="s">
        <v>109</v>
      </c>
      <c r="B39" s="561"/>
      <c r="C39" s="561"/>
      <c r="D39" s="561"/>
      <c r="E39" s="561"/>
      <c r="F39" s="561"/>
      <c r="G39" s="561"/>
      <c r="H39" s="197"/>
    </row>
    <row r="40" spans="1:8" ht="9.9" customHeight="1" x14ac:dyDescent="0.35">
      <c r="A40" s="2"/>
      <c r="B40" s="2"/>
      <c r="C40" s="2"/>
      <c r="D40" s="2"/>
      <c r="E40" s="2"/>
      <c r="F40" s="2"/>
    </row>
    <row r="41" spans="1:8" x14ac:dyDescent="0.35">
      <c r="A41" s="523" t="s">
        <v>66</v>
      </c>
      <c r="B41" s="523"/>
      <c r="C41" s="523"/>
      <c r="D41" s="523"/>
      <c r="E41" s="523"/>
      <c r="F41" s="523"/>
      <c r="G41" s="523"/>
    </row>
    <row r="42" spans="1:8" ht="17.25" customHeight="1" x14ac:dyDescent="0.35">
      <c r="A42" s="546" t="s">
        <v>67</v>
      </c>
      <c r="B42" s="546"/>
      <c r="C42" s="546"/>
      <c r="D42" s="546"/>
      <c r="E42" s="546"/>
      <c r="F42" s="546"/>
      <c r="G42" s="546"/>
    </row>
    <row r="43" spans="1:8" x14ac:dyDescent="0.35">
      <c r="A43" s="523" t="s">
        <v>51</v>
      </c>
      <c r="B43" s="523"/>
      <c r="C43" s="523"/>
      <c r="D43" s="523"/>
      <c r="E43" s="523"/>
      <c r="F43" s="523"/>
      <c r="G43" s="523"/>
    </row>
    <row r="44" spans="1:8" ht="35.1" customHeight="1" x14ac:dyDescent="0.35">
      <c r="A44" s="65" t="s">
        <v>53</v>
      </c>
      <c r="B44" s="65" t="s">
        <v>150</v>
      </c>
      <c r="C44" s="65" t="s">
        <v>82</v>
      </c>
      <c r="D44" s="65" t="s">
        <v>83</v>
      </c>
      <c r="E44" s="65" t="s">
        <v>84</v>
      </c>
      <c r="F44" s="65" t="s">
        <v>85</v>
      </c>
      <c r="G44" s="65" t="s">
        <v>13</v>
      </c>
    </row>
    <row r="45" spans="1:8" ht="18" customHeight="1" x14ac:dyDescent="0.35">
      <c r="A45" s="57" t="s">
        <v>16</v>
      </c>
      <c r="B45" s="66"/>
      <c r="C45" s="58">
        <f>+C47</f>
        <v>0</v>
      </c>
      <c r="D45" s="58">
        <f t="shared" ref="D45:G45" si="6">+D47</f>
        <v>85087377346</v>
      </c>
      <c r="E45" s="58">
        <f t="shared" si="6"/>
        <v>42543688673.989998</v>
      </c>
      <c r="F45" s="58">
        <f t="shared" si="6"/>
        <v>50691088673.010002</v>
      </c>
      <c r="G45" s="58">
        <f t="shared" si="6"/>
        <v>178322154693</v>
      </c>
    </row>
    <row r="46" spans="1:8" ht="9.9" customHeight="1" x14ac:dyDescent="0.35">
      <c r="A46" s="8"/>
      <c r="B46" s="26"/>
      <c r="C46" s="10"/>
      <c r="D46" s="10"/>
      <c r="E46" s="10"/>
      <c r="F46" s="10"/>
      <c r="G46" s="27"/>
    </row>
    <row r="47" spans="1:8" ht="18" customHeight="1" x14ac:dyDescent="0.35">
      <c r="A47" s="556" t="s">
        <v>161</v>
      </c>
      <c r="B47" s="556"/>
      <c r="C47" s="68">
        <f>+C48</f>
        <v>0</v>
      </c>
      <c r="D47" s="68">
        <f>+D48</f>
        <v>85087377346</v>
      </c>
      <c r="E47" s="68">
        <f t="shared" ref="E47:G50" si="7">+E48</f>
        <v>42543688673.989998</v>
      </c>
      <c r="F47" s="68">
        <f>+F48</f>
        <v>50691088673.010002</v>
      </c>
      <c r="G47" s="68">
        <f t="shared" si="7"/>
        <v>178322154693</v>
      </c>
    </row>
    <row r="48" spans="1:8" x14ac:dyDescent="0.35">
      <c r="A48" s="129" t="s">
        <v>197</v>
      </c>
      <c r="B48" s="134" t="s">
        <v>192</v>
      </c>
      <c r="C48" s="151">
        <f>+C49</f>
        <v>0</v>
      </c>
      <c r="D48" s="151">
        <f t="shared" ref="D48:D50" si="8">+D49</f>
        <v>85087377346</v>
      </c>
      <c r="E48" s="151">
        <f t="shared" si="7"/>
        <v>42543688673.989998</v>
      </c>
      <c r="F48" s="151">
        <f t="shared" si="7"/>
        <v>50691088673.010002</v>
      </c>
      <c r="G48" s="152">
        <f>+C48+D48+E48+F48</f>
        <v>178322154693</v>
      </c>
    </row>
    <row r="49" spans="1:7" x14ac:dyDescent="0.35">
      <c r="A49" s="129" t="s">
        <v>196</v>
      </c>
      <c r="B49" s="134" t="s">
        <v>167</v>
      </c>
      <c r="C49" s="12">
        <f>+C50</f>
        <v>0</v>
      </c>
      <c r="D49" s="12">
        <f t="shared" si="8"/>
        <v>85087377346</v>
      </c>
      <c r="E49" s="12">
        <f t="shared" si="7"/>
        <v>42543688673.989998</v>
      </c>
      <c r="F49" s="12">
        <f t="shared" si="7"/>
        <v>50691088673.010002</v>
      </c>
      <c r="G49" s="45">
        <f>+C49+D49+E49+F49</f>
        <v>178322154693</v>
      </c>
    </row>
    <row r="50" spans="1:7" x14ac:dyDescent="0.35">
      <c r="A50" s="129" t="s">
        <v>195</v>
      </c>
      <c r="B50" s="134" t="s">
        <v>193</v>
      </c>
      <c r="C50" s="30">
        <f>+C51</f>
        <v>0</v>
      </c>
      <c r="D50" s="30">
        <f t="shared" si="8"/>
        <v>85087377346</v>
      </c>
      <c r="E50" s="30">
        <f t="shared" si="7"/>
        <v>42543688673.989998</v>
      </c>
      <c r="F50" s="30">
        <f t="shared" si="7"/>
        <v>50691088673.010002</v>
      </c>
      <c r="G50" s="46">
        <f>+C50+D50+E50+F50</f>
        <v>178322154693</v>
      </c>
    </row>
    <row r="51" spans="1:7" x14ac:dyDescent="0.35">
      <c r="A51" s="270" t="s">
        <v>198</v>
      </c>
      <c r="B51" s="271" t="s">
        <v>213</v>
      </c>
      <c r="C51" s="285">
        <f>+'1T'!F94</f>
        <v>0</v>
      </c>
      <c r="D51" s="285">
        <f>+'2T'!F93</f>
        <v>85087377346</v>
      </c>
      <c r="E51" s="285">
        <f>+'3T'!F94</f>
        <v>42543688673.989998</v>
      </c>
      <c r="F51" s="285">
        <f>+'4T'!F92</f>
        <v>50691088673.010002</v>
      </c>
      <c r="G51" s="286">
        <f>+C51+D51+E51+F51</f>
        <v>178322154693</v>
      </c>
    </row>
    <row r="52" spans="1:7" ht="9.9" customHeight="1" x14ac:dyDescent="0.35">
      <c r="A52" s="149"/>
      <c r="B52" s="150"/>
      <c r="C52" s="47"/>
      <c r="D52" s="47"/>
      <c r="E52" s="47"/>
      <c r="F52" s="47"/>
      <c r="G52" s="48"/>
    </row>
    <row r="53" spans="1:7" x14ac:dyDescent="0.35">
      <c r="A53" s="640" t="s">
        <v>376</v>
      </c>
      <c r="B53" s="640"/>
      <c r="C53" s="640"/>
      <c r="D53" s="640"/>
      <c r="E53" s="640"/>
      <c r="F53" s="640"/>
    </row>
    <row r="54" spans="1:7" ht="50.1" customHeight="1" x14ac:dyDescent="0.35">
      <c r="A54" s="699" t="s">
        <v>110</v>
      </c>
      <c r="B54" s="700"/>
      <c r="C54" s="700"/>
      <c r="D54" s="700"/>
      <c r="E54" s="700"/>
      <c r="F54" s="700"/>
      <c r="G54" s="700"/>
    </row>
    <row r="55" spans="1:7" ht="9.9" customHeight="1" x14ac:dyDescent="0.35">
      <c r="A55" s="14"/>
      <c r="B55" s="25"/>
      <c r="C55" s="13"/>
      <c r="D55" s="16"/>
      <c r="E55" s="16"/>
      <c r="F55" s="2"/>
    </row>
    <row r="56" spans="1:7" x14ac:dyDescent="0.35">
      <c r="A56" s="523" t="s">
        <v>69</v>
      </c>
      <c r="B56" s="523"/>
      <c r="C56" s="523"/>
      <c r="D56" s="523"/>
      <c r="E56" s="523"/>
      <c r="F56" s="523"/>
      <c r="G56" s="523"/>
    </row>
    <row r="57" spans="1:7" ht="17.25" customHeight="1" x14ac:dyDescent="0.35">
      <c r="A57" s="546" t="s">
        <v>52</v>
      </c>
      <c r="B57" s="546"/>
      <c r="C57" s="546"/>
      <c r="D57" s="546"/>
      <c r="E57" s="546"/>
      <c r="F57" s="546"/>
      <c r="G57" s="546"/>
    </row>
    <row r="58" spans="1:7" x14ac:dyDescent="0.35">
      <c r="A58" s="523" t="s">
        <v>51</v>
      </c>
      <c r="B58" s="523"/>
      <c r="C58" s="523"/>
      <c r="D58" s="523"/>
      <c r="E58" s="523"/>
      <c r="F58" s="523"/>
      <c r="G58" s="523"/>
    </row>
    <row r="59" spans="1:7" ht="35.1" customHeight="1" x14ac:dyDescent="0.35">
      <c r="A59" s="65" t="s">
        <v>53</v>
      </c>
      <c r="B59" s="65" t="s">
        <v>150</v>
      </c>
      <c r="C59" s="65" t="s">
        <v>82</v>
      </c>
      <c r="D59" s="65" t="s">
        <v>83</v>
      </c>
      <c r="E59" s="65" t="s">
        <v>84</v>
      </c>
      <c r="F59" s="65" t="s">
        <v>86</v>
      </c>
      <c r="G59" s="65" t="s">
        <v>13</v>
      </c>
    </row>
    <row r="60" spans="1:7" ht="18" customHeight="1" x14ac:dyDescent="0.35">
      <c r="A60" s="57" t="s">
        <v>16</v>
      </c>
      <c r="B60" s="66"/>
      <c r="C60" s="58">
        <f>+C62</f>
        <v>0</v>
      </c>
      <c r="D60" s="58">
        <f t="shared" ref="D60:G60" si="9">+D62</f>
        <v>85087377346</v>
      </c>
      <c r="E60" s="58">
        <f t="shared" si="9"/>
        <v>42543688673.989998</v>
      </c>
      <c r="F60" s="58">
        <f t="shared" si="9"/>
        <v>50691088673.010002</v>
      </c>
      <c r="G60" s="58">
        <f t="shared" si="9"/>
        <v>178322154693</v>
      </c>
    </row>
    <row r="61" spans="1:7" ht="9.9" customHeight="1" x14ac:dyDescent="0.35">
      <c r="A61" s="8"/>
      <c r="B61" s="26"/>
      <c r="C61" s="10"/>
      <c r="D61" s="10"/>
      <c r="E61" s="10"/>
      <c r="F61" s="27"/>
      <c r="G61" s="27"/>
    </row>
    <row r="62" spans="1:7" x14ac:dyDescent="0.35">
      <c r="A62" s="556" t="s">
        <v>56</v>
      </c>
      <c r="B62" s="556"/>
      <c r="C62" s="68">
        <f>+SUM(C63:C67)</f>
        <v>0</v>
      </c>
      <c r="D62" s="68">
        <f>+SUM(D63:D69)</f>
        <v>85087377346</v>
      </c>
      <c r="E62" s="68">
        <f t="shared" ref="E62:F62" si="10">+SUM(E63:E69)</f>
        <v>42543688673.989998</v>
      </c>
      <c r="F62" s="68">
        <f t="shared" si="10"/>
        <v>50691088673.010002</v>
      </c>
      <c r="G62" s="68">
        <f>+SUM(G63:G69)</f>
        <v>178322154693</v>
      </c>
    </row>
    <row r="63" spans="1:7" x14ac:dyDescent="0.35">
      <c r="A63" s="129">
        <v>0</v>
      </c>
      <c r="B63" s="134" t="s">
        <v>182</v>
      </c>
      <c r="C63" s="12">
        <f>+'1T'!F117</f>
        <v>0</v>
      </c>
      <c r="D63" s="12">
        <f>+'2T'!F117</f>
        <v>0</v>
      </c>
      <c r="E63" s="12">
        <f>+'3T'!F118</f>
        <v>0</v>
      </c>
      <c r="F63" s="12">
        <f>+'4T'!F116</f>
        <v>0</v>
      </c>
      <c r="G63" s="45">
        <f>+C63+D63+E63+F63</f>
        <v>0</v>
      </c>
    </row>
    <row r="64" spans="1:7" x14ac:dyDescent="0.35">
      <c r="A64" s="129">
        <v>1</v>
      </c>
      <c r="B64" s="134" t="s">
        <v>170</v>
      </c>
      <c r="C64" s="12">
        <f>+'1T'!F118</f>
        <v>0</v>
      </c>
      <c r="D64" s="12">
        <f>+'2T'!F118</f>
        <v>4071459546</v>
      </c>
      <c r="E64" s="12">
        <f>+'3T'!F119</f>
        <v>809421873.99000001</v>
      </c>
      <c r="F64" s="12">
        <f>+'4T'!F117</f>
        <v>283918016.00999999</v>
      </c>
      <c r="G64" s="45">
        <f t="shared" ref="G64:G67" si="11">+C64+D64+E64+F64</f>
        <v>5164799436</v>
      </c>
    </row>
    <row r="65" spans="1:7" x14ac:dyDescent="0.35">
      <c r="A65" s="129">
        <v>2</v>
      </c>
      <c r="B65" s="134" t="s">
        <v>183</v>
      </c>
      <c r="C65" s="12">
        <f>+'1T'!F119</f>
        <v>0</v>
      </c>
      <c r="D65" s="12">
        <f>+'2T'!F119</f>
        <v>0</v>
      </c>
      <c r="E65" s="12">
        <f>+'3T'!F120</f>
        <v>0</v>
      </c>
      <c r="F65" s="12">
        <f>+'4T'!F118</f>
        <v>0</v>
      </c>
      <c r="G65" s="45">
        <f t="shared" si="11"/>
        <v>0</v>
      </c>
    </row>
    <row r="66" spans="1:7" x14ac:dyDescent="0.35">
      <c r="A66" s="129">
        <v>3</v>
      </c>
      <c r="B66" s="134" t="s">
        <v>184</v>
      </c>
      <c r="C66" s="12">
        <f>+'1T'!F120</f>
        <v>0</v>
      </c>
      <c r="D66" s="12">
        <f>+'2T'!F120</f>
        <v>0</v>
      </c>
      <c r="E66" s="12">
        <f>+'3T'!F121</f>
        <v>0</v>
      </c>
      <c r="F66" s="12">
        <f>+'4T'!F119</f>
        <v>0</v>
      </c>
      <c r="G66" s="45">
        <f t="shared" si="11"/>
        <v>0</v>
      </c>
    </row>
    <row r="67" spans="1:7" x14ac:dyDescent="0.35">
      <c r="A67" s="129">
        <v>4</v>
      </c>
      <c r="B67" s="134" t="s">
        <v>185</v>
      </c>
      <c r="C67" s="12">
        <f>+'1T'!F121</f>
        <v>0</v>
      </c>
      <c r="D67" s="12">
        <f>+'2T'!F121</f>
        <v>0</v>
      </c>
      <c r="E67" s="12">
        <f>+'3T'!F122</f>
        <v>0</v>
      </c>
      <c r="F67" s="12">
        <f>+'4T'!F120</f>
        <v>0</v>
      </c>
      <c r="G67" s="45">
        <f t="shared" si="11"/>
        <v>0</v>
      </c>
    </row>
    <row r="68" spans="1:7" x14ac:dyDescent="0.35">
      <c r="A68" s="129">
        <v>5</v>
      </c>
      <c r="B68" s="134" t="s">
        <v>186</v>
      </c>
      <c r="C68" s="12">
        <f>+'1T'!F122</f>
        <v>0</v>
      </c>
      <c r="D68" s="12">
        <f>+'2T'!F122</f>
        <v>0</v>
      </c>
      <c r="E68" s="12">
        <f>+'3T'!F123</f>
        <v>0</v>
      </c>
      <c r="F68" s="12">
        <f>+'4T'!F121</f>
        <v>0</v>
      </c>
      <c r="G68" s="46">
        <f>+C68+D68+E68+F68</f>
        <v>0</v>
      </c>
    </row>
    <row r="69" spans="1:7" x14ac:dyDescent="0.35">
      <c r="A69" s="129">
        <v>6</v>
      </c>
      <c r="B69" s="134" t="s">
        <v>167</v>
      </c>
      <c r="C69" s="12">
        <f>+'1T'!F123</f>
        <v>0</v>
      </c>
      <c r="D69" s="12">
        <f>+'2T'!F123</f>
        <v>81015917800</v>
      </c>
      <c r="E69" s="12">
        <f>+'3T'!F124</f>
        <v>41734266800</v>
      </c>
      <c r="F69" s="12">
        <f>+'4T'!F122</f>
        <v>50407170657</v>
      </c>
      <c r="G69" s="46">
        <f t="shared" ref="G69:G72" si="12">+C69+D69+E69+F69</f>
        <v>173157355257</v>
      </c>
    </row>
    <row r="70" spans="1:7" x14ac:dyDescent="0.35">
      <c r="A70" s="129">
        <v>7</v>
      </c>
      <c r="B70" s="134" t="s">
        <v>168</v>
      </c>
      <c r="C70" s="12">
        <f>+'1T'!F124</f>
        <v>0</v>
      </c>
      <c r="D70" s="12">
        <f>+'2T'!F124</f>
        <v>0</v>
      </c>
      <c r="E70" s="12">
        <f>+'3T'!F125</f>
        <v>0</v>
      </c>
      <c r="F70" s="12">
        <f>+'4T'!F123</f>
        <v>0</v>
      </c>
      <c r="G70" s="46">
        <f t="shared" si="12"/>
        <v>0</v>
      </c>
    </row>
    <row r="71" spans="1:7" x14ac:dyDescent="0.35">
      <c r="A71" s="129">
        <v>8</v>
      </c>
      <c r="B71" s="134" t="s">
        <v>187</v>
      </c>
      <c r="C71" s="12">
        <f>+'1T'!F125</f>
        <v>0</v>
      </c>
      <c r="D71" s="12">
        <f>+'2T'!F125</f>
        <v>0</v>
      </c>
      <c r="E71" s="12">
        <f>+'3T'!F126</f>
        <v>0</v>
      </c>
      <c r="F71" s="12">
        <f>+'4T'!F124</f>
        <v>0</v>
      </c>
      <c r="G71" s="46">
        <f t="shared" si="12"/>
        <v>0</v>
      </c>
    </row>
    <row r="72" spans="1:7" x14ac:dyDescent="0.35">
      <c r="A72" s="129">
        <v>9</v>
      </c>
      <c r="B72" s="134" t="s">
        <v>188</v>
      </c>
      <c r="C72" s="12">
        <f>+'1T'!F126</f>
        <v>0</v>
      </c>
      <c r="D72" s="12">
        <f>+'2T'!F126</f>
        <v>0</v>
      </c>
      <c r="E72" s="12">
        <f>+'3T'!F127</f>
        <v>0</v>
      </c>
      <c r="F72" s="12">
        <f>+'4T'!F125</f>
        <v>0</v>
      </c>
      <c r="G72" s="46">
        <f t="shared" si="12"/>
        <v>0</v>
      </c>
    </row>
    <row r="73" spans="1:7" ht="15" customHeight="1" x14ac:dyDescent="0.35">
      <c r="A73" s="16"/>
      <c r="B73" s="16"/>
      <c r="C73" s="33"/>
      <c r="D73" s="33"/>
      <c r="E73" s="33"/>
      <c r="F73" s="33"/>
      <c r="G73" s="33"/>
    </row>
    <row r="74" spans="1:7" x14ac:dyDescent="0.35">
      <c r="A74" s="556" t="s">
        <v>202</v>
      </c>
      <c r="B74" s="556"/>
      <c r="C74" s="68">
        <f>+C75</f>
        <v>0</v>
      </c>
      <c r="D74" s="68">
        <f>+D75</f>
        <v>0</v>
      </c>
      <c r="E74" s="68">
        <f>+E75</f>
        <v>0</v>
      </c>
      <c r="F74" s="68">
        <f>+F75</f>
        <v>0</v>
      </c>
      <c r="G74" s="68">
        <f>+G75</f>
        <v>0</v>
      </c>
    </row>
    <row r="75" spans="1:7" x14ac:dyDescent="0.35">
      <c r="A75" s="129">
        <v>6</v>
      </c>
      <c r="B75" s="134" t="s">
        <v>167</v>
      </c>
      <c r="C75" s="30">
        <f>+C76</f>
        <v>0</v>
      </c>
      <c r="D75" s="30">
        <f t="shared" ref="D75:G75" si="13">+D76</f>
        <v>0</v>
      </c>
      <c r="E75" s="30">
        <f t="shared" si="13"/>
        <v>0</v>
      </c>
      <c r="F75" s="30">
        <f t="shared" si="13"/>
        <v>0</v>
      </c>
      <c r="G75" s="46">
        <f t="shared" si="13"/>
        <v>0</v>
      </c>
    </row>
    <row r="76" spans="1:7" x14ac:dyDescent="0.35">
      <c r="A76" s="273" t="s">
        <v>201</v>
      </c>
      <c r="B76" s="274" t="s">
        <v>200</v>
      </c>
      <c r="C76" s="283">
        <f>+'1T'!F130</f>
        <v>0</v>
      </c>
      <c r="D76" s="283">
        <f>+'2T'!F130</f>
        <v>0</v>
      </c>
      <c r="E76" s="283">
        <f>+'3T'!F131</f>
        <v>0</v>
      </c>
      <c r="F76" s="283">
        <f>+'4T'!F129</f>
        <v>0</v>
      </c>
      <c r="G76" s="284">
        <f>+C76+D76+E76+F76</f>
        <v>0</v>
      </c>
    </row>
    <row r="77" spans="1:7" x14ac:dyDescent="0.35">
      <c r="A77" s="557" t="s">
        <v>57</v>
      </c>
      <c r="B77" s="557"/>
      <c r="C77" s="557"/>
      <c r="D77" s="557"/>
      <c r="E77" s="557"/>
      <c r="F77" s="557"/>
    </row>
    <row r="78" spans="1:7" x14ac:dyDescent="0.35">
      <c r="A78" s="702" t="s">
        <v>357</v>
      </c>
      <c r="B78" s="702"/>
      <c r="C78" s="702"/>
      <c r="D78" s="702"/>
      <c r="E78" s="702"/>
      <c r="F78" s="702"/>
    </row>
    <row r="79" spans="1:7" x14ac:dyDescent="0.35">
      <c r="A79" s="28"/>
      <c r="B79" s="26"/>
      <c r="C79" s="16"/>
      <c r="D79" s="16"/>
      <c r="E79" s="16"/>
      <c r="F79" s="2"/>
    </row>
    <row r="80" spans="1:7" x14ac:dyDescent="0.35">
      <c r="A80" s="28"/>
      <c r="B80" s="26"/>
      <c r="C80" s="16"/>
      <c r="D80" s="16"/>
      <c r="E80" s="16"/>
      <c r="F80" s="2"/>
    </row>
    <row r="81" spans="1:7" x14ac:dyDescent="0.35">
      <c r="A81" s="523" t="s">
        <v>71</v>
      </c>
      <c r="B81" s="523"/>
      <c r="C81" s="523"/>
      <c r="D81" s="523"/>
      <c r="E81" s="523"/>
      <c r="F81" s="523"/>
    </row>
    <row r="82" spans="1:7" x14ac:dyDescent="0.35">
      <c r="A82" s="523" t="s">
        <v>72</v>
      </c>
      <c r="B82" s="523"/>
      <c r="C82" s="523"/>
      <c r="D82" s="523"/>
      <c r="E82" s="523"/>
      <c r="F82" s="523"/>
    </row>
    <row r="83" spans="1:7" x14ac:dyDescent="0.35">
      <c r="A83" s="523" t="s">
        <v>51</v>
      </c>
      <c r="B83" s="523"/>
      <c r="C83" s="523"/>
      <c r="D83" s="523"/>
      <c r="E83" s="523"/>
      <c r="F83" s="523"/>
    </row>
    <row r="84" spans="1:7" x14ac:dyDescent="0.35">
      <c r="A84" s="65" t="s">
        <v>70</v>
      </c>
      <c r="B84" s="65" t="s">
        <v>82</v>
      </c>
      <c r="C84" s="65" t="s">
        <v>83</v>
      </c>
      <c r="D84" s="65" t="s">
        <v>84</v>
      </c>
      <c r="E84" s="65" t="s">
        <v>85</v>
      </c>
      <c r="F84" s="65" t="s">
        <v>13</v>
      </c>
    </row>
    <row r="85" spans="1:7" x14ac:dyDescent="0.35">
      <c r="A85" s="85" t="s">
        <v>73</v>
      </c>
      <c r="B85" s="86">
        <f>+'1T'!E140</f>
        <v>0</v>
      </c>
      <c r="C85" s="86">
        <f>+'2T'!E140</f>
        <v>0</v>
      </c>
      <c r="D85" s="86">
        <f>+'3T'!E140</f>
        <v>0</v>
      </c>
      <c r="E85" s="86">
        <f>+'4T'!E139</f>
        <v>0</v>
      </c>
      <c r="F85" s="86">
        <f>+B85</f>
        <v>0</v>
      </c>
    </row>
    <row r="86" spans="1:7" x14ac:dyDescent="0.35">
      <c r="A86" s="85" t="s">
        <v>74</v>
      </c>
      <c r="B86" s="86">
        <f>+'1T'!F96</f>
        <v>0</v>
      </c>
      <c r="C86" s="86">
        <f>+'2T'!F95</f>
        <v>85087377346</v>
      </c>
      <c r="D86" s="86">
        <f>+'3T'!F96</f>
        <v>42543688673.989998</v>
      </c>
      <c r="E86" s="86">
        <f>+'4T'!F94</f>
        <v>50691088673.010002</v>
      </c>
      <c r="F86" s="86">
        <f>+B86+C86+D86+E86</f>
        <v>178322154693</v>
      </c>
    </row>
    <row r="87" spans="1:7" x14ac:dyDescent="0.35">
      <c r="A87" s="69" t="s">
        <v>100</v>
      </c>
      <c r="B87" s="70">
        <f>+B85+B86</f>
        <v>0</v>
      </c>
      <c r="C87" s="70">
        <f t="shared" ref="C87:E87" si="14">+C85+C86</f>
        <v>85087377346</v>
      </c>
      <c r="D87" s="70">
        <f t="shared" si="14"/>
        <v>42543688673.989998</v>
      </c>
      <c r="E87" s="70">
        <f t="shared" si="14"/>
        <v>50691088673.010002</v>
      </c>
      <c r="F87" s="70">
        <f>+F85+F86</f>
        <v>178322154693</v>
      </c>
    </row>
    <row r="88" spans="1:7" x14ac:dyDescent="0.35">
      <c r="A88" s="85" t="s">
        <v>152</v>
      </c>
      <c r="B88" s="86">
        <f>+'1T'!F116</f>
        <v>0</v>
      </c>
      <c r="C88" s="86">
        <f>+'2T'!F116</f>
        <v>85087377346</v>
      </c>
      <c r="D88" s="86">
        <f>+'3T'!F117</f>
        <v>42543688673.989998</v>
      </c>
      <c r="E88" s="86">
        <f>+'4T'!F115</f>
        <v>50691088673.010002</v>
      </c>
      <c r="F88" s="86">
        <f>+B88+C88+D88+E88</f>
        <v>178322154693</v>
      </c>
    </row>
    <row r="89" spans="1:7" x14ac:dyDescent="0.35">
      <c r="A89" s="69" t="s">
        <v>101</v>
      </c>
      <c r="B89" s="70">
        <f>+B87-B88</f>
        <v>0</v>
      </c>
      <c r="C89" s="70">
        <f t="shared" ref="C89:E89" si="15">+C87-C88</f>
        <v>0</v>
      </c>
      <c r="D89" s="70">
        <f t="shared" si="15"/>
        <v>0</v>
      </c>
      <c r="E89" s="98">
        <f t="shared" si="15"/>
        <v>0</v>
      </c>
      <c r="F89" s="98">
        <f>+F87-F88</f>
        <v>0</v>
      </c>
      <c r="G89" s="154"/>
    </row>
    <row r="90" spans="1:7" x14ac:dyDescent="0.35">
      <c r="A90" s="626" t="s">
        <v>376</v>
      </c>
      <c r="B90" s="626"/>
      <c r="C90" s="626"/>
      <c r="D90" s="626"/>
      <c r="E90" s="23"/>
      <c r="F90" s="2"/>
    </row>
    <row r="91" spans="1:7" x14ac:dyDescent="0.35">
      <c r="A91" s="36"/>
      <c r="B91" s="36"/>
      <c r="C91" s="36"/>
      <c r="D91" s="36"/>
      <c r="E91" s="23"/>
      <c r="F91" s="2"/>
    </row>
    <row r="92" spans="1:7" x14ac:dyDescent="0.35">
      <c r="A92" s="523" t="s">
        <v>129</v>
      </c>
      <c r="B92" s="523"/>
      <c r="C92" s="523"/>
      <c r="D92" s="523"/>
      <c r="E92" s="523"/>
      <c r="F92" s="523"/>
    </row>
    <row r="93" spans="1:7" ht="17.25" customHeight="1" x14ac:dyDescent="0.35">
      <c r="A93" s="546" t="s">
        <v>130</v>
      </c>
      <c r="B93" s="546"/>
      <c r="C93" s="546"/>
      <c r="D93" s="546"/>
      <c r="E93" s="546"/>
      <c r="F93" s="546"/>
    </row>
    <row r="94" spans="1:7" x14ac:dyDescent="0.35">
      <c r="A94" s="523" t="s">
        <v>51</v>
      </c>
      <c r="B94" s="523"/>
      <c r="C94" s="523"/>
      <c r="D94" s="523"/>
      <c r="E94" s="523"/>
      <c r="F94" s="523"/>
    </row>
    <row r="95" spans="1:7" x14ac:dyDescent="0.35">
      <c r="A95" s="142" t="s">
        <v>70</v>
      </c>
      <c r="B95" s="142"/>
      <c r="C95" s="142" t="s">
        <v>82</v>
      </c>
      <c r="D95" s="142" t="s">
        <v>83</v>
      </c>
      <c r="E95" s="142" t="s">
        <v>84</v>
      </c>
      <c r="F95" s="142" t="s">
        <v>86</v>
      </c>
    </row>
    <row r="96" spans="1:7" x14ac:dyDescent="0.35">
      <c r="A96" s="135" t="s">
        <v>203</v>
      </c>
      <c r="B96" s="135"/>
      <c r="C96" s="64"/>
      <c r="D96" s="64"/>
      <c r="E96" s="155"/>
      <c r="F96" s="156"/>
    </row>
    <row r="97" spans="1:8" x14ac:dyDescent="0.35">
      <c r="A97" s="85" t="s">
        <v>131</v>
      </c>
      <c r="B97" s="16"/>
      <c r="C97" s="25">
        <f>+'1T'!D160</f>
        <v>0</v>
      </c>
      <c r="D97" s="25">
        <f>+'2T'!D160</f>
        <v>20664447063.849998</v>
      </c>
      <c r="E97" s="25">
        <f>+'3T'!D160</f>
        <v>0</v>
      </c>
      <c r="F97" s="25">
        <f>+'4T'!D159</f>
        <v>0</v>
      </c>
    </row>
    <row r="98" spans="1:8" x14ac:dyDescent="0.35">
      <c r="A98" s="85" t="s">
        <v>132</v>
      </c>
      <c r="B98" s="16"/>
      <c r="C98" s="25">
        <f>+'1T'!D161</f>
        <v>0</v>
      </c>
      <c r="D98" s="25">
        <f>+'2T'!D161</f>
        <v>0</v>
      </c>
      <c r="E98" s="25">
        <f>+'3T'!D161</f>
        <v>0</v>
      </c>
      <c r="F98" s="25">
        <f>+'4T'!D160</f>
        <v>0</v>
      </c>
    </row>
    <row r="99" spans="1:8" x14ac:dyDescent="0.35">
      <c r="A99" s="137" t="s">
        <v>223</v>
      </c>
      <c r="B99" s="137"/>
      <c r="C99" s="70">
        <f>+C97+C98</f>
        <v>0</v>
      </c>
      <c r="D99" s="70">
        <f>+D97+D98</f>
        <v>20664447063.849998</v>
      </c>
      <c r="E99" s="70">
        <f t="shared" ref="E99:F99" si="16">+E97+E98</f>
        <v>0</v>
      </c>
      <c r="F99" s="70">
        <f t="shared" si="16"/>
        <v>0</v>
      </c>
    </row>
    <row r="100" spans="1:8" x14ac:dyDescent="0.35">
      <c r="A100" s="85"/>
      <c r="B100" s="16"/>
      <c r="C100" s="25"/>
      <c r="D100" s="25"/>
      <c r="E100" s="23"/>
      <c r="F100" s="2"/>
    </row>
    <row r="101" spans="1:8" x14ac:dyDescent="0.35">
      <c r="A101" s="135" t="s">
        <v>204</v>
      </c>
      <c r="B101" s="135"/>
      <c r="C101" s="64" t="s">
        <v>82</v>
      </c>
      <c r="D101" s="64" t="s">
        <v>83</v>
      </c>
      <c r="E101" s="142" t="s">
        <v>84</v>
      </c>
      <c r="F101" s="142" t="s">
        <v>86</v>
      </c>
    </row>
    <row r="102" spans="1:8" x14ac:dyDescent="0.35">
      <c r="A102" s="85" t="s">
        <v>131</v>
      </c>
      <c r="B102" s="16"/>
      <c r="C102" s="25">
        <f>+'1T'!D165</f>
        <v>0</v>
      </c>
      <c r="D102" s="25">
        <f>+'2T'!D165</f>
        <v>20664447063.849998</v>
      </c>
      <c r="E102" s="25">
        <f>+'3T'!D165</f>
        <v>0</v>
      </c>
      <c r="F102" s="25">
        <f>+'4T'!D164</f>
        <v>0</v>
      </c>
    </row>
    <row r="103" spans="1:8" x14ac:dyDescent="0.35">
      <c r="A103" s="85" t="s">
        <v>205</v>
      </c>
      <c r="B103" s="16"/>
      <c r="C103" s="25">
        <f>+'1T'!D166</f>
        <v>0</v>
      </c>
      <c r="D103" s="25">
        <f>+'2T'!D166</f>
        <v>0</v>
      </c>
      <c r="E103" s="25">
        <f>+'3T'!D166</f>
        <v>0</v>
      </c>
      <c r="F103" s="25">
        <f>+'4T'!D165</f>
        <v>0</v>
      </c>
    </row>
    <row r="104" spans="1:8" x14ac:dyDescent="0.35">
      <c r="A104" s="137" t="s">
        <v>206</v>
      </c>
      <c r="B104" s="137"/>
      <c r="C104" s="70">
        <f>+C102+C103</f>
        <v>0</v>
      </c>
      <c r="D104" s="70">
        <f>+D102+D103</f>
        <v>20664447063.849998</v>
      </c>
      <c r="E104" s="70">
        <f t="shared" ref="E104:F104" si="17">+E102+E103</f>
        <v>0</v>
      </c>
      <c r="F104" s="70">
        <f t="shared" si="17"/>
        <v>0</v>
      </c>
    </row>
    <row r="105" spans="1:8" x14ac:dyDescent="0.35">
      <c r="A105" s="85"/>
      <c r="B105" s="16"/>
      <c r="C105" s="86"/>
      <c r="D105" s="86"/>
      <c r="E105" s="23"/>
      <c r="F105" s="2"/>
    </row>
    <row r="106" spans="1:8" x14ac:dyDescent="0.35">
      <c r="A106" s="135" t="s">
        <v>207</v>
      </c>
      <c r="B106" s="135"/>
      <c r="C106" s="64" t="s">
        <v>82</v>
      </c>
      <c r="D106" s="64" t="s">
        <v>83</v>
      </c>
      <c r="E106" s="142" t="s">
        <v>84</v>
      </c>
      <c r="F106" s="142" t="s">
        <v>86</v>
      </c>
    </row>
    <row r="107" spans="1:8" x14ac:dyDescent="0.35">
      <c r="A107" s="85" t="s">
        <v>131</v>
      </c>
      <c r="B107" s="16"/>
      <c r="C107" s="25">
        <f>+'1T'!D170</f>
        <v>0</v>
      </c>
      <c r="D107" s="25">
        <f>+'2T'!D170</f>
        <v>0</v>
      </c>
      <c r="E107" s="25">
        <f>+'3T'!D170</f>
        <v>0</v>
      </c>
      <c r="F107" s="25">
        <f>+'4T'!D169</f>
        <v>0</v>
      </c>
    </row>
    <row r="108" spans="1:8" x14ac:dyDescent="0.35">
      <c r="A108" s="85" t="s">
        <v>132</v>
      </c>
      <c r="B108" s="16"/>
      <c r="C108" s="25">
        <f>+'1T'!D171</f>
        <v>0</v>
      </c>
      <c r="D108" s="25">
        <f>+'2T'!D171</f>
        <v>0</v>
      </c>
      <c r="E108" s="25">
        <f>+'3T'!D171</f>
        <v>0</v>
      </c>
      <c r="F108" s="25">
        <f>+'4T'!D170</f>
        <v>0</v>
      </c>
      <c r="H108"/>
    </row>
    <row r="109" spans="1:8" x14ac:dyDescent="0.35">
      <c r="A109" s="137" t="s">
        <v>208</v>
      </c>
      <c r="B109" s="137"/>
      <c r="C109" s="138">
        <f>+C107+C108</f>
        <v>0</v>
      </c>
      <c r="D109" s="138">
        <f>+D107+D108</f>
        <v>0</v>
      </c>
      <c r="E109" s="138">
        <f t="shared" ref="E109:F109" si="18">+E107+E108</f>
        <v>0</v>
      </c>
      <c r="F109" s="138">
        <f t="shared" si="18"/>
        <v>0</v>
      </c>
      <c r="H109"/>
    </row>
    <row r="110" spans="1:8" x14ac:dyDescent="0.35">
      <c r="A110" s="139" t="s">
        <v>380</v>
      </c>
      <c r="B110" s="101"/>
      <c r="C110" s="136"/>
      <c r="D110"/>
      <c r="E110"/>
      <c r="F110"/>
    </row>
    <row r="111" spans="1:8" x14ac:dyDescent="0.35">
      <c r="A111"/>
      <c r="B111"/>
      <c r="C111"/>
      <c r="D111"/>
      <c r="E111"/>
      <c r="F111"/>
    </row>
    <row r="112" spans="1:8" x14ac:dyDescent="0.35">
      <c r="A112"/>
      <c r="B112"/>
      <c r="C112"/>
      <c r="D112"/>
      <c r="E112"/>
      <c r="F112"/>
      <c r="G112"/>
    </row>
    <row r="113" spans="1:7" x14ac:dyDescent="0.35">
      <c r="A113" s="513" t="s">
        <v>122</v>
      </c>
      <c r="B113" s="513"/>
      <c r="C113" s="513"/>
      <c r="D113" s="513"/>
      <c r="E113" s="513"/>
      <c r="F113" s="513"/>
      <c r="G113"/>
    </row>
    <row r="114" spans="1:7" x14ac:dyDescent="0.35">
      <c r="A114"/>
      <c r="B114"/>
      <c r="C114"/>
      <c r="D114"/>
      <c r="E114"/>
      <c r="F114"/>
      <c r="G114"/>
    </row>
  </sheetData>
  <mergeCells count="31">
    <mergeCell ref="A1:G2"/>
    <mergeCell ref="A83:F83"/>
    <mergeCell ref="A62:B62"/>
    <mergeCell ref="A74:B74"/>
    <mergeCell ref="A77:F77"/>
    <mergeCell ref="A3:G3"/>
    <mergeCell ref="A78:F78"/>
    <mergeCell ref="A81:F81"/>
    <mergeCell ref="A82:F82"/>
    <mergeCell ref="A58:G58"/>
    <mergeCell ref="A23:F23"/>
    <mergeCell ref="A11:G11"/>
    <mergeCell ref="A21:G21"/>
    <mergeCell ref="A9:G9"/>
    <mergeCell ref="A12:G12"/>
    <mergeCell ref="A24:F24"/>
    <mergeCell ref="A113:F113"/>
    <mergeCell ref="A93:F93"/>
    <mergeCell ref="A94:F94"/>
    <mergeCell ref="A92:F92"/>
    <mergeCell ref="A36:F36"/>
    <mergeCell ref="A47:B47"/>
    <mergeCell ref="A41:G41"/>
    <mergeCell ref="A42:G42"/>
    <mergeCell ref="A43:G43"/>
    <mergeCell ref="A39:G39"/>
    <mergeCell ref="A57:G57"/>
    <mergeCell ref="A56:G56"/>
    <mergeCell ref="A90:D90"/>
    <mergeCell ref="A54:G54"/>
    <mergeCell ref="A53:F53"/>
  </mergeCells>
  <dataValidations count="7">
    <dataValidation allowBlank="1" showInputMessage="1" showErrorMessage="1" promptTitle="Advertencia" prompt="Se recomienda leer cuidadosamente las indicaciones dispuestas en la parte inferior de esta tabla. " sqref="A85" xr:uid="{00000000-0002-0000-0A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48:A50 A63" xr:uid="{00000000-0002-0000-0A00-000001000000}"/>
    <dataValidation allowBlank="1" showInputMessage="1" showErrorMessage="1" promptTitle="Advertencia" prompt="El nombre de la partida debe ser de acuerdo al Clasificador de los Ingresos del Sector Público. " sqref="B48:B50 B63" xr:uid="{00000000-0002-0000-0A00-000002000000}"/>
    <dataValidation allowBlank="1" showInputMessage="1" showErrorMessage="1" promptTitle="Advertencia" prompt="Esta tabla solo la deben completar la unidades ejecutoras que por Ley específica estén facultadas para estimar superávits." sqref="D101" xr:uid="{00000000-0002-0000-0A00-000003000000}"/>
    <dataValidation allowBlank="1" showInputMessage="1" showErrorMessage="1" promptTitle="Advertencia" prompt="Esta tabla solo la deben completar la unidades ejecutoras que por Ley específica estén facultadas para estimar y re presupuestar superávits." sqref="A93" xr:uid="{00000000-0002-0000-0A00-000004000000}"/>
    <dataValidation allowBlank="1" showInputMessage="1" showErrorMessage="1" promptTitle="Recordatorio" prompt="El superávit libre debe ser reintegrado a más tardar el 31 de marzo,_x000a_de acuerdo al  Decreto Nº 43189-MTSS, artículo 66. " sqref="A98:A100 A102:A105 A107:A109" xr:uid="{00000000-0002-0000-0A00-000005000000}"/>
    <dataValidation allowBlank="1" showInputMessage="1" showErrorMessage="1" promptTitle="Advertencia" prompt="Debe coincidir con el monto reportado en la Liquidación Prespuestaria 2023, caso contrario se debe justificar en el espacio de observaciones. " sqref="D105 C101 D100:D101" xr:uid="{00000000-0002-0000-0A00-000006000000}"/>
  </dataValidations>
  <printOptions horizontalCentered="1"/>
  <pageMargins left="0.11811023622047245" right="0.11811023622047245" top="0.35433070866141736" bottom="0.35433070866141736" header="0.11811023622047245" footer="0.11811023622047245"/>
  <pageSetup scale="72" orientation="landscape" r:id="rId1"/>
  <headerFooter>
    <oddFooter>&amp;L&amp;"Palatino Linotype,Normal"&amp;K979797&amp;D&amp;C&amp;"Palatino Linotype,Normal"&amp;K979797Reporte ejecución programática y presupuestaria (Anual)&amp;R&amp;"Palatino Linotype,Normal"&amp;K979797&amp;P</oddFooter>
  </headerFooter>
  <rowBreaks count="2" manualBreakCount="2">
    <brk id="38" max="6" man="1"/>
    <brk id="80" max="6" man="1"/>
  </rowBreaks>
  <ignoredErrors>
    <ignoredError sqref="C14:G19" evalError="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77D53E-41DB-40B5-AC48-AE9FBE30DF9E}">
  <ds:schemaRefs>
    <ds:schemaRef ds:uri="http://purl.org/dc/terms/"/>
    <ds:schemaRef ds:uri="http://purl.org/dc/dcmitype/"/>
    <ds:schemaRef ds:uri="http://purl.org/dc/elements/1.1/"/>
    <ds:schemaRef ds:uri="4413b21b-dea0-4953-b6fb-287dbf68018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3be6da85-fe21-4610-adb7-d3a94d3af9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2024-08-30T20:33:57Z</cp:lastPrinted>
  <dcterms:created xsi:type="dcterms:W3CDTF">2011-10-26T20:29:12Z</dcterms:created>
  <dcterms:modified xsi:type="dcterms:W3CDTF">2026-01-03T13:00:32Z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