
<file path=[Content_Types].xml><?xml version="1.0" encoding="utf-8"?>
<Types xmlns="http://schemas.openxmlformats.org/package/2006/content-type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B9A683FA-CF02-44DE-B62E-89AF59B4887C}" xr6:coauthVersionLast="47" xr6:coauthVersionMax="47" xr10:uidLastSave="{00000000-0000-0000-0000-000000000000}"/>
  <bookViews>
    <workbookView xWindow="-108" yWindow="-108" windowWidth="23256" windowHeight="13896" tabRatio="500" xr2:uid="{00000000-000D-0000-FFFF-FFFF00000000}"/>
  </bookViews>
  <sheets>
    <sheet name="Calendario" sheetId="3" r:id="rId1"/>
    <sheet name="Instrucciones" sheetId="4" r:id="rId2"/>
    <sheet name="1T" sheetId="5" r:id="rId3"/>
    <sheet name="2T" sheetId="6" r:id="rId4"/>
    <sheet name="I Semestre" sheetId="7" r:id="rId5"/>
    <sheet name="3T" sheetId="8" r:id="rId6"/>
    <sheet name="III T Acum" sheetId="9" r:id="rId7"/>
    <sheet name="4T" sheetId="10" r:id="rId8"/>
    <sheet name="Anual" sheetId="11" r:id="rId9"/>
  </sheets>
  <definedNames>
    <definedName name="ANPHNN" localSheetId="1">#REF!</definedName>
    <definedName name="ANPHNN">#REF!</definedName>
    <definedName name="_xlnm.Print_Area" localSheetId="2">'1T'!$A$1:$F$211</definedName>
    <definedName name="_xlnm.Print_Area" localSheetId="3">'2T'!$A$1:$F$211</definedName>
    <definedName name="_xlnm.Print_Area" localSheetId="5">'3T'!$A$1:$F$208</definedName>
    <definedName name="_xlnm.Print_Area" localSheetId="7">'4T'!$A$1:$F$209</definedName>
    <definedName name="_xlnm.Print_Area" localSheetId="8">Anual!$A$1:$G$111</definedName>
    <definedName name="_xlnm.Print_Area" localSheetId="0">Calendario!$A$1:$E$15</definedName>
    <definedName name="_xlnm.Print_Area" localSheetId="4">'I Semestre'!$A$1:$E$115</definedName>
    <definedName name="_xlnm.Print_Area" localSheetId="6">'III T Acum'!$A$1:$F$52</definedName>
    <definedName name="_xlnm.Print_Area" localSheetId="1">Instrucciones!$A$1:$D$95</definedName>
    <definedName name="AYA" localSheetId="1">#REF!</definedName>
    <definedName name="AYA">#REF!</definedName>
    <definedName name="BANHVI" localSheetId="1">#REF!</definedName>
    <definedName name="BANHVI">#REF!</definedName>
    <definedName name="CCSS" localSheetId="1">#REF!</definedName>
    <definedName name="CCSS">#REF!</definedName>
    <definedName name="CDN">#REF!</definedName>
    <definedName name="ICODER">#REF!</definedName>
    <definedName name="IMAS" localSheetId="1">#REF!</definedName>
    <definedName name="IMAS">#REF!</definedName>
    <definedName name="Institución_737" localSheetId="1">#REF!</definedName>
    <definedName name="Institución_737">#REF!</definedName>
    <definedName name="Institución_GC">#REF!</definedName>
    <definedName name="PANI" localSheetId="1">#REF!</definedName>
    <definedName name="PANI">#REF!</definedName>
    <definedName name="Programa_737">#REF!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D32" i="9" l="1"/>
  <c r="D33" i="9"/>
  <c r="D34" i="9"/>
  <c r="D31" i="9"/>
  <c r="C32" i="9"/>
  <c r="C33" i="9"/>
  <c r="C34" i="9"/>
  <c r="C31" i="9"/>
  <c r="E18" i="9"/>
  <c r="E19" i="9"/>
  <c r="E20" i="9"/>
  <c r="E21" i="9"/>
  <c r="E22" i="9"/>
  <c r="E17" i="9"/>
  <c r="D18" i="9"/>
  <c r="D19" i="9"/>
  <c r="D20" i="9"/>
  <c r="D21" i="9"/>
  <c r="D22" i="9"/>
  <c r="D17" i="9"/>
  <c r="C33" i="7"/>
  <c r="C34" i="7"/>
  <c r="C35" i="7"/>
  <c r="C32" i="7"/>
  <c r="D18" i="7"/>
  <c r="D19" i="7"/>
  <c r="D20" i="7"/>
  <c r="D21" i="7"/>
  <c r="D22" i="7"/>
  <c r="D17" i="7"/>
  <c r="C140" i="8"/>
  <c r="B137" i="8"/>
  <c r="E116" i="10"/>
  <c r="E34" i="11" l="1"/>
  <c r="E33" i="11"/>
  <c r="E32" i="11"/>
  <c r="E31" i="11"/>
  <c r="D33" i="11"/>
  <c r="D32" i="11"/>
  <c r="D31" i="11"/>
  <c r="C33" i="11"/>
  <c r="C32" i="11"/>
  <c r="C31" i="11"/>
  <c r="F22" i="11"/>
  <c r="F21" i="11"/>
  <c r="F20" i="11"/>
  <c r="F19" i="11"/>
  <c r="F18" i="11"/>
  <c r="F17" i="11"/>
  <c r="E22" i="11"/>
  <c r="E21" i="11"/>
  <c r="E20" i="11"/>
  <c r="E19" i="11"/>
  <c r="E18" i="11"/>
  <c r="E17" i="11"/>
  <c r="D22" i="11"/>
  <c r="D21" i="11"/>
  <c r="D20" i="11"/>
  <c r="D19" i="11"/>
  <c r="D18" i="11"/>
  <c r="D17" i="11"/>
  <c r="C14" i="11"/>
  <c r="F16" i="10"/>
  <c r="F17" i="10"/>
  <c r="F19" i="10"/>
  <c r="D14" i="11" l="1"/>
  <c r="C16" i="10"/>
  <c r="F34" i="10"/>
  <c r="F16" i="8"/>
  <c r="F17" i="8"/>
  <c r="F24" i="8" l="1"/>
  <c r="F23" i="8"/>
  <c r="F22" i="8"/>
  <c r="F21" i="8"/>
  <c r="F20" i="8"/>
  <c r="F19" i="8"/>
  <c r="F23" i="5"/>
  <c r="F22" i="5"/>
  <c r="F21" i="5"/>
  <c r="F20" i="5"/>
  <c r="F19" i="5"/>
  <c r="D106" i="7"/>
  <c r="D101" i="7"/>
  <c r="C92" i="7"/>
  <c r="C91" i="7"/>
  <c r="C89" i="7"/>
  <c r="D74" i="7"/>
  <c r="D69" i="7"/>
  <c r="F204" i="6"/>
  <c r="F171" i="6"/>
  <c r="F121" i="6" l="1"/>
  <c r="F16" i="6" l="1"/>
  <c r="F34" i="6"/>
  <c r="F24" i="6"/>
  <c r="F23" i="6"/>
  <c r="F22" i="6"/>
  <c r="F21" i="6"/>
  <c r="F20" i="6"/>
  <c r="F19" i="6"/>
  <c r="F108" i="11" l="1"/>
  <c r="E108" i="11"/>
  <c r="D108" i="11"/>
  <c r="C108" i="11"/>
  <c r="F103" i="11"/>
  <c r="E103" i="11"/>
  <c r="D103" i="11"/>
  <c r="C103" i="11"/>
  <c r="F98" i="11"/>
  <c r="E98" i="11"/>
  <c r="D98" i="11"/>
  <c r="C98" i="11"/>
  <c r="E88" i="11"/>
  <c r="F87" i="11"/>
  <c r="E86" i="11"/>
  <c r="D86" i="11"/>
  <c r="D88" i="11" s="1"/>
  <c r="C86" i="11"/>
  <c r="C88" i="11" s="1"/>
  <c r="B86" i="11"/>
  <c r="B88" i="11" s="1"/>
  <c r="F85" i="11"/>
  <c r="F84" i="11"/>
  <c r="F86" i="11" s="1"/>
  <c r="F88" i="11" s="1"/>
  <c r="G76" i="11"/>
  <c r="G75" i="11"/>
  <c r="G74" i="11" s="1"/>
  <c r="F75" i="11"/>
  <c r="E75" i="11"/>
  <c r="E74" i="11" s="1"/>
  <c r="D75" i="11"/>
  <c r="D74" i="11" s="1"/>
  <c r="C75" i="11"/>
  <c r="C74" i="11" s="1"/>
  <c r="F74" i="11"/>
  <c r="G72" i="11"/>
  <c r="G71" i="11"/>
  <c r="G70" i="11"/>
  <c r="G69" i="11"/>
  <c r="G68" i="11"/>
  <c r="G67" i="11"/>
  <c r="G66" i="11"/>
  <c r="G65" i="11"/>
  <c r="G64" i="11"/>
  <c r="G63" i="11"/>
  <c r="G62" i="11"/>
  <c r="G60" i="11" s="1"/>
  <c r="F62" i="11"/>
  <c r="F60" i="11" s="1"/>
  <c r="E62" i="11"/>
  <c r="E60" i="11" s="1"/>
  <c r="D62" i="11"/>
  <c r="D60" i="11" s="1"/>
  <c r="C62" i="11"/>
  <c r="C60" i="11"/>
  <c r="G51" i="11"/>
  <c r="G50" i="11"/>
  <c r="F50" i="11"/>
  <c r="E50" i="11"/>
  <c r="D50" i="11"/>
  <c r="C50" i="11"/>
  <c r="F49" i="11"/>
  <c r="F48" i="11" s="1"/>
  <c r="F47" i="11" s="1"/>
  <c r="F45" i="11" s="1"/>
  <c r="E49" i="11"/>
  <c r="E48" i="11" s="1"/>
  <c r="E47" i="11" s="1"/>
  <c r="E45" i="11" s="1"/>
  <c r="D49" i="11"/>
  <c r="D48" i="11" s="1"/>
  <c r="D47" i="11" s="1"/>
  <c r="D45" i="11" s="1"/>
  <c r="C49" i="11"/>
  <c r="G49" i="11" s="1"/>
  <c r="C48" i="11"/>
  <c r="G48" i="11" s="1"/>
  <c r="G47" i="11" s="1"/>
  <c r="G45" i="11" s="1"/>
  <c r="F34" i="11"/>
  <c r="F33" i="11"/>
  <c r="F32" i="11"/>
  <c r="F31" i="11"/>
  <c r="E29" i="11"/>
  <c r="D29" i="11"/>
  <c r="C29" i="11"/>
  <c r="B29" i="11"/>
  <c r="G22" i="11"/>
  <c r="G21" i="11"/>
  <c r="G20" i="11"/>
  <c r="G19" i="11"/>
  <c r="G18" i="11"/>
  <c r="G17" i="11"/>
  <c r="F15" i="11"/>
  <c r="E15" i="11"/>
  <c r="D15" i="11"/>
  <c r="C15" i="11"/>
  <c r="F14" i="11"/>
  <c r="E14" i="11"/>
  <c r="F184" i="10"/>
  <c r="F183" i="10"/>
  <c r="F182" i="10"/>
  <c r="F181" i="10"/>
  <c r="F180" i="10"/>
  <c r="F179" i="10"/>
  <c r="F178" i="10"/>
  <c r="F177" i="10"/>
  <c r="F176" i="10"/>
  <c r="F175" i="10"/>
  <c r="F174" i="10" s="1"/>
  <c r="F171" i="10" s="1"/>
  <c r="E174" i="10"/>
  <c r="D174" i="10"/>
  <c r="C174" i="10"/>
  <c r="D169" i="10"/>
  <c r="D168" i="10"/>
  <c r="D170" i="10" s="1"/>
  <c r="D165" i="10"/>
  <c r="D160" i="10"/>
  <c r="D141" i="10"/>
  <c r="E138" i="10"/>
  <c r="F128" i="10"/>
  <c r="E127" i="10"/>
  <c r="E126" i="10" s="1"/>
  <c r="D127" i="10"/>
  <c r="D126" i="10" s="1"/>
  <c r="C127" i="10"/>
  <c r="C126" i="10"/>
  <c r="F124" i="10"/>
  <c r="F123" i="10"/>
  <c r="F122" i="10"/>
  <c r="F121" i="10"/>
  <c r="F120" i="10"/>
  <c r="F119" i="10"/>
  <c r="F118" i="10"/>
  <c r="F117" i="10"/>
  <c r="F116" i="10"/>
  <c r="F115" i="10"/>
  <c r="E114" i="10"/>
  <c r="D114" i="10"/>
  <c r="C141" i="10" s="1"/>
  <c r="C114" i="10"/>
  <c r="B141" i="10" s="1"/>
  <c r="C112" i="10"/>
  <c r="F102" i="10"/>
  <c r="E101" i="10"/>
  <c r="D101" i="10"/>
  <c r="F101" i="10" s="1"/>
  <c r="C101" i="10"/>
  <c r="E100" i="10"/>
  <c r="E99" i="10" s="1"/>
  <c r="D100" i="10"/>
  <c r="D99" i="10" s="1"/>
  <c r="C100" i="10"/>
  <c r="C99" i="10" s="1"/>
  <c r="F99" i="10" s="1"/>
  <c r="F98" i="10"/>
  <c r="E97" i="10"/>
  <c r="E96" i="10" s="1"/>
  <c r="E95" i="10" s="1"/>
  <c r="E94" i="10" s="1"/>
  <c r="D97" i="10"/>
  <c r="D96" i="10" s="1"/>
  <c r="D95" i="10" s="1"/>
  <c r="D94" i="10" s="1"/>
  <c r="C97" i="10"/>
  <c r="C96" i="10"/>
  <c r="C95" i="10" s="1"/>
  <c r="C82" i="10"/>
  <c r="C77" i="10"/>
  <c r="B75" i="10"/>
  <c r="C83" i="10" s="1"/>
  <c r="F37" i="10"/>
  <c r="F32" i="10" s="1"/>
  <c r="F36" i="10"/>
  <c r="F35" i="10"/>
  <c r="E32" i="10"/>
  <c r="D32" i="10"/>
  <c r="C32" i="10"/>
  <c r="F24" i="10"/>
  <c r="F23" i="10"/>
  <c r="F22" i="10"/>
  <c r="F21" i="10"/>
  <c r="F20" i="10"/>
  <c r="E17" i="10"/>
  <c r="D17" i="10"/>
  <c r="C17" i="10"/>
  <c r="E16" i="10"/>
  <c r="D16" i="10"/>
  <c r="E47" i="9"/>
  <c r="B46" i="9"/>
  <c r="B48" i="9" s="1"/>
  <c r="C44" i="9" s="1"/>
  <c r="C46" i="9" s="1"/>
  <c r="C48" i="9" s="1"/>
  <c r="D44" i="9" s="1"/>
  <c r="D46" i="9" s="1"/>
  <c r="E45" i="9"/>
  <c r="E34" i="9"/>
  <c r="E33" i="9"/>
  <c r="E32" i="9"/>
  <c r="E31" i="9"/>
  <c r="E29" i="9" s="1"/>
  <c r="D29" i="9"/>
  <c r="C29" i="9"/>
  <c r="B29" i="9"/>
  <c r="F22" i="9"/>
  <c r="F21" i="9"/>
  <c r="F20" i="9"/>
  <c r="F19" i="9"/>
  <c r="F18" i="9"/>
  <c r="F17" i="9"/>
  <c r="E15" i="9"/>
  <c r="D15" i="9"/>
  <c r="C15" i="9"/>
  <c r="E14" i="9"/>
  <c r="D14" i="9"/>
  <c r="C14" i="9"/>
  <c r="F205" i="8"/>
  <c r="B197" i="8"/>
  <c r="F183" i="8"/>
  <c r="F182" i="8"/>
  <c r="F181" i="8"/>
  <c r="F180" i="8"/>
  <c r="F179" i="8"/>
  <c r="F178" i="8"/>
  <c r="F177" i="8"/>
  <c r="F176" i="8"/>
  <c r="F175" i="8"/>
  <c r="F174" i="8"/>
  <c r="F173" i="8" s="1"/>
  <c r="F170" i="8" s="1"/>
  <c r="E173" i="8"/>
  <c r="D173" i="8"/>
  <c r="C173" i="8"/>
  <c r="D168" i="8"/>
  <c r="D167" i="8"/>
  <c r="D169" i="8" s="1"/>
  <c r="D164" i="8"/>
  <c r="D159" i="8"/>
  <c r="D140" i="8"/>
  <c r="B140" i="8"/>
  <c r="E140" i="8" s="1"/>
  <c r="E137" i="8"/>
  <c r="F127" i="8"/>
  <c r="F126" i="8"/>
  <c r="F125" i="8" s="1"/>
  <c r="E126" i="8"/>
  <c r="E125" i="8" s="1"/>
  <c r="D126" i="8"/>
  <c r="D125" i="8" s="1"/>
  <c r="C126" i="8"/>
  <c r="C125" i="8"/>
  <c r="F124" i="8"/>
  <c r="F123" i="8"/>
  <c r="F122" i="8"/>
  <c r="F121" i="8"/>
  <c r="F120" i="8"/>
  <c r="F119" i="8"/>
  <c r="F118" i="8"/>
  <c r="F117" i="8"/>
  <c r="F116" i="8"/>
  <c r="F115" i="8"/>
  <c r="E114" i="8"/>
  <c r="E112" i="8" s="1"/>
  <c r="D114" i="8"/>
  <c r="D112" i="8" s="1"/>
  <c r="C114" i="8"/>
  <c r="C112" i="8"/>
  <c r="F102" i="8"/>
  <c r="E101" i="8"/>
  <c r="D101" i="8"/>
  <c r="C101" i="8"/>
  <c r="F101" i="8" s="1"/>
  <c r="E100" i="8"/>
  <c r="E99" i="8" s="1"/>
  <c r="D100" i="8"/>
  <c r="D99" i="8" s="1"/>
  <c r="C100" i="8"/>
  <c r="C99" i="8" s="1"/>
  <c r="F99" i="8" s="1"/>
  <c r="F98" i="8"/>
  <c r="E97" i="8"/>
  <c r="E96" i="8" s="1"/>
  <c r="E95" i="8" s="1"/>
  <c r="D97" i="8"/>
  <c r="D96" i="8" s="1"/>
  <c r="D95" i="8" s="1"/>
  <c r="C97" i="8"/>
  <c r="F97" i="8" s="1"/>
  <c r="C81" i="8"/>
  <c r="C80" i="8"/>
  <c r="C79" i="8"/>
  <c r="C78" i="8"/>
  <c r="B75" i="8"/>
  <c r="C83" i="8" s="1"/>
  <c r="F37" i="8"/>
  <c r="F36" i="8"/>
  <c r="F35" i="8"/>
  <c r="F34" i="8"/>
  <c r="E32" i="8"/>
  <c r="D32" i="8"/>
  <c r="C32" i="8"/>
  <c r="E17" i="8"/>
  <c r="D17" i="8"/>
  <c r="C17" i="8"/>
  <c r="E16" i="8"/>
  <c r="D16" i="8"/>
  <c r="C16" i="8"/>
  <c r="D113" i="7"/>
  <c r="C113" i="7"/>
  <c r="D108" i="7"/>
  <c r="C108" i="7"/>
  <c r="D103" i="7"/>
  <c r="C103" i="7"/>
  <c r="D92" i="7"/>
  <c r="B91" i="7"/>
  <c r="B93" i="7" s="1"/>
  <c r="C93" i="7" s="1"/>
  <c r="D90" i="7"/>
  <c r="D91" i="7" s="1"/>
  <c r="E81" i="7"/>
  <c r="E80" i="7" s="1"/>
  <c r="E79" i="7" s="1"/>
  <c r="D80" i="7"/>
  <c r="C80" i="7"/>
  <c r="D79" i="7"/>
  <c r="C79" i="7"/>
  <c r="C65" i="7" s="1"/>
  <c r="E77" i="7"/>
  <c r="E76" i="7"/>
  <c r="E75" i="7"/>
  <c r="E74" i="7"/>
  <c r="E73" i="7"/>
  <c r="E72" i="7"/>
  <c r="E71" i="7"/>
  <c r="E70" i="7"/>
  <c r="E69" i="7"/>
  <c r="E68" i="7"/>
  <c r="D67" i="7"/>
  <c r="D65" i="7" s="1"/>
  <c r="C67" i="7"/>
  <c r="E56" i="7"/>
  <c r="E55" i="7"/>
  <c r="D55" i="7"/>
  <c r="C55" i="7"/>
  <c r="D54" i="7"/>
  <c r="C54" i="7"/>
  <c r="C53" i="7" s="1"/>
  <c r="E53" i="7" s="1"/>
  <c r="D53" i="7"/>
  <c r="E52" i="7"/>
  <c r="D51" i="7"/>
  <c r="C51" i="7"/>
  <c r="E51" i="7" s="1"/>
  <c r="D50" i="7"/>
  <c r="D49" i="7" s="1"/>
  <c r="D48" i="7" s="1"/>
  <c r="D46" i="7" s="1"/>
  <c r="C50" i="7"/>
  <c r="C49" i="7" s="1"/>
  <c r="D35" i="7"/>
  <c r="D34" i="7"/>
  <c r="D33" i="7"/>
  <c r="D32" i="7"/>
  <c r="C30" i="7"/>
  <c r="B30" i="7"/>
  <c r="E22" i="7"/>
  <c r="E21" i="7"/>
  <c r="E20" i="7"/>
  <c r="E19" i="7"/>
  <c r="E18" i="7"/>
  <c r="E17" i="7"/>
  <c r="E14" i="7" s="1"/>
  <c r="E15" i="7"/>
  <c r="D15" i="7"/>
  <c r="C15" i="7"/>
  <c r="D14" i="7"/>
  <c r="C14" i="7"/>
  <c r="F184" i="6"/>
  <c r="F183" i="6"/>
  <c r="F182" i="6"/>
  <c r="F181" i="6"/>
  <c r="F180" i="6"/>
  <c r="F179" i="6"/>
  <c r="F178" i="6"/>
  <c r="F177" i="6"/>
  <c r="F176" i="6"/>
  <c r="F175" i="6"/>
  <c r="F174" i="6" s="1"/>
  <c r="E174" i="6"/>
  <c r="D174" i="6"/>
  <c r="C174" i="6"/>
  <c r="D169" i="6"/>
  <c r="D168" i="6"/>
  <c r="D170" i="6" s="1"/>
  <c r="D165" i="6"/>
  <c r="D160" i="6"/>
  <c r="C141" i="6"/>
  <c r="E138" i="6"/>
  <c r="F128" i="6"/>
  <c r="F127" i="6" s="1"/>
  <c r="F126" i="6" s="1"/>
  <c r="E127" i="6"/>
  <c r="D127" i="6"/>
  <c r="C127" i="6"/>
  <c r="E126" i="6"/>
  <c r="D126" i="6"/>
  <c r="C126" i="6"/>
  <c r="F123" i="6"/>
  <c r="F122" i="6"/>
  <c r="F120" i="6"/>
  <c r="F119" i="6"/>
  <c r="F118" i="6"/>
  <c r="F117" i="6"/>
  <c r="F116" i="6"/>
  <c r="F115" i="6"/>
  <c r="E114" i="6"/>
  <c r="D141" i="6" s="1"/>
  <c r="D114" i="6"/>
  <c r="C114" i="6"/>
  <c r="B141" i="6" s="1"/>
  <c r="B142" i="6" s="1"/>
  <c r="C138" i="6" s="1"/>
  <c r="F102" i="6"/>
  <c r="E101" i="6"/>
  <c r="D101" i="6"/>
  <c r="C101" i="6"/>
  <c r="C100" i="6" s="1"/>
  <c r="E100" i="6"/>
  <c r="E99" i="6" s="1"/>
  <c r="D100" i="6"/>
  <c r="D99" i="6" s="1"/>
  <c r="F98" i="6"/>
  <c r="F97" i="6"/>
  <c r="E97" i="6"/>
  <c r="E96" i="6" s="1"/>
  <c r="E95" i="6" s="1"/>
  <c r="D97" i="6"/>
  <c r="C97" i="6"/>
  <c r="D96" i="6"/>
  <c r="D95" i="6" s="1"/>
  <c r="D94" i="6" s="1"/>
  <c r="C96" i="6"/>
  <c r="C95" i="6" s="1"/>
  <c r="B75" i="6"/>
  <c r="C83" i="6" s="1"/>
  <c r="F37" i="6"/>
  <c r="F36" i="6"/>
  <c r="F35" i="6"/>
  <c r="E32" i="6"/>
  <c r="D32" i="6"/>
  <c r="C32" i="6"/>
  <c r="E17" i="6"/>
  <c r="D17" i="6"/>
  <c r="C17" i="6"/>
  <c r="E16" i="6"/>
  <c r="D16" i="6"/>
  <c r="C16" i="6"/>
  <c r="B205" i="5"/>
  <c r="F184" i="5"/>
  <c r="F183" i="5"/>
  <c r="F182" i="5"/>
  <c r="F181" i="5"/>
  <c r="F180" i="5"/>
  <c r="F179" i="5"/>
  <c r="F178" i="5"/>
  <c r="F177" i="5"/>
  <c r="F176" i="5"/>
  <c r="F175" i="5"/>
  <c r="F174" i="5" s="1"/>
  <c r="F171" i="5" s="1"/>
  <c r="E174" i="5"/>
  <c r="D174" i="5"/>
  <c r="C174" i="5"/>
  <c r="D169" i="5"/>
  <c r="D168" i="5"/>
  <c r="D170" i="5" s="1"/>
  <c r="D165" i="5"/>
  <c r="D160" i="5"/>
  <c r="D141" i="5"/>
  <c r="C141" i="5"/>
  <c r="F128" i="5"/>
  <c r="F127" i="5"/>
  <c r="F126" i="5" s="1"/>
  <c r="E127" i="5"/>
  <c r="E126" i="5" s="1"/>
  <c r="D127" i="5"/>
  <c r="D126" i="5" s="1"/>
  <c r="D112" i="5" s="1"/>
  <c r="C127" i="5"/>
  <c r="C126" i="5" s="1"/>
  <c r="C112" i="5" s="1"/>
  <c r="F124" i="5"/>
  <c r="F123" i="5"/>
  <c r="F122" i="5"/>
  <c r="F121" i="5"/>
  <c r="F120" i="5"/>
  <c r="F119" i="5"/>
  <c r="F118" i="5"/>
  <c r="F117" i="5"/>
  <c r="F116" i="5"/>
  <c r="F115" i="5"/>
  <c r="F114" i="5" s="1"/>
  <c r="E114" i="5"/>
  <c r="E112" i="5" s="1"/>
  <c r="D114" i="5"/>
  <c r="C114" i="5"/>
  <c r="B141" i="5" s="1"/>
  <c r="E141" i="5" s="1"/>
  <c r="F102" i="5"/>
  <c r="F101" i="5"/>
  <c r="E101" i="5"/>
  <c r="D101" i="5"/>
  <c r="C101" i="5"/>
  <c r="E100" i="5"/>
  <c r="E99" i="5" s="1"/>
  <c r="D100" i="5"/>
  <c r="D99" i="5" s="1"/>
  <c r="C100" i="5"/>
  <c r="C99" i="5" s="1"/>
  <c r="F98" i="5"/>
  <c r="E97" i="5"/>
  <c r="E96" i="5" s="1"/>
  <c r="E95" i="5" s="1"/>
  <c r="D97" i="5"/>
  <c r="D96" i="5" s="1"/>
  <c r="D95" i="5" s="1"/>
  <c r="C97" i="5"/>
  <c r="F97" i="5" s="1"/>
  <c r="C78" i="5"/>
  <c r="B75" i="5"/>
  <c r="C83" i="5" s="1"/>
  <c r="F37" i="5"/>
  <c r="F36" i="5"/>
  <c r="F35" i="5"/>
  <c r="F34" i="5"/>
  <c r="F32" i="5"/>
  <c r="E32" i="5"/>
  <c r="D32" i="5"/>
  <c r="C32" i="5"/>
  <c r="F24" i="5"/>
  <c r="F16" i="5"/>
  <c r="F17" i="5"/>
  <c r="E17" i="5"/>
  <c r="D17" i="5"/>
  <c r="C17" i="5"/>
  <c r="E16" i="5"/>
  <c r="D16" i="5"/>
  <c r="C16" i="5"/>
  <c r="F14" i="9" l="1"/>
  <c r="F15" i="9"/>
  <c r="D30" i="7"/>
  <c r="F114" i="8"/>
  <c r="F200" i="8" s="1"/>
  <c r="C96" i="8"/>
  <c r="C95" i="8" s="1"/>
  <c r="C77" i="8"/>
  <c r="E112" i="10"/>
  <c r="E141" i="10"/>
  <c r="D112" i="10"/>
  <c r="F114" i="10"/>
  <c r="F201" i="10" s="1"/>
  <c r="C78" i="10"/>
  <c r="C80" i="10"/>
  <c r="C75" i="10" s="1"/>
  <c r="C79" i="10"/>
  <c r="B198" i="10"/>
  <c r="F29" i="11"/>
  <c r="G14" i="11"/>
  <c r="G15" i="11"/>
  <c r="B203" i="10"/>
  <c r="F32" i="8"/>
  <c r="B202" i="8" s="1"/>
  <c r="D93" i="7"/>
  <c r="E67" i="7"/>
  <c r="B200" i="6"/>
  <c r="F208" i="6"/>
  <c r="C77" i="6"/>
  <c r="C75" i="6" s="1"/>
  <c r="C78" i="6"/>
  <c r="C79" i="6"/>
  <c r="C80" i="6"/>
  <c r="C81" i="6"/>
  <c r="C82" i="6"/>
  <c r="E112" i="6"/>
  <c r="E141" i="6"/>
  <c r="D112" i="6"/>
  <c r="C112" i="6"/>
  <c r="F114" i="6"/>
  <c r="F32" i="6"/>
  <c r="B205" i="6" s="1"/>
  <c r="F17" i="6"/>
  <c r="F95" i="6"/>
  <c r="C139" i="10"/>
  <c r="D92" i="10"/>
  <c r="E65" i="7"/>
  <c r="D139" i="10"/>
  <c r="E92" i="10"/>
  <c r="E49" i="7"/>
  <c r="C48" i="7"/>
  <c r="F95" i="8"/>
  <c r="F94" i="8" s="1"/>
  <c r="C94" i="8"/>
  <c r="D48" i="9"/>
  <c r="E46" i="9"/>
  <c r="E48" i="9" s="1"/>
  <c r="F100" i="6"/>
  <c r="C99" i="6"/>
  <c r="F99" i="6" s="1"/>
  <c r="D94" i="5"/>
  <c r="E94" i="6"/>
  <c r="D92" i="6"/>
  <c r="C139" i="6"/>
  <c r="D94" i="8"/>
  <c r="E94" i="5"/>
  <c r="E94" i="8"/>
  <c r="F203" i="5"/>
  <c r="B206" i="5"/>
  <c r="B207" i="5" s="1"/>
  <c r="F209" i="5"/>
  <c r="F112" i="5"/>
  <c r="F99" i="5"/>
  <c r="C94" i="10"/>
  <c r="F95" i="10"/>
  <c r="F94" i="10" s="1"/>
  <c r="F112" i="10"/>
  <c r="B204" i="10"/>
  <c r="F100" i="8"/>
  <c r="F97" i="10"/>
  <c r="F127" i="10"/>
  <c r="F126" i="10" s="1"/>
  <c r="B200" i="5"/>
  <c r="F100" i="10"/>
  <c r="C79" i="5"/>
  <c r="C80" i="5"/>
  <c r="C96" i="5"/>
  <c r="F100" i="5"/>
  <c r="F208" i="5"/>
  <c r="C81" i="5"/>
  <c r="F96" i="6"/>
  <c r="E54" i="7"/>
  <c r="C82" i="8"/>
  <c r="C81" i="10"/>
  <c r="F206" i="10"/>
  <c r="C82" i="5"/>
  <c r="C75" i="5" s="1"/>
  <c r="F101" i="6"/>
  <c r="F96" i="8"/>
  <c r="C47" i="11"/>
  <c r="C45" i="11" s="1"/>
  <c r="E50" i="7"/>
  <c r="F96" i="10"/>
  <c r="F112" i="8" l="1"/>
  <c r="F206" i="8"/>
  <c r="F207" i="8" s="1"/>
  <c r="B203" i="8"/>
  <c r="B204" i="8" s="1"/>
  <c r="C75" i="8"/>
  <c r="F207" i="10"/>
  <c r="F208" i="10" s="1"/>
  <c r="B205" i="10"/>
  <c r="B206" i="6"/>
  <c r="F209" i="6"/>
  <c r="F210" i="6" s="1"/>
  <c r="F112" i="6"/>
  <c r="F203" i="6"/>
  <c r="B207" i="6"/>
  <c r="C138" i="8"/>
  <c r="D92" i="8"/>
  <c r="C95" i="5"/>
  <c r="F96" i="5"/>
  <c r="F210" i="5"/>
  <c r="D138" i="8"/>
  <c r="E92" i="8"/>
  <c r="C46" i="7"/>
  <c r="E48" i="7"/>
  <c r="E46" i="7" s="1"/>
  <c r="F200" i="10"/>
  <c r="F202" i="10" s="1"/>
  <c r="B199" i="10"/>
  <c r="B200" i="10" s="1"/>
  <c r="F92" i="10"/>
  <c r="D139" i="5"/>
  <c r="E92" i="5"/>
  <c r="E92" i="6"/>
  <c r="D139" i="6"/>
  <c r="B138" i="8"/>
  <c r="C92" i="8"/>
  <c r="C94" i="6"/>
  <c r="D92" i="5"/>
  <c r="C139" i="5"/>
  <c r="B139" i="10"/>
  <c r="C92" i="10"/>
  <c r="F199" i="8"/>
  <c r="F201" i="8" s="1"/>
  <c r="B198" i="8"/>
  <c r="B199" i="8" s="1"/>
  <c r="F92" i="8"/>
  <c r="F94" i="6"/>
  <c r="C92" i="6" l="1"/>
  <c r="B139" i="6"/>
  <c r="E138" i="8"/>
  <c r="E139" i="8" s="1"/>
  <c r="E141" i="8" s="1"/>
  <c r="B139" i="8"/>
  <c r="B141" i="8" s="1"/>
  <c r="C137" i="8" s="1"/>
  <c r="C139" i="8" s="1"/>
  <c r="C141" i="8" s="1"/>
  <c r="D137" i="8" s="1"/>
  <c r="D139" i="8" s="1"/>
  <c r="D141" i="8" s="1"/>
  <c r="B140" i="10"/>
  <c r="B142" i="10" s="1"/>
  <c r="C138" i="10" s="1"/>
  <c r="C140" i="10" s="1"/>
  <c r="C142" i="10" s="1"/>
  <c r="D138" i="10" s="1"/>
  <c r="D140" i="10" s="1"/>
  <c r="D142" i="10" s="1"/>
  <c r="E139" i="10"/>
  <c r="E140" i="10" s="1"/>
  <c r="E142" i="10" s="1"/>
  <c r="F95" i="5"/>
  <c r="F94" i="5" s="1"/>
  <c r="C94" i="5"/>
  <c r="F92" i="6"/>
  <c r="F202" i="6"/>
  <c r="B201" i="6"/>
  <c r="B202" i="6" s="1"/>
  <c r="F202" i="5" l="1"/>
  <c r="B201" i="5"/>
  <c r="B202" i="5" s="1"/>
  <c r="F92" i="5"/>
  <c r="B140" i="6"/>
  <c r="C140" i="6" s="1"/>
  <c r="C142" i="6" s="1"/>
  <c r="D138" i="6" s="1"/>
  <c r="D140" i="6" s="1"/>
  <c r="D142" i="6" s="1"/>
  <c r="E139" i="6"/>
  <c r="E140" i="6" s="1"/>
  <c r="E142" i="6" s="1"/>
  <c r="C92" i="5"/>
  <c r="B139" i="5"/>
  <c r="B140" i="5" l="1"/>
  <c r="B142" i="5" s="1"/>
  <c r="C138" i="5" s="1"/>
  <c r="C140" i="5" s="1"/>
  <c r="C142" i="5" s="1"/>
  <c r="D138" i="5" s="1"/>
  <c r="D140" i="5" s="1"/>
  <c r="D142" i="5" s="1"/>
  <c r="E139" i="5"/>
  <c r="E140" i="5" s="1"/>
  <c r="E14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400-000001000000}">
      <text>
        <r>
          <rPr>
            <sz val="11"/>
            <color rgb="FF000000"/>
            <rFont val="Calibri"/>
            <family val="2"/>
            <charset val="1"/>
          </rPr>
          <t>Esta fila solo se completa si aplica.</t>
        </r>
      </text>
    </comment>
    <comment ref="A89" authorId="0" shapeId="0" xr:uid="{00000000-0006-0000-0400-000002000000}">
      <text>
        <r>
          <rPr>
            <sz val="11"/>
            <color rgb="FF000000"/>
            <rFont val="Calibri"/>
            <family val="2"/>
            <charset val="1"/>
          </rPr>
          <t>No incluir ingresos de vigencias anteriores, esos se detallan en la tabla 9.</t>
        </r>
      </text>
    </comment>
    <comment ref="B153" authorId="0" shapeId="0" xr:uid="{00000000-0006-0000-0400-000003000000}">
      <text>
        <r>
          <rPr>
            <sz val="11"/>
            <color rgb="FF000000"/>
            <rFont val="Calibri"/>
            <family val="2"/>
            <charset val="1"/>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500-000001000000}">
      <text>
        <r>
          <rPr>
            <sz val="11"/>
            <color rgb="FF000000"/>
            <rFont val="Calibri"/>
            <family val="2"/>
            <charset val="1"/>
          </rPr>
          <t>Esta fila solo se completa si aplica.</t>
        </r>
      </text>
    </comment>
    <comment ref="B153" authorId="0" shapeId="0" xr:uid="{00000000-0006-0000-0500-000003000000}">
      <text>
        <r>
          <rPr>
            <sz val="11"/>
            <color rgb="FF000000"/>
            <rFont val="Calibri"/>
            <family val="2"/>
            <charset val="1"/>
          </rPr>
          <t>Esta tabla solo la deben completar la unidades ejecutoras que por Ley específica estén facultadas para estimar superávits.</t>
        </r>
      </text>
    </comment>
    <comment ref="A191" authorId="0" shapeId="0" xr:uid="{00000000-0006-0000-0500-000002000000}">
      <text>
        <r>
          <rPr>
            <sz val="11"/>
            <color rgb="FF000000"/>
            <rFont val="Calibri"/>
            <family val="2"/>
            <charset val="1"/>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96" authorId="0" shapeId="0" xr:uid="{00000000-0006-0000-0600-000001000000}">
      <text>
        <r>
          <rPr>
            <sz val="11"/>
            <color rgb="FF000000"/>
            <rFont val="Calibri"/>
            <family val="2"/>
            <charset val="1"/>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700-000001000000}">
      <text>
        <r>
          <rPr>
            <sz val="11"/>
            <color rgb="FF000000"/>
            <rFont val="Calibri"/>
            <family val="2"/>
            <charset val="1"/>
          </rPr>
          <t>Esta fila solo se completa si aplica.</t>
        </r>
      </text>
    </comment>
    <comment ref="B152" authorId="0" shapeId="0" xr:uid="{00000000-0006-0000-0700-000002000000}">
      <text>
        <r>
          <rPr>
            <sz val="11"/>
            <color rgb="FF000000"/>
            <rFont val="Calibri"/>
            <family val="2"/>
            <charset val="1"/>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08" authorId="0" shapeId="0" xr:uid="{00000000-0006-0000-0800-000001000000}">
      <text>
        <r>
          <rPr>
            <sz val="11"/>
            <color rgb="FF000000"/>
            <rFont val="Calibri"/>
            <family val="2"/>
            <charset val="1"/>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53" authorId="0" shapeId="0" xr:uid="{00000000-0006-0000-0900-000001000000}">
      <text>
        <r>
          <rPr>
            <sz val="11"/>
            <color rgb="FF000000"/>
            <rFont val="Calibri"/>
            <family val="2"/>
            <charset val="1"/>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91" authorId="0" shapeId="0" xr:uid="{00000000-0006-0000-0A00-000001000000}">
      <text>
        <r>
          <rPr>
            <sz val="11"/>
            <color rgb="FF000000"/>
            <rFont val="Calibri"/>
            <family val="2"/>
            <charset val="1"/>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<sst xmlns="http://schemas.openxmlformats.org/spreadsheetml/2006/main" count="1516" uniqueCount="370">
  <si>
    <t>N/A</t>
  </si>
  <si>
    <t>TRANSFERENCIAS DE CAPITAL</t>
  </si>
  <si>
    <t>TRANSFERENCIAS CORRIENTES</t>
  </si>
  <si>
    <t>SERVICIOS</t>
  </si>
  <si>
    <t>IMAS</t>
  </si>
  <si>
    <t>PANI</t>
  </si>
  <si>
    <t>Calendario programático y presupuestario 2024</t>
  </si>
  <si>
    <t>Detalle</t>
  </si>
  <si>
    <t>Fecha</t>
  </si>
  <si>
    <t>Observaciones</t>
  </si>
  <si>
    <t>Responsable</t>
  </si>
  <si>
    <r>
      <rPr>
        <sz val="12"/>
        <color rgb="FF000000"/>
        <rFont val="Palatino Linotype"/>
        <family val="1"/>
        <charset val="1"/>
      </rPr>
      <t xml:space="preserve">Envío liquidación presupuestaria </t>
    </r>
    <r>
      <rPr>
        <b/>
        <sz val="12"/>
        <color rgb="FF000000"/>
        <rFont val="Palatino Linotype"/>
        <family val="1"/>
        <charset val="1"/>
      </rPr>
      <t>2023</t>
    </r>
  </si>
  <si>
    <t>Jueves 01 de febrero de 2024</t>
  </si>
  <si>
    <r>
      <rPr>
        <sz val="11"/>
        <color rgb="FF000000"/>
        <rFont val="Palatino Linotype"/>
        <family val="1"/>
        <charset val="1"/>
      </rPr>
      <t xml:space="preserve">Se debe enviar en los formatos establecidos a los correos: </t>
    </r>
    <r>
      <rPr>
        <b/>
        <u/>
        <sz val="11"/>
        <color rgb="FF002060"/>
        <rFont val="Palatino Linotype"/>
        <family val="1"/>
        <charset val="1"/>
      </rPr>
      <t>direccion.desaf@mtss.go.cr, presupuesto.desaf@mtss.go.cr</t>
    </r>
  </si>
  <si>
    <t xml:space="preserve">Departamento de Presupuesto </t>
  </si>
  <si>
    <r>
      <rPr>
        <sz val="12"/>
        <color rgb="FF000000"/>
        <rFont val="Palatino Linotype"/>
        <family val="1"/>
        <charset val="1"/>
      </rPr>
      <t xml:space="preserve">Envío reporte de ejecución mensual </t>
    </r>
    <r>
      <rPr>
        <b/>
        <sz val="12"/>
        <color rgb="FF000000"/>
        <rFont val="Palatino Linotype"/>
        <family val="1"/>
        <charset val="1"/>
      </rPr>
      <t>mensual</t>
    </r>
  </si>
  <si>
    <t>en los primeros 8 días de cada mes</t>
  </si>
  <si>
    <r>
      <rPr>
        <sz val="11"/>
        <color rgb="FF000000"/>
        <rFont val="Palatino Linotype"/>
        <family val="1"/>
        <charset val="1"/>
      </rPr>
      <t xml:space="preserve">Se debe enviar en el formato establecido a los correos electrónicos: </t>
    </r>
    <r>
      <rPr>
        <b/>
        <u/>
        <sz val="11"/>
        <color rgb="FF002060"/>
        <rFont val="Palatino Linotype"/>
        <family val="1"/>
        <charset val="1"/>
      </rPr>
      <t>presupuesto.desaf@mtss.go.cr</t>
    </r>
  </si>
  <si>
    <r>
      <rPr>
        <sz val="12"/>
        <color rgb="FF000000"/>
        <rFont val="Palatino Linotype"/>
        <family val="1"/>
        <charset val="1"/>
      </rPr>
      <t xml:space="preserve">Envío reporte de ejecución </t>
    </r>
    <r>
      <rPr>
        <b/>
        <sz val="12"/>
        <color rgb="FF000000"/>
        <rFont val="Palatino Linotype"/>
        <family val="1"/>
        <charset val="1"/>
      </rPr>
      <t>trimestral</t>
    </r>
  </si>
  <si>
    <t>aprox. al 15 de cada mes</t>
  </si>
  <si>
    <t>Informe I trimestre: Lunes 22 de abril de 2024
Informe II Trimestre: Lunes 15 de julio de 2024
Informe III Trimestre: Martes 15 de octubre de 2024
Informe de Liquidación / IV trimestre: Lunes 03 de febrero 2025</t>
  </si>
  <si>
    <t xml:space="preserve">Departamento de Presupuesto 
Unidad de Control y Seguimiento </t>
  </si>
  <si>
    <r>
      <rPr>
        <sz val="12"/>
        <color rgb="FF000000"/>
        <rFont val="Palatino Linotype"/>
        <family val="1"/>
        <charset val="1"/>
      </rPr>
      <t xml:space="preserve">Plan Presupuesto </t>
    </r>
    <r>
      <rPr>
        <b/>
        <sz val="12"/>
        <color rgb="FF000000"/>
        <rFont val="Palatino Linotype"/>
        <family val="1"/>
        <charset val="1"/>
      </rPr>
      <t>2025</t>
    </r>
  </si>
  <si>
    <r>
      <rPr>
        <b/>
        <sz val="11"/>
        <color rgb="FF000000"/>
        <rFont val="Palatino Linotype"/>
        <family val="1"/>
        <charset val="1"/>
      </rPr>
      <t xml:space="preserve">Estapa 1: </t>
    </r>
    <r>
      <rPr>
        <sz val="11"/>
        <color rgb="FF000000"/>
        <rFont val="Palatino Linotype"/>
        <family val="1"/>
        <charset val="1"/>
      </rPr>
      <t>15 días naturales después de comunicado el oficio de asignación por parte de la Desaf.</t>
    </r>
  </si>
  <si>
    <r>
      <rPr>
        <sz val="11"/>
        <color rgb="FF000000"/>
        <rFont val="Palatino Linotype"/>
        <family val="1"/>
        <charset val="1"/>
      </rPr>
      <t>Una vez comunicado por la Desaf la asignación de recursos 2025 se cuenta con 15 días naturales para el envío del respectivo</t>
    </r>
    <r>
      <rPr>
        <sz val="11"/>
        <color rgb="FFFF0000"/>
        <rFont val="Palatino Linotype"/>
        <family val="1"/>
        <charset val="1"/>
      </rPr>
      <t xml:space="preserve"> </t>
    </r>
    <r>
      <rPr>
        <b/>
        <sz val="11"/>
        <color rgb="FF000000"/>
        <rFont val="Palatino Linotype"/>
        <family val="1"/>
        <charset val="1"/>
      </rPr>
      <t>detalle (estructura de ingresos y gastos).</t>
    </r>
  </si>
  <si>
    <t xml:space="preserve">Departamento de Presupuesto  </t>
  </si>
  <si>
    <r>
      <rPr>
        <b/>
        <sz val="11"/>
        <color rgb="FF000000"/>
        <rFont val="Palatino Linotype"/>
        <family val="1"/>
        <charset val="1"/>
      </rPr>
      <t>Etapa 2:</t>
    </r>
    <r>
      <rPr>
        <sz val="11"/>
        <color rgb="FF000000"/>
        <rFont val="Palatino Linotype"/>
        <family val="1"/>
        <charset val="1"/>
      </rPr>
      <t xml:space="preserve"> 30 de junio (plazo máximo).</t>
    </r>
  </si>
  <si>
    <r>
      <rPr>
        <sz val="11"/>
        <color rgb="FF000000"/>
        <rFont val="Palatino Linotype"/>
        <family val="1"/>
        <charset val="1"/>
      </rPr>
      <t xml:space="preserve">Presentar el </t>
    </r>
    <r>
      <rPr>
        <b/>
        <sz val="11"/>
        <color rgb="FF000000"/>
        <rFont val="Palatino Linotype"/>
        <family val="1"/>
        <charset val="1"/>
      </rPr>
      <t>Diseño del Plan Presupuesto 2025</t>
    </r>
    <r>
      <rPr>
        <sz val="11"/>
        <color rgb="FF000000"/>
        <rFont val="Palatino Linotype"/>
        <family val="1"/>
        <charset val="1"/>
      </rPr>
      <t xml:space="preserve"> (incluyendo Flujo de Caja y Cronograma de Metas e Inversión), en los formatos establecidos por la Desaf.</t>
    </r>
  </si>
  <si>
    <t>Envío de informe para la incorporación de recursos extraordinarios (PE) y modificaciones (ejecutivas y legislativas)</t>
  </si>
  <si>
    <t>8 días naturales después de comunicada la asignación de recursos extraordinarios</t>
  </si>
  <si>
    <t>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último día hábil del mes de noviembre.</t>
  </si>
  <si>
    <t>Reporte de ejecución programática y presupuestaria de programas sociales financiados con recursos del Fondo de Desarrollo Social y Asignaciones Familiares (Fodesaf)</t>
  </si>
  <si>
    <t>Presentación</t>
  </si>
  <si>
    <r>
      <rPr>
        <sz val="11"/>
        <color rgb="FF000000"/>
        <rFont val="Palatino Linotype"/>
        <family val="1"/>
        <charset val="1"/>
      </rP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rgb="FF000000"/>
        <rFont val="Palatino Linotype"/>
        <family val="1"/>
        <charset val="1"/>
      </rPr>
      <t>Reglamento a la Ley de Desarrollo Social y Asignaciones Familiares</t>
    </r>
    <r>
      <rPr>
        <sz val="11"/>
        <color rgb="FF000000"/>
        <rFont val="Palatino Linotype"/>
        <family val="1"/>
        <charset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</si>
  <si>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</si>
  <si>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r>
      <rPr>
        <sz val="11"/>
        <color rgb="FF000000"/>
        <rFont val="Palatino Linotype"/>
        <family val="1"/>
        <charset val="1"/>
      </rP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charset val="1"/>
      </rPr>
      <t>MTSS-DMT-DVAS-DESAF-OF-4 -2024</t>
    </r>
    <r>
      <rPr>
        <sz val="11"/>
        <color rgb="FF000000"/>
        <rFont val="Palatino Linotype"/>
        <family val="1"/>
        <charset val="1"/>
      </rPr>
      <t xml:space="preserve"> transcrito al final de esta sección), el cual, debe ser enviado a Desaf en</t>
    </r>
    <r>
      <rPr>
        <b/>
        <sz val="11"/>
        <color rgb="FF182951"/>
        <rFont val="Palatino Linotype"/>
        <family val="1"/>
        <charset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</si>
  <si>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r>
      <rPr>
        <sz val="11"/>
        <color rgb="FF000000"/>
        <rFont val="Palatino Linotype"/>
        <family val="1"/>
        <charset val="1"/>
      </rP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charset val="1"/>
      </rPr>
      <t xml:space="preserve">. </t>
    </r>
  </si>
  <si>
    <t>Instrucciones</t>
  </si>
  <si>
    <t xml:space="preserve">La estructura de la matriz, es la siguiente: </t>
  </si>
  <si>
    <r>
      <rPr>
        <b/>
        <sz val="11"/>
        <rFont val="Palatino Linotype"/>
        <family val="1"/>
        <charset val="1"/>
      </rPr>
      <t xml:space="preserve">* </t>
    </r>
    <r>
      <rPr>
        <sz val="11"/>
        <rFont val="Palatino Linotype"/>
        <family val="1"/>
        <charset val="1"/>
      </rPr>
      <t xml:space="preserve">Las hojas </t>
    </r>
    <r>
      <rPr>
        <b/>
        <sz val="11"/>
        <rFont val="Palatino Linotype"/>
        <family val="1"/>
        <charset val="1"/>
      </rPr>
      <t xml:space="preserve">"1T, 2T, 3T y 4T" </t>
    </r>
    <r>
      <rPr>
        <sz val="11"/>
        <rFont val="Palatino Linotype"/>
        <family val="1"/>
        <charset val="1"/>
      </rPr>
      <t xml:space="preserve">corresponden a la ejecución de cada uno de los trimestres del período en ejecución, estas serán completadas al finalizar cada trimestre y </t>
    </r>
    <r>
      <rPr>
        <b/>
        <sz val="11"/>
        <rFont val="Palatino Linotype"/>
        <family val="1"/>
        <charset val="1"/>
      </rPr>
      <t>remitidas a la Desaf en formato excel y PDF con la respectiva firma de la persona que se encargó de suministrar la información y acompañadas de un oficio formal de remisión firmado por el superior jerarca o encargado oficial del programa.
*</t>
    </r>
    <r>
      <rPr>
        <sz val="11"/>
        <rFont val="Palatino Linotype"/>
        <family val="1"/>
        <charset val="1"/>
      </rPr>
      <t xml:space="preserve"> La hoja denominada "</t>
    </r>
    <r>
      <rPr>
        <b/>
        <sz val="11"/>
        <rFont val="Palatino Linotype"/>
        <family val="1"/>
        <charset val="1"/>
      </rPr>
      <t>I Semestre"</t>
    </r>
    <r>
      <rPr>
        <sz val="11"/>
        <rFont val="Palatino Linotype"/>
        <family val="1"/>
        <charset val="1"/>
      </rPr>
      <t xml:space="preserve"> se genera </t>
    </r>
    <r>
      <rPr>
        <i/>
        <sz val="11"/>
        <rFont val="Palatino Linotype"/>
        <family val="1"/>
        <charset val="1"/>
      </rPr>
      <t>automáticamente</t>
    </r>
    <r>
      <rPr>
        <sz val="11"/>
        <rFont val="Palatino Linotype"/>
        <family val="1"/>
        <charset val="1"/>
      </rPr>
      <t xml:space="preserve"> una vez completadas las hojas IT y IIT, según cada programa.
</t>
    </r>
    <r>
      <rPr>
        <b/>
        <sz val="11"/>
        <rFont val="Palatino Linotype"/>
        <family val="1"/>
        <charset val="1"/>
      </rPr>
      <t xml:space="preserve">* </t>
    </r>
    <r>
      <rPr>
        <sz val="11"/>
        <rFont val="Palatino Linotype"/>
        <family val="1"/>
        <charset val="1"/>
      </rPr>
      <t>La hoja denominada</t>
    </r>
    <r>
      <rPr>
        <b/>
        <sz val="11"/>
        <rFont val="Palatino Linotype"/>
        <family val="1"/>
        <charset val="1"/>
      </rPr>
      <t xml:space="preserve"> "III T Acumulado" </t>
    </r>
    <r>
      <rPr>
        <sz val="11"/>
        <rFont val="Palatino Linotype"/>
        <family val="1"/>
        <charset val="1"/>
      </rPr>
      <t xml:space="preserve">se genera </t>
    </r>
    <r>
      <rPr>
        <i/>
        <sz val="11"/>
        <rFont val="Palatino Linotype"/>
        <family val="1"/>
        <charset val="1"/>
      </rPr>
      <t>automáticamente</t>
    </r>
    <r>
      <rPr>
        <sz val="11"/>
        <rFont val="Palatino Linotype"/>
        <family val="1"/>
        <charset val="1"/>
      </rPr>
      <t xml:space="preserve"> una vez completadas las hojas IT, IIT y IIIT, según cada programa. 
</t>
    </r>
    <r>
      <rPr>
        <b/>
        <sz val="11"/>
        <rFont val="Palatino Linotype"/>
        <family val="1"/>
        <charset val="1"/>
      </rPr>
      <t>*</t>
    </r>
    <r>
      <rPr>
        <sz val="11"/>
        <rFont val="Palatino Linotype"/>
        <family val="1"/>
        <charset val="1"/>
      </rPr>
      <t xml:space="preserve"> La hoja denominada </t>
    </r>
    <r>
      <rPr>
        <b/>
        <sz val="11"/>
        <rFont val="Palatino Linotype"/>
        <family val="1"/>
        <charset val="1"/>
      </rPr>
      <t>"Anual"</t>
    </r>
    <r>
      <rPr>
        <sz val="11"/>
        <rFont val="Palatino Linotype"/>
        <family val="1"/>
        <charset val="1"/>
      </rPr>
      <t xml:space="preserve"> se genera </t>
    </r>
    <r>
      <rPr>
        <i/>
        <sz val="11"/>
        <rFont val="Palatino Linotype"/>
        <family val="1"/>
        <charset val="1"/>
      </rPr>
      <t>automáticamente</t>
    </r>
    <r>
      <rPr>
        <sz val="11"/>
        <rFont val="Palatino Linotype"/>
        <family val="1"/>
        <charset val="1"/>
      </rPr>
      <t xml:space="preserve"> una vez completadas las hojas IT, IIT, IIIT y IVT, según cada programa. </t>
    </r>
  </si>
  <si>
    <t>Cada hoja mantiene el mismo formato. La información que se debe desarrollar es la siguiente:</t>
  </si>
  <si>
    <r>
      <rPr>
        <b/>
        <sz val="11"/>
        <color rgb="FF000000"/>
        <rFont val="Palatino Linotype"/>
        <family val="1"/>
        <charset val="1"/>
      </rPr>
      <t xml:space="preserve">1. </t>
    </r>
    <r>
      <rPr>
        <sz val="11"/>
        <color rgb="FF000000"/>
        <rFont val="Palatino Linotype"/>
        <family val="1"/>
        <charset val="1"/>
      </rPr>
      <t xml:space="preserve"> Completar los reportes con la información correspondiente:
</t>
    </r>
  </si>
  <si>
    <r>
      <rPr>
        <b/>
        <sz val="12"/>
        <color rgb="FF002060"/>
        <rFont val="Palatino Linotype"/>
        <family val="1"/>
        <charset val="1"/>
      </rPr>
      <t xml:space="preserve">      1.1. En lo que respecta a la Ejecución Programática</t>
    </r>
    <r>
      <rPr>
        <sz val="12"/>
        <color rgb="FF002060"/>
        <rFont val="Palatino Linotype"/>
        <family val="1"/>
        <charset val="1"/>
      </rPr>
      <t xml:space="preserve"> </t>
    </r>
    <r>
      <rPr>
        <sz val="12"/>
        <rFont val="Palatino Linotype"/>
        <family val="1"/>
        <charset val="1"/>
      </rPr>
      <t>(esta sección debe ser completada por la persona encargada en el departamento/unidad de Planificación o su homólogo según corresponda):</t>
    </r>
  </si>
  <si>
    <t>Tabla 1. Beneficiarios efectivos por producto financiados por el Fodesaf</t>
  </si>
  <si>
    <t>La Columna del total del trimestre se genera automáticamente, según cada programa.</t>
  </si>
  <si>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</si>
  <si>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</si>
  <si>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Tabla 2. Gasto efectivo por producto financiado por Fodesaf</t>
  </si>
  <si>
    <t>La Columna del total del trimestre se genera automáticamente. Se recomienda verificar que la información coincida con tabla 7.</t>
  </si>
  <si>
    <t>Tabla 3. Control y seguimiento del uso y aplicación del Sistema Nacional de Información y Registro Único de Beneficiarios del Estado (Sinirube)</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</si>
  <si>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</si>
  <si>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</si>
  <si>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 xml:space="preserve">     </t>
  </si>
  <si>
    <t>Tabla 4. Control y seguimiento de la incorporación de los activos en el Sibinet</t>
  </si>
  <si>
    <t>La Fila "Observaciones" es para que se establezcan las observaciones y/o justificaciones relacionadas con la incorporación de los activos en el Sibinet.</t>
  </si>
  <si>
    <r>
      <rPr>
        <b/>
        <sz val="12"/>
        <color rgb="FF002060"/>
        <rFont val="Palatino Linotype"/>
        <family val="1"/>
        <charset val="1"/>
      </rPr>
      <t xml:space="preserve">      1.2. En lo que respecta a la Ejecución Presupuestaria</t>
    </r>
    <r>
      <rPr>
        <sz val="12"/>
        <color rgb="FF002060"/>
        <rFont val="Palatino Linotype"/>
        <family val="1"/>
        <charset val="1"/>
      </rPr>
      <t xml:space="preserve"> </t>
    </r>
    <r>
      <rPr>
        <sz val="12"/>
        <rFont val="Palatino Linotype"/>
        <family val="1"/>
        <charset val="1"/>
      </rPr>
      <t>(esta sección debe ser completada por la persona encargada en el departamento/unidad de Presupuesto/Financiero o su homólogo según corresponda):</t>
    </r>
  </si>
  <si>
    <t>Tabla 5.  Detalle del presupuesto modificado del programa</t>
  </si>
  <si>
    <t xml:space="preserve">Se debe completar la información que se consulta de acuerdo a los presupuestos aprobados para ese trimestre. </t>
  </si>
  <si>
    <t>La fila "Observaciones" es para brindar observaciones y/o justificaciones relacionadas con el presupuesto modificado.</t>
  </si>
  <si>
    <t>Tabla 6. Ingresos efectivos provenientes de recursos Fodesaf por partida presupuestaria del clasificador de los ingresos del sector público</t>
  </si>
  <si>
    <r>
      <rPr>
        <sz val="11"/>
        <color rgb="FF000000"/>
        <rFont val="Palatino Linotype"/>
        <family val="1"/>
        <charset val="1"/>
      </rPr>
      <t>Se debe completar la información que se solicita (</t>
    </r>
    <r>
      <rPr>
        <b/>
        <sz val="11"/>
        <color rgb="FF000000"/>
        <rFont val="Palatino Linotype"/>
        <family val="1"/>
        <charset val="1"/>
      </rPr>
      <t>ingresos del período 2024</t>
    </r>
    <r>
      <rPr>
        <sz val="11"/>
        <color rgb="FF000000"/>
        <rFont val="Palatino Linotype"/>
        <family val="1"/>
        <charset val="1"/>
      </rPr>
      <t xml:space="preserve">) de acuerdo al código y cuenta presupuestaria del </t>
    </r>
    <r>
      <rPr>
        <b/>
        <sz val="11"/>
        <color rgb="FF000000"/>
        <rFont val="Palatino Linotype"/>
        <family val="1"/>
        <charset val="1"/>
      </rPr>
      <t>Clasificador de Ingresos del Sector Público.</t>
    </r>
    <r>
      <rPr>
        <sz val="11"/>
        <color rgb="FF000000"/>
        <rFont val="Palatino Linotype"/>
        <family val="1"/>
        <charset val="1"/>
      </rPr>
      <t xml:space="preserve"> </t>
    </r>
    <r>
      <rPr>
        <b/>
        <sz val="11"/>
        <color rgb="FF182951"/>
        <rFont val="Palatino Linotype"/>
        <family val="1"/>
        <charset val="1"/>
      </rPr>
      <t>No incluir detalle de recursos de vigencias anteriores (superávit), para esos recursos se utiliza tabla 9.</t>
    </r>
  </si>
  <si>
    <t>La fila "Observaciones" es para brindar observaciones y/o justificaciones relacionadas con los ingresos efectivos del periodo.</t>
  </si>
  <si>
    <t>Tabla 7. Reporte de gastos efectivos financiados por Fodesaf por partida presupuestaria del clasificador por objeto del gasto del sector público</t>
  </si>
  <si>
    <r>
      <rPr>
        <sz val="11"/>
        <color rgb="FF000000"/>
        <rFont val="Palatino Linotype"/>
        <family val="1"/>
        <charset val="1"/>
      </rPr>
      <t>Se debe completar la información que se solicita (</t>
    </r>
    <r>
      <rPr>
        <b/>
        <sz val="11"/>
        <color rgb="FF000000"/>
        <rFont val="Palatino Linotype"/>
        <family val="1"/>
        <charset val="1"/>
      </rPr>
      <t>gastos del período 2024</t>
    </r>
    <r>
      <rPr>
        <sz val="11"/>
        <color rgb="FF000000"/>
        <rFont val="Palatino Linotype"/>
        <family val="1"/>
        <charset val="1"/>
      </rPr>
      <t xml:space="preserve">) de acuerdo al código y cuenta presupuestaria del </t>
    </r>
    <r>
      <rPr>
        <b/>
        <sz val="11"/>
        <color rgb="FF000000"/>
        <rFont val="Palatino Linotype"/>
        <family val="1"/>
        <charset val="1"/>
      </rPr>
      <t>Clasificador por objeto del gasto del sector público.</t>
    </r>
    <r>
      <rPr>
        <b/>
        <u/>
        <sz val="11"/>
        <color rgb="FF000000"/>
        <rFont val="Palatino Linotype"/>
        <family val="1"/>
        <charset val="1"/>
      </rPr>
      <t xml:space="preserve"> </t>
    </r>
    <r>
      <rPr>
        <b/>
        <sz val="11"/>
        <color rgb="FF182951"/>
        <rFont val="Palatino Linotype"/>
        <family val="1"/>
        <charset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</si>
  <si>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</si>
  <si>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Tabla 8. Resumen del periodo de los recursos provenientes de Fodesaf</t>
  </si>
  <si>
    <t>Esta tabla se completa de forma automática, se recomienda verificar que la información coincida con tablas 6 y 7.</t>
  </si>
  <si>
    <t>La fila "Observaciones" es para establecer las observaciones y/o justificaciones relacionadas con la tabla 8.</t>
  </si>
  <si>
    <t>Tabla 9. Resumen de los recursos de vigencias anteriores (superávit) provenientes de la fuente Fodesaf</t>
  </si>
  <si>
    <t>Esta tabla solo la deben completar la unidades ejecutoras que por Ley específica estén facultadas para estimar y re presupuestar superávits.</t>
  </si>
  <si>
    <t>La fila "Observaciones" es para establecer las observaciones y/o justificaciones relacionadas con la tabla 9.</t>
  </si>
  <si>
    <t>Notas importantes:</t>
  </si>
  <si>
    <r>
      <rPr>
        <b/>
        <sz val="11"/>
        <color rgb="FF000000"/>
        <rFont val="Palatino Linotype"/>
        <family val="1"/>
        <charset val="1"/>
      </rPr>
      <t xml:space="preserve">1. </t>
    </r>
    <r>
      <rPr>
        <sz val="11"/>
        <color rgb="FF000000"/>
        <rFont val="Palatino Linotype"/>
        <family val="1"/>
        <charset val="1"/>
      </rPr>
      <t>Al remitir cada informe trimestral, como se indicó, se deberá e</t>
    </r>
    <r>
      <rPr>
        <b/>
        <sz val="11"/>
        <color rgb="FF182951"/>
        <rFont val="Palatino Linotype"/>
        <family val="1"/>
        <charset val="1"/>
      </rPr>
      <t>nviar en formato PDF y Excel debidamente completado y firmado por la persona encargada de suministrar la información</t>
    </r>
    <r>
      <rPr>
        <sz val="11"/>
        <color rgb="FF000000"/>
        <rFont val="Palatino Linotype"/>
        <family val="1"/>
        <charset val="1"/>
      </rPr>
      <t xml:space="preserve"> (encargado del departamento/unidad de Planificación / Presupuesto según corresponda), además, cada informe se debe </t>
    </r>
    <r>
      <rPr>
        <b/>
        <sz val="11"/>
        <color rgb="FF182951"/>
        <rFont val="Palatino Linotype"/>
        <family val="1"/>
        <charset val="1"/>
      </rPr>
      <t>remitir mediante oficio formal</t>
    </r>
    <r>
      <rPr>
        <sz val="11"/>
        <color rgb="FF000000"/>
        <rFont val="Palatino Linotype"/>
        <family val="1"/>
        <charset val="1"/>
      </rPr>
      <t xml:space="preserve"> firmado por el superior jerarca o encargado oficial del programa, así mismo, deberá venir con el </t>
    </r>
    <r>
      <rPr>
        <b/>
        <sz val="11"/>
        <color rgb="FF000000"/>
        <rFont val="Palatino Linotype"/>
        <family val="1"/>
        <charset val="1"/>
      </rPr>
      <t>estado de cuenta al cierre del trimestre</t>
    </r>
    <r>
      <rPr>
        <sz val="11"/>
        <color rgb="FF000000"/>
        <rFont val="Palatino Linotype"/>
        <family val="1"/>
        <charset val="1"/>
      </rPr>
      <t>, toda la documentación se deberá enviar a más tardar la primera quincena del mes siguiente a cada trimestre.</t>
    </r>
  </si>
  <si>
    <r>
      <rPr>
        <b/>
        <sz val="11"/>
        <color rgb="FF000000"/>
        <rFont val="Palatino Linotype"/>
        <family val="1"/>
        <charset val="1"/>
      </rPr>
      <t xml:space="preserve">2. </t>
    </r>
    <r>
      <rPr>
        <sz val="11"/>
        <color rgb="FF000000"/>
        <rFont val="Palatino Linotype"/>
        <family val="1"/>
        <charset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</si>
  <si>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</si>
  <si>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</si>
  <si>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</si>
  <si>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</si>
  <si>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Depto. de Presupuesto, Desaf: </t>
  </si>
  <si>
    <t>presupuesto.desaf@mtss.go.cr</t>
  </si>
  <si>
    <r>
      <rPr>
        <b/>
        <sz val="11"/>
        <color rgb="FF000000"/>
        <rFont val="Palatino Linotype"/>
        <family val="1"/>
        <charset val="1"/>
      </rPr>
      <t xml:space="preserve">3. </t>
    </r>
    <r>
      <rPr>
        <sz val="11"/>
        <color rgb="FF000000"/>
        <rFont val="Palatino Linotype"/>
        <family val="1"/>
        <charset val="1"/>
      </rPr>
      <t xml:space="preserve">Cronograma de entrega de reportes trimestrales comunicado a la unidades ejecutoras en la circular </t>
    </r>
    <r>
      <rPr>
        <b/>
        <sz val="11"/>
        <rFont val="Palatino Linotype"/>
        <family val="1"/>
        <charset val="1"/>
      </rPr>
      <t>MTSS-DMT-DVAS-DESAF-OF-4-2024</t>
    </r>
  </si>
  <si>
    <t>Informe I trimestre: Lunes 22 de abril de 2024</t>
  </si>
  <si>
    <t>Informe II Trimestre: Lunes 15 de julio de 2024</t>
  </si>
  <si>
    <t>Informe III Trimestre: Martes 15 de octubre de 2024</t>
  </si>
  <si>
    <t>Informe de Liquidación / IV trimestre: Lunes 03 de febrero 2025</t>
  </si>
  <si>
    <r>
      <rPr>
        <b/>
        <sz val="11"/>
        <color rgb="FF000000"/>
        <rFont val="Palatino Linotype"/>
        <family val="1"/>
        <charset val="1"/>
      </rPr>
      <t>4.</t>
    </r>
    <r>
      <rPr>
        <sz val="11"/>
        <color rgb="FF000000"/>
        <rFont val="Palatino Linotype"/>
        <family val="1"/>
        <charset val="1"/>
      </rPr>
      <t xml:space="preserve"> Para consultas especificas sobre el llenado del presente informe puede contactar a los siguientes analistas:</t>
    </r>
  </si>
  <si>
    <t>Ejecución Programática:</t>
  </si>
  <si>
    <t>Stephanie Salas / Adriana León</t>
  </si>
  <si>
    <t xml:space="preserve">stephanie.salas@mtss.go.cr / adriana.leon@mtss.go.cr </t>
  </si>
  <si>
    <t>Ejecución Presupuestaria:</t>
  </si>
  <si>
    <t>Tatiana Vargas</t>
  </si>
  <si>
    <t>tatiana.vargas@mtss.go.cr</t>
  </si>
  <si>
    <t>Consideraciones</t>
  </si>
  <si>
    <t>En caso de incumplimiento o envío de información incorrecta, se procederá a devolver los archivos y no se consideraran hasta el tanto no sean corregidos y eviados según corresponda.</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</si>
  <si>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</si>
  <si>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</si>
  <si>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(Programa 737)</t>
  </si>
  <si>
    <t>Datos de la sesión:</t>
  </si>
  <si>
    <t>Fecha:</t>
  </si>
  <si>
    <t>jueves 11 de abril de 2024</t>
  </si>
  <si>
    <t>CCSS (RNC, PFT, ACE)</t>
  </si>
  <si>
    <t xml:space="preserve">Horario: </t>
  </si>
  <si>
    <t>de 10 a 12 md</t>
  </si>
  <si>
    <t>ICODER (Deporte y Recreación)</t>
  </si>
  <si>
    <t>Modalidad:</t>
  </si>
  <si>
    <t>Virtual</t>
  </si>
  <si>
    <t>Link de la sesión:</t>
  </si>
  <si>
    <t>Google Meet</t>
  </si>
  <si>
    <t xml:space="preserve"> ----------------------------------- ULTIMA LINEA ------------------------------------</t>
  </si>
  <si>
    <t>Reporte de ejecución programática y presupuestaria de programas sociales financiados con recursos del 
Fondo de Desarrollo Social y Asignaciones Familiares (Fodesaf)</t>
  </si>
  <si>
    <t>I Trimestre 2024</t>
  </si>
  <si>
    <t xml:space="preserve">Programa: </t>
  </si>
  <si>
    <t>Beneficios Para Los Responsables De Pacientes En Fase Terminal Y Personas Menores Gravemente Enfermas</t>
  </si>
  <si>
    <t>Institución a cargo:</t>
  </si>
  <si>
    <t>Caja Costarricense del Seguro Social (CCSS)</t>
  </si>
  <si>
    <t xml:space="preserve">Unidad ejecutora: </t>
  </si>
  <si>
    <t>Área de Tesorería General en coordinación con Dirección de Presupuesto, CCSS</t>
  </si>
  <si>
    <t>Ejecución programática</t>
  </si>
  <si>
    <r>
      <rPr>
        <b/>
        <sz val="11"/>
        <color rgb="FF000000"/>
        <rFont val="Palatino Linotype"/>
        <family val="1"/>
        <charset val="1"/>
      </rPr>
      <t>Indicaciones generales:</t>
    </r>
    <r>
      <rPr>
        <sz val="11"/>
        <color rgb="FF000000"/>
        <rFont val="Palatino Linotype"/>
        <family val="1"/>
        <charset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</si>
  <si>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t>Tabla 1</t>
  </si>
  <si>
    <t>Beneficiarios efectivos por producto financiados por el Fodesaf</t>
  </si>
  <si>
    <t xml:space="preserve">Beneficio / Producto </t>
  </si>
  <si>
    <t xml:space="preserve">Unidad de medida </t>
  </si>
  <si>
    <t>Enero</t>
  </si>
  <si>
    <t>Febrero</t>
  </si>
  <si>
    <t xml:space="preserve">Marzo </t>
  </si>
  <si>
    <t>I Trimestre</t>
  </si>
  <si>
    <t>Total</t>
  </si>
  <si>
    <t xml:space="preserve">Personas </t>
  </si>
  <si>
    <t>Subsidios</t>
  </si>
  <si>
    <t xml:space="preserve">Subsidio para Beneficiarios Responsables de PFT    </t>
  </si>
  <si>
    <t>Subsidio para Beneficiarios Responsables de  PMEGE</t>
  </si>
  <si>
    <t>Subsidio para Beneficiarios Responsables de  PGE (Extraordinarias)</t>
  </si>
  <si>
    <t xml:space="preserve">Fuente: </t>
  </si>
  <si>
    <t>Datos registrados en las tablas del sistema Registro Control y Pago de Incapacidades</t>
  </si>
  <si>
    <r>
      <rPr>
        <b/>
        <sz val="11"/>
        <color rgb="FF000000"/>
        <rFont val="Palatino Linotype"/>
        <family val="1"/>
        <charset val="1"/>
      </rPr>
      <t xml:space="preserve">Indicaciones: </t>
    </r>
    <r>
      <rPr>
        <sz val="11"/>
        <color rgb="FF000000"/>
        <rFont val="Palatino Linotype"/>
        <family val="1"/>
        <charset val="1"/>
      </rPr>
      <t xml:space="preserve">No se deben agregar beneficios/productos adicionales sin antes consultarlo con la analista del programa y la encargada del Sistema de Indicadores de la Unidad de Control y Seguimiento. </t>
    </r>
  </si>
  <si>
    <t>Tabla 2</t>
  </si>
  <si>
    <t>Gasto efectivo por producto financiado por Fodesaf</t>
  </si>
  <si>
    <t xml:space="preserve">Subsidio para Beneficiarios Responsables de PFT  </t>
  </si>
  <si>
    <t>Gasto por la Admistración del Programa Atención de PFT</t>
  </si>
  <si>
    <t>Tabla 3</t>
  </si>
  <si>
    <t xml:space="preserve">Control y seguimiento del uso y aplicación del Sistema Nacional de Información y Registro Único de Beneficiarios del Estado (Sinirube) </t>
  </si>
  <si>
    <t xml:space="preserve">Detalle </t>
  </si>
  <si>
    <t>Sí</t>
  </si>
  <si>
    <t>No</t>
  </si>
  <si>
    <r>
      <rPr>
        <b/>
        <sz val="11"/>
        <color rgb="FFFFFFFF"/>
        <rFont val="Palatino Linotype"/>
        <family val="1"/>
        <charset val="1"/>
      </rPr>
      <t xml:space="preserve">NA </t>
    </r>
    <r>
      <rPr>
        <b/>
        <sz val="8"/>
        <color rgb="FFFFFFFF"/>
        <rFont val="Palatino Linotype"/>
        <family val="1"/>
        <charset val="1"/>
      </rPr>
      <t>(justificar abajo)</t>
    </r>
  </si>
  <si>
    <t xml:space="preserve">Frecuencia </t>
  </si>
  <si>
    <t>¿Se utiliza como medio de consulta para la asignación de beneficios?</t>
  </si>
  <si>
    <t>¿Se utiliza para el levantamiento de la información de las personas beneficiarias?</t>
  </si>
  <si>
    <t>¿Reportan al Sinirube las personas que están beneficiando?</t>
  </si>
  <si>
    <t>¿El programa tiene algún impedimento legal para la aplicación de la Directriz?</t>
  </si>
  <si>
    <t>No aplica</t>
  </si>
  <si>
    <r>
      <rPr>
        <b/>
        <sz val="11"/>
        <color rgb="FF000000"/>
        <rFont val="Palatino Linotype"/>
        <family val="1"/>
        <charset val="1"/>
      </rPr>
      <t xml:space="preserve">Indicaciones: </t>
    </r>
    <r>
      <rPr>
        <sz val="11"/>
        <color rgb="FF000000"/>
        <rFont val="Palatino Linotype"/>
        <family val="1"/>
        <charset val="1"/>
      </rPr>
      <t xml:space="preserve">Completar la información de cada una de las preguntas que se plantean respecto al Sinirube de la manera en que se solicita. Si no aplica, realizar una justificación en el espacio de observaciones, tal como se indica. </t>
    </r>
  </si>
  <si>
    <t>Tabla 4</t>
  </si>
  <si>
    <t>Control y Seguimiento de la incorporación de los activos en el Sibinet</t>
  </si>
  <si>
    <t>NA (justificar abajo)</t>
  </si>
  <si>
    <t>¿Se encuentran incorporados los activos al Sibinet?</t>
  </si>
  <si>
    <t>¿Se mantiene un registro auxiliar actualizado de los activos comprados con recursos del Fodesaf?</t>
  </si>
  <si>
    <t>¿Se cuenta con la ubicación de los activos adquiridos con recursos Fodesaf?</t>
  </si>
  <si>
    <t>No aplica.</t>
  </si>
  <si>
    <r>
      <rPr>
        <b/>
        <sz val="11"/>
        <color rgb="FF000000"/>
        <rFont val="Palatino Linotype"/>
        <family val="1"/>
        <charset val="1"/>
      </rPr>
      <t>Indicaciones:</t>
    </r>
    <r>
      <rPr>
        <sz val="11"/>
        <color rgb="FF000000"/>
        <rFont val="Palatino Linotype"/>
        <family val="1"/>
        <charset val="1"/>
      </rPr>
      <t xml:space="preserve">  Completar la información de cada una de las preguntas que se plantean respecto al Sibinet de la manera en que se solicita. Si no aplica, realizar una justificación en el espacio de observaciones, tal como se indica. </t>
    </r>
  </si>
  <si>
    <t>Nombre del funcionario que reporta la ejecución programática</t>
  </si>
  <si>
    <t>Licda. Mayira Sandoval Vindas</t>
  </si>
  <si>
    <t>Firma</t>
  </si>
  <si>
    <t>Puesto</t>
  </si>
  <si>
    <t>Encargada de monitoreo del sistema RCPI y recuperación de dinero</t>
  </si>
  <si>
    <t>Nombre de la unidad/departamento</t>
  </si>
  <si>
    <t>Subárea Asesoría Prestaciones en Dinero</t>
  </si>
  <si>
    <t>Ejecución presupuestaria</t>
  </si>
  <si>
    <r>
      <rPr>
        <b/>
        <sz val="11"/>
        <color rgb="FF000000"/>
        <rFont val="Palatino Linotype"/>
        <family val="1"/>
        <charset val="1"/>
      </rPr>
      <t>Indicaciones generales:</t>
    </r>
    <r>
      <rPr>
        <sz val="11"/>
        <color rgb="FF000000"/>
        <rFont val="Palatino Linotype"/>
        <family val="1"/>
        <charset val="1"/>
      </rPr>
      <t xml:space="preserve"> Completar las tablas 5, 6 y 7 con la información que se solicita, considerar que en las mismas solo deben considerarse</t>
    </r>
    <r>
      <rPr>
        <b/>
        <sz val="11"/>
        <color rgb="FF000000"/>
        <rFont val="Palatino Linotype"/>
        <family val="1"/>
        <charset val="1"/>
      </rPr>
      <t xml:space="preserve"> los recursos asignados y aprobados para el ejercicio presupuestario 2024</t>
    </r>
    <r>
      <rPr>
        <sz val="11"/>
        <color rgb="FF000000"/>
        <rFont val="Palatino Linotype"/>
        <family val="1"/>
        <charset val="1"/>
      </rPr>
      <t xml:space="preserve">, esta información debe ser coincidente con lo aprobado en el Plan Presupuesto 2024, caso contrario se deberá justificar en el presente informe. Además, deben considerarse los principios presupuestarios, particularmente: </t>
    </r>
    <r>
      <rPr>
        <i/>
        <sz val="11"/>
        <color rgb="FF000000"/>
        <rFont val="Palatino Linotype"/>
        <family val="1"/>
        <charset val="1"/>
      </rPr>
      <t xml:space="preserve">b) Principio de gestión financiera, c) Principio de equilibrio presupuestario, d) Principio de anualidad, e) Principio de programación.
</t>
    </r>
    <r>
      <rPr>
        <sz val="11"/>
        <color rgb="FF000000"/>
        <rFont val="Palatino Linotype"/>
        <family val="1"/>
        <charset val="1"/>
      </rPr>
      <t xml:space="preserve">La tabla 9 se completa por aquellas uinidades ejecutoras que por Ley específica pueden re presupuestar los recursos de vigencias anteriores (superávit). </t>
    </r>
  </si>
  <si>
    <t>Tabla 5</t>
  </si>
  <si>
    <r>
      <rPr>
        <b/>
        <sz val="11"/>
        <color rgb="FF000000"/>
        <rFont val="Palatino Linotype"/>
        <family val="1"/>
        <charset val="1"/>
      </rPr>
      <t xml:space="preserve">Detalle del presupuesto modificado del programa </t>
    </r>
    <r>
      <rPr>
        <b/>
        <u/>
        <sz val="11"/>
        <color rgb="FF002060"/>
        <rFont val="Palatino Linotype"/>
        <family val="1"/>
        <charset val="1"/>
      </rPr>
      <t>(No incluir recursos de vigencias anteriores)</t>
    </r>
  </si>
  <si>
    <t>(En colones)</t>
  </si>
  <si>
    <t>Documento presupuestario</t>
  </si>
  <si>
    <t>Monto (presupuesto modificado)</t>
  </si>
  <si>
    <t>%</t>
  </si>
  <si>
    <t>Oficio asignación Fodesaf</t>
  </si>
  <si>
    <t>Oficio aprobación Fodesaf</t>
  </si>
  <si>
    <t>Oficio aprobación CGR / Junta</t>
  </si>
  <si>
    <t>Presupuesto ordinario</t>
  </si>
  <si>
    <t>MTSS-DMT-OF-629-2023</t>
  </si>
  <si>
    <t>DFOE-BIS-1026</t>
  </si>
  <si>
    <r>
      <rPr>
        <sz val="10"/>
        <rFont val="Palatino Linotype"/>
        <family val="1"/>
        <charset val="1"/>
      </rPr>
      <t xml:space="preserve">Presupuesto ordinario </t>
    </r>
    <r>
      <rPr>
        <sz val="9"/>
        <rFont val="Palatino Linotype"/>
        <family val="1"/>
        <charset val="1"/>
      </rPr>
      <t>(recursos adicionales)</t>
    </r>
  </si>
  <si>
    <t>Presupuesto extraordinario 1-2024</t>
  </si>
  <si>
    <t>Presupuesto extraordinario 2-2024</t>
  </si>
  <si>
    <t xml:space="preserve"> Modificación 1-2024</t>
  </si>
  <si>
    <t xml:space="preserve"> Modificación 2-2024</t>
  </si>
  <si>
    <t xml:space="preserve"> Modificación 3-2024</t>
  </si>
  <si>
    <t>Dirección de Presupuesto</t>
  </si>
  <si>
    <r>
      <rPr>
        <b/>
        <sz val="11"/>
        <rFont val="Palatino Linotype"/>
        <family val="1"/>
        <charset val="1"/>
      </rPr>
      <t xml:space="preserve">Indicaciones: </t>
    </r>
    <r>
      <rPr>
        <sz val="11"/>
        <rFont val="Palatino Linotype"/>
        <family val="1"/>
        <charset val="1"/>
      </rPr>
      <t xml:space="preserve">La fila señalada como "Presupuesto ordinario </t>
    </r>
    <r>
      <rPr>
        <b/>
        <u/>
        <sz val="11"/>
        <rFont val="Palatino Linotype"/>
        <family val="1"/>
        <charset val="1"/>
      </rPr>
      <t>(recursos adicionales)</t>
    </r>
    <r>
      <rPr>
        <sz val="11"/>
        <rFont val="Palatino Linotype"/>
        <family val="1"/>
        <charset val="1"/>
      </rPr>
      <t>"sólo se completa cuando hubo una asignación de recursos adicionales de Fodesaf debidamente comunicada por oficio, antes del inicio del ejercicio presupuestario.</t>
    </r>
  </si>
  <si>
    <r>
      <rPr>
        <b/>
        <sz val="11"/>
        <color rgb="FF000000"/>
        <rFont val="Palatino Linotype"/>
        <family val="1"/>
        <charset val="1"/>
      </rPr>
      <t xml:space="preserve">Observaciones: 
</t>
    </r>
  </si>
  <si>
    <t>Tabla 6</t>
  </si>
  <si>
    <t>Ingresos efectivos provenientes de recursos Fodesaf por partida presupuestaria del Clasificador de los Ingresos del Sector Público</t>
  </si>
  <si>
    <t>Código</t>
  </si>
  <si>
    <t>Nombre Partida presupuestaria</t>
  </si>
  <si>
    <t>Marzo</t>
  </si>
  <si>
    <t>Ingresos del periodo 2024</t>
  </si>
  <si>
    <t>1.0.0.0.00.00.0.0.000</t>
  </si>
  <si>
    <t>INGRESOS CORRIENTES</t>
  </si>
  <si>
    <t>1.4.0.0.00.00.0.0.000</t>
  </si>
  <si>
    <t>1.4.1.0.00.00.0.0.000</t>
  </si>
  <si>
    <t>TRANSFERENCIAS CORRIENTES DEL SECTOR PUBLICO</t>
  </si>
  <si>
    <t>1.4.1.2.00.00.0.0.000</t>
  </si>
  <si>
    <t>Transf. Corrientes de Órganos Desconcentrados (Fodesaf)</t>
  </si>
  <si>
    <t>2.0.0.0.00.00.0.0.000</t>
  </si>
  <si>
    <t>INGRESOS DE CAPITAL</t>
  </si>
  <si>
    <t>2.4.0.0.00.00.0.0.000</t>
  </si>
  <si>
    <t>2.4.1.0.00.00.0.0.000</t>
  </si>
  <si>
    <t>TRANSFERENCIAS DE CAPITAL DEL SECTOR PÚBLICO</t>
  </si>
  <si>
    <t>2.4.1.2.00.00.0.0.000</t>
  </si>
  <si>
    <t>Transferencias de capital de Órganos Desconcentrados</t>
  </si>
  <si>
    <r>
      <rPr>
        <b/>
        <sz val="11"/>
        <rFont val="Palatino Linotype"/>
        <family val="1"/>
        <charset val="1"/>
      </rPr>
      <t xml:space="preserve">Indicaciones: </t>
    </r>
    <r>
      <rPr>
        <sz val="11"/>
        <rFont val="Palatino Linotype"/>
        <family val="1"/>
        <charset val="1"/>
      </rPr>
      <t>El ingreso trimestral (liberación de cuota) debe prorratearse por mes.</t>
    </r>
    <r>
      <rPr>
        <b/>
        <sz val="11"/>
        <rFont val="Palatino Linotype"/>
        <family val="1"/>
        <charset val="1"/>
      </rPr>
      <t xml:space="preserve"> 
</t>
    </r>
    <r>
      <rPr>
        <sz val="11"/>
        <rFont val="Palatino Linotype"/>
        <family val="1"/>
        <charset val="1"/>
      </rPr>
      <t>El ingreso se debe detallar en la fila 88, donde se señala la partida Transferencias Corrientes de Órganos Desconcentrados.</t>
    </r>
  </si>
  <si>
    <t>Tabla 7</t>
  </si>
  <si>
    <t>Reporte de gastos efectivos financiados por Fodesaf por partida presupuestaria 
del Clasificador por Objeto del Gasto del Sector Público</t>
  </si>
  <si>
    <t>Nombre de la cuenta presupuestaria</t>
  </si>
  <si>
    <t>Gastos financiados con recursos del periodo 2024</t>
  </si>
  <si>
    <t>REMUNERACIONES</t>
  </si>
  <si>
    <t>MATERIALES Y SUMINISTROS</t>
  </si>
  <si>
    <t>INTERESES Y COMISIONES</t>
  </si>
  <si>
    <t>ACTIVOS FINANCIEROS</t>
  </si>
  <si>
    <t>BIENES DURADEROS</t>
  </si>
  <si>
    <t>AMORTIZACION</t>
  </si>
  <si>
    <t>CUENTAS ESPECIALES</t>
  </si>
  <si>
    <r>
      <rPr>
        <b/>
        <sz val="10"/>
        <rFont val="Palatino Linotype"/>
        <family val="1"/>
        <charset val="1"/>
      </rPr>
      <t xml:space="preserve">Reintegros a Fodesaf de recursos del </t>
    </r>
    <r>
      <rPr>
        <b/>
        <u/>
        <sz val="10"/>
        <rFont val="Palatino Linotype"/>
        <family val="1"/>
        <charset val="1"/>
      </rPr>
      <t xml:space="preserve">período 2024 </t>
    </r>
    <r>
      <rPr>
        <b/>
        <vertAlign val="superscript"/>
        <sz val="10"/>
        <rFont val="Palatino Linotype"/>
        <family val="1"/>
        <charset val="1"/>
      </rPr>
      <t>1/</t>
    </r>
  </si>
  <si>
    <t>6.01.02</t>
  </si>
  <si>
    <t>Transferencias corrientes a Órganos Desconcentrados</t>
  </si>
  <si>
    <t>1/ Adjuntar el comprobante del reintegro e indicar en este espacio la fecha y el número de comprobante del o los reintegros.</t>
  </si>
  <si>
    <t>Área de Tesorería General (DFC-ATG-0450-2024) e Informe de ejecución presupuestaria del Seguro de Salud al 31 de marzo de 2024</t>
  </si>
  <si>
    <r>
      <rPr>
        <b/>
        <sz val="11"/>
        <rFont val="Palatino Linotype"/>
        <family val="1"/>
        <charset val="1"/>
      </rPr>
      <t xml:space="preserve">Indicaciones: </t>
    </r>
    <r>
      <rPr>
        <sz val="11"/>
        <rFont val="Palatino Linotype"/>
        <family val="1"/>
        <charset val="1"/>
      </rPr>
      <t xml:space="preserve">El gasto se detalla por cuenta (según el Clasificador por Objeto del Gasto) y solo se completan aquellas cuentas en las que se registraron gastos conforme a lo aprobado en el Plan Presupuesto 2024.
En el caso de que se proceda con </t>
    </r>
    <r>
      <rPr>
        <b/>
        <sz val="11"/>
        <rFont val="Palatino Linotype"/>
        <family val="1"/>
        <charset val="1"/>
      </rPr>
      <t>reintegros al Fodesaf de recursos propios del 2024</t>
    </r>
    <r>
      <rPr>
        <sz val="11"/>
        <rFont val="Palatino Linotype"/>
        <family val="1"/>
        <charset val="1"/>
      </rPr>
      <t>, estos deberán detallarse en la fila correspondiente a reintegros en la cuenta 6.01.02 (Transferencias corrientes a Órganos Desconcentrados) y se deberá adjuntar el respectivo comprobante a este informe.</t>
    </r>
  </si>
  <si>
    <r>
      <rPr>
        <b/>
        <sz val="11"/>
        <color rgb="FF000000"/>
        <rFont val="Palatino Linotype"/>
        <family val="1"/>
        <charset val="1"/>
      </rPr>
      <t xml:space="preserve">Observaciones: 
</t>
    </r>
    <r>
      <rPr>
        <sz val="11"/>
        <color rgb="FF000000"/>
        <rFont val="Palatino Linotype"/>
        <family val="1"/>
        <charset val="1"/>
      </rPr>
      <t xml:space="preserve"> La información incorporada en esta tabla se obtiene del Sistema  Presupuesto de Operaciones, respecto a la tabla N° 2 “Gasto efectivo por producto financiado por Fodesaf” presenta diferencia en cuanto a la incorporación de las comisiones por servicios financieros, adicionalmente, se dan ajustes que contablemente se reflejan hasta el mes siguiente.</t>
    </r>
  </si>
  <si>
    <t>Tabla 8</t>
  </si>
  <si>
    <t xml:space="preserve">Resumen del periodo de los recursos provenientes de Fodesaf </t>
  </si>
  <si>
    <t xml:space="preserve">Tipo de movimiento </t>
  </si>
  <si>
    <t>1) Saldo en caja inicial (*)</t>
  </si>
  <si>
    <t>2) Ingresos efectivos recibidos del periodo</t>
  </si>
  <si>
    <t>3) Recursos disponibles ( 1+2 )</t>
  </si>
  <si>
    <t>4) Gastos efectivos pagados</t>
  </si>
  <si>
    <t>5) Saldo en caja final ( 3-4 )</t>
  </si>
  <si>
    <t>Área de Tesorería General (DFC-ATG-0450-2024) e Informe de ejecución presupuestaria del Seguro de Salud al 31 de marzo de 2024.</t>
  </si>
  <si>
    <t xml:space="preserve">Detalle tabla 8: 
</t>
  </si>
  <si>
    <r>
      <rPr>
        <sz val="11"/>
        <color rgb="FF000000"/>
        <rFont val="Palatino Linotype"/>
        <family val="1"/>
        <charset val="1"/>
      </rPr>
      <t>1) (*) Se refiere al saldo en caja resultado del mes anterior, en enero, no debe detallarse saldo en caja, si se requiere detallar el saldo presupuestario/superávit se debe hacer en la tabla 9.</t>
    </r>
    <r>
      <rPr>
        <sz val="11"/>
        <color rgb="FFFF0000"/>
        <rFont val="Palatino Linotype"/>
        <family val="1"/>
        <charset val="1"/>
      </rPr>
      <t xml:space="preserve"> </t>
    </r>
    <r>
      <rPr>
        <b/>
        <sz val="11"/>
        <color rgb="FF002060"/>
        <rFont val="Palatino Linotype"/>
        <family val="1"/>
        <charset val="1"/>
      </rPr>
      <t>En este espacio NO se detalla lo relacionado a superávits, para ese fin se utiliza tabla 9 (UE facultadas por Ley).</t>
    </r>
  </si>
  <si>
    <t>2) Se refiere únicamente a los ingresos recibidos durante el 2024 de forma mensual, este dato debe coincidir con los datos de tabla 6.</t>
  </si>
  <si>
    <t>3) Se refiere a la sumatoria de las filas 1) (saldo incial en caja) y 2) (ingresos efectivos del período).</t>
  </si>
  <si>
    <t>4) Se refiere a los egresos efectivos pagados con ingresos del período, este dato debe coincidir con los datos de tabla 7.</t>
  </si>
  <si>
    <t>5) Se refiere al saldo en caja final, resultado de restar las filas 3) (Recursos disponibles) menos 4) (Egresos efectivos pagados).</t>
  </si>
  <si>
    <t>Observaciones:</t>
  </si>
  <si>
    <t>Tabla 9</t>
  </si>
  <si>
    <t xml:space="preserve">Resumen de los recursos de vigencias anteriores (superávit) provenientes de la fuente Fodesaf </t>
  </si>
  <si>
    <t>I trimestre</t>
  </si>
  <si>
    <t>Saldo inicial en caja por concepto de superávit</t>
  </si>
  <si>
    <t>Superávit específico</t>
  </si>
  <si>
    <t>Superávit libre</t>
  </si>
  <si>
    <t>Gastos pagados con recursos del superávit</t>
  </si>
  <si>
    <t>Superávit libre (reintegro)</t>
  </si>
  <si>
    <t>Total gastos</t>
  </si>
  <si>
    <t>Saldos por concepto de superávit</t>
  </si>
  <si>
    <t>Saldo total</t>
  </si>
  <si>
    <t>Fuente: Citar la unidad o departamento de la institución que está generando la información.</t>
  </si>
  <si>
    <t>Cuenta presupuestaria</t>
  </si>
  <si>
    <t xml:space="preserve"> Detalle Gastos financiados con recursos de vigencias anteriores</t>
  </si>
  <si>
    <t>Nombre del funcionario que reporta la ejecución presupuestaria</t>
  </si>
  <si>
    <t>Magaly Varela Padilla/Nayarid Rivas Marín</t>
  </si>
  <si>
    <t>Profesional 3/ Jefe a.i</t>
  </si>
  <si>
    <t>Para uso exclusivo de analistas del Departamento de Presupuesto y la Unidad de Control y Seguimiento, Desaf</t>
  </si>
  <si>
    <t>Comprobaciones</t>
  </si>
  <si>
    <t>Presupuesto ord. aprobado 2024</t>
  </si>
  <si>
    <t>Tabla 5 y Tabla 6</t>
  </si>
  <si>
    <t>Ejecución del período 2024</t>
  </si>
  <si>
    <t>Presupuesto modificado</t>
  </si>
  <si>
    <t>Porcentaje de Ejecución con respecto a los ingresos reales:</t>
  </si>
  <si>
    <t>Ingresos efectivos del período</t>
  </si>
  <si>
    <t>Saldo Presupuestario (I trim)</t>
  </si>
  <si>
    <t>Ingreso real (I trim)</t>
  </si>
  <si>
    <t>Egreso real (I trim)</t>
  </si>
  <si>
    <t>Tabla 2 y Tabla 7</t>
  </si>
  <si>
    <t>% de ejecución:</t>
  </si>
  <si>
    <t>Gastos del período (I trim) x producto</t>
  </si>
  <si>
    <t>Gastos del período (I trim) presupuesto</t>
  </si>
  <si>
    <t>Porcentaje de Ejecución con respecto al presupuesto ordinario aprobado:</t>
  </si>
  <si>
    <t>Diferencia</t>
  </si>
  <si>
    <t>Presupuesto 2024</t>
  </si>
  <si>
    <t>II Trimestre 2024</t>
  </si>
  <si>
    <t>Abril</t>
  </si>
  <si>
    <t>Mayo</t>
  </si>
  <si>
    <t>Junio</t>
  </si>
  <si>
    <t>II Trimestre</t>
  </si>
  <si>
    <t>Citar la unidad o departamento de la institución que está generando la información.</t>
  </si>
  <si>
    <r>
      <rPr>
        <b/>
        <sz val="11"/>
        <color rgb="FF000000"/>
        <rFont val="Palatino Linotype"/>
        <family val="1"/>
        <charset val="1"/>
      </rPr>
      <t xml:space="preserve">Observaciones: 
</t>
    </r>
    <r>
      <rPr>
        <sz val="11"/>
        <color rgb="FF000000"/>
        <rFont val="Palatino Linotype"/>
        <family val="1"/>
        <charset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</si>
  <si>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</si>
  <si>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Detalle del presupuesto modificado del programa</t>
  </si>
  <si>
    <t>Monto</t>
  </si>
  <si>
    <r>
      <rPr>
        <sz val="10"/>
        <rFont val="Palatino Linotype"/>
        <family val="1"/>
        <charset val="1"/>
      </rPr>
      <t>Presupuesto ordinario</t>
    </r>
    <r>
      <rPr>
        <sz val="9"/>
        <rFont val="Palatino Linotype"/>
        <family val="1"/>
        <charset val="1"/>
      </rPr>
      <t xml:space="preserve"> (recursos adicionales)</t>
    </r>
  </si>
  <si>
    <r>
      <rPr>
        <b/>
        <sz val="9"/>
        <rFont val="Palatino Linotype"/>
        <family val="1"/>
        <charset val="1"/>
      </rPr>
      <t xml:space="preserve">Fuente: </t>
    </r>
    <r>
      <rPr>
        <sz val="9"/>
        <rFont val="Palatino Linotype"/>
        <family val="1"/>
        <charset val="1"/>
      </rPr>
      <t>Citar la unidad o departamento de la institución que está generando la información.</t>
    </r>
  </si>
  <si>
    <r>
      <rPr>
        <b/>
        <sz val="11"/>
        <color rgb="FF000000"/>
        <rFont val="Palatino Linotype"/>
        <family val="1"/>
        <charset val="1"/>
      </rPr>
      <t xml:space="preserve">Observaciones: 
</t>
    </r>
    <r>
      <rPr>
        <sz val="11"/>
        <color rgb="FF000000"/>
        <rFont val="Palatino Linotype"/>
        <family val="1"/>
        <charset val="1"/>
      </rPr>
      <t>En este espacio se ofrece para brindar observaciones y/o justificaciones realcionadas con el presupuesto modificado.</t>
    </r>
  </si>
  <si>
    <t>Transferencias Corrientes de Órganos Desconcentrados (Fodesaf)</t>
  </si>
  <si>
    <r>
      <rPr>
        <b/>
        <sz val="11"/>
        <rFont val="Palatino Linotype"/>
        <family val="1"/>
        <charset val="1"/>
      </rPr>
      <t xml:space="preserve">Indicaciones: </t>
    </r>
    <r>
      <rPr>
        <sz val="11"/>
        <rFont val="Palatino Linotype"/>
        <family val="1"/>
        <charset val="1"/>
      </rPr>
      <t>El ingreso trimestral (liberación de cuota) debe prorratearse por mes.</t>
    </r>
    <r>
      <rPr>
        <b/>
        <sz val="11"/>
        <rFont val="Palatino Linotype"/>
        <family val="1"/>
        <charset val="1"/>
      </rPr>
      <t xml:space="preserve"> 
</t>
    </r>
    <r>
      <rPr>
        <sz val="11"/>
        <rFont val="Palatino Linotype"/>
        <family val="1"/>
        <charset val="1"/>
      </rPr>
      <t>El ingreso se debe detallar en la fila 86, donde se señala la partida Transferencias Corrientes de Órganos Desconcentrados.</t>
    </r>
  </si>
  <si>
    <r>
      <rPr>
        <b/>
        <sz val="11"/>
        <color rgb="FF000000"/>
        <rFont val="Palatino Linotype"/>
        <family val="1"/>
        <charset val="1"/>
      </rPr>
      <t xml:space="preserve">Observaciones: 
</t>
    </r>
    <r>
      <rPr>
        <sz val="11"/>
        <color rgb="FF000000"/>
        <rFont val="Palatino Linotype"/>
        <family val="1"/>
        <charset val="1"/>
      </rPr>
      <t>En este espacio se ofrece para brindar observaciones y/o justificaciones relacionadas con los ingresos efectivos del periodo.</t>
    </r>
  </si>
  <si>
    <t>Gastos financiados con recursos del periodo</t>
  </si>
  <si>
    <r>
      <rPr>
        <b/>
        <sz val="10"/>
        <rFont val="Palatino Linotype"/>
        <family val="1"/>
        <charset val="1"/>
      </rPr>
      <t xml:space="preserve">Reintegros a Fodesaf de recursos del período 2024 </t>
    </r>
    <r>
      <rPr>
        <b/>
        <vertAlign val="superscript"/>
        <sz val="10"/>
        <rFont val="Palatino Linotype"/>
        <family val="1"/>
        <charset val="1"/>
      </rPr>
      <t>1/</t>
    </r>
  </si>
  <si>
    <r>
      <rPr>
        <b/>
        <sz val="11"/>
        <color rgb="FF000000"/>
        <rFont val="Palatino Linotype"/>
        <family val="1"/>
        <charset val="1"/>
      </rPr>
      <t xml:space="preserve">Observaciones: 
</t>
    </r>
    <r>
      <rPr>
        <sz val="11"/>
        <color rgb="FF000000"/>
        <rFont val="Palatino Linotype"/>
        <family val="1"/>
        <charset val="1"/>
      </rPr>
      <t>En este espacio se establecen las observaciones y/o justificaciones relacionadas con la ejecución de los recursos, con el objetivo de contextualizar la sub o sobre ejecución de los recursos con respecto a lo programado.</t>
    </r>
  </si>
  <si>
    <t>En este espacio se establecen las observaciones y/o justificaciones relacionadas a la tabla anterior.</t>
  </si>
  <si>
    <t>II trimestre</t>
  </si>
  <si>
    <t>I Semestre 2024</t>
  </si>
  <si>
    <t>Reporte ejecución programática (I semestre)</t>
  </si>
  <si>
    <t>I semestre</t>
  </si>
  <si>
    <r>
      <rPr>
        <b/>
        <sz val="11"/>
        <rFont val="Palatino Linotype"/>
        <family val="1"/>
        <charset val="1"/>
      </rPr>
      <t xml:space="preserve">Observaciones: 
</t>
    </r>
    <r>
      <rPr>
        <sz val="11"/>
        <rFont val="Palatino Linotype"/>
        <family val="1"/>
        <charset val="1"/>
      </rPr>
      <t>En este espacio se establecen las observaciones y/o justificaciones del comportamiento de cada uno de los productos para el período y los detalles que amplíen la información, con el objetivo que los informes de ejecución reflejen la realidad del programa.</t>
    </r>
  </si>
  <si>
    <t>Beneficio/producto</t>
  </si>
  <si>
    <t>I Semestre</t>
  </si>
  <si>
    <t>Reporte ejecución presupuestaria (I semestre)</t>
  </si>
  <si>
    <t>Ingresos efectivos provenientes de recursos Fodesaf por partida presupuestaria del clasificador de los ingresos del sector público</t>
  </si>
  <si>
    <t>Partida presupuestaria</t>
  </si>
  <si>
    <t>Ingresos del periodo</t>
  </si>
  <si>
    <t>Transferencias Corrientes de Órganos Desconcentrado</t>
  </si>
  <si>
    <r>
      <rPr>
        <b/>
        <sz val="11"/>
        <rFont val="Palatino Linotype"/>
        <family val="1"/>
        <charset val="1"/>
      </rPr>
      <t xml:space="preserve">Observaciones: 
</t>
    </r>
    <r>
      <rPr>
        <sz val="11"/>
        <rFont val="Palatino Linotype"/>
        <family val="1"/>
        <charset val="1"/>
      </rPr>
      <t xml:space="preserve">En este espacio se ofrece para brindar observaciones y/o justificaciones relacionadas con los ingresos efectivos del </t>
    </r>
    <r>
      <rPr>
        <b/>
        <sz val="11"/>
        <rFont val="Palatino Linotype"/>
        <family val="1"/>
        <charset val="1"/>
      </rPr>
      <t>I semestre.</t>
    </r>
  </si>
  <si>
    <t>Reporte de gastos efectivos financiados por Fodesaf por partida presupuestaria del clasificador por objeto del gasto del sector público</t>
  </si>
  <si>
    <t>III Trimestre 2024</t>
  </si>
  <si>
    <t>Julio</t>
  </si>
  <si>
    <t xml:space="preserve">Agosto </t>
  </si>
  <si>
    <t>Septiembre</t>
  </si>
  <si>
    <t>III Trimestre</t>
  </si>
  <si>
    <t>Oficio aprobación CGR</t>
  </si>
  <si>
    <t>III trimestre</t>
  </si>
  <si>
    <t>Agosto</t>
  </si>
  <si>
    <t>Setiembre</t>
  </si>
  <si>
    <t>III Trimestre Acumulado 2024</t>
  </si>
  <si>
    <t>Reporte ejecución programática (III trimestre Acumulado)</t>
  </si>
  <si>
    <t>III trimestre acumulado</t>
  </si>
  <si>
    <t>Reporte ejecución presupuestaria (III trimestre acumulado)</t>
  </si>
  <si>
    <t>IV Trimestre 2024</t>
  </si>
  <si>
    <t>Octubre</t>
  </si>
  <si>
    <t>Noviembre</t>
  </si>
  <si>
    <t>Diciembre</t>
  </si>
  <si>
    <t>IV Trimestre</t>
  </si>
  <si>
    <r>
      <rPr>
        <sz val="11"/>
        <color rgb="FF000000"/>
        <rFont val="Palatino Linotype"/>
        <family val="1"/>
        <charset val="1"/>
      </rP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rgb="FF000000"/>
        <rFont val="Palatino Linotype"/>
        <family val="1"/>
        <charset val="1"/>
      </rPr>
      <t>En este espacio NO se debe anotar lo relacionado a superávits del período, para ese fin se utiliza tabla 9 (y es solo para las UE facultadas por Ley).</t>
    </r>
  </si>
  <si>
    <t>IV trimestre</t>
  </si>
  <si>
    <t>Anual 2024</t>
  </si>
  <si>
    <t>Reporte ejecución programática (Anual)</t>
  </si>
  <si>
    <t>Anual</t>
  </si>
  <si>
    <t>Reporte ejecución presupuestaria (Anual)</t>
  </si>
  <si>
    <t>VI trimestre</t>
  </si>
  <si>
    <r>
      <rPr>
        <b/>
        <sz val="11"/>
        <color rgb="FF000000"/>
        <rFont val="Palatino Linotype"/>
        <family val="1"/>
        <charset val="1"/>
      </rPr>
      <t xml:space="preserve">Observaciones: 
</t>
    </r>
    <r>
      <rPr>
        <sz val="11"/>
        <color rgb="FF000000"/>
        <rFont val="Palatino Linotype"/>
        <family val="1"/>
        <charset val="1"/>
      </rPr>
      <t>En este espacio se ofrece para brindar observaciones y/o justificaciones relacionadas con los ingresos efectivos anuales.</t>
    </r>
  </si>
  <si>
    <t>Total en caja</t>
  </si>
  <si>
    <r>
      <t xml:space="preserve">Observaciones: 
</t>
    </r>
    <r>
      <rPr>
        <sz val="11"/>
        <color rgb="FF000000"/>
        <rFont val="Palatino Linotype"/>
        <family val="1"/>
        <charset val="1"/>
      </rPr>
      <t>Personas: corresponde a los asegurados sin repetir, durante el mes, que se benefician con el pago del subsidio de los fondos del FODESAF.                                                                                                              Subsidios: corresponde a la cantidad de boletas otorgadas a las personas.                                                                                                                                                                                                                                               La cantidad de beneficiarios sin repetir durante el trimestre es de 2,009</t>
    </r>
  </si>
  <si>
    <r>
      <t xml:space="preserve">Observaciones: 
Personas: </t>
    </r>
    <r>
      <rPr>
        <sz val="11"/>
        <color rgb="FF000000"/>
        <rFont val="Palatino Linotype"/>
        <family val="1"/>
      </rPr>
      <t xml:space="preserve">corresponde a los asegurados sin repetir, durante el mes, que se benefician con el pago del subsidio de los fondos del FODESAF. </t>
    </r>
    <r>
      <rPr>
        <b/>
        <sz val="11"/>
        <color rgb="FF000000"/>
        <rFont val="Palatino Linotype"/>
        <family val="1"/>
        <charset val="1"/>
      </rPr>
      <t xml:space="preserve">                                                                                                             Subsidios: </t>
    </r>
    <r>
      <rPr>
        <sz val="11"/>
        <color rgb="FF000000"/>
        <rFont val="Palatino Linotype"/>
        <family val="1"/>
      </rPr>
      <t xml:space="preserve">corresponde a la cantidad de boletas otorgadas a las personas.   </t>
    </r>
    <r>
      <rPr>
        <b/>
        <sz val="11"/>
        <color rgb="FF000000"/>
        <rFont val="Palatino Linotype"/>
        <family val="1"/>
        <charset val="1"/>
      </rPr>
      <t xml:space="preserve">                                                                                                                                                                                                                                            </t>
    </r>
    <r>
      <rPr>
        <sz val="11"/>
        <color rgb="FF000000"/>
        <rFont val="Palatino Linotype"/>
        <family val="1"/>
      </rPr>
      <t>La cantidad de beneficiarios sin repetir durante el trimestre es de 2,579</t>
    </r>
  </si>
  <si>
    <r>
      <t xml:space="preserve">Observaciones: 
</t>
    </r>
    <r>
      <rPr>
        <sz val="11"/>
        <color rgb="FF000000"/>
        <rFont val="Palatino Linotype"/>
        <family val="1"/>
        <charset val="1"/>
      </rPr>
      <t>No se reportan gastos debido a que la Subárea Contabilidad Costos Hospitalarios aún no ha generado el estudio donde se establece el monto del gasto. Los montos indicados en cada licencia corresponde al subsidio tramitado a nivel del sistema RCPI en cada periodo solicitado.</t>
    </r>
  </si>
  <si>
    <r>
      <t xml:space="preserve">Observaciones: 
</t>
    </r>
    <r>
      <rPr>
        <sz val="11"/>
        <color rgb="FF000000"/>
        <rFont val="Palatino Linotype"/>
        <family val="1"/>
        <charset val="1"/>
      </rPr>
      <t>La Dirección Jurídica de la Caja Costarricense de Seguro Social mediante oficio GA- DJ- 0562- 2021, del 01 de febrero del 2021, establece que no es viable la transferencia de información al SINIRUBE, debido a que los beneficiarios del presente programa corresponde a asegurados asalariados, por lo que, no necesariamente se encuentran en pobreza o necesidad. Además, la Caja Costarricense de Seguro Social por su grado de autonomía, no se encuentra sometida a ninguna Directriz o Decreto del Poder Ejecutivo.</t>
    </r>
  </si>
  <si>
    <r>
      <t xml:space="preserve">Observaciones: 
</t>
    </r>
    <r>
      <rPr>
        <sz val="11"/>
        <color rgb="FF000000"/>
        <rFont val="Palatino Linotype"/>
        <family val="1"/>
        <charset val="1"/>
      </rPr>
      <t>El programa "Beneficio para responsables de pacientes en fase terminal y personas menores de edad gravemente enfermas (PFT)" no administra activos, los recursos se utilizan únicamente para el pago de subsidios.</t>
    </r>
  </si>
  <si>
    <r>
      <t xml:space="preserve">Observaciones:  </t>
    </r>
    <r>
      <rPr>
        <sz val="11"/>
        <color rgb="FF000000"/>
        <rFont val="Palatino Linotype"/>
        <family val="1"/>
      </rPr>
      <t>Se encuentra pendiente respuesta por parte de la Dirección Jurídica de la Caja Costarricense de Seguro Social respeto a un criterio legal para el reporte de información a través del Sistema Nacional de Información y Registro Único de Beneficiarios del Estado.</t>
    </r>
    <r>
      <rPr>
        <b/>
        <sz val="11"/>
        <color rgb="FF000000"/>
        <rFont val="Palatino Linotype"/>
        <family val="1"/>
        <charset val="1"/>
      </rPr>
      <t xml:space="preserve">
</t>
    </r>
  </si>
  <si>
    <r>
      <t xml:space="preserve">Observaciones: 
</t>
    </r>
    <r>
      <rPr>
        <sz val="11"/>
        <color rgb="FF000000"/>
        <rFont val="Palatino Linotype"/>
        <family val="1"/>
        <charset val="1"/>
      </rPr>
      <t>No se reportan gastos debido a que la Subárea Contabilidad Costos Hospitalarios de la Caja Costarricense de Seguro Social aún no ha generado el estudio donde se establece el porcentaje del gasto adminsitrativo.                                                                                                                                                                                                                                                 El monto indicado en cada licencia corresponde al subsidio tramitado a nivel del sistema RCPI en cada periodo solicitado.</t>
    </r>
  </si>
  <si>
    <r>
      <t xml:space="preserve">Indicaciones: </t>
    </r>
    <r>
      <rPr>
        <sz val="11"/>
        <color rgb="FF000000"/>
        <rFont val="Palatino Linotype"/>
        <family val="1"/>
        <charset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</si>
  <si>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rgb="FF000000"/>
        <rFont val="Palatino Linotype"/>
        <family val="1"/>
        <charset val="1"/>
      </rPr>
      <t xml:space="preserve">  Completar la información de cada una de las preguntas que se plantean respecto al Sibinet de la manera en que se solicita. Si no aplica, realizar una justificación en el espacio de observaciones, tal como se indica. </t>
    </r>
  </si>
  <si>
    <r>
      <t>Indicaciones:</t>
    </r>
    <r>
      <rPr>
        <sz val="11"/>
        <color rgb="FF000000"/>
        <rFont val="Palatino Linotype"/>
        <family val="1"/>
        <charset val="1"/>
      </rPr>
      <t xml:space="preserve">  </t>
    </r>
    <r>
      <rPr>
        <sz val="11"/>
        <color rgb="FF000000"/>
        <rFont val="Palatino Linotype"/>
        <family val="1"/>
      </rPr>
      <t xml:space="preserve">Completar la información de cada una de las preguntas que se plantean respecto al Sibinet de la manera en que se solicita. Si no aplica, realizar una justificación en el espacio de observaciones, tal como se indica. </t>
    </r>
  </si>
  <si>
    <t>Dirección de Presupuesto / Subárea Control y Evaluación del Gasto</t>
  </si>
  <si>
    <t>DFOE-BIS-0327 (10328)</t>
  </si>
  <si>
    <t xml:space="preserve">Henry Espinoza Pavón </t>
  </si>
  <si>
    <t xml:space="preserve">Profesional 3 </t>
  </si>
  <si>
    <r>
      <t xml:space="preserve">Fuente: </t>
    </r>
    <r>
      <rPr>
        <sz val="9"/>
        <rFont val="Palatino Linotype"/>
        <family val="1"/>
        <charset val="1"/>
      </rPr>
      <t>Dirección de Presupuesto.</t>
    </r>
  </si>
  <si>
    <r>
      <t xml:space="preserve">Fuente: </t>
    </r>
    <r>
      <rPr>
        <sz val="9"/>
        <rFont val="Palatino Linotype"/>
        <family val="1"/>
        <charset val="1"/>
      </rPr>
      <t>Área de Tesorería General e Informe de ejecución presupuestaria del Seguro de Salud a junio 2024.</t>
    </r>
  </si>
  <si>
    <r>
      <t xml:space="preserve">Observaciones: 
Personas: </t>
    </r>
    <r>
      <rPr>
        <sz val="11"/>
        <color rgb="FF000000"/>
        <rFont val="Palatino Linotype"/>
        <family val="1"/>
      </rPr>
      <t xml:space="preserve">corresponde a los asegurados sin repetir, durante el mes, que se benefician con el pago del subsidio de los fondos del FODESAF. </t>
    </r>
    <r>
      <rPr>
        <b/>
        <sz val="11"/>
        <color rgb="FF000000"/>
        <rFont val="Palatino Linotype"/>
        <family val="1"/>
        <charset val="1"/>
      </rPr>
      <t xml:space="preserve">                                                                                                             Subsidios: </t>
    </r>
    <r>
      <rPr>
        <sz val="11"/>
        <color rgb="FF000000"/>
        <rFont val="Palatino Linotype"/>
        <family val="1"/>
      </rPr>
      <t xml:space="preserve">corresponde a la cantidad de boletas otorgadas a las personas.      </t>
    </r>
    <r>
      <rPr>
        <b/>
        <sz val="11"/>
        <color rgb="FF000000"/>
        <rFont val="Palatino Linotype"/>
        <family val="1"/>
        <charset val="1"/>
      </rPr>
      <t xml:space="preserve">                                                                                                                                                                                                                                         </t>
    </r>
    <r>
      <rPr>
        <sz val="11"/>
        <color rgb="FF000000"/>
        <rFont val="Palatino Linotype"/>
        <family val="1"/>
      </rPr>
      <t xml:space="preserve">La cantidad de beneficiarios sin repetir durante el trimestre es de </t>
    </r>
    <r>
      <rPr>
        <b/>
        <sz val="11"/>
        <color rgb="FF000000"/>
        <rFont val="Palatino Linotype"/>
        <family val="1"/>
      </rPr>
      <t>3,775</t>
    </r>
  </si>
  <si>
    <r>
      <t xml:space="preserve">Observaciones: 
</t>
    </r>
    <r>
      <rPr>
        <sz val="11"/>
        <color rgb="FF000000"/>
        <rFont val="Palatino Linotype"/>
        <family val="1"/>
      </rPr>
      <t>La Dirección Jurídica de la Caja Costarricense de Seguro Social mediante oficio GA- DJ- 0562- 2021, del 01 de febrero del 2021, establece que no es viable la transferencia de información al SINIRUBE, debido a que los beneficiarios del presente programa corresponde a asegurados asalariados, por lo que, no necesariamente se encuentran en pobreza o necesidad. Además, la Caja Costarricense de Seguro Social por su grado de autonomía, no se encuentra sometida a ninguna Directriz o Decreto del Poder Ejecutivo.</t>
    </r>
  </si>
  <si>
    <r>
      <t xml:space="preserve">Observaciones: 
</t>
    </r>
    <r>
      <rPr>
        <sz val="11"/>
        <color rgb="FF000000"/>
        <rFont val="Palatino Linotype"/>
        <family val="1"/>
      </rPr>
      <t>El programa</t>
    </r>
    <r>
      <rPr>
        <i/>
        <sz val="11"/>
        <color rgb="FF000000"/>
        <rFont val="Palatino Linotype"/>
        <family val="1"/>
      </rPr>
      <t xml:space="preserve"> "Beneficio para responsables de pacientes en fase terminal y personas menores de edad gravemente enfermas (PFT)"</t>
    </r>
    <r>
      <rPr>
        <sz val="11"/>
        <color rgb="FF000000"/>
        <rFont val="Palatino Linotype"/>
        <family val="1"/>
      </rPr>
      <t xml:space="preserve"> no administra activos, los recursos se utilizan únicamente para el pago de subsidios.</t>
    </r>
  </si>
  <si>
    <r>
      <t xml:space="preserve">Observaciones: 
No se reportan gastos debido a que la Subárea Contabilidad Costos Hospitalarios de la Caja Costarricense de Seguro Social aún no ha generado el estudio donde se establece el porcentaje del gasto administrativo.      </t>
    </r>
    <r>
      <rPr>
        <sz val="11"/>
        <rFont val="Palatino Linotype"/>
        <family val="1"/>
      </rPr>
      <t xml:space="preserve">                                                                                                                                                                                                                                           El monto indicado en cada licencia corresponde al subsidio tramitado a nivel del sistema RCPI en cada periodo solicitado.</t>
    </r>
  </si>
  <si>
    <r>
      <t xml:space="preserve">Observaciones: 
</t>
    </r>
    <r>
      <rPr>
        <sz val="11"/>
        <color rgb="FF000000"/>
        <rFont val="Palatino Linotype"/>
        <family val="1"/>
        <charset val="1"/>
      </rPr>
      <t>El porcentaje del gasto adminsitrativo en el que incurre la Institución por la administración del Fondo de Desarrollo Social y Asignaciones Familiares (FODESAF) correspondiente al “Programa Responsables de Pacientes en Fase Terminal y Menores Gravemente Enfermos” es del 3.37%.                                                                                                                                                                                                                                         El monto indicado en cada licencia corresponde al subsidio tramitado a nivel del sistema RCPI en cada periodo solicitado.</t>
    </r>
  </si>
  <si>
    <t>Área de Tesorería General</t>
  </si>
  <si>
    <t>Profesional 3</t>
  </si>
  <si>
    <r>
      <t xml:space="preserve">Observaciones: 
Personas: </t>
    </r>
    <r>
      <rPr>
        <sz val="11"/>
        <color rgb="FF000000"/>
        <rFont val="Palatino Linotype"/>
        <family val="1"/>
      </rPr>
      <t xml:space="preserve">corresponde a los asegurados sin repetir, durante el mes, que se benefician con el pago del subsidio de los fondos del FODESAF.   </t>
    </r>
    <r>
      <rPr>
        <b/>
        <sz val="11"/>
        <color rgb="FF000000"/>
        <rFont val="Palatino Linotype"/>
        <family val="1"/>
        <charset val="1"/>
      </rPr>
      <t xml:space="preserve">                                                                                                           Subsidios: </t>
    </r>
    <r>
      <rPr>
        <sz val="11"/>
        <color rgb="FF000000"/>
        <rFont val="Palatino Linotype"/>
        <family val="1"/>
      </rPr>
      <t xml:space="preserve">corresponde a la cantidad de boletas otorgadas a las personas.      </t>
    </r>
    <r>
      <rPr>
        <b/>
        <sz val="11"/>
        <color rgb="FF000000"/>
        <rFont val="Palatino Linotype"/>
        <family val="1"/>
        <charset val="1"/>
      </rPr>
      <t xml:space="preserve">                                                                                                                                                                                                                                         </t>
    </r>
    <r>
      <rPr>
        <sz val="11"/>
        <color rgb="FF000000"/>
        <rFont val="Palatino Linotype"/>
        <family val="1"/>
      </rPr>
      <t>La cantidad de beneficiarios durante el trimestre es de 3,146</t>
    </r>
  </si>
  <si>
    <r>
      <t xml:space="preserve">Observaciones: 
Personas: </t>
    </r>
    <r>
      <rPr>
        <sz val="11"/>
        <color rgb="FF000000"/>
        <rFont val="Palatino Linotype"/>
        <family val="1"/>
      </rPr>
      <t xml:space="preserve">corresponde a los asegurados sin repetir, durante el mes, que se benefician con el pago del subsidio de los fondos del FODESAF.   </t>
    </r>
    <r>
      <rPr>
        <b/>
        <sz val="11"/>
        <color rgb="FF000000"/>
        <rFont val="Palatino Linotype"/>
        <family val="1"/>
        <charset val="1"/>
      </rPr>
      <t xml:space="preserve">                                                                                                           Subsidios: </t>
    </r>
    <r>
      <rPr>
        <sz val="11"/>
        <color rgb="FF000000"/>
        <rFont val="Palatino Linotype"/>
        <family val="1"/>
      </rPr>
      <t xml:space="preserve">corresponde a la cantidad de boletas otorgadas a las personas.    </t>
    </r>
    <r>
      <rPr>
        <b/>
        <sz val="11"/>
        <color rgb="FF000000"/>
        <rFont val="Palatino Linotype"/>
        <family val="1"/>
        <charset val="1"/>
      </rPr>
      <t xml:space="preserve">                                                                                                                                                                                                                                           </t>
    </r>
  </si>
  <si>
    <r>
      <t xml:space="preserve">Observaciones: 
</t>
    </r>
    <r>
      <rPr>
        <sz val="11"/>
        <color rgb="FF000000"/>
        <rFont val="Palatino Linotype"/>
        <family val="1"/>
      </rPr>
      <t>El porcentaje del gasto adminsitrativo reportado en el IV trimestre del 2024, en el que incurre la Institución por la administración del Fondo de Desarrollo Social y Asignaciones Familiares (FODESAF) correspondiente al “Programa Responsables de Pacientes en Fase Terminal y Menores Gravemente Enfermos” es del 3.37%.                                                                                                                                                                                                                                         El monto indicado en cada licencia corresponde al subsidio tramitado a nivel del sistema RCPI en cada periodo solicitado.</t>
    </r>
  </si>
  <si>
    <t>Observaciones: 
El apartado de Servicios incluye gasto administrativos por ¢74,078,484.96 y gasto por servicios SINPE por ¢890,880.0, según lo reportado por el Área Tesorería General</t>
  </si>
  <si>
    <t>Henry Espinoza Pavón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</si>
</sst>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_(* #,##0_);_(* \(#,##0\);_(* \-??_);_(@_)"/>
    <numFmt numFmtId="166" formatCode="\₡#,##0.00"/>
    <numFmt numFmtId="167" formatCode="0\ %"/>
    <numFmt numFmtId="168" formatCode="&quot;₡&quot;#,##0.00"/>
  </numFmts>
  <fonts count="65" x14ac:knownFonts="1">
    <font>
      <sz val="11"/>
      <color rgb="FF000000"/>
      <name val="Calibri"/>
      <family val="2"/>
      <charset val="1"/>
    </font>
    <font>
      <sz val="11"/>
      <name val="Calibri"/>
      <family val="2"/>
      <charset val="1"/>
    </font>
    <font>
      <sz val="11"/>
      <color rgb="FF000000"/>
      <name val="Palatino Linotype"/>
      <family val="1"/>
      <charset val="1"/>
    </font>
    <font>
      <b/>
      <sz val="14"/>
      <color rgb="FFFFFFFF"/>
      <name val="Palatino Linotype"/>
      <family val="1"/>
      <charset val="1"/>
    </font>
    <font>
      <sz val="12"/>
      <color rgb="FF000000"/>
      <name val="Palatino Linotype"/>
      <family val="1"/>
      <charset val="1"/>
    </font>
    <font>
      <b/>
      <sz val="12"/>
      <color rgb="FF000000"/>
      <name val="Palatino Linotype"/>
      <family val="1"/>
      <charset val="1"/>
    </font>
    <font>
      <sz val="11"/>
      <name val="Palatino Linotype"/>
      <family val="1"/>
      <charset val="1"/>
    </font>
    <font>
      <b/>
      <u/>
      <sz val="11"/>
      <color rgb="FF002060"/>
      <name val="Palatino Linotype"/>
      <family val="1"/>
      <charset val="1"/>
    </font>
    <font>
      <b/>
      <sz val="11"/>
      <color rgb="FF000000"/>
      <name val="Palatino Linotype"/>
      <family val="1"/>
      <charset val="1"/>
    </font>
    <font>
      <sz val="11"/>
      <color rgb="FFFF0000"/>
      <name val="Palatino Linotype"/>
      <family val="1"/>
      <charset val="1"/>
    </font>
    <font>
      <b/>
      <sz val="12"/>
      <name val="Palatino Linotype"/>
      <family val="1"/>
      <charset val="1"/>
    </font>
    <font>
      <i/>
      <sz val="11"/>
      <color rgb="FF000000"/>
      <name val="Palatino Linotype"/>
      <family val="1"/>
      <charset val="1"/>
    </font>
    <font>
      <b/>
      <sz val="11"/>
      <name val="Palatino Linotype"/>
      <family val="1"/>
      <charset val="1"/>
    </font>
    <font>
      <b/>
      <sz val="11"/>
      <color rgb="FF182951"/>
      <name val="Palatino Linotype"/>
      <family val="1"/>
      <charset val="1"/>
    </font>
    <font>
      <b/>
      <sz val="14"/>
      <name val="Palatino Linotype"/>
      <family val="1"/>
      <charset val="1"/>
    </font>
    <font>
      <i/>
      <sz val="11"/>
      <name val="Palatino Linotype"/>
      <family val="1"/>
      <charset val="1"/>
    </font>
    <font>
      <b/>
      <sz val="12"/>
      <color rgb="FF002060"/>
      <name val="Palatino Linotype"/>
      <family val="1"/>
      <charset val="1"/>
    </font>
    <font>
      <sz val="12"/>
      <color rgb="FF002060"/>
      <name val="Palatino Linotype"/>
      <family val="1"/>
      <charset val="1"/>
    </font>
    <font>
      <sz val="12"/>
      <name val="Palatino Linotype"/>
      <family val="1"/>
      <charset val="1"/>
    </font>
    <font>
      <b/>
      <u/>
      <sz val="11"/>
      <color rgb="FF000000"/>
      <name val="Palatino Linotype"/>
      <family val="1"/>
      <charset val="1"/>
    </font>
    <font>
      <b/>
      <sz val="14"/>
      <color rgb="FF002060"/>
      <name val="Palatino Linotype"/>
      <family val="1"/>
      <charset val="1"/>
    </font>
    <font>
      <u/>
      <sz val="11"/>
      <color rgb="FF0000FF"/>
      <name val="Palatino Linotype"/>
      <family val="1"/>
      <charset val="1"/>
    </font>
    <font>
      <u/>
      <sz val="11"/>
      <color rgb="FF0000FF"/>
      <name val="Calibri"/>
      <family val="2"/>
      <charset val="1"/>
    </font>
    <font>
      <b/>
      <sz val="12"/>
      <color rgb="FF182951"/>
      <name val="Palatino Linotype"/>
      <family val="1"/>
      <charset val="1"/>
    </font>
    <font>
      <b/>
      <sz val="12"/>
      <color rgb="FF17375E"/>
      <name val="Palatino Linotype"/>
      <family val="1"/>
      <charset val="1"/>
    </font>
    <font>
      <sz val="7"/>
      <color rgb="FF000000"/>
      <name val="Palatino Linotype"/>
      <family val="1"/>
      <charset val="1"/>
    </font>
    <font>
      <b/>
      <sz val="11"/>
      <color rgb="FFFFFFFF"/>
      <name val="Palatino Linotype"/>
      <family val="1"/>
      <charset val="1"/>
    </font>
    <font>
      <b/>
      <sz val="12"/>
      <color rgb="FFFFFFFF"/>
      <name val="Palatino Linotype"/>
      <family val="1"/>
      <charset val="1"/>
    </font>
    <font>
      <b/>
      <sz val="10"/>
      <name val="Palatino Linotype"/>
      <family val="1"/>
      <charset val="1"/>
    </font>
    <font>
      <sz val="10"/>
      <name val="Palatino Linotype"/>
      <family val="1"/>
      <charset val="1"/>
    </font>
    <font>
      <sz val="10"/>
      <color rgb="FF000000"/>
      <name val="Palatino Linotype"/>
      <family val="1"/>
      <charset val="1"/>
    </font>
    <font>
      <b/>
      <sz val="10"/>
      <color rgb="FF000000"/>
      <name val="Palatino Linotype"/>
      <family val="1"/>
      <charset val="1"/>
    </font>
    <font>
      <b/>
      <sz val="9"/>
      <name val="Palatino Linotype"/>
      <family val="1"/>
      <charset val="1"/>
    </font>
    <font>
      <b/>
      <sz val="8"/>
      <color rgb="FFFFFFFF"/>
      <name val="Palatino Linotype"/>
      <family val="1"/>
      <charset val="1"/>
    </font>
    <font>
      <b/>
      <sz val="11"/>
      <color rgb="FFA6A6A6"/>
      <name val="Palatino Linotype"/>
      <family val="1"/>
      <charset val="1"/>
    </font>
    <font>
      <sz val="9"/>
      <name val="Palatino Linotype"/>
      <family val="1"/>
      <charset val="1"/>
    </font>
    <font>
      <b/>
      <u/>
      <sz val="11"/>
      <name val="Palatino Linotype"/>
      <family val="1"/>
      <charset val="1"/>
    </font>
    <font>
      <u/>
      <sz val="11"/>
      <color rgb="FFFFFFFF"/>
      <name val="Palatino Linotype"/>
      <family val="1"/>
      <charset val="1"/>
    </font>
    <font>
      <b/>
      <sz val="9"/>
      <color rgb="FF000000"/>
      <name val="Palatino Linotype"/>
      <family val="1"/>
      <charset val="1"/>
    </font>
    <font>
      <b/>
      <u/>
      <sz val="10"/>
      <name val="Palatino Linotype"/>
      <family val="1"/>
      <charset val="1"/>
    </font>
    <font>
      <b/>
      <vertAlign val="superscript"/>
      <sz val="10"/>
      <name val="Palatino Linotype"/>
      <family val="1"/>
      <charset val="1"/>
    </font>
    <font>
      <sz val="9"/>
      <color rgb="FF000000"/>
      <name val="Palatino Linotype"/>
      <family val="1"/>
      <charset val="1"/>
    </font>
    <font>
      <b/>
      <sz val="10"/>
      <color rgb="FF00B050"/>
      <name val="Palatino Linotype"/>
      <family val="1"/>
      <charset val="1"/>
    </font>
    <font>
      <b/>
      <sz val="11"/>
      <color rgb="FF002060"/>
      <name val="Palatino Linotype"/>
      <family val="1"/>
      <charset val="1"/>
    </font>
    <font>
      <b/>
      <sz val="8"/>
      <name val="Palatino Linotype"/>
      <family val="1"/>
      <charset val="1"/>
    </font>
    <font>
      <b/>
      <sz val="11"/>
      <color rgb="FFFF0000"/>
      <name val="Palatino Linotype"/>
      <family val="1"/>
      <charset val="1"/>
    </font>
    <font>
      <b/>
      <sz val="10"/>
      <color rgb="FFFFFFFF"/>
      <name val="Palatino Linotype"/>
      <family val="1"/>
      <charset val="1"/>
    </font>
    <font>
      <b/>
      <sz val="11"/>
      <color rgb="FF00B050"/>
      <name val="Palatino Linotype"/>
      <family val="1"/>
      <charset val="1"/>
    </font>
    <font>
      <sz val="11"/>
      <color rgb="FF00B050"/>
      <name val="Calibri"/>
      <family val="2"/>
      <charset val="1"/>
    </font>
    <font>
      <b/>
      <sz val="16"/>
      <color rgb="FF00B050"/>
      <name val="Calibri"/>
      <family val="2"/>
      <charset val="1"/>
    </font>
    <font>
      <b/>
      <sz val="11"/>
      <name val="Calibri"/>
      <family val="2"/>
      <charset val="1"/>
    </font>
    <font>
      <sz val="7"/>
      <name val="Palatino Linotype"/>
      <family val="1"/>
      <charset val="1"/>
    </font>
    <font>
      <sz val="11"/>
      <color rgb="FF000000"/>
      <name val="Cambria"/>
      <family val="1"/>
      <charset val="1"/>
    </font>
    <font>
      <b/>
      <sz val="11"/>
      <color rgb="FF00B050"/>
      <name val="Calibri"/>
      <family val="2"/>
      <charset val="1"/>
    </font>
    <font>
      <sz val="10"/>
      <color rgb="FFFFFFFF"/>
      <name val="Palatino Linotype"/>
      <family val="1"/>
      <charset val="1"/>
    </font>
    <font>
      <b/>
      <sz val="14"/>
      <color rgb="FF00B050"/>
      <name val="Palatino Linotype"/>
      <family val="1"/>
      <charset val="1"/>
    </font>
    <font>
      <sz val="11"/>
      <color rgb="FF00B050"/>
      <name val="Palatino Linotype"/>
      <family val="1"/>
      <charset val="1"/>
    </font>
    <font>
      <b/>
      <sz val="12"/>
      <color rgb="FF00B050"/>
      <name val="Palatino Linotype"/>
      <family val="1"/>
      <charset val="1"/>
    </font>
    <font>
      <sz val="11"/>
      <color rgb="FF000000"/>
      <name val="Calibri"/>
      <family val="2"/>
      <charset val="1"/>
    </font>
    <font>
      <sz val="11"/>
      <color rgb="FF000000"/>
      <name val="Palatino Linotype"/>
      <family val="1"/>
    </font>
    <font>
      <b/>
      <sz val="11"/>
      <color rgb="FF000000"/>
      <name val="Palatino Linotype"/>
      <family val="1"/>
    </font>
    <font>
      <i/>
      <sz val="11"/>
      <color rgb="FF000000"/>
      <name val="Palatino Linotype"/>
      <family val="1"/>
    </font>
    <font>
      <sz val="10"/>
      <name val="Palatino Linotype"/>
      <family val="1"/>
    </font>
    <font>
      <sz val="11"/>
      <name val="Palatino Linotype"/>
      <family val="1"/>
    </font>
    <font>
      <b/>
      <sz val="11"/>
      <name val="Palatino Linotype"/>
      <family val="1"/>
    </font>
  </fonts>
  <fills count="10">
    <fill>
      <patternFill patternType="none"/>
    </fill>
    <fill>
      <patternFill patternType="gray125"/>
    </fill>
    <fill>
      <patternFill patternType="solid">
        <fgColor rgb="FFFFFFFF"/>
        <bgColor rgb="FFF2F2F2"/>
      </patternFill>
    </fill>
    <fill>
      <patternFill patternType="solid">
        <fgColor rgb="FF182951"/>
        <bgColor rgb="FF17375E"/>
      </patternFill>
    </fill>
    <fill>
      <patternFill patternType="solid">
        <fgColor rgb="FFC1C5C8"/>
        <bgColor rgb="FFD9D9D9"/>
      </patternFill>
    </fill>
    <fill>
      <patternFill patternType="solid">
        <fgColor rgb="FFCFAC65"/>
        <bgColor rgb="FFA6A6A6"/>
      </patternFill>
    </fill>
    <fill>
      <patternFill patternType="solid">
        <fgColor rgb="FFD9D9D9"/>
        <bgColor rgb="FFC6EFCE"/>
      </patternFill>
    </fill>
    <fill>
      <patternFill patternType="solid">
        <fgColor rgb="FF979797"/>
        <bgColor rgb="FFA6A6A6"/>
      </patternFill>
    </fill>
    <fill>
      <patternFill patternType="solid">
        <fgColor rgb="FFF2F2F2"/>
        <bgColor rgb="FFFFFFFF"/>
      </patternFill>
    </fill>
    <fill>
      <patternFill patternType="solid">
        <fgColor theme="0"/>
        <bgColor indexed="64"/>
      </patternFill>
    </fill>
  </fills>
  <borders count="56">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rgb="FFFFFFFF"/>
      </left>
      <right style="thin">
        <color rgb="FFFFFFFF"/>
      </right>
      <top/>
      <bottom/>
      <diagonal/>
    </border>
    <border>
      <left/>
      <right/>
      <top style="thin">
        <color auto="1"/>
      </top>
      <bottom style="thin">
        <color auto="1"/>
      </bottom>
      <diagonal/>
    </border>
    <border>
      <left/>
      <right style="thin">
        <color rgb="FFFFFFFF"/>
      </right>
      <top/>
      <bottom/>
      <diagonal/>
    </border>
    <border>
      <left/>
      <right/>
      <top/>
      <bottom style="thin">
        <color auto="1"/>
      </bottom>
      <diagonal/>
    </border>
    <border>
      <left style="hair">
        <color rgb="FFFFFFFF"/>
      </left>
      <right style="hair">
        <color rgb="FFFFFFFF"/>
      </right>
      <top style="hair">
        <color rgb="FFFFFFFF"/>
      </top>
      <bottom style="hair">
        <color rgb="FFFFFFFF"/>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rgb="FFFFFFFF"/>
      </left>
      <right style="thin">
        <color rgb="FFFFFFFF"/>
      </right>
      <top style="thin">
        <color rgb="FFFFFFFF"/>
      </top>
      <bottom style="thin">
        <color rgb="FFFFFFFF"/>
      </bottom>
      <diagonal/>
    </border>
    <border>
      <left style="thin">
        <color auto="1"/>
      </left>
      <right/>
      <top style="thin">
        <color auto="1"/>
      </top>
      <bottom style="thin">
        <color rgb="FFFFFFFF"/>
      </bottom>
      <diagonal/>
    </border>
    <border>
      <left style="thin">
        <color auto="1"/>
      </left>
      <right/>
      <top style="thin">
        <color rgb="FFFFFFFF"/>
      </top>
      <bottom style="thin">
        <color rgb="FFFFFFFF"/>
      </bottom>
      <diagonal/>
    </border>
    <border>
      <left style="thin">
        <color auto="1"/>
      </left>
      <right/>
      <top style="thin">
        <color rgb="FFFFFFFF"/>
      </top>
      <bottom style="thin">
        <color auto="1"/>
      </bottom>
      <diagonal/>
    </border>
    <border>
      <left/>
      <right/>
      <top style="thin">
        <color auto="1"/>
      </top>
      <bottom style="hair">
        <color auto="1"/>
      </bottom>
      <diagonal/>
    </border>
    <border>
      <left style="hair">
        <color auto="1"/>
      </left>
      <right/>
      <top/>
      <bottom/>
      <diagonal/>
    </border>
    <border>
      <left/>
      <right style="hair">
        <color auto="1"/>
      </right>
      <top/>
      <bottom/>
      <diagonal/>
    </border>
    <border>
      <left/>
      <right/>
      <top/>
      <bottom style="double">
        <color auto="1"/>
      </bottom>
      <diagonal/>
    </border>
    <border>
      <left/>
      <right/>
      <top style="thin">
        <color auto="1"/>
      </top>
      <bottom style="double">
        <color auto="1"/>
      </bottom>
      <diagonal/>
    </border>
    <border>
      <left/>
      <right style="hair">
        <color auto="1"/>
      </right>
      <top/>
      <bottom style="thin">
        <color auto="1"/>
      </bottom>
      <diagonal/>
    </border>
    <border>
      <left/>
      <right style="hair">
        <color auto="1"/>
      </right>
      <top style="thin">
        <color auto="1"/>
      </top>
      <bottom style="double">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FFFFFF"/>
      </left>
      <right style="thin">
        <color rgb="FFFFFFFF"/>
      </right>
      <top/>
      <bottom style="thin">
        <color auto="1"/>
      </bottom>
      <diagonal/>
    </border>
    <border>
      <left/>
      <right/>
      <top style="thin">
        <color rgb="FFFFFFFF"/>
      </top>
      <bottom/>
      <diagonal/>
    </border>
    <border>
      <left style="thin">
        <color auto="1"/>
      </left>
      <right style="thin">
        <color auto="1"/>
      </right>
      <top style="thin">
        <color auto="1"/>
      </top>
      <bottom style="thin">
        <color rgb="FFFFFFFF"/>
      </bottom>
      <diagonal/>
    </border>
    <border>
      <left style="thin">
        <color auto="1"/>
      </left>
      <right style="thin">
        <color auto="1"/>
      </right>
      <top style="thin">
        <color rgb="FFFFFFFF"/>
      </top>
      <bottom style="thin">
        <color rgb="FFFFFFFF"/>
      </bottom>
      <diagonal/>
    </border>
    <border>
      <left style="thin">
        <color auto="1"/>
      </left>
      <right style="thin">
        <color auto="1"/>
      </right>
      <top style="thin">
        <color rgb="FFFFFFFF"/>
      </top>
      <bottom style="thin">
        <color auto="1"/>
      </bottom>
      <diagonal/>
    </border>
    <border>
      <left style="thin">
        <color rgb="FFFFFFFF"/>
      </left>
      <right/>
      <top/>
      <bottom/>
      <diagonal/>
    </border>
    <border>
      <left style="thin">
        <color auto="1"/>
      </left>
      <right style="thin">
        <color rgb="FFFFFFFF"/>
      </right>
      <top style="thin">
        <color rgb="FFFFFFFF"/>
      </top>
      <bottom style="thin">
        <color rgb="FFFFFFFF"/>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7">
    <xf numFmtId="0" fontId="0" fillId="0" borderId="0"/>
    <xf numFmtId="164" fontId="58" fillId="0" borderId="0" applyBorder="0" applyProtection="0"/>
    <xf numFmtId="167" fontId="58" fillId="0" borderId="0" applyBorder="0" applyProtection="0"/>
    <xf numFmtId="0" fontId="22" fillId="0" borderId="0" applyBorder="0" applyProtection="0"/>
    <xf numFmtId="0" fontId="58" fillId="0" borderId="0" applyBorder="0" applyProtection="0"/>
    <xf numFmtId="164" fontId="58" fillId="0" borderId="0" applyBorder="0" applyProtection="0"/>
    <xf numFmtId="0" fontId="58" fillId="0" borderId="0"/>
  </cellStyleXfs>
  <cellXfs count="436">
    <xf numFmtId="0" fontId="0" fillId="0" borderId="0" xfId="0"/>
    <xf numFmtId="0" fontId="8"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center" wrapText="1"/>
    </xf>
    <xf numFmtId="0" fontId="2" fillId="0" borderId="2" xfId="0" applyFont="1" applyBorder="1" applyAlignment="1">
      <alignment vertical="center" wrapText="1"/>
    </xf>
    <xf numFmtId="0" fontId="2" fillId="0" borderId="0" xfId="0" applyFont="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4" borderId="2" xfId="0" applyFont="1" applyFill="1" applyBorder="1" applyAlignment="1">
      <alignment vertical="center" wrapText="1"/>
    </xf>
    <xf numFmtId="0" fontId="6" fillId="0" borderId="2" xfId="0" applyFont="1" applyBorder="1" applyAlignment="1">
      <alignment vertical="center" wrapText="1"/>
    </xf>
    <xf numFmtId="0" fontId="2" fillId="0" borderId="2" xfId="0" applyFont="1" applyBorder="1" applyAlignment="1">
      <alignment vertical="center"/>
    </xf>
    <xf numFmtId="0" fontId="8" fillId="0" borderId="2" xfId="0" applyFont="1" applyBorder="1" applyAlignment="1">
      <alignment vertical="center" wrapText="1"/>
    </xf>
    <xf numFmtId="0" fontId="8" fillId="0" borderId="0" xfId="0" applyFont="1" applyAlignment="1">
      <alignment vertical="center"/>
    </xf>
    <xf numFmtId="0" fontId="3" fillId="0" borderId="0" xfId="0" applyFont="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vertical="center" wrapText="1"/>
    </xf>
    <xf numFmtId="0" fontId="5" fillId="0" borderId="0" xfId="0" applyFont="1" applyAlignment="1">
      <alignment vertical="center"/>
    </xf>
    <xf numFmtId="0" fontId="2" fillId="0" borderId="0" xfId="0" applyFont="1"/>
    <xf numFmtId="0" fontId="8" fillId="0" borderId="0" xfId="0" applyFont="1" applyAlignment="1">
      <alignment vertical="center" wrapText="1"/>
    </xf>
    <xf numFmtId="0" fontId="20" fillId="0" borderId="0" xfId="0" applyFont="1" applyAlignment="1">
      <alignment vertical="center"/>
    </xf>
    <xf numFmtId="0" fontId="21" fillId="0" borderId="0" xfId="3" applyFont="1" applyBorder="1" applyAlignment="1" applyProtection="1">
      <alignment vertical="center"/>
    </xf>
    <xf numFmtId="0" fontId="4" fillId="0" borderId="0" xfId="0" applyFont="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24" fillId="0" borderId="0" xfId="0" applyFont="1" applyAlignment="1">
      <alignment vertical="center"/>
    </xf>
    <xf numFmtId="0" fontId="9" fillId="0" borderId="0" xfId="0" applyFont="1" applyAlignment="1">
      <alignment vertical="center"/>
    </xf>
    <xf numFmtId="0" fontId="24" fillId="0" borderId="4" xfId="0" applyFont="1" applyBorder="1" applyAlignment="1">
      <alignment horizontal="center" vertical="center" wrapText="1"/>
    </xf>
    <xf numFmtId="0" fontId="2" fillId="0" borderId="5"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center" vertical="center"/>
    </xf>
    <xf numFmtId="0" fontId="8" fillId="0" borderId="3" xfId="0" applyFont="1" applyBorder="1" applyAlignment="1">
      <alignment vertical="center"/>
    </xf>
    <xf numFmtId="0" fontId="8" fillId="0" borderId="9"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8" fillId="0" borderId="11" xfId="0" applyFont="1" applyBorder="1" applyAlignment="1">
      <alignment vertical="center"/>
    </xf>
    <xf numFmtId="0" fontId="21" fillId="0" borderId="12" xfId="3" applyFont="1" applyBorder="1" applyAlignment="1" applyProtection="1">
      <alignment vertical="center"/>
    </xf>
    <xf numFmtId="164" fontId="2" fillId="0" borderId="0" xfId="1" applyFont="1" applyBorder="1" applyAlignment="1" applyProtection="1">
      <alignment vertical="center"/>
    </xf>
    <xf numFmtId="0" fontId="25" fillId="0" borderId="0" xfId="0" applyFont="1" applyAlignment="1">
      <alignment horizontal="center" vertical="center"/>
    </xf>
    <xf numFmtId="0" fontId="5" fillId="0" borderId="0" xfId="0" applyFont="1" applyAlignment="1">
      <alignment horizontal="center" vertical="center"/>
    </xf>
    <xf numFmtId="0" fontId="26" fillId="0" borderId="13" xfId="0" applyFont="1" applyBorder="1" applyAlignment="1">
      <alignment horizontal="left" vertical="center"/>
    </xf>
    <xf numFmtId="0" fontId="26" fillId="3" borderId="14" xfId="0" applyFont="1" applyFill="1" applyBorder="1" applyAlignment="1">
      <alignment horizontal="left" vertical="center"/>
    </xf>
    <xf numFmtId="0" fontId="26" fillId="0" borderId="13" xfId="0" applyFont="1" applyBorder="1" applyAlignment="1">
      <alignment horizontal="left" vertical="center" wrapText="1"/>
    </xf>
    <xf numFmtId="0" fontId="26" fillId="3" borderId="16" xfId="0" applyFont="1" applyFill="1" applyBorder="1" applyAlignment="1">
      <alignment horizontal="left" vertical="center" wrapText="1"/>
    </xf>
    <xf numFmtId="0" fontId="26" fillId="3" borderId="18" xfId="0" applyFont="1" applyFill="1" applyBorder="1" applyAlignment="1">
      <alignment horizontal="left" vertical="center"/>
    </xf>
    <xf numFmtId="165" fontId="27" fillId="2" borderId="0" xfId="1" applyNumberFormat="1" applyFont="1" applyFill="1" applyBorder="1" applyAlignment="1" applyProtection="1">
      <alignment horizontal="center" vertical="center" wrapText="1"/>
    </xf>
    <xf numFmtId="165" fontId="12" fillId="0" borderId="0" xfId="1" applyNumberFormat="1" applyFont="1" applyBorder="1" applyAlignment="1" applyProtection="1">
      <alignment horizontal="center" vertical="center" wrapText="1"/>
    </xf>
    <xf numFmtId="165" fontId="26" fillId="3" borderId="0" xfId="1" applyNumberFormat="1" applyFont="1" applyFill="1" applyBorder="1" applyAlignment="1" applyProtection="1">
      <alignment horizontal="center" vertical="center" wrapText="1"/>
    </xf>
    <xf numFmtId="165" fontId="26" fillId="3" borderId="19" xfId="1" applyNumberFormat="1" applyFont="1" applyFill="1" applyBorder="1" applyAlignment="1" applyProtection="1">
      <alignment horizontal="center" vertical="center" wrapText="1"/>
    </xf>
    <xf numFmtId="165" fontId="28" fillId="5" borderId="0" xfId="1" applyNumberFormat="1" applyFont="1" applyFill="1" applyBorder="1" applyAlignment="1" applyProtection="1">
      <alignment horizontal="left" vertical="center" wrapText="1"/>
    </xf>
    <xf numFmtId="165" fontId="28" fillId="5" borderId="0" xfId="1" applyNumberFormat="1" applyFont="1" applyFill="1" applyBorder="1" applyAlignment="1" applyProtection="1">
      <alignment vertical="center" wrapText="1"/>
    </xf>
    <xf numFmtId="3" fontId="28" fillId="5" borderId="0" xfId="1" applyNumberFormat="1" applyFont="1" applyFill="1" applyBorder="1" applyAlignment="1" applyProtection="1">
      <alignment horizontal="right" vertical="center" wrapText="1"/>
    </xf>
    <xf numFmtId="165" fontId="28" fillId="0" borderId="0" xfId="1" applyNumberFormat="1" applyFont="1" applyBorder="1" applyAlignment="1" applyProtection="1">
      <alignment horizontal="left" vertical="center" wrapText="1"/>
    </xf>
    <xf numFmtId="165" fontId="28" fillId="0" borderId="0" xfId="1" applyNumberFormat="1" applyFont="1" applyBorder="1" applyAlignment="1" applyProtection="1">
      <alignment vertical="center" wrapText="1"/>
    </xf>
    <xf numFmtId="3" fontId="29" fillId="0" borderId="0" xfId="1" applyNumberFormat="1" applyFont="1" applyBorder="1" applyAlignment="1" applyProtection="1">
      <alignment horizontal="right" vertical="center" wrapText="1"/>
    </xf>
    <xf numFmtId="3" fontId="28" fillId="0" borderId="0" xfId="1" applyNumberFormat="1" applyFont="1" applyBorder="1" applyAlignment="1" applyProtection="1">
      <alignment horizontal="right" vertical="center" wrapText="1"/>
    </xf>
    <xf numFmtId="165" fontId="30" fillId="0" borderId="0" xfId="1" applyNumberFormat="1" applyFont="1" applyBorder="1" applyAlignment="1" applyProtection="1">
      <alignment vertical="center"/>
    </xf>
    <xf numFmtId="3" fontId="30" fillId="2" borderId="0" xfId="1" applyNumberFormat="1" applyFont="1" applyFill="1" applyBorder="1" applyAlignment="1" applyProtection="1">
      <alignment horizontal="right" vertical="center" wrapText="1"/>
    </xf>
    <xf numFmtId="3" fontId="31" fillId="0" borderId="0" xfId="1" applyNumberFormat="1" applyFont="1" applyBorder="1" applyAlignment="1" applyProtection="1">
      <alignment horizontal="right" vertical="center" wrapText="1"/>
    </xf>
    <xf numFmtId="4" fontId="32" fillId="0" borderId="20" xfId="0" applyNumberFormat="1" applyFont="1" applyBorder="1" applyAlignment="1">
      <alignment horizontal="right" vertical="center"/>
    </xf>
    <xf numFmtId="4" fontId="32" fillId="0" borderId="20" xfId="0" applyNumberFormat="1" applyFont="1" applyBorder="1" applyAlignment="1">
      <alignment horizontal="left" vertical="center"/>
    </xf>
    <xf numFmtId="4" fontId="32" fillId="0" borderId="20" xfId="0" applyNumberFormat="1" applyFont="1" applyBorder="1" applyAlignment="1">
      <alignment vertical="center"/>
    </xf>
    <xf numFmtId="0" fontId="2" fillId="0" borderId="0" xfId="0" applyFont="1" applyAlignment="1">
      <alignment vertical="top"/>
    </xf>
    <xf numFmtId="165" fontId="2" fillId="0" borderId="0" xfId="1" applyNumberFormat="1" applyFont="1" applyBorder="1" applyAlignment="1" applyProtection="1">
      <alignment horizontal="left" vertical="center" wrapText="1"/>
    </xf>
    <xf numFmtId="165" fontId="2" fillId="0" borderId="0" xfId="1" applyNumberFormat="1" applyFont="1" applyBorder="1" applyAlignment="1" applyProtection="1">
      <alignment horizontal="left" vertical="center"/>
    </xf>
    <xf numFmtId="165" fontId="2" fillId="0" borderId="0" xfId="1" applyNumberFormat="1" applyFont="1" applyBorder="1" applyAlignment="1" applyProtection="1">
      <alignment vertical="center"/>
    </xf>
    <xf numFmtId="165" fontId="26" fillId="3" borderId="21" xfId="1" applyNumberFormat="1" applyFont="1" applyFill="1" applyBorder="1" applyAlignment="1" applyProtection="1">
      <alignment horizontal="center" vertical="center" wrapText="1"/>
    </xf>
    <xf numFmtId="4" fontId="28" fillId="5" borderId="0" xfId="1" applyNumberFormat="1" applyFont="1" applyFill="1" applyBorder="1" applyAlignment="1" applyProtection="1">
      <alignment horizontal="right" vertical="center" wrapText="1"/>
    </xf>
    <xf numFmtId="165" fontId="29" fillId="0" borderId="0" xfId="1" applyNumberFormat="1" applyFont="1" applyBorder="1" applyAlignment="1" applyProtection="1">
      <alignment horizontal="left" vertical="center" wrapText="1"/>
    </xf>
    <xf numFmtId="4" fontId="28" fillId="0" borderId="0" xfId="1" applyNumberFormat="1" applyFont="1" applyBorder="1" applyAlignment="1" applyProtection="1">
      <alignment horizontal="right" vertical="center" wrapText="1"/>
    </xf>
    <xf numFmtId="166" fontId="58" fillId="2" borderId="0" xfId="1" applyNumberFormat="1" applyFill="1" applyBorder="1" applyAlignment="1" applyProtection="1">
      <alignment horizontal="right"/>
    </xf>
    <xf numFmtId="166" fontId="31" fillId="0" borderId="0" xfId="1" applyNumberFormat="1" applyFont="1" applyBorder="1" applyAlignment="1" applyProtection="1">
      <alignment horizontal="right" vertical="center" wrapText="1"/>
    </xf>
    <xf numFmtId="166" fontId="30" fillId="0" borderId="22" xfId="1" applyNumberFormat="1" applyFont="1" applyBorder="1" applyAlignment="1" applyProtection="1">
      <alignment horizontal="right" vertical="center" wrapText="1"/>
    </xf>
    <xf numFmtId="0" fontId="8" fillId="0" borderId="0" xfId="0" applyFont="1" applyAlignment="1">
      <alignment horizontal="center" vertical="center"/>
    </xf>
    <xf numFmtId="165" fontId="26" fillId="3" borderId="23" xfId="1" applyNumberFormat="1" applyFont="1" applyFill="1" applyBorder="1" applyAlignment="1" applyProtection="1">
      <alignment horizontal="center" vertical="center" wrapText="1"/>
    </xf>
    <xf numFmtId="0" fontId="30" fillId="2" borderId="25"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27" xfId="0" applyFont="1" applyFill="1" applyBorder="1" applyAlignment="1">
      <alignment vertical="center"/>
    </xf>
    <xf numFmtId="0" fontId="30" fillId="2" borderId="28" xfId="0" applyFont="1" applyFill="1" applyBorder="1" applyAlignment="1">
      <alignment vertical="center"/>
    </xf>
    <xf numFmtId="0" fontId="30" fillId="2" borderId="22" xfId="0" applyFont="1" applyFill="1" applyBorder="1" applyAlignment="1">
      <alignment vertical="center"/>
    </xf>
    <xf numFmtId="4" fontId="32" fillId="0" borderId="1" xfId="0" applyNumberFormat="1" applyFont="1" applyBorder="1" applyAlignment="1">
      <alignment vertical="center"/>
    </xf>
    <xf numFmtId="0" fontId="8" fillId="0" borderId="0" xfId="1" applyNumberFormat="1" applyFont="1" applyBorder="1" applyAlignment="1" applyProtection="1">
      <alignment horizontal="left" vertical="center" wrapText="1"/>
    </xf>
    <xf numFmtId="0" fontId="31" fillId="0" borderId="29" xfId="0" applyFont="1" applyBorder="1" applyAlignment="1">
      <alignment vertical="center"/>
    </xf>
    <xf numFmtId="0" fontId="2" fillId="0" borderId="0" xfId="0" applyFont="1" applyAlignment="1">
      <alignment horizontal="left" vertical="center"/>
    </xf>
    <xf numFmtId="0" fontId="30" fillId="2" borderId="30" xfId="0" applyFont="1" applyFill="1" applyBorder="1" applyAlignment="1">
      <alignment horizontal="center" vertical="center"/>
    </xf>
    <xf numFmtId="0" fontId="31" fillId="0" borderId="31" xfId="0" applyFont="1" applyBorder="1" applyAlignment="1">
      <alignment vertical="center"/>
    </xf>
    <xf numFmtId="0" fontId="30" fillId="0" borderId="30" xfId="0" applyFont="1" applyBorder="1" applyAlignment="1">
      <alignment horizontal="center" vertical="center"/>
    </xf>
    <xf numFmtId="0" fontId="2" fillId="0" borderId="1" xfId="0" applyFont="1" applyBorder="1" applyAlignment="1">
      <alignment vertical="center"/>
    </xf>
    <xf numFmtId="0" fontId="26" fillId="3" borderId="13" xfId="0" applyFont="1" applyFill="1" applyBorder="1" applyAlignment="1">
      <alignment horizontal="left" vertical="center" wrapText="1"/>
    </xf>
    <xf numFmtId="0" fontId="2" fillId="0" borderId="0" xfId="0" applyFont="1" applyAlignment="1">
      <alignment horizontal="center" vertical="center"/>
    </xf>
    <xf numFmtId="165" fontId="26" fillId="3" borderId="32" xfId="1" applyNumberFormat="1" applyFont="1" applyFill="1" applyBorder="1" applyAlignment="1" applyProtection="1">
      <alignment horizontal="center" vertical="center" wrapText="1"/>
    </xf>
    <xf numFmtId="4" fontId="12" fillId="5" borderId="0" xfId="1" applyNumberFormat="1" applyFont="1" applyFill="1" applyBorder="1" applyAlignment="1" applyProtection="1">
      <alignment horizontal="right" vertical="center" wrapText="1"/>
    </xf>
    <xf numFmtId="2" fontId="28" fillId="5" borderId="0" xfId="1" applyNumberFormat="1" applyFont="1" applyFill="1" applyBorder="1" applyAlignment="1" applyProtection="1">
      <alignment horizontal="center" vertical="center" wrapText="1"/>
    </xf>
    <xf numFmtId="165" fontId="28" fillId="5" borderId="0" xfId="1" applyNumberFormat="1" applyFont="1" applyFill="1" applyBorder="1" applyAlignment="1" applyProtection="1">
      <alignment horizontal="center" vertical="center" wrapText="1"/>
    </xf>
    <xf numFmtId="165" fontId="29" fillId="2" borderId="0" xfId="1" applyNumberFormat="1" applyFont="1" applyFill="1" applyBorder="1" applyAlignment="1" applyProtection="1">
      <alignment horizontal="left" vertical="center"/>
    </xf>
    <xf numFmtId="4" fontId="29" fillId="2" borderId="0" xfId="1" applyNumberFormat="1" applyFont="1" applyFill="1" applyBorder="1" applyAlignment="1" applyProtection="1">
      <alignment horizontal="right" vertical="center"/>
    </xf>
    <xf numFmtId="2" fontId="29" fillId="2" borderId="0" xfId="1" applyNumberFormat="1" applyFont="1" applyFill="1" applyBorder="1" applyAlignment="1" applyProtection="1">
      <alignment horizontal="center" vertical="center"/>
    </xf>
    <xf numFmtId="0" fontId="29" fillId="2" borderId="0" xfId="1" applyNumberFormat="1" applyFont="1" applyFill="1" applyBorder="1" applyAlignment="1" applyProtection="1">
      <alignment horizontal="left" vertical="center"/>
    </xf>
    <xf numFmtId="0" fontId="29" fillId="2" borderId="0" xfId="1" applyNumberFormat="1" applyFont="1" applyFill="1" applyBorder="1" applyAlignment="1" applyProtection="1">
      <alignment horizontal="center" vertical="center"/>
    </xf>
    <xf numFmtId="0" fontId="2" fillId="2" borderId="0" xfId="0" applyFont="1" applyFill="1" applyAlignment="1">
      <alignment vertical="center"/>
    </xf>
    <xf numFmtId="165" fontId="29" fillId="2" borderId="27" xfId="1" applyNumberFormat="1" applyFont="1" applyFill="1" applyBorder="1" applyAlignment="1" applyProtection="1">
      <alignment horizontal="left" vertical="center"/>
    </xf>
    <xf numFmtId="4" fontId="29" fillId="2" borderId="27" xfId="1" applyNumberFormat="1" applyFont="1" applyFill="1" applyBorder="1" applyAlignment="1" applyProtection="1">
      <alignment horizontal="right" vertical="center"/>
    </xf>
    <xf numFmtId="2" fontId="29" fillId="2" borderId="27" xfId="1" applyNumberFormat="1" applyFont="1" applyFill="1" applyBorder="1" applyAlignment="1" applyProtection="1">
      <alignment horizontal="center" vertical="center"/>
    </xf>
    <xf numFmtId="0" fontId="29" fillId="2" borderId="27" xfId="1" applyNumberFormat="1" applyFont="1" applyFill="1" applyBorder="1" applyAlignment="1" applyProtection="1">
      <alignment horizontal="left" vertical="center"/>
    </xf>
    <xf numFmtId="0" fontId="2" fillId="0" borderId="0" xfId="0" applyFont="1" applyAlignment="1">
      <alignment horizontal="left"/>
    </xf>
    <xf numFmtId="165" fontId="29" fillId="2" borderId="22" xfId="1" applyNumberFormat="1" applyFont="1" applyFill="1" applyBorder="1" applyAlignment="1" applyProtection="1">
      <alignment horizontal="left" vertical="center"/>
    </xf>
    <xf numFmtId="4" fontId="29" fillId="2" borderId="22" xfId="1" applyNumberFormat="1" applyFont="1" applyFill="1" applyBorder="1" applyAlignment="1" applyProtection="1">
      <alignment horizontal="right" vertical="center"/>
    </xf>
    <xf numFmtId="2" fontId="29" fillId="2" borderId="22" xfId="1" applyNumberFormat="1" applyFont="1" applyFill="1" applyBorder="1" applyAlignment="1" applyProtection="1">
      <alignment horizontal="center" vertical="center"/>
    </xf>
    <xf numFmtId="0" fontId="30" fillId="0" borderId="22" xfId="0" applyFont="1" applyBorder="1" applyAlignment="1">
      <alignment horizontal="left" vertical="center"/>
    </xf>
    <xf numFmtId="4" fontId="32" fillId="0" borderId="0" xfId="0" applyNumberFormat="1" applyFont="1" applyAlignment="1">
      <alignment horizontal="right" vertical="center"/>
    </xf>
    <xf numFmtId="4" fontId="32" fillId="0" borderId="0" xfId="0" applyNumberFormat="1" applyFont="1" applyAlignment="1">
      <alignment horizontal="left" vertical="center"/>
    </xf>
    <xf numFmtId="165" fontId="29" fillId="2" borderId="0" xfId="1" applyNumberFormat="1" applyFont="1" applyFill="1" applyBorder="1" applyAlignment="1" applyProtection="1">
      <alignment horizontal="left" vertical="center" wrapText="1"/>
    </xf>
    <xf numFmtId="4" fontId="2" fillId="0" borderId="0" xfId="0" applyNumberFormat="1" applyFont="1" applyAlignment="1">
      <alignment horizontal="right" vertical="center"/>
    </xf>
    <xf numFmtId="165" fontId="29" fillId="2" borderId="0" xfId="1" applyNumberFormat="1" applyFont="1" applyFill="1" applyBorder="1" applyAlignment="1" applyProtection="1">
      <alignment horizontal="center" vertical="center" wrapText="1"/>
    </xf>
    <xf numFmtId="165" fontId="37" fillId="3" borderId="19" xfId="3" applyNumberFormat="1" applyFont="1" applyFill="1" applyBorder="1" applyAlignment="1" applyProtection="1">
      <alignment horizontal="center" vertical="center" wrapText="1"/>
    </xf>
    <xf numFmtId="0" fontId="30" fillId="5" borderId="0" xfId="0" applyFont="1" applyFill="1" applyAlignment="1">
      <alignment vertical="center"/>
    </xf>
    <xf numFmtId="0" fontId="30" fillId="0" borderId="0" xfId="0" applyFont="1" applyAlignment="1">
      <alignment vertical="center"/>
    </xf>
    <xf numFmtId="4" fontId="12" fillId="0" borderId="0" xfId="1" applyNumberFormat="1" applyFont="1" applyBorder="1" applyAlignment="1" applyProtection="1">
      <alignment horizontal="right" vertical="center" wrapText="1"/>
    </xf>
    <xf numFmtId="4" fontId="28" fillId="4" borderId="0" xfId="1" applyNumberFormat="1" applyFont="1" applyFill="1" applyBorder="1" applyAlignment="1" applyProtection="1">
      <alignment horizontal="right" vertical="center" wrapText="1"/>
    </xf>
    <xf numFmtId="4" fontId="12" fillId="4" borderId="0" xfId="1" applyNumberFormat="1" applyFont="1" applyFill="1" applyBorder="1" applyAlignment="1" applyProtection="1">
      <alignment horizontal="right" vertical="center" wrapText="1"/>
    </xf>
    <xf numFmtId="0" fontId="31" fillId="0" borderId="0" xfId="1" applyNumberFormat="1" applyFont="1" applyBorder="1" applyAlignment="1" applyProtection="1">
      <alignment horizontal="center" vertical="center" wrapText="1"/>
    </xf>
    <xf numFmtId="0" fontId="38" fillId="0" borderId="0" xfId="0" applyFont="1" applyAlignment="1">
      <alignment vertical="center"/>
    </xf>
    <xf numFmtId="4" fontId="12" fillId="2" borderId="0" xfId="1" applyNumberFormat="1" applyFont="1" applyFill="1" applyBorder="1" applyAlignment="1" applyProtection="1">
      <alignment horizontal="right" vertical="center"/>
    </xf>
    <xf numFmtId="4" fontId="29" fillId="0" borderId="0" xfId="1" applyNumberFormat="1" applyFont="1" applyBorder="1" applyAlignment="1" applyProtection="1">
      <alignment horizontal="right" vertical="center" wrapText="1"/>
    </xf>
    <xf numFmtId="4" fontId="6" fillId="2" borderId="0" xfId="1" applyNumberFormat="1" applyFont="1" applyFill="1" applyBorder="1" applyAlignment="1" applyProtection="1">
      <alignment horizontal="right" vertical="center"/>
    </xf>
    <xf numFmtId="0" fontId="31" fillId="6" borderId="0" xfId="1" applyNumberFormat="1" applyFont="1" applyFill="1" applyBorder="1" applyAlignment="1" applyProtection="1">
      <alignment horizontal="center" vertical="center" wrapText="1"/>
    </xf>
    <xf numFmtId="0" fontId="38" fillId="6" borderId="0" xfId="0" applyFont="1" applyFill="1" applyAlignment="1">
      <alignment vertical="center"/>
    </xf>
    <xf numFmtId="4" fontId="29" fillId="6" borderId="0" xfId="1" applyNumberFormat="1" applyFont="1" applyFill="1" applyBorder="1" applyAlignment="1" applyProtection="1">
      <alignment horizontal="right" vertical="center" wrapText="1"/>
    </xf>
    <xf numFmtId="4" fontId="6" fillId="6" borderId="0" xfId="1" applyNumberFormat="1" applyFont="1" applyFill="1" applyBorder="1" applyAlignment="1" applyProtection="1">
      <alignment horizontal="right" vertical="center"/>
    </xf>
    <xf numFmtId="165" fontId="30" fillId="0" borderId="22" xfId="1" applyNumberFormat="1" applyFont="1" applyBorder="1" applyAlignment="1" applyProtection="1">
      <alignment horizontal="left" vertical="center" wrapText="1"/>
    </xf>
    <xf numFmtId="0" fontId="30" fillId="0" borderId="22" xfId="0" applyFont="1" applyBorder="1" applyAlignment="1">
      <alignment vertical="center"/>
    </xf>
    <xf numFmtId="4" fontId="30" fillId="0" borderId="22" xfId="1" applyNumberFormat="1" applyFont="1" applyBorder="1" applyAlignment="1" applyProtection="1">
      <alignment vertical="center"/>
    </xf>
    <xf numFmtId="2" fontId="2" fillId="0" borderId="22" xfId="0" applyNumberFormat="1" applyFont="1" applyBorder="1" applyAlignment="1">
      <alignment vertical="center"/>
    </xf>
    <xf numFmtId="4" fontId="32" fillId="0" borderId="22" xfId="0" applyNumberFormat="1" applyFont="1" applyBorder="1" applyAlignment="1">
      <alignment horizontal="right" vertical="center"/>
    </xf>
    <xf numFmtId="4" fontId="32" fillId="0" borderId="22" xfId="0" applyNumberFormat="1" applyFont="1" applyBorder="1" applyAlignment="1">
      <alignment horizontal="left" vertical="center"/>
    </xf>
    <xf numFmtId="4" fontId="29" fillId="0" borderId="0" xfId="1" applyNumberFormat="1" applyFont="1" applyBorder="1" applyAlignment="1" applyProtection="1">
      <alignment horizontal="right" vertical="center"/>
    </xf>
    <xf numFmtId="4" fontId="29" fillId="0" borderId="0" xfId="1" applyNumberFormat="1" applyFont="1" applyBorder="1" applyAlignment="1" applyProtection="1">
      <alignment vertical="center"/>
    </xf>
    <xf numFmtId="4" fontId="6" fillId="0" borderId="0" xfId="0" applyNumberFormat="1" applyFont="1" applyAlignment="1">
      <alignment vertical="center"/>
    </xf>
    <xf numFmtId="0" fontId="31" fillId="6" borderId="22" xfId="0" applyFont="1" applyFill="1" applyBorder="1" applyAlignment="1">
      <alignment horizontal="center" vertical="center"/>
    </xf>
    <xf numFmtId="0" fontId="30" fillId="6" borderId="22" xfId="0" applyFont="1" applyFill="1" applyBorder="1" applyAlignment="1">
      <alignment vertical="center"/>
    </xf>
    <xf numFmtId="4" fontId="29" fillId="6" borderId="22" xfId="1" applyNumberFormat="1" applyFont="1" applyFill="1" applyBorder="1" applyAlignment="1" applyProtection="1">
      <alignment vertical="center"/>
    </xf>
    <xf numFmtId="4" fontId="6" fillId="6" borderId="22" xfId="0" applyNumberFormat="1" applyFont="1" applyFill="1" applyBorder="1" applyAlignment="1">
      <alignment vertical="center"/>
    </xf>
    <xf numFmtId="165" fontId="30" fillId="0" borderId="0" xfId="1" applyNumberFormat="1" applyFont="1" applyBorder="1" applyAlignment="1" applyProtection="1">
      <alignment horizontal="left" vertical="center" wrapText="1"/>
    </xf>
    <xf numFmtId="165" fontId="26" fillId="2" borderId="0" xfId="1" applyNumberFormat="1" applyFont="1" applyFill="1" applyBorder="1" applyAlignment="1" applyProtection="1">
      <alignment horizontal="center" vertical="center" wrapText="1"/>
    </xf>
    <xf numFmtId="0" fontId="29" fillId="0" borderId="0" xfId="0" applyFont="1" applyAlignment="1">
      <alignment vertical="center"/>
    </xf>
    <xf numFmtId="4" fontId="6" fillId="0" borderId="0" xfId="0" applyNumberFormat="1" applyFont="1" applyAlignment="1">
      <alignment horizontal="right" vertical="center"/>
    </xf>
    <xf numFmtId="4" fontId="8" fillId="0" borderId="0" xfId="0" applyNumberFormat="1" applyFont="1" applyAlignment="1">
      <alignment horizontal="right" vertical="center"/>
    </xf>
    <xf numFmtId="165" fontId="42" fillId="2" borderId="0" xfId="1" applyNumberFormat="1" applyFont="1" applyFill="1" applyBorder="1" applyAlignment="1" applyProtection="1">
      <alignment horizontal="left" vertical="center"/>
    </xf>
    <xf numFmtId="165" fontId="2" fillId="0" borderId="0" xfId="1" applyNumberFormat="1" applyFont="1" applyBorder="1" applyAlignment="1" applyProtection="1">
      <alignment horizontal="center" vertical="center"/>
    </xf>
    <xf numFmtId="0" fontId="28" fillId="4" borderId="0" xfId="0" applyFont="1" applyFill="1" applyAlignment="1">
      <alignment vertical="center"/>
    </xf>
    <xf numFmtId="4" fontId="8" fillId="4" borderId="0" xfId="0" applyNumberFormat="1" applyFont="1" applyFill="1" applyAlignment="1">
      <alignment horizontal="right" vertical="center"/>
    </xf>
    <xf numFmtId="4" fontId="8" fillId="4" borderId="22" xfId="0" applyNumberFormat="1" applyFont="1" applyFill="1" applyBorder="1" applyAlignment="1">
      <alignment horizontal="right" vertical="center"/>
    </xf>
    <xf numFmtId="4" fontId="32" fillId="0" borderId="1" xfId="0" applyNumberFormat="1" applyFont="1" applyBorder="1" applyAlignment="1">
      <alignment horizontal="right" vertical="center"/>
    </xf>
    <xf numFmtId="4" fontId="29" fillId="0" borderId="0" xfId="0" applyNumberFormat="1" applyFont="1" applyAlignment="1">
      <alignment vertical="center"/>
    </xf>
    <xf numFmtId="0" fontId="26" fillId="5" borderId="7" xfId="1" applyNumberFormat="1" applyFont="1" applyFill="1" applyBorder="1" applyAlignment="1" applyProtection="1">
      <alignment vertical="center" wrapText="1"/>
    </xf>
    <xf numFmtId="0" fontId="8" fillId="0" borderId="6" xfId="1" applyNumberFormat="1" applyFont="1" applyBorder="1" applyAlignment="1" applyProtection="1">
      <alignment horizontal="left" vertical="center" wrapText="1"/>
    </xf>
    <xf numFmtId="0" fontId="2" fillId="0" borderId="1" xfId="1" applyNumberFormat="1" applyFont="1" applyBorder="1" applyAlignment="1" applyProtection="1">
      <alignment horizontal="left" vertical="center" wrapText="1"/>
    </xf>
    <xf numFmtId="0" fontId="2" fillId="0" borderId="7" xfId="1" applyNumberFormat="1" applyFont="1" applyBorder="1" applyAlignment="1" applyProtection="1">
      <alignment horizontal="left" vertical="center" wrapText="1"/>
    </xf>
    <xf numFmtId="165" fontId="26" fillId="3" borderId="0" xfId="1" applyNumberFormat="1" applyFont="1" applyFill="1" applyBorder="1" applyAlignment="1" applyProtection="1">
      <alignment horizontal="left" vertical="center"/>
    </xf>
    <xf numFmtId="0" fontId="28" fillId="0" borderId="0" xfId="0" applyFont="1" applyAlignment="1">
      <alignment vertical="center"/>
    </xf>
    <xf numFmtId="0" fontId="28" fillId="4" borderId="0" xfId="0" applyFont="1" applyFill="1" applyAlignment="1">
      <alignment horizontal="center" vertical="center"/>
    </xf>
    <xf numFmtId="4" fontId="12" fillId="4" borderId="0" xfId="0" applyNumberFormat="1" applyFont="1" applyFill="1" applyAlignment="1">
      <alignment horizontal="right" vertical="center"/>
    </xf>
    <xf numFmtId="4" fontId="12" fillId="4" borderId="22" xfId="0" applyNumberFormat="1" applyFont="1" applyFill="1" applyBorder="1" applyAlignment="1">
      <alignment horizontal="right" vertical="center"/>
    </xf>
    <xf numFmtId="4" fontId="44" fillId="0" borderId="1" xfId="0" applyNumberFormat="1" applyFont="1" applyBorder="1" applyAlignment="1">
      <alignment horizontal="left" vertical="center"/>
    </xf>
    <xf numFmtId="4" fontId="35" fillId="0" borderId="1" xfId="0" applyNumberFormat="1" applyFont="1" applyBorder="1" applyAlignment="1">
      <alignment vertical="center"/>
    </xf>
    <xf numFmtId="4" fontId="32" fillId="0" borderId="0" xfId="0" applyNumberFormat="1" applyFont="1" applyAlignment="1">
      <alignment vertical="center"/>
    </xf>
    <xf numFmtId="4" fontId="12" fillId="0" borderId="0" xfId="0" applyNumberFormat="1" applyFont="1" applyAlignment="1">
      <alignment vertical="center"/>
    </xf>
    <xf numFmtId="4" fontId="44" fillId="0" borderId="0" xfId="0" applyNumberFormat="1" applyFont="1" applyAlignment="1">
      <alignment horizontal="left" vertical="center"/>
    </xf>
    <xf numFmtId="4" fontId="35" fillId="0" borderId="0" xfId="0" applyNumberFormat="1" applyFont="1" applyAlignment="1">
      <alignment vertical="center"/>
    </xf>
    <xf numFmtId="165" fontId="12" fillId="7" borderId="0" xfId="1" applyNumberFormat="1" applyFont="1" applyFill="1" applyBorder="1" applyAlignment="1" applyProtection="1">
      <alignment horizontal="left" vertical="center"/>
    </xf>
    <xf numFmtId="165" fontId="28" fillId="7" borderId="0" xfId="1" applyNumberFormat="1" applyFont="1" applyFill="1" applyBorder="1" applyAlignment="1" applyProtection="1">
      <alignment horizontal="left" vertical="center" wrapText="1"/>
    </xf>
    <xf numFmtId="4" fontId="12" fillId="7" borderId="0" xfId="1" applyNumberFormat="1" applyFont="1" applyFill="1" applyBorder="1" applyAlignment="1" applyProtection="1">
      <alignment horizontal="right" vertical="center" wrapText="1"/>
    </xf>
    <xf numFmtId="4" fontId="30" fillId="0" borderId="0" xfId="1" applyNumberFormat="1" applyFont="1" applyBorder="1" applyAlignment="1" applyProtection="1">
      <alignment horizontal="right" vertical="center" wrapText="1"/>
    </xf>
    <xf numFmtId="4" fontId="2" fillId="2" borderId="0" xfId="1" applyNumberFormat="1" applyFont="1" applyFill="1" applyBorder="1" applyAlignment="1" applyProtection="1">
      <alignment horizontal="right" vertical="center"/>
    </xf>
    <xf numFmtId="4" fontId="30" fillId="0" borderId="0" xfId="1" applyNumberFormat="1" applyFont="1" applyBorder="1" applyAlignment="1" applyProtection="1">
      <alignment horizontal="right" vertical="center"/>
    </xf>
    <xf numFmtId="0" fontId="31" fillId="0" borderId="22" xfId="1" applyNumberFormat="1" applyFont="1" applyBorder="1" applyAlignment="1" applyProtection="1">
      <alignment horizontal="center" vertical="center" wrapText="1"/>
    </xf>
    <xf numFmtId="0" fontId="38" fillId="0" borderId="22" xfId="0" applyFont="1" applyBorder="1" applyAlignment="1">
      <alignment vertical="center"/>
    </xf>
    <xf numFmtId="4" fontId="30" fillId="0" borderId="22" xfId="1" applyNumberFormat="1" applyFont="1" applyBorder="1" applyAlignment="1" applyProtection="1">
      <alignment horizontal="right" vertical="center" wrapText="1"/>
    </xf>
    <xf numFmtId="4" fontId="2" fillId="2" borderId="22" xfId="1" applyNumberFormat="1" applyFont="1" applyFill="1" applyBorder="1" applyAlignment="1" applyProtection="1">
      <alignment horizontal="right" vertical="center"/>
    </xf>
    <xf numFmtId="0" fontId="26" fillId="3" borderId="33" xfId="0" applyFont="1" applyFill="1" applyBorder="1" applyAlignment="1">
      <alignment horizontal="left" vertical="center" wrapText="1"/>
    </xf>
    <xf numFmtId="0" fontId="26" fillId="3" borderId="34" xfId="0" applyFont="1" applyFill="1" applyBorder="1" applyAlignment="1">
      <alignment horizontal="left" vertical="center" wrapText="1"/>
    </xf>
    <xf numFmtId="0" fontId="26" fillId="3" borderId="35" xfId="0" applyFont="1" applyFill="1" applyBorder="1" applyAlignment="1">
      <alignment horizontal="left" vertical="center" wrapText="1"/>
    </xf>
    <xf numFmtId="0" fontId="8" fillId="0" borderId="37" xfId="0" applyFont="1" applyBorder="1" applyAlignment="1">
      <alignment vertical="center"/>
    </xf>
    <xf numFmtId="0" fontId="2" fillId="0" borderId="38" xfId="0" applyFont="1" applyBorder="1" applyAlignment="1">
      <alignment vertical="center"/>
    </xf>
    <xf numFmtId="0" fontId="2" fillId="0" borderId="37" xfId="0" applyFont="1" applyBorder="1" applyAlignment="1">
      <alignment vertical="center"/>
    </xf>
    <xf numFmtId="0" fontId="8" fillId="0" borderId="37" xfId="0" applyFont="1" applyBorder="1" applyAlignment="1">
      <alignment horizontal="center" vertical="center" wrapText="1"/>
    </xf>
    <xf numFmtId="4" fontId="45" fillId="0" borderId="39" xfId="1" applyNumberFormat="1" applyFont="1" applyBorder="1" applyAlignment="1" applyProtection="1">
      <alignment horizontal="center" vertical="center"/>
    </xf>
    <xf numFmtId="4" fontId="2" fillId="0" borderId="0" xfId="0" applyNumberFormat="1" applyFont="1" applyAlignment="1">
      <alignment vertical="center"/>
    </xf>
    <xf numFmtId="4" fontId="2" fillId="0" borderId="22" xfId="0" applyNumberFormat="1" applyFont="1" applyBorder="1" applyAlignment="1">
      <alignment vertical="center"/>
    </xf>
    <xf numFmtId="4" fontId="8" fillId="0" borderId="40" xfId="0" applyNumberFormat="1" applyFont="1" applyBorder="1" applyAlignment="1">
      <alignment vertical="center"/>
    </xf>
    <xf numFmtId="4" fontId="2" fillId="0" borderId="38" xfId="0" applyNumberFormat="1" applyFont="1" applyBorder="1" applyAlignment="1">
      <alignment vertical="center"/>
    </xf>
    <xf numFmtId="4" fontId="2" fillId="0" borderId="41" xfId="0" applyNumberFormat="1" applyFont="1" applyBorder="1" applyAlignment="1">
      <alignment vertical="center"/>
    </xf>
    <xf numFmtId="167" fontId="8" fillId="0" borderId="42" xfId="2" applyFont="1" applyBorder="1" applyAlignment="1" applyProtection="1">
      <alignment vertical="center"/>
    </xf>
    <xf numFmtId="4" fontId="2" fillId="0" borderId="40" xfId="0" applyNumberFormat="1" applyFont="1" applyBorder="1" applyAlignment="1">
      <alignment vertical="center"/>
    </xf>
    <xf numFmtId="0" fontId="2" fillId="0" borderId="29"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165" fontId="46" fillId="3" borderId="0" xfId="1" applyNumberFormat="1" applyFont="1" applyFill="1" applyBorder="1" applyAlignment="1" applyProtection="1">
      <alignment horizontal="center" vertical="center" wrapText="1"/>
    </xf>
    <xf numFmtId="165" fontId="46" fillId="3" borderId="19" xfId="1" applyNumberFormat="1" applyFont="1" applyFill="1" applyBorder="1" applyAlignment="1" applyProtection="1">
      <alignment horizontal="center" vertical="center" wrapText="1"/>
    </xf>
    <xf numFmtId="3" fontId="30" fillId="0" borderId="0" xfId="1" applyNumberFormat="1" applyFont="1" applyBorder="1" applyAlignment="1" applyProtection="1">
      <alignment horizontal="right" vertical="center" wrapText="1"/>
    </xf>
    <xf numFmtId="3" fontId="30" fillId="0" borderId="0" xfId="0" applyNumberFormat="1" applyFont="1" applyAlignment="1">
      <alignment horizontal="right" vertical="center"/>
    </xf>
    <xf numFmtId="4" fontId="31" fillId="0" borderId="0" xfId="1" applyNumberFormat="1" applyFont="1" applyBorder="1" applyAlignment="1" applyProtection="1">
      <alignment horizontal="right" vertical="center" wrapText="1"/>
    </xf>
    <xf numFmtId="4" fontId="30" fillId="0" borderId="0" xfId="0" applyNumberFormat="1" applyFont="1" applyAlignment="1">
      <alignment horizontal="right" vertical="center"/>
    </xf>
    <xf numFmtId="165" fontId="46" fillId="3" borderId="23" xfId="1" applyNumberFormat="1" applyFont="1" applyFill="1" applyBorder="1" applyAlignment="1" applyProtection="1">
      <alignment horizontal="center" vertical="center" wrapText="1"/>
    </xf>
    <xf numFmtId="0" fontId="30" fillId="2" borderId="27" xfId="0" applyFont="1" applyFill="1" applyBorder="1" applyAlignment="1">
      <alignment horizontal="center" vertical="center"/>
    </xf>
    <xf numFmtId="4" fontId="12" fillId="5" borderId="0" xfId="1" applyNumberFormat="1" applyFont="1" applyFill="1" applyBorder="1" applyAlignment="1" applyProtection="1">
      <alignment horizontal="center" vertical="center" wrapText="1"/>
    </xf>
    <xf numFmtId="4" fontId="29" fillId="2" borderId="0" xfId="1" applyNumberFormat="1" applyFont="1" applyFill="1" applyBorder="1" applyAlignment="1" applyProtection="1">
      <alignment horizontal="right" vertical="center" wrapText="1"/>
    </xf>
    <xf numFmtId="4" fontId="29"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horizontal="left" vertical="center"/>
    </xf>
    <xf numFmtId="165" fontId="29" fillId="2" borderId="22" xfId="1"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165" fontId="31" fillId="0" borderId="0" xfId="1" applyNumberFormat="1" applyFont="1" applyBorder="1" applyAlignment="1" applyProtection="1">
      <alignment horizontal="center" vertical="center" wrapText="1"/>
    </xf>
    <xf numFmtId="0" fontId="31" fillId="0" borderId="0" xfId="0" applyFont="1" applyAlignment="1">
      <alignment horizontal="left" vertical="center"/>
    </xf>
    <xf numFmtId="165" fontId="31" fillId="6" borderId="0" xfId="1" applyNumberFormat="1" applyFont="1" applyFill="1" applyBorder="1" applyAlignment="1" applyProtection="1">
      <alignment horizontal="center" vertical="center" wrapText="1"/>
    </xf>
    <xf numFmtId="0" fontId="31" fillId="6" borderId="0" xfId="0" applyFont="1" applyFill="1" applyAlignment="1">
      <alignment horizontal="left" vertical="center"/>
    </xf>
    <xf numFmtId="0" fontId="31" fillId="0" borderId="0" xfId="0" applyFont="1" applyAlignment="1">
      <alignment vertical="center"/>
    </xf>
    <xf numFmtId="165" fontId="47" fillId="2" borderId="0" xfId="1" applyNumberFormat="1" applyFont="1" applyFill="1" applyBorder="1" applyAlignment="1" applyProtection="1">
      <alignment horizontal="left" vertical="center"/>
    </xf>
    <xf numFmtId="0" fontId="8" fillId="0" borderId="0" xfId="1" applyNumberFormat="1" applyFont="1" applyBorder="1" applyAlignment="1" applyProtection="1">
      <alignment vertical="center" wrapText="1"/>
    </xf>
    <xf numFmtId="0" fontId="48" fillId="0" borderId="0" xfId="0" applyFont="1"/>
    <xf numFmtId="4" fontId="29" fillId="0" borderId="22" xfId="1" applyNumberFormat="1" applyFont="1" applyBorder="1" applyAlignment="1" applyProtection="1">
      <alignment horizontal="right" vertical="center" wrapText="1"/>
    </xf>
    <xf numFmtId="4" fontId="6" fillId="2" borderId="22" xfId="1" applyNumberFormat="1" applyFont="1" applyFill="1" applyBorder="1" applyAlignment="1" applyProtection="1">
      <alignment horizontal="right" vertical="center"/>
    </xf>
    <xf numFmtId="0" fontId="2" fillId="0" borderId="0" xfId="0" applyFont="1" applyAlignment="1">
      <alignment horizontal="left" vertical="top"/>
    </xf>
    <xf numFmtId="0" fontId="2" fillId="0" borderId="22" xfId="0" applyFont="1" applyBorder="1" applyAlignment="1">
      <alignment horizontal="left" vertical="top"/>
    </xf>
    <xf numFmtId="0" fontId="2" fillId="0" borderId="9" xfId="0" applyFont="1" applyBorder="1" applyAlignment="1">
      <alignment horizontal="left" vertical="top"/>
    </xf>
    <xf numFmtId="0" fontId="6"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vertical="center" wrapText="1"/>
    </xf>
    <xf numFmtId="0" fontId="12" fillId="0" borderId="0" xfId="0" applyFont="1" applyAlignment="1">
      <alignment vertical="center" wrapText="1"/>
    </xf>
    <xf numFmtId="0" fontId="1" fillId="0" borderId="0" xfId="0" applyFont="1" applyAlignment="1">
      <alignment vertical="center"/>
    </xf>
    <xf numFmtId="165" fontId="12" fillId="0" borderId="0" xfId="1" applyNumberFormat="1" applyFont="1" applyBorder="1" applyAlignment="1" applyProtection="1">
      <alignment vertical="center" wrapText="1"/>
    </xf>
    <xf numFmtId="165" fontId="6" fillId="0" borderId="0" xfId="1" applyNumberFormat="1" applyFont="1" applyBorder="1" applyAlignment="1" applyProtection="1">
      <alignment horizontal="left" vertical="center" wrapText="1"/>
    </xf>
    <xf numFmtId="165" fontId="6" fillId="0" borderId="0" xfId="1" applyNumberFormat="1" applyFont="1" applyBorder="1" applyAlignment="1" applyProtection="1">
      <alignment horizontal="left" vertical="center"/>
    </xf>
    <xf numFmtId="165" fontId="6" fillId="0" borderId="0" xfId="1" applyNumberFormat="1" applyFont="1" applyBorder="1" applyAlignment="1" applyProtection="1">
      <alignment vertical="center"/>
    </xf>
    <xf numFmtId="165" fontId="26" fillId="3" borderId="45" xfId="1" applyNumberFormat="1" applyFont="1" applyFill="1" applyBorder="1" applyAlignment="1" applyProtection="1">
      <alignment horizontal="center" vertical="center" wrapText="1"/>
    </xf>
    <xf numFmtId="165" fontId="28" fillId="0" borderId="0" xfId="1" applyNumberFormat="1" applyFont="1" applyBorder="1" applyAlignment="1" applyProtection="1">
      <alignment horizontal="center" vertical="center" wrapText="1"/>
    </xf>
    <xf numFmtId="4" fontId="29" fillId="0" borderId="0" xfId="1" applyNumberFormat="1" applyFont="1" applyBorder="1" applyAlignment="1" applyProtection="1">
      <alignment horizontal="center" vertical="center" wrapText="1"/>
    </xf>
    <xf numFmtId="4" fontId="28" fillId="0" borderId="0" xfId="1" applyNumberFormat="1" applyFont="1" applyBorder="1" applyAlignment="1" applyProtection="1">
      <alignment horizontal="center" vertical="center" wrapText="1"/>
    </xf>
    <xf numFmtId="0" fontId="29" fillId="0" borderId="0" xfId="1" applyNumberFormat="1" applyFont="1" applyBorder="1" applyAlignment="1" applyProtection="1">
      <alignment vertical="center" wrapText="1"/>
    </xf>
    <xf numFmtId="4" fontId="29" fillId="0" borderId="0" xfId="1" applyNumberFormat="1" applyFont="1" applyBorder="1" applyAlignment="1" applyProtection="1">
      <alignment vertical="center" wrapText="1"/>
    </xf>
    <xf numFmtId="0" fontId="1" fillId="0" borderId="0" xfId="0" applyFont="1"/>
    <xf numFmtId="0" fontId="30" fillId="0" borderId="22" xfId="0" applyFont="1" applyBorder="1" applyAlignment="1">
      <alignment vertical="center" wrapText="1"/>
    </xf>
    <xf numFmtId="0" fontId="12" fillId="0" borderId="0" xfId="1" applyNumberFormat="1" applyFont="1" applyBorder="1" applyAlignment="1" applyProtection="1">
      <alignment vertical="center" wrapText="1"/>
    </xf>
    <xf numFmtId="0" fontId="12" fillId="0" borderId="0" xfId="1" applyNumberFormat="1" applyFont="1" applyBorder="1" applyAlignment="1" applyProtection="1">
      <alignment horizontal="left" vertical="center" wrapText="1"/>
    </xf>
    <xf numFmtId="0" fontId="49"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165" fontId="12" fillId="5" borderId="0" xfId="1" applyNumberFormat="1" applyFont="1" applyFill="1" applyBorder="1" applyAlignment="1" applyProtection="1">
      <alignment horizontal="left" vertical="center" wrapText="1"/>
    </xf>
    <xf numFmtId="0" fontId="29" fillId="5" borderId="0" xfId="0" applyFont="1" applyFill="1" applyAlignment="1">
      <alignment vertical="center"/>
    </xf>
    <xf numFmtId="165" fontId="32" fillId="0" borderId="0" xfId="1" applyNumberFormat="1" applyFont="1" applyBorder="1" applyAlignment="1" applyProtection="1">
      <alignment horizontal="left" vertical="center" wrapText="1"/>
    </xf>
    <xf numFmtId="0" fontId="32" fillId="0" borderId="0" xfId="0" applyFont="1" applyAlignment="1">
      <alignment vertical="center"/>
    </xf>
    <xf numFmtId="165" fontId="32" fillId="6" borderId="0" xfId="1" applyNumberFormat="1" applyFont="1" applyFill="1" applyBorder="1" applyAlignment="1" applyProtection="1">
      <alignment horizontal="left" vertical="center" wrapText="1"/>
    </xf>
    <xf numFmtId="0" fontId="32" fillId="6" borderId="0" xfId="0" applyFont="1" applyFill="1" applyAlignment="1">
      <alignment vertical="center"/>
    </xf>
    <xf numFmtId="0" fontId="28" fillId="0" borderId="0" xfId="1" applyNumberFormat="1" applyFont="1" applyBorder="1" applyAlignment="1" applyProtection="1">
      <alignment horizontal="center" vertical="center" wrapText="1"/>
    </xf>
    <xf numFmtId="4" fontId="6" fillId="0" borderId="0" xfId="1" applyNumberFormat="1" applyFont="1" applyBorder="1" applyAlignment="1" applyProtection="1">
      <alignment horizontal="right" vertical="center" wrapText="1"/>
    </xf>
    <xf numFmtId="0" fontId="28" fillId="6" borderId="22" xfId="0" applyFont="1" applyFill="1" applyBorder="1" applyAlignment="1">
      <alignment horizontal="center" vertical="center"/>
    </xf>
    <xf numFmtId="0" fontId="29" fillId="6" borderId="22" xfId="0" applyFont="1" applyFill="1" applyBorder="1" applyAlignment="1">
      <alignment vertical="center"/>
    </xf>
    <xf numFmtId="0" fontId="50" fillId="0" borderId="0" xfId="0" applyFont="1" applyAlignment="1">
      <alignment vertical="center"/>
    </xf>
    <xf numFmtId="165" fontId="28" fillId="2" borderId="0" xfId="1" applyNumberFormat="1" applyFont="1" applyFill="1" applyBorder="1" applyAlignment="1" applyProtection="1">
      <alignment horizontal="center" vertical="center" wrapText="1"/>
    </xf>
    <xf numFmtId="4" fontId="12" fillId="0" borderId="0" xfId="0" applyNumberFormat="1" applyFont="1" applyAlignment="1">
      <alignment horizontal="right" vertical="center"/>
    </xf>
    <xf numFmtId="165" fontId="6" fillId="0" borderId="0" xfId="1" applyNumberFormat="1" applyFont="1" applyBorder="1" applyAlignment="1" applyProtection="1">
      <alignment horizontal="center" vertical="center"/>
    </xf>
    <xf numFmtId="165" fontId="26" fillId="3" borderId="22" xfId="1" applyNumberFormat="1" applyFont="1" applyFill="1" applyBorder="1" applyAlignment="1" applyProtection="1">
      <alignment horizontal="center" vertical="center" wrapText="1"/>
    </xf>
    <xf numFmtId="165" fontId="12" fillId="2" borderId="0" xfId="1" applyNumberFormat="1" applyFont="1" applyFill="1" applyBorder="1" applyAlignment="1" applyProtection="1">
      <alignment horizontal="center" vertical="center" wrapText="1"/>
    </xf>
    <xf numFmtId="0" fontId="52" fillId="0" borderId="0" xfId="0" applyFont="1" applyAlignment="1">
      <alignment vertical="center"/>
    </xf>
    <xf numFmtId="0" fontId="52" fillId="0" borderId="0" xfId="0" applyFont="1"/>
    <xf numFmtId="165" fontId="12" fillId="0" borderId="46" xfId="1" applyNumberFormat="1" applyFont="1" applyBorder="1" applyAlignment="1" applyProtection="1">
      <alignment horizontal="left" vertical="center" wrapText="1"/>
    </xf>
    <xf numFmtId="0" fontId="52" fillId="0" borderId="0" xfId="0" applyFont="1" applyAlignment="1">
      <alignment horizontal="left" vertical="center"/>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165" fontId="46" fillId="3" borderId="32" xfId="1" applyNumberFormat="1" applyFont="1" applyFill="1" applyBorder="1" applyAlignment="1" applyProtection="1">
      <alignment horizontal="center" vertical="center" wrapText="1"/>
    </xf>
    <xf numFmtId="4" fontId="29" fillId="2" borderId="0" xfId="1" applyNumberFormat="1" applyFont="1" applyFill="1" applyBorder="1" applyAlignment="1" applyProtection="1">
      <alignment horizontal="center" vertical="center"/>
    </xf>
    <xf numFmtId="164" fontId="12" fillId="4" borderId="0" xfId="1" applyFont="1" applyFill="1" applyBorder="1" applyAlignment="1" applyProtection="1">
      <alignment horizontal="right" vertical="center"/>
    </xf>
    <xf numFmtId="0" fontId="38" fillId="0" borderId="0" xfId="0" applyFont="1" applyAlignment="1">
      <alignment horizontal="left" vertical="center"/>
    </xf>
    <xf numFmtId="164" fontId="12" fillId="2" borderId="0" xfId="1" applyFont="1" applyFill="1" applyBorder="1" applyAlignment="1" applyProtection="1">
      <alignment horizontal="right" vertical="center"/>
    </xf>
    <xf numFmtId="164" fontId="6" fillId="2" borderId="0" xfId="1" applyFont="1" applyFill="1" applyBorder="1" applyAlignment="1" applyProtection="1">
      <alignment horizontal="right" vertical="center"/>
    </xf>
    <xf numFmtId="164" fontId="6" fillId="0" borderId="0" xfId="1" applyFont="1" applyBorder="1" applyAlignment="1" applyProtection="1">
      <alignment vertical="center"/>
    </xf>
    <xf numFmtId="0" fontId="38" fillId="6" borderId="0" xfId="0" applyFont="1" applyFill="1" applyAlignment="1">
      <alignment horizontal="left" vertical="center"/>
    </xf>
    <xf numFmtId="4" fontId="29" fillId="6" borderId="0" xfId="1" applyNumberFormat="1" applyFont="1" applyFill="1" applyBorder="1" applyAlignment="1" applyProtection="1">
      <alignment vertical="center"/>
    </xf>
    <xf numFmtId="164" fontId="6" fillId="6" borderId="0" xfId="1" applyFont="1" applyFill="1" applyBorder="1" applyAlignment="1" applyProtection="1">
      <alignment vertical="center"/>
    </xf>
    <xf numFmtId="4" fontId="28" fillId="0" borderId="0" xfId="1" applyNumberFormat="1" applyFont="1" applyBorder="1" applyAlignment="1" applyProtection="1">
      <alignment vertical="center"/>
    </xf>
    <xf numFmtId="164" fontId="12" fillId="0" borderId="0" xfId="1" applyFont="1" applyBorder="1" applyAlignment="1" applyProtection="1">
      <alignment vertical="center"/>
    </xf>
    <xf numFmtId="4" fontId="30" fillId="0" borderId="0" xfId="1" applyNumberFormat="1" applyFont="1" applyBorder="1" applyAlignment="1" applyProtection="1">
      <alignment vertical="center"/>
    </xf>
    <xf numFmtId="2" fontId="2" fillId="0" borderId="0" xfId="0" applyNumberFormat="1" applyFont="1" applyAlignment="1">
      <alignment vertical="center"/>
    </xf>
    <xf numFmtId="0" fontId="31" fillId="8" borderId="22" xfId="0" applyFont="1" applyFill="1" applyBorder="1" applyAlignment="1">
      <alignment horizontal="center" vertical="center"/>
    </xf>
    <xf numFmtId="0" fontId="30" fillId="8" borderId="22" xfId="0" applyFont="1" applyFill="1" applyBorder="1" applyAlignment="1">
      <alignment vertical="center"/>
    </xf>
    <xf numFmtId="4" fontId="29" fillId="8" borderId="22" xfId="1" applyNumberFormat="1" applyFont="1" applyFill="1" applyBorder="1" applyAlignment="1" applyProtection="1">
      <alignment vertical="center"/>
    </xf>
    <xf numFmtId="4" fontId="6" fillId="8" borderId="22" xfId="0" applyNumberFormat="1" applyFont="1" applyFill="1" applyBorder="1" applyAlignment="1">
      <alignment vertical="center"/>
    </xf>
    <xf numFmtId="165" fontId="58" fillId="0" borderId="0" xfId="1" applyNumberFormat="1" applyBorder="1" applyAlignment="1" applyProtection="1">
      <alignment horizontal="center" vertical="center"/>
    </xf>
    <xf numFmtId="0" fontId="53" fillId="0" borderId="0" xfId="0" applyFont="1"/>
    <xf numFmtId="3" fontId="31" fillId="5" borderId="0" xfId="1" applyNumberFormat="1" applyFont="1" applyFill="1" applyBorder="1" applyAlignment="1" applyProtection="1">
      <alignment horizontal="right" vertical="center" wrapText="1"/>
    </xf>
    <xf numFmtId="3" fontId="31" fillId="0" borderId="22" xfId="1" applyNumberFormat="1" applyFont="1" applyBorder="1" applyAlignment="1" applyProtection="1">
      <alignment horizontal="right" vertical="center" wrapText="1"/>
    </xf>
    <xf numFmtId="165" fontId="26" fillId="3" borderId="50" xfId="1" applyNumberFormat="1" applyFont="1" applyFill="1" applyBorder="1" applyAlignment="1" applyProtection="1">
      <alignment horizontal="center" vertical="center" wrapText="1"/>
    </xf>
    <xf numFmtId="4" fontId="54" fillId="0" borderId="0" xfId="1" applyNumberFormat="1" applyFont="1" applyBorder="1" applyAlignment="1" applyProtection="1">
      <alignment horizontal="right" vertical="center" wrapText="1"/>
    </xf>
    <xf numFmtId="4" fontId="46" fillId="0" borderId="0" xfId="1" applyNumberFormat="1" applyFont="1" applyBorder="1" applyAlignment="1" applyProtection="1">
      <alignment horizontal="right" vertical="center" wrapText="1"/>
    </xf>
    <xf numFmtId="4" fontId="31" fillId="0" borderId="22" xfId="1" applyNumberFormat="1" applyFont="1" applyBorder="1" applyAlignment="1" applyProtection="1">
      <alignment horizontal="right" vertical="center" wrapText="1"/>
    </xf>
    <xf numFmtId="0" fontId="55" fillId="0" borderId="0" xfId="0" applyFont="1" applyAlignment="1">
      <alignment vertical="center"/>
    </xf>
    <xf numFmtId="165" fontId="26" fillId="3" borderId="13" xfId="1" applyNumberFormat="1" applyFont="1" applyFill="1" applyBorder="1" applyAlignment="1" applyProtection="1">
      <alignment horizontal="center" vertical="center" wrapText="1"/>
    </xf>
    <xf numFmtId="165" fontId="26" fillId="3" borderId="51" xfId="1" applyNumberFormat="1" applyFont="1" applyFill="1" applyBorder="1" applyAlignment="1" applyProtection="1">
      <alignment horizontal="center" vertical="center" wrapText="1"/>
    </xf>
    <xf numFmtId="0" fontId="56" fillId="0" borderId="0" xfId="0" applyFont="1" applyAlignment="1">
      <alignment vertical="center"/>
    </xf>
    <xf numFmtId="164" fontId="8" fillId="8" borderId="3" xfId="1" applyFont="1" applyFill="1" applyBorder="1" applyAlignment="1" applyProtection="1">
      <alignment vertical="center"/>
    </xf>
    <xf numFmtId="4" fontId="8" fillId="8" borderId="3" xfId="0" applyNumberFormat="1" applyFont="1" applyFill="1" applyBorder="1" applyAlignment="1">
      <alignment vertical="center"/>
    </xf>
    <xf numFmtId="4" fontId="8" fillId="8" borderId="11" xfId="0" applyNumberFormat="1" applyFont="1" applyFill="1" applyBorder="1" applyAlignment="1">
      <alignment vertical="center"/>
    </xf>
    <xf numFmtId="0" fontId="41" fillId="0" borderId="0" xfId="0" applyFont="1" applyAlignment="1">
      <alignment vertical="center"/>
    </xf>
    <xf numFmtId="165" fontId="57" fillId="2" borderId="0" xfId="1" applyNumberFormat="1" applyFont="1" applyFill="1" applyBorder="1" applyAlignment="1" applyProtection="1">
      <alignment horizontal="left" vertical="center"/>
    </xf>
    <xf numFmtId="165" fontId="56" fillId="0" borderId="0" xfId="1" applyNumberFormat="1" applyFont="1" applyBorder="1" applyAlignment="1" applyProtection="1">
      <alignment horizontal="left" vertical="center"/>
    </xf>
    <xf numFmtId="165" fontId="28" fillId="7" borderId="0" xfId="1" applyNumberFormat="1" applyFont="1" applyFill="1" applyBorder="1" applyAlignment="1" applyProtection="1">
      <alignment horizontal="left" vertical="center"/>
    </xf>
    <xf numFmtId="0" fontId="8" fillId="0" borderId="1" xfId="0" applyFont="1" applyBorder="1" applyAlignment="1">
      <alignment vertical="center"/>
    </xf>
    <xf numFmtId="0" fontId="8" fillId="0" borderId="52" xfId="0" applyFont="1" applyBorder="1" applyAlignment="1">
      <alignment vertical="center"/>
    </xf>
    <xf numFmtId="165" fontId="12" fillId="0" borderId="0" xfId="1" applyNumberFormat="1" applyFont="1" applyBorder="1" applyAlignment="1" applyProtection="1">
      <alignment horizontal="left" vertical="center" wrapText="1"/>
    </xf>
    <xf numFmtId="165" fontId="12" fillId="0" borderId="0" xfId="1" applyNumberFormat="1" applyFont="1" applyBorder="1" applyAlignment="1" applyProtection="1">
      <alignment horizontal="center" wrapText="1"/>
    </xf>
    <xf numFmtId="3" fontId="30" fillId="0" borderId="22" xfId="0" applyNumberFormat="1" applyFont="1" applyBorder="1" applyAlignment="1">
      <alignment horizontal="right" vertical="center"/>
    </xf>
    <xf numFmtId="165" fontId="46" fillId="0" borderId="0" xfId="1" applyNumberFormat="1" applyFont="1" applyBorder="1" applyAlignment="1" applyProtection="1">
      <alignment horizontal="center" vertical="center" wrapText="1"/>
    </xf>
    <xf numFmtId="4" fontId="30" fillId="0" borderId="22" xfId="0" applyNumberFormat="1" applyFont="1" applyBorder="1" applyAlignment="1">
      <alignment horizontal="right" vertical="center"/>
    </xf>
    <xf numFmtId="4" fontId="8" fillId="0" borderId="0" xfId="1" applyNumberFormat="1" applyFont="1" applyBorder="1" applyAlignment="1" applyProtection="1">
      <alignment horizontal="right" vertical="center" wrapText="1"/>
    </xf>
    <xf numFmtId="4" fontId="2" fillId="0" borderId="0" xfId="1" applyNumberFormat="1" applyFont="1" applyBorder="1" applyAlignment="1" applyProtection="1">
      <alignment horizontal="right" vertical="center" wrapText="1"/>
    </xf>
    <xf numFmtId="4" fontId="2" fillId="0" borderId="0" xfId="1" applyNumberFormat="1" applyFont="1" applyBorder="1" applyAlignment="1" applyProtection="1">
      <alignment vertical="center"/>
    </xf>
    <xf numFmtId="4" fontId="2" fillId="0" borderId="22" xfId="1" applyNumberFormat="1" applyFont="1" applyBorder="1" applyAlignment="1" applyProtection="1">
      <alignment vertical="center"/>
    </xf>
    <xf numFmtId="0" fontId="31" fillId="0" borderId="22" xfId="0" applyFont="1" applyBorder="1" applyAlignment="1">
      <alignment horizontal="center" vertical="center"/>
    </xf>
    <xf numFmtId="164" fontId="2" fillId="0" borderId="0" xfId="1" applyFont="1" applyBorder="1" applyProtection="1"/>
    <xf numFmtId="0" fontId="0" fillId="0" borderId="0" xfId="0" applyAlignment="1">
      <alignment vertical="center"/>
    </xf>
    <xf numFmtId="0" fontId="0" fillId="3" borderId="0" xfId="0" applyFill="1" applyAlignment="1">
      <alignment vertical="center"/>
    </xf>
    <xf numFmtId="0" fontId="52" fillId="3" borderId="0" xfId="0" applyFont="1" applyFill="1" applyAlignment="1">
      <alignment vertical="center"/>
    </xf>
    <xf numFmtId="165" fontId="30" fillId="9" borderId="0" xfId="1" applyNumberFormat="1" applyFont="1" applyFill="1" applyBorder="1" applyAlignment="1" applyProtection="1">
      <alignment vertical="center"/>
    </xf>
    <xf numFmtId="3" fontId="30" fillId="9" borderId="0" xfId="1" applyNumberFormat="1" applyFont="1" applyFill="1" applyBorder="1" applyAlignment="1" applyProtection="1">
      <alignment horizontal="right" vertical="center" wrapText="1"/>
    </xf>
    <xf numFmtId="3" fontId="31" fillId="9" borderId="0" xfId="1" applyNumberFormat="1" applyFont="1" applyFill="1" applyBorder="1" applyAlignment="1" applyProtection="1">
      <alignment horizontal="right" vertical="center" wrapText="1"/>
    </xf>
    <xf numFmtId="0" fontId="2" fillId="9" borderId="0" xfId="0" applyFont="1" applyFill="1" applyAlignment="1">
      <alignment vertical="center"/>
    </xf>
    <xf numFmtId="3" fontId="30" fillId="9" borderId="0" xfId="0" applyNumberFormat="1" applyFont="1" applyFill="1" applyAlignment="1">
      <alignment horizontal="right" vertical="center"/>
    </xf>
    <xf numFmtId="4" fontId="30" fillId="9" borderId="0" xfId="1" applyNumberFormat="1" applyFont="1" applyFill="1" applyBorder="1" applyAlignment="1" applyProtection="1">
      <alignment horizontal="right" vertical="center" wrapText="1"/>
    </xf>
    <xf numFmtId="4" fontId="31" fillId="9" borderId="0" xfId="1" applyNumberFormat="1" applyFont="1" applyFill="1" applyBorder="1" applyAlignment="1" applyProtection="1">
      <alignment horizontal="right" vertical="center" wrapText="1"/>
    </xf>
    <xf numFmtId="4" fontId="30" fillId="9" borderId="0" xfId="0" applyNumberFormat="1" applyFont="1" applyFill="1" applyAlignment="1">
      <alignment horizontal="right" vertical="center"/>
    </xf>
    <xf numFmtId="164" fontId="58" fillId="0" borderId="0" xfId="1"/>
    <xf numFmtId="168" fontId="28" fillId="5" borderId="0" xfId="1" applyNumberFormat="1" applyFont="1" applyFill="1" applyBorder="1" applyAlignment="1" applyProtection="1">
      <alignment horizontal="right" vertical="center" wrapText="1"/>
    </xf>
    <xf numFmtId="168" fontId="28" fillId="0" borderId="0" xfId="1" applyNumberFormat="1" applyFont="1" applyBorder="1" applyAlignment="1" applyProtection="1">
      <alignment horizontal="right" vertical="center" wrapText="1"/>
    </xf>
    <xf numFmtId="168" fontId="30" fillId="0" borderId="0" xfId="1" applyNumberFormat="1" applyFont="1" applyBorder="1" applyAlignment="1" applyProtection="1">
      <alignment horizontal="right" vertical="center" wrapText="1"/>
    </xf>
    <xf numFmtId="168" fontId="31" fillId="0" borderId="0" xfId="1" applyNumberFormat="1" applyFont="1" applyBorder="1" applyAlignment="1" applyProtection="1">
      <alignment horizontal="right" vertical="center" wrapText="1"/>
    </xf>
    <xf numFmtId="168" fontId="30" fillId="9" borderId="0" xfId="1" applyNumberFormat="1" applyFont="1" applyFill="1" applyBorder="1" applyAlignment="1" applyProtection="1">
      <alignment horizontal="right" vertical="center" wrapText="1"/>
    </xf>
    <xf numFmtId="168" fontId="30" fillId="9" borderId="0" xfId="0" applyNumberFormat="1" applyFont="1" applyFill="1" applyAlignment="1">
      <alignment horizontal="right" vertical="center"/>
    </xf>
    <xf numFmtId="0" fontId="63" fillId="9" borderId="0" xfId="0" applyFont="1" applyFill="1" applyAlignment="1">
      <alignment vertical="center"/>
    </xf>
    <xf numFmtId="168" fontId="62" fillId="9" borderId="22" xfId="1" applyNumberFormat="1" applyFont="1" applyFill="1" applyBorder="1" applyAlignment="1" applyProtection="1">
      <alignment horizontal="right" vertical="center" wrapText="1"/>
    </xf>
    <xf numFmtId="168" fontId="62" fillId="9" borderId="0" xfId="1" applyNumberFormat="1" applyFont="1" applyFill="1" applyBorder="1" applyAlignment="1" applyProtection="1">
      <alignment horizontal="right" vertical="center" wrapText="1"/>
    </xf>
    <xf numFmtId="4" fontId="2" fillId="9" borderId="0" xfId="0" applyNumberFormat="1" applyFont="1" applyFill="1" applyAlignment="1">
      <alignment vertical="center"/>
    </xf>
    <xf numFmtId="4" fontId="30" fillId="9" borderId="22" xfId="1" applyNumberFormat="1" applyFont="1" applyFill="1" applyBorder="1" applyAlignment="1" applyProtection="1">
      <alignment horizontal="right" vertical="center" wrapText="1"/>
    </xf>
    <xf numFmtId="0" fontId="4" fillId="4" borderId="2" xfId="0" applyFont="1" applyFill="1" applyBorder="1" applyAlignment="1">
      <alignment horizontal="left" vertical="center"/>
    </xf>
    <xf numFmtId="0" fontId="2" fillId="0" borderId="4"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3" fillId="3" borderId="0" xfId="0" applyFont="1" applyFill="1" applyAlignment="1">
      <alignment horizontal="center" vertical="center" wrapText="1"/>
    </xf>
    <xf numFmtId="0" fontId="3" fillId="3" borderId="3" xfId="0" applyFont="1" applyFill="1" applyBorder="1" applyAlignment="1">
      <alignment horizontal="center" vertical="center"/>
    </xf>
    <xf numFmtId="0" fontId="6" fillId="0" borderId="4" xfId="0" applyFont="1" applyBorder="1" applyAlignment="1">
      <alignment vertical="center" wrapText="1"/>
    </xf>
    <xf numFmtId="0" fontId="2" fillId="0" borderId="0" xfId="0" applyFont="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14" fillId="5" borderId="0" xfId="0" applyFont="1" applyFill="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6" fillId="0" borderId="0" xfId="1" applyNumberFormat="1" applyFont="1" applyBorder="1" applyAlignment="1" applyProtection="1">
      <alignment horizontal="left" vertical="center" wrapText="1"/>
    </xf>
    <xf numFmtId="0" fontId="10" fillId="4" borderId="0" xfId="0" applyFont="1" applyFill="1" applyAlignment="1">
      <alignment horizontal="left" vertical="center"/>
    </xf>
    <xf numFmtId="0" fontId="10" fillId="4" borderId="0" xfId="0" applyFont="1" applyFill="1" applyAlignment="1">
      <alignment horizontal="left" vertical="center" wrapText="1"/>
    </xf>
    <xf numFmtId="0" fontId="24" fillId="0" borderId="2" xfId="0" applyFont="1" applyBorder="1" applyAlignment="1">
      <alignment horizontal="center" vertical="center"/>
    </xf>
    <xf numFmtId="0" fontId="2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5" xfId="0" applyFont="1" applyBorder="1" applyAlignment="1">
      <alignment horizontal="center" vertical="center" wrapText="1"/>
    </xf>
    <xf numFmtId="0" fontId="2" fillId="0" borderId="17" xfId="0" applyFont="1" applyBorder="1" applyAlignment="1">
      <alignment horizontal="center" vertical="center" wrapText="1"/>
    </xf>
    <xf numFmtId="165" fontId="3" fillId="3" borderId="0" xfId="1" applyNumberFormat="1" applyFont="1" applyFill="1" applyBorder="1" applyAlignment="1" applyProtection="1">
      <alignment horizontal="center" vertical="center" wrapText="1"/>
    </xf>
    <xf numFmtId="165" fontId="12" fillId="0" borderId="0" xfId="1" applyNumberFormat="1" applyFont="1" applyBorder="1" applyAlignment="1" applyProtection="1">
      <alignment horizontal="center"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4" fontId="8" fillId="5" borderId="2" xfId="0" applyNumberFormat="1" applyFont="1" applyFill="1" applyBorder="1" applyAlignment="1">
      <alignment horizontal="left" vertical="center" wrapText="1"/>
    </xf>
    <xf numFmtId="0" fontId="8" fillId="0" borderId="2" xfId="1" applyNumberFormat="1" applyFont="1" applyBorder="1" applyAlignment="1" applyProtection="1">
      <alignment horizontal="left" vertical="top" wrapText="1"/>
    </xf>
    <xf numFmtId="165" fontId="26" fillId="3" borderId="21" xfId="1" applyNumberFormat="1" applyFont="1" applyFill="1" applyBorder="1" applyAlignment="1" applyProtection="1">
      <alignment horizontal="center" vertical="center" wrapText="1"/>
    </xf>
    <xf numFmtId="165" fontId="28" fillId="5" borderId="0" xfId="1" applyNumberFormat="1" applyFont="1" applyFill="1" applyBorder="1" applyAlignment="1" applyProtection="1">
      <alignment horizontal="left" vertical="center" wrapText="1"/>
    </xf>
    <xf numFmtId="165" fontId="29" fillId="0" borderId="0" xfId="1" applyNumberFormat="1" applyFont="1" applyBorder="1" applyAlignment="1" applyProtection="1">
      <alignment horizontal="left" vertical="center" wrapText="1"/>
    </xf>
    <xf numFmtId="0" fontId="29" fillId="0" borderId="0" xfId="1" applyNumberFormat="1" applyFont="1" applyBorder="1" applyAlignment="1" applyProtection="1">
      <alignment horizontal="left" vertical="center" wrapText="1"/>
    </xf>
    <xf numFmtId="0" fontId="30" fillId="0" borderId="22"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165" fontId="26" fillId="3" borderId="0" xfId="1" applyNumberFormat="1" applyFont="1" applyFill="1" applyBorder="1" applyAlignment="1" applyProtection="1">
      <alignment horizontal="center" vertical="center" wrapText="1"/>
    </xf>
    <xf numFmtId="0" fontId="30" fillId="2" borderId="24"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27" xfId="0" applyFont="1" applyFill="1" applyBorder="1" applyAlignment="1">
      <alignment horizontal="left" vertical="center"/>
    </xf>
    <xf numFmtId="0" fontId="30" fillId="2" borderId="22" xfId="0" applyFont="1" applyFill="1" applyBorder="1" applyAlignment="1">
      <alignment horizontal="left" vertical="center" wrapText="1"/>
    </xf>
    <xf numFmtId="0" fontId="8" fillId="0" borderId="2" xfId="0" applyFont="1" applyBorder="1" applyAlignment="1">
      <alignment horizontal="center" vertical="center"/>
    </xf>
    <xf numFmtId="0" fontId="34" fillId="0" borderId="2" xfId="0" applyFont="1" applyBorder="1" applyAlignment="1">
      <alignment horizontal="center" vertical="center"/>
    </xf>
    <xf numFmtId="0" fontId="8" fillId="0" borderId="2" xfId="0" applyFont="1" applyBorder="1" applyAlignment="1">
      <alignment horizontal="center" vertical="center" wrapText="1"/>
    </xf>
    <xf numFmtId="4" fontId="12" fillId="5" borderId="2" xfId="0" applyNumberFormat="1" applyFont="1" applyFill="1" applyBorder="1" applyAlignment="1">
      <alignment horizontal="left" vertical="center" wrapText="1"/>
    </xf>
    <xf numFmtId="0" fontId="8" fillId="0" borderId="2" xfId="1" applyNumberFormat="1" applyFont="1" applyBorder="1" applyAlignment="1" applyProtection="1">
      <alignment horizontal="left" vertical="center" wrapText="1"/>
    </xf>
    <xf numFmtId="165" fontId="28" fillId="4" borderId="0" xfId="1" applyNumberFormat="1" applyFont="1" applyFill="1" applyBorder="1" applyAlignment="1" applyProtection="1">
      <alignment horizontal="left" vertical="center" wrapText="1"/>
    </xf>
    <xf numFmtId="4" fontId="12" fillId="5" borderId="20" xfId="0" applyNumberFormat="1" applyFont="1" applyFill="1" applyBorder="1" applyAlignment="1">
      <alignment horizontal="left" vertical="center" wrapText="1"/>
    </xf>
    <xf numFmtId="0" fontId="8" fillId="0" borderId="10" xfId="1" applyNumberFormat="1" applyFont="1" applyBorder="1" applyAlignment="1" applyProtection="1">
      <alignment horizontal="left" vertical="center" wrapText="1"/>
    </xf>
    <xf numFmtId="165" fontId="41" fillId="0" borderId="0" xfId="1" applyNumberFormat="1" applyFont="1" applyBorder="1" applyAlignment="1" applyProtection="1">
      <alignment horizontal="left" vertical="center" wrapText="1"/>
    </xf>
    <xf numFmtId="0" fontId="10" fillId="5" borderId="6" xfId="1" applyNumberFormat="1" applyFont="1" applyFill="1" applyBorder="1" applyAlignment="1" applyProtection="1">
      <alignment horizontal="left" vertical="center" wrapText="1"/>
    </xf>
    <xf numFmtId="0" fontId="2" fillId="0" borderId="8" xfId="1" applyNumberFormat="1" applyFont="1" applyBorder="1" applyAlignment="1" applyProtection="1">
      <alignment horizontal="left" vertical="center" wrapText="1"/>
    </xf>
    <xf numFmtId="0" fontId="2" fillId="0" borderId="10" xfId="1" applyNumberFormat="1" applyFont="1" applyBorder="1" applyAlignment="1" applyProtection="1">
      <alignment horizontal="left" vertical="center" wrapText="1"/>
    </xf>
    <xf numFmtId="0" fontId="2" fillId="0" borderId="10" xfId="0" applyFont="1" applyBorder="1" applyAlignment="1">
      <alignment horizontal="left" vertical="top"/>
    </xf>
    <xf numFmtId="165" fontId="26" fillId="3" borderId="0" xfId="1" applyNumberFormat="1" applyFont="1" applyFill="1" applyBorder="1" applyAlignment="1" applyProtection="1">
      <alignment horizontal="left" vertical="center"/>
    </xf>
    <xf numFmtId="0" fontId="28" fillId="4" borderId="0" xfId="0" applyFont="1" applyFill="1" applyAlignment="1">
      <alignment horizontal="center" vertical="center"/>
    </xf>
    <xf numFmtId="0" fontId="25" fillId="0" borderId="36" xfId="0" applyFont="1" applyBorder="1" applyAlignment="1">
      <alignment horizontal="center" vertical="center"/>
    </xf>
    <xf numFmtId="0" fontId="26" fillId="3" borderId="30" xfId="0" applyFont="1" applyFill="1" applyBorder="1" applyAlignment="1">
      <alignment horizontal="center" vertical="center"/>
    </xf>
    <xf numFmtId="0" fontId="2" fillId="0" borderId="38" xfId="0" applyFont="1" applyBorder="1" applyAlignment="1">
      <alignment horizontal="left" vertical="center" wrapText="1"/>
    </xf>
    <xf numFmtId="4" fontId="44" fillId="0" borderId="1" xfId="0" applyNumberFormat="1"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wrapText="1"/>
    </xf>
    <xf numFmtId="0" fontId="30" fillId="9" borderId="0" xfId="0" applyFont="1" applyFill="1" applyAlignment="1">
      <alignment horizontal="left" vertical="center" wrapText="1"/>
    </xf>
    <xf numFmtId="165" fontId="46" fillId="3" borderId="21" xfId="1" applyNumberFormat="1" applyFont="1" applyFill="1" applyBorder="1" applyAlignment="1" applyProtection="1">
      <alignment horizontal="center" vertical="center" wrapText="1"/>
    </xf>
    <xf numFmtId="0" fontId="29" fillId="9" borderId="0" xfId="1" applyNumberFormat="1" applyFont="1" applyFill="1" applyBorder="1" applyAlignment="1" applyProtection="1">
      <alignment horizontal="left" vertical="center" wrapText="1"/>
    </xf>
    <xf numFmtId="165" fontId="46" fillId="3" borderId="0" xfId="1" applyNumberFormat="1" applyFont="1" applyFill="1" applyBorder="1" applyAlignment="1" applyProtection="1">
      <alignment horizontal="center" vertical="center" wrapText="1"/>
    </xf>
    <xf numFmtId="4" fontId="32" fillId="0" borderId="20" xfId="0" applyNumberFormat="1" applyFont="1" applyBorder="1" applyAlignment="1">
      <alignment horizontal="left" vertical="center"/>
    </xf>
    <xf numFmtId="165" fontId="41" fillId="0" borderId="1" xfId="1" applyNumberFormat="1" applyFont="1" applyBorder="1" applyAlignment="1" applyProtection="1">
      <alignment horizontal="left" vertical="center" wrapText="1"/>
    </xf>
    <xf numFmtId="4" fontId="32" fillId="0" borderId="1" xfId="0" applyNumberFormat="1" applyFont="1" applyBorder="1" applyAlignment="1">
      <alignment horizontal="left" vertical="center"/>
    </xf>
    <xf numFmtId="0" fontId="10"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2" xfId="1" applyNumberFormat="1" applyFont="1" applyBorder="1" applyAlignment="1" applyProtection="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165" fontId="35" fillId="0" borderId="20" xfId="1" applyNumberFormat="1" applyFont="1" applyBorder="1" applyAlignment="1" applyProtection="1">
      <alignment vertical="center" wrapText="1"/>
    </xf>
    <xf numFmtId="4" fontId="32" fillId="0" borderId="1" xfId="0" applyNumberFormat="1" applyFont="1" applyBorder="1" applyAlignment="1">
      <alignment vertical="center"/>
    </xf>
    <xf numFmtId="0" fontId="51" fillId="0" borderId="0" xfId="0" applyFont="1" applyAlignment="1">
      <alignment horizontal="center" vertical="center"/>
    </xf>
    <xf numFmtId="0" fontId="30" fillId="9" borderId="0" xfId="0" applyFont="1" applyFill="1" applyAlignment="1">
      <alignment horizontal="left" vertical="center"/>
    </xf>
    <xf numFmtId="0" fontId="62" fillId="9" borderId="22" xfId="0" applyFont="1" applyFill="1" applyBorder="1" applyAlignment="1">
      <alignment horizontal="left" vertical="center" wrapText="1"/>
    </xf>
    <xf numFmtId="0" fontId="64" fillId="0" borderId="2" xfId="1" applyNumberFormat="1" applyFont="1" applyBorder="1" applyAlignment="1" applyProtection="1">
      <alignment horizontal="left" vertical="center" wrapText="1"/>
    </xf>
    <xf numFmtId="0" fontId="8" fillId="0" borderId="17" xfId="0" applyFont="1" applyBorder="1" applyAlignment="1">
      <alignment horizontal="center" vertical="center"/>
    </xf>
    <xf numFmtId="0" fontId="8" fillId="0" borderId="44" xfId="0" applyFont="1" applyBorder="1" applyAlignment="1">
      <alignment horizontal="center" vertical="center"/>
    </xf>
    <xf numFmtId="0" fontId="38" fillId="0" borderId="0" xfId="0" applyFont="1" applyAlignment="1">
      <alignment horizontal="center" vertical="center"/>
    </xf>
    <xf numFmtId="0" fontId="2" fillId="0" borderId="10" xfId="0" applyFont="1" applyBorder="1" applyAlignment="1">
      <alignment horizontal="left" vertical="center"/>
    </xf>
    <xf numFmtId="0" fontId="5" fillId="0" borderId="0" xfId="0" applyFont="1" applyAlignment="1">
      <alignment horizont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4" fontId="32" fillId="0" borderId="0" xfId="0" applyNumberFormat="1" applyFont="1" applyAlignment="1">
      <alignment horizontal="left" vertical="center"/>
    </xf>
    <xf numFmtId="0" fontId="8" fillId="0" borderId="3" xfId="1" applyNumberFormat="1" applyFont="1" applyBorder="1" applyAlignment="1" applyProtection="1">
      <alignment horizontal="left" vertical="center" wrapText="1"/>
    </xf>
  </cellXfs>
  <cellStyles count="7">
    <cellStyle name="Hipervínculo" xfId="3" builtinId="8"/>
    <cellStyle name="Millares" xfId="1" builtinId="3"/>
    <cellStyle name="Millares 2" xfId="4" xr:uid="{00000000-0005-0000-0000-000006000000}"/>
    <cellStyle name="Millares 3" xfId="5" xr:uid="{00000000-0005-0000-0000-000007000000}"/>
    <cellStyle name="Normal" xfId="0" builtinId="0"/>
    <cellStyle name="Normal 2 2" xfId="6" xr:uid="{00000000-0005-0000-0000-000008000000}"/>
    <cellStyle name="Porcentaje" xfId="2"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2060"/>
      <rgbColor rgb="FF808000"/>
      <rgbColor rgb="FF800080"/>
      <rgbColor rgb="FF008080"/>
      <rgbColor rgb="FFC1C5C8"/>
      <rgbColor rgb="FF808080"/>
      <rgbColor rgb="FFA6A6A6"/>
      <rgbColor rgb="FF993366"/>
      <rgbColor rgb="FFF2F2F2"/>
      <rgbColor rgb="FFCCFFFF"/>
      <rgbColor rgb="FF660066"/>
      <rgbColor rgb="FFCFAC65"/>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79797"/>
      <rgbColor rgb="FF17375E"/>
      <rgbColor rgb="FF00B050"/>
      <rgbColor rgb="FF003300"/>
      <rgbColor rgb="FF333300"/>
      <rgbColor rgb="FF993300"/>
      <rgbColor rgb="FF993366"/>
      <rgbColor rgb="FF333399"/>
      <rgbColor rgb="FF18295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19080</xdr:colOff>
      <xdr:row>0</xdr:row>
      <xdr:rowOff>0</xdr:rowOff>
    </xdr:from>
    <xdr:to>
      <xdr:col>3</xdr:col>
      <xdr:colOff>1990080</xdr:colOff>
      <xdr:row>2</xdr:row>
      <xdr:rowOff>199800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896" t="7936" r="3188" b="4772"/>
        <a:stretch/>
      </xdr:blipFill>
      <xdr:spPr>
        <a:xfrm>
          <a:off x="2626920" y="0"/>
          <a:ext cx="6230160" cy="618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8640</xdr:colOff>
      <xdr:row>0</xdr:row>
      <xdr:rowOff>8640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4440600" y="0"/>
          <a:ext cx="8640" cy="8640"/>
        </a:xfrm>
        <a:prstGeom prst="rect">
          <a:avLst/>
        </a:prstGeom>
        <a:ln w="0">
          <a:noFill/>
        </a:ln>
      </xdr:spPr>
    </xdr:pic>
    <xdr:clientData/>
  </xdr:twoCellAnchor>
  <xdr:twoCellAnchor editAs="oneCell">
    <xdr:from>
      <xdr:col>2</xdr:col>
      <xdr:colOff>0</xdr:colOff>
      <xdr:row>69</xdr:row>
      <xdr:rowOff>0</xdr:rowOff>
    </xdr:from>
    <xdr:to>
      <xdr:col>2</xdr:col>
      <xdr:colOff>8640</xdr:colOff>
      <xdr:row>69</xdr:row>
      <xdr:rowOff>8640</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440600" y="21812400"/>
          <a:ext cx="8640" cy="8640"/>
        </a:xfrm>
        <a:prstGeom prst="rect">
          <a:avLst/>
        </a:prstGeom>
        <a:ln w="0">
          <a:noFill/>
        </a:ln>
      </xdr:spPr>
    </xdr:pic>
    <xdr:clientData/>
  </xdr:twoCellAnchor>
  <xdr:twoCellAnchor editAs="oneCell">
    <xdr:from>
      <xdr:col>0</xdr:col>
      <xdr:colOff>1157040</xdr:colOff>
      <xdr:row>0</xdr:row>
      <xdr:rowOff>8640</xdr:rowOff>
    </xdr:from>
    <xdr:to>
      <xdr:col>3</xdr:col>
      <xdr:colOff>697680</xdr:colOff>
      <xdr:row>2</xdr:row>
      <xdr:rowOff>186120</xdr:rowOff>
    </xdr:to>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rcRect l="1896" t="7936" r="3188" b="4772"/>
        <a:stretch/>
      </xdr:blipFill>
      <xdr:spPr>
        <a:xfrm>
          <a:off x="1157040" y="8640"/>
          <a:ext cx="6166080" cy="5583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57240</xdr:colOff>
      <xdr:row>0</xdr:row>
      <xdr:rowOff>47520</xdr:rowOff>
    </xdr:from>
    <xdr:to>
      <xdr:col>0</xdr:col>
      <xdr:colOff>642600</xdr:colOff>
      <xdr:row>2</xdr:row>
      <xdr:rowOff>129600</xdr:rowOff>
    </xdr:to>
    <xdr:pic>
      <xdr:nvPicPr>
        <xdr:cNvPr id="4" name="Imagen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57240" y="47520"/>
          <a:ext cx="585360" cy="539280"/>
        </a:xfrm>
        <a:prstGeom prst="rect">
          <a:avLst/>
        </a:prstGeom>
        <a:ln w="0">
          <a:noFill/>
        </a:ln>
      </xdr:spPr>
    </xdr:pic>
    <xdr:clientData/>
  </xdr:twoCellAnchor>
  <xdr:twoCellAnchor editAs="oneCell">
    <xdr:from>
      <xdr:col>3</xdr:col>
      <xdr:colOff>399960</xdr:colOff>
      <xdr:row>62</xdr:row>
      <xdr:rowOff>314280</xdr:rowOff>
    </xdr:from>
    <xdr:to>
      <xdr:col>5</xdr:col>
      <xdr:colOff>1037520</xdr:colOff>
      <xdr:row>64</xdr:row>
      <xdr:rowOff>191520</xdr:rowOff>
    </xdr:to>
    <xdr:pic>
      <xdr:nvPicPr>
        <xdr:cNvPr id="5" name="Imagen 1" descr="Texto&#10;&#10;Descripción generada automáticamente">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stretch/>
      </xdr:blipFill>
      <xdr:spPr>
        <a:xfrm>
          <a:off x="7115760" y="18630720"/>
          <a:ext cx="3839040" cy="887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38160</xdr:colOff>
      <xdr:row>0</xdr:row>
      <xdr:rowOff>47520</xdr:rowOff>
    </xdr:from>
    <xdr:to>
      <xdr:col>0</xdr:col>
      <xdr:colOff>623520</xdr:colOff>
      <xdr:row>2</xdr:row>
      <xdr:rowOff>129600</xdr:rowOff>
    </xdr:to>
    <xdr:pic>
      <xdr:nvPicPr>
        <xdr:cNvPr id="6" name="Imagen 1">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a:stretch/>
      </xdr:blipFill>
      <xdr:spPr>
        <a:xfrm>
          <a:off x="38160" y="47520"/>
          <a:ext cx="585360" cy="539280"/>
        </a:xfrm>
        <a:prstGeom prst="rect">
          <a:avLst/>
        </a:prstGeom>
        <a:ln w="0">
          <a:noFill/>
        </a:ln>
      </xdr:spPr>
    </xdr:pic>
    <xdr:clientData/>
  </xdr:twoCellAnchor>
  <xdr:twoCellAnchor editAs="oneCell">
    <xdr:from>
      <xdr:col>3</xdr:col>
      <xdr:colOff>419100</xdr:colOff>
      <xdr:row>62</xdr:row>
      <xdr:rowOff>333375</xdr:rowOff>
    </xdr:from>
    <xdr:to>
      <xdr:col>5</xdr:col>
      <xdr:colOff>1056660</xdr:colOff>
      <xdr:row>64</xdr:row>
      <xdr:rowOff>210615</xdr:rowOff>
    </xdr:to>
    <xdr:pic>
      <xdr:nvPicPr>
        <xdr:cNvPr id="2" name="Imagen 1" descr="Texto&#10;&#10;Descripción generada automáticamente">
          <a:extLst>
            <a:ext uri="{FF2B5EF4-FFF2-40B4-BE49-F238E27FC236}">
              <a16:creationId xmlns:a16="http://schemas.microsoft.com/office/drawing/2014/main" id="{6D0B680B-E2D9-45DA-9BC7-DD347BE01720}"/>
            </a:ext>
          </a:extLst>
        </xdr:cNvPr>
        <xdr:cNvPicPr/>
      </xdr:nvPicPr>
      <xdr:blipFill>
        <a:blip xmlns:r="http://schemas.openxmlformats.org/officeDocument/2006/relationships" r:embed="rId2"/>
        <a:stretch/>
      </xdr:blipFill>
      <xdr:spPr>
        <a:xfrm>
          <a:off x="6429375" y="18707100"/>
          <a:ext cx="3666510" cy="88689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57240</xdr:colOff>
      <xdr:row>0</xdr:row>
      <xdr:rowOff>38160</xdr:rowOff>
    </xdr:from>
    <xdr:to>
      <xdr:col>0</xdr:col>
      <xdr:colOff>642600</xdr:colOff>
      <xdr:row>2</xdr:row>
      <xdr:rowOff>120240</xdr:rowOff>
    </xdr:to>
    <xdr:pic>
      <xdr:nvPicPr>
        <xdr:cNvPr id="7" name="Imagen 1">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a:stretch/>
      </xdr:blipFill>
      <xdr:spPr>
        <a:xfrm>
          <a:off x="57240" y="38160"/>
          <a:ext cx="585360" cy="5392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47520</xdr:rowOff>
    </xdr:from>
    <xdr:to>
      <xdr:col>0</xdr:col>
      <xdr:colOff>623520</xdr:colOff>
      <xdr:row>2</xdr:row>
      <xdr:rowOff>34200</xdr:rowOff>
    </xdr:to>
    <xdr:pic>
      <xdr:nvPicPr>
        <xdr:cNvPr id="8" name="Imagen 1">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1"/>
        <a:stretch/>
      </xdr:blipFill>
      <xdr:spPr>
        <a:xfrm>
          <a:off x="38160" y="47520"/>
          <a:ext cx="585360" cy="539280"/>
        </a:xfrm>
        <a:prstGeom prst="rect">
          <a:avLst/>
        </a:prstGeom>
        <a:ln w="0">
          <a:noFill/>
        </a:ln>
      </xdr:spPr>
    </xdr:pic>
    <xdr:clientData/>
  </xdr:twoCellAnchor>
  <xdr:twoCellAnchor editAs="oneCell">
    <xdr:from>
      <xdr:col>3</xdr:col>
      <xdr:colOff>447675</xdr:colOff>
      <xdr:row>62</xdr:row>
      <xdr:rowOff>114300</xdr:rowOff>
    </xdr:from>
    <xdr:to>
      <xdr:col>5</xdr:col>
      <xdr:colOff>1085235</xdr:colOff>
      <xdr:row>64</xdr:row>
      <xdr:rowOff>267765</xdr:rowOff>
    </xdr:to>
    <xdr:pic>
      <xdr:nvPicPr>
        <xdr:cNvPr id="2" name="Imagen 1" descr="Texto&#10;&#10;Descripción generada automáticamente">
          <a:extLst>
            <a:ext uri="{FF2B5EF4-FFF2-40B4-BE49-F238E27FC236}">
              <a16:creationId xmlns:a16="http://schemas.microsoft.com/office/drawing/2014/main" id="{B79C0908-96CE-4ACD-86B1-7ADDD2BA495A}"/>
            </a:ext>
          </a:extLst>
        </xdr:cNvPr>
        <xdr:cNvPicPr/>
      </xdr:nvPicPr>
      <xdr:blipFill>
        <a:blip xmlns:r="http://schemas.openxmlformats.org/officeDocument/2006/relationships" r:embed="rId2"/>
        <a:stretch/>
      </xdr:blipFill>
      <xdr:spPr>
        <a:xfrm>
          <a:off x="6667500" y="18697575"/>
          <a:ext cx="3666510" cy="88689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47520</xdr:rowOff>
    </xdr:from>
    <xdr:to>
      <xdr:col>0</xdr:col>
      <xdr:colOff>623520</xdr:colOff>
      <xdr:row>2</xdr:row>
      <xdr:rowOff>129600</xdr:rowOff>
    </xdr:to>
    <xdr:pic>
      <xdr:nvPicPr>
        <xdr:cNvPr id="9" name="Imagen 1">
          <a:extLst>
            <a:ext uri="{FF2B5EF4-FFF2-40B4-BE49-F238E27FC236}">
              <a16:creationId xmlns:a16="http://schemas.microsoft.com/office/drawing/2014/main" id="{00000000-0008-0000-0800-000009000000}"/>
            </a:ext>
          </a:extLst>
        </xdr:cNvPr>
        <xdr:cNvPicPr/>
      </xdr:nvPicPr>
      <xdr:blipFill>
        <a:blip xmlns:r="http://schemas.openxmlformats.org/officeDocument/2006/relationships" r:embed="rId1"/>
        <a:stretch/>
      </xdr:blipFill>
      <xdr:spPr>
        <a:xfrm>
          <a:off x="38160" y="47520"/>
          <a:ext cx="585360" cy="5392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38160</xdr:colOff>
      <xdr:row>0</xdr:row>
      <xdr:rowOff>47520</xdr:rowOff>
    </xdr:from>
    <xdr:to>
      <xdr:col>0</xdr:col>
      <xdr:colOff>623520</xdr:colOff>
      <xdr:row>2</xdr:row>
      <xdr:rowOff>15480</xdr:rowOff>
    </xdr:to>
    <xdr:pic>
      <xdr:nvPicPr>
        <xdr:cNvPr id="10" name="Imagen 1">
          <a:extLst>
            <a:ext uri="{FF2B5EF4-FFF2-40B4-BE49-F238E27FC236}">
              <a16:creationId xmlns:a16="http://schemas.microsoft.com/office/drawing/2014/main" id="{00000000-0008-0000-0900-00000A000000}"/>
            </a:ext>
          </a:extLst>
        </xdr:cNvPr>
        <xdr:cNvPicPr/>
      </xdr:nvPicPr>
      <xdr:blipFill>
        <a:blip xmlns:r="http://schemas.openxmlformats.org/officeDocument/2006/relationships" r:embed="rId1"/>
        <a:stretch/>
      </xdr:blipFill>
      <xdr:spPr>
        <a:xfrm>
          <a:off x="38160" y="47520"/>
          <a:ext cx="585360" cy="539640"/>
        </a:xfrm>
        <a:prstGeom prst="rect">
          <a:avLst/>
        </a:prstGeom>
        <a:ln w="0">
          <a:noFill/>
        </a:ln>
      </xdr:spPr>
    </xdr:pic>
    <xdr:clientData/>
  </xdr:twoCellAnchor>
  <xdr:twoCellAnchor editAs="oneCell">
    <xdr:from>
      <xdr:col>3</xdr:col>
      <xdr:colOff>762000</xdr:colOff>
      <xdr:row>62</xdr:row>
      <xdr:rowOff>295275</xdr:rowOff>
    </xdr:from>
    <xdr:to>
      <xdr:col>5</xdr:col>
      <xdr:colOff>1151910</xdr:colOff>
      <xdr:row>64</xdr:row>
      <xdr:rowOff>172515</xdr:rowOff>
    </xdr:to>
    <xdr:pic>
      <xdr:nvPicPr>
        <xdr:cNvPr id="2" name="Imagen 1" descr="Texto&#10;&#10;Descripción generada automáticamente">
          <a:extLst>
            <a:ext uri="{FF2B5EF4-FFF2-40B4-BE49-F238E27FC236}">
              <a16:creationId xmlns:a16="http://schemas.microsoft.com/office/drawing/2014/main" id="{C7D2F00B-33A4-4AF1-B40E-95A51C094755}"/>
            </a:ext>
          </a:extLst>
        </xdr:cNvPr>
        <xdr:cNvPicPr/>
      </xdr:nvPicPr>
      <xdr:blipFill>
        <a:blip xmlns:r="http://schemas.openxmlformats.org/officeDocument/2006/relationships" r:embed="rId2"/>
        <a:stretch/>
      </xdr:blipFill>
      <xdr:spPr>
        <a:xfrm>
          <a:off x="6886575" y="19164300"/>
          <a:ext cx="3666510" cy="88689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38160</xdr:colOff>
      <xdr:row>0</xdr:row>
      <xdr:rowOff>47520</xdr:rowOff>
    </xdr:from>
    <xdr:to>
      <xdr:col>0</xdr:col>
      <xdr:colOff>623520</xdr:colOff>
      <xdr:row>2</xdr:row>
      <xdr:rowOff>129600</xdr:rowOff>
    </xdr:to>
    <xdr:pic>
      <xdr:nvPicPr>
        <xdr:cNvPr id="11" name="Imagen 2">
          <a:extLst>
            <a:ext uri="{FF2B5EF4-FFF2-40B4-BE49-F238E27FC236}">
              <a16:creationId xmlns:a16="http://schemas.microsoft.com/office/drawing/2014/main" id="{00000000-0008-0000-0A00-00000B000000}"/>
            </a:ext>
          </a:extLst>
        </xdr:cNvPr>
        <xdr:cNvPicPr/>
      </xdr:nvPicPr>
      <xdr:blipFill>
        <a:blip xmlns:r="http://schemas.openxmlformats.org/officeDocument/2006/relationships" r:embed="rId1"/>
        <a:stretch/>
      </xdr:blipFill>
      <xdr:spPr>
        <a:xfrm>
          <a:off x="38160" y="47520"/>
          <a:ext cx="585360" cy="53928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stephanie.salas@mtss.go.cr%20/"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hyperlink" Target="https://meet.google.com/oyq-yvia-jtd?hs=224" TargetMode="External"/><Relationship Id="rId4" Type="http://schemas.openxmlformats.org/officeDocument/2006/relationships/hyperlink" Target="mailto:tatiana.vargas@mtss.go.c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1.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2.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4.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4.vml"/><Relationship Id="rId5" Type="http://schemas.openxmlformats.org/officeDocument/2006/relationships/drawing" Target="../drawings/drawing6.xml"/><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AC65"/>
  </sheetPr>
  <dimension ref="A5:E13"/>
  <sheetViews>
    <sheetView showGridLines="0" tabSelected="1" zoomScale="80" zoomScaleNormal="80" workbookViewId="0">
      <selection activeCell="A5" sqref="A5:E5"/>
    </sheetView>
  </sheetViews>
  <sheetFormatPr baseColWidth="10" defaultColWidth="11.44140625" defaultRowHeight="15.6" x14ac:dyDescent="0.3"/>
  <cols>
    <col min="1" max="1" width="37" style="7" customWidth="1"/>
    <col min="2" max="2" width="34.6640625" style="7" customWidth="1"/>
    <col min="3" max="3" width="25.6640625" style="7" customWidth="1"/>
    <col min="4" max="4" width="36.5546875" style="7" customWidth="1"/>
    <col min="5" max="5" width="27" style="7" customWidth="1"/>
    <col min="6" max="16384" width="11.44140625" style="7"/>
  </cols>
  <sheetData>
    <row r="5" spans="1:5" ht="21" customHeight="1" x14ac:dyDescent="0.3">
      <c r="A5" s="349" t="s">
        <v>6</v>
      </c>
      <c r="B5" s="349"/>
      <c r="C5" s="349"/>
      <c r="D5" s="349"/>
      <c r="E5" s="349"/>
    </row>
    <row r="7" spans="1:5" ht="19.8" x14ac:dyDescent="0.3">
      <c r="A7" s="8" t="s">
        <v>7</v>
      </c>
      <c r="B7" s="8" t="s">
        <v>8</v>
      </c>
      <c r="C7" s="350" t="s">
        <v>9</v>
      </c>
      <c r="D7" s="350"/>
      <c r="E7" s="9" t="s">
        <v>10</v>
      </c>
    </row>
    <row r="8" spans="1:5" ht="36" customHeight="1" x14ac:dyDescent="0.3">
      <c r="A8" s="10" t="s">
        <v>11</v>
      </c>
      <c r="B8" s="11" t="s">
        <v>12</v>
      </c>
      <c r="C8" s="346" t="s">
        <v>13</v>
      </c>
      <c r="D8" s="346"/>
      <c r="E8" s="6" t="s">
        <v>14</v>
      </c>
    </row>
    <row r="9" spans="1:5" ht="36" customHeight="1" x14ac:dyDescent="0.3">
      <c r="A9" s="10" t="s">
        <v>15</v>
      </c>
      <c r="B9" s="11" t="s">
        <v>16</v>
      </c>
      <c r="C9" s="346" t="s">
        <v>17</v>
      </c>
      <c r="D9" s="346"/>
      <c r="E9" s="6" t="s">
        <v>14</v>
      </c>
    </row>
    <row r="10" spans="1:5" ht="71.25" customHeight="1" x14ac:dyDescent="0.3">
      <c r="A10" s="10" t="s">
        <v>18</v>
      </c>
      <c r="B10" s="12" t="s">
        <v>19</v>
      </c>
      <c r="C10" s="351" t="s">
        <v>20</v>
      </c>
      <c r="D10" s="351"/>
      <c r="E10" s="6" t="s">
        <v>21</v>
      </c>
    </row>
    <row r="11" spans="1:5" ht="66.75" customHeight="1" x14ac:dyDescent="0.3">
      <c r="A11" s="345" t="s">
        <v>22</v>
      </c>
      <c r="B11" s="13" t="s">
        <v>23</v>
      </c>
      <c r="C11" s="346" t="s">
        <v>24</v>
      </c>
      <c r="D11" s="346"/>
      <c r="E11" s="6" t="s">
        <v>25</v>
      </c>
    </row>
    <row r="12" spans="1:5" ht="66" customHeight="1" x14ac:dyDescent="0.3">
      <c r="A12" s="345"/>
      <c r="B12" s="13" t="s">
        <v>26</v>
      </c>
      <c r="C12" s="347" t="s">
        <v>27</v>
      </c>
      <c r="D12" s="347"/>
      <c r="E12" s="11" t="s">
        <v>21</v>
      </c>
    </row>
    <row r="13" spans="1:5" ht="138" customHeight="1" x14ac:dyDescent="0.3">
      <c r="A13" s="10" t="s">
        <v>28</v>
      </c>
      <c r="B13" s="6" t="s">
        <v>29</v>
      </c>
      <c r="C13" s="348" t="s">
        <v>30</v>
      </c>
      <c r="D13" s="348"/>
      <c r="E13" s="6" t="s">
        <v>21</v>
      </c>
    </row>
  </sheetData>
  <mergeCells count="9">
    <mergeCell ref="A11:A12"/>
    <mergeCell ref="C11:D11"/>
    <mergeCell ref="C12:D12"/>
    <mergeCell ref="C13:D13"/>
    <mergeCell ref="A5:E5"/>
    <mergeCell ref="C7:D7"/>
    <mergeCell ref="C8:D8"/>
    <mergeCell ref="C9:D9"/>
    <mergeCell ref="C10:D10"/>
  </mergeCells>
  <printOptions horizontalCentered="1"/>
  <pageMargins left="0.118055555555556" right="0.118055555555556" top="0.55138888888888904" bottom="0.55138888888888904" header="0.511811023622047" footer="0.511811023622047"/>
  <pageSetup scale="8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FAC65"/>
  </sheetPr>
  <dimension ref="A1:Q96"/>
  <sheetViews>
    <sheetView showGridLines="0" zoomScale="80" zoomScaleNormal="80" workbookViewId="0">
      <selection activeCell="A5" sqref="A5:D5"/>
    </sheetView>
  </sheetViews>
  <sheetFormatPr baseColWidth="10" defaultColWidth="10.88671875" defaultRowHeight="15.6" x14ac:dyDescent="0.3"/>
  <cols>
    <col min="1" max="1" width="31" style="7" customWidth="1"/>
    <col min="2" max="2" width="32" style="7" customWidth="1"/>
    <col min="3" max="6" width="31" style="7" customWidth="1"/>
    <col min="7" max="16384" width="10.88671875" style="7"/>
  </cols>
  <sheetData>
    <row r="1" spans="1:6" ht="15" customHeight="1" x14ac:dyDescent="0.3"/>
    <row r="2" spans="1:6" ht="15" customHeight="1" x14ac:dyDescent="0.3"/>
    <row r="3" spans="1:6" ht="15" customHeight="1" x14ac:dyDescent="0.3"/>
    <row r="4" spans="1:6" ht="15" customHeight="1" x14ac:dyDescent="0.3"/>
    <row r="5" spans="1:6" ht="42" customHeight="1" x14ac:dyDescent="0.3">
      <c r="A5" s="349" t="s">
        <v>31</v>
      </c>
      <c r="B5" s="349"/>
      <c r="C5" s="349"/>
      <c r="D5" s="349"/>
      <c r="E5" s="14"/>
      <c r="F5" s="14"/>
    </row>
    <row r="6" spans="1:6" ht="9.75" customHeight="1" x14ac:dyDescent="0.3">
      <c r="A6" s="15"/>
      <c r="B6" s="15"/>
      <c r="C6" s="15"/>
      <c r="D6" s="15"/>
      <c r="E6" s="14"/>
      <c r="F6" s="14"/>
    </row>
    <row r="7" spans="1:6" ht="15.75" customHeight="1" x14ac:dyDescent="0.3">
      <c r="A7" s="16" t="s">
        <v>32</v>
      </c>
      <c r="B7" s="15"/>
      <c r="C7" s="15"/>
      <c r="D7" s="15"/>
      <c r="E7" s="14"/>
      <c r="F7" s="14"/>
    </row>
    <row r="8" spans="1:6" ht="9.75" customHeight="1" x14ac:dyDescent="0.3">
      <c r="A8" s="5"/>
      <c r="B8" s="5"/>
      <c r="C8" s="5"/>
      <c r="D8" s="5"/>
      <c r="E8" s="17"/>
      <c r="F8" s="17"/>
    </row>
    <row r="9" spans="1:6" x14ac:dyDescent="0.3">
      <c r="A9" s="352" t="s">
        <v>33</v>
      </c>
      <c r="B9" s="352"/>
      <c r="C9" s="352"/>
      <c r="D9" s="352"/>
      <c r="E9" s="17"/>
      <c r="F9" s="17"/>
    </row>
    <row r="10" spans="1:6" ht="9.75" customHeight="1" x14ac:dyDescent="0.3">
      <c r="A10" s="5"/>
      <c r="B10" s="5"/>
      <c r="C10" s="5"/>
      <c r="D10" s="5"/>
      <c r="E10" s="17"/>
      <c r="F10" s="17"/>
    </row>
    <row r="11" spans="1:6" ht="87.75" customHeight="1" x14ac:dyDescent="0.3">
      <c r="A11" s="353" t="s">
        <v>34</v>
      </c>
      <c r="B11" s="353"/>
      <c r="C11" s="353"/>
      <c r="D11" s="353"/>
      <c r="E11" s="17"/>
      <c r="F11" s="17"/>
    </row>
    <row r="12" spans="1:6" ht="9.75" customHeight="1" x14ac:dyDescent="0.3">
      <c r="A12" s="4"/>
      <c r="B12" s="4"/>
      <c r="C12" s="4"/>
      <c r="D12" s="4"/>
      <c r="E12" s="17"/>
      <c r="F12" s="17"/>
    </row>
    <row r="13" spans="1:6" ht="105" customHeight="1" x14ac:dyDescent="0.3">
      <c r="A13" s="354" t="s">
        <v>35</v>
      </c>
      <c r="B13" s="354"/>
      <c r="C13" s="354"/>
      <c r="D13" s="354"/>
      <c r="E13" s="17"/>
      <c r="F13" s="17"/>
    </row>
    <row r="14" spans="1:6" ht="9.75" customHeight="1" x14ac:dyDescent="0.3">
      <c r="A14" s="3"/>
      <c r="B14" s="3"/>
      <c r="C14" s="3"/>
      <c r="D14" s="3"/>
      <c r="E14" s="17"/>
      <c r="F14" s="17"/>
    </row>
    <row r="15" spans="1:6" ht="79.5" customHeight="1" x14ac:dyDescent="0.3">
      <c r="A15" s="352" t="s">
        <v>36</v>
      </c>
      <c r="B15" s="352"/>
      <c r="C15" s="352"/>
      <c r="D15" s="352"/>
      <c r="E15" s="17"/>
      <c r="F15" s="17"/>
    </row>
    <row r="16" spans="1:6" ht="9.75" customHeight="1" x14ac:dyDescent="0.3">
      <c r="A16" s="5"/>
      <c r="B16" s="5"/>
      <c r="C16" s="5"/>
      <c r="D16" s="5"/>
      <c r="E16" s="17"/>
      <c r="F16" s="17"/>
    </row>
    <row r="17" spans="1:17" ht="20.25" customHeight="1" x14ac:dyDescent="0.3">
      <c r="A17" s="355" t="s">
        <v>37</v>
      </c>
      <c r="B17" s="355"/>
      <c r="C17" s="355"/>
      <c r="D17" s="355"/>
      <c r="E17" s="17"/>
      <c r="F17" s="17"/>
    </row>
    <row r="18" spans="1:17" ht="19.5" customHeight="1" x14ac:dyDescent="0.3">
      <c r="A18" s="18" t="s">
        <v>38</v>
      </c>
    </row>
    <row r="19" spans="1:17" ht="120" customHeight="1" x14ac:dyDescent="0.3">
      <c r="A19" s="356" t="s">
        <v>39</v>
      </c>
      <c r="B19" s="356"/>
      <c r="C19" s="356"/>
      <c r="D19" s="356"/>
      <c r="F19" s="17"/>
    </row>
    <row r="20" spans="1:17" ht="19.5" customHeight="1" x14ac:dyDescent="0.3">
      <c r="A20" s="18" t="s">
        <v>40</v>
      </c>
    </row>
    <row r="21" spans="1:17" ht="4.5" customHeight="1" x14ac:dyDescent="0.3"/>
    <row r="22" spans="1:17" ht="18" customHeight="1" x14ac:dyDescent="0.3">
      <c r="A22" s="357" t="s">
        <v>41</v>
      </c>
      <c r="B22" s="357"/>
      <c r="C22" s="357"/>
      <c r="D22" s="357"/>
      <c r="E22" s="17"/>
      <c r="F22" s="17"/>
      <c r="G22" s="17"/>
      <c r="H22" s="17"/>
      <c r="I22" s="17"/>
      <c r="J22" s="17"/>
      <c r="K22" s="17"/>
      <c r="L22" s="17"/>
      <c r="M22" s="17"/>
      <c r="N22" s="17"/>
      <c r="O22" s="17"/>
      <c r="P22" s="17"/>
      <c r="Q22" s="17"/>
    </row>
    <row r="23" spans="1:17" ht="4.5" customHeight="1" x14ac:dyDescent="0.3">
      <c r="A23" s="5"/>
      <c r="B23" s="5"/>
      <c r="C23" s="5"/>
      <c r="D23" s="5"/>
      <c r="E23" s="17"/>
      <c r="F23" s="17"/>
      <c r="G23" s="17"/>
      <c r="H23" s="17"/>
      <c r="I23" s="17"/>
      <c r="J23" s="17"/>
      <c r="K23" s="17"/>
      <c r="L23" s="17"/>
      <c r="M23" s="17"/>
      <c r="N23" s="17"/>
      <c r="O23" s="17"/>
      <c r="P23" s="17"/>
      <c r="Q23" s="17"/>
    </row>
    <row r="24" spans="1:17" ht="34.5" customHeight="1" x14ac:dyDescent="0.3">
      <c r="A24" s="358" t="s">
        <v>42</v>
      </c>
      <c r="B24" s="358"/>
      <c r="C24" s="358"/>
      <c r="D24" s="358"/>
      <c r="E24" s="17"/>
      <c r="F24" s="17"/>
      <c r="G24" s="17"/>
      <c r="H24" s="17"/>
      <c r="I24" s="17"/>
      <c r="J24" s="17"/>
      <c r="K24" s="17"/>
      <c r="L24" s="17"/>
      <c r="M24" s="17"/>
      <c r="N24" s="17"/>
      <c r="O24" s="17"/>
      <c r="P24" s="17"/>
      <c r="Q24" s="17"/>
    </row>
    <row r="25" spans="1:17" ht="9.75" customHeight="1" x14ac:dyDescent="0.3">
      <c r="A25" s="5"/>
      <c r="B25" s="5"/>
      <c r="C25" s="5"/>
      <c r="D25" s="5"/>
      <c r="E25" s="17"/>
      <c r="F25" s="17"/>
      <c r="G25" s="17"/>
      <c r="H25" s="17"/>
      <c r="I25" s="17"/>
      <c r="J25" s="17"/>
      <c r="K25" s="17"/>
      <c r="L25" s="17"/>
      <c r="M25" s="17"/>
      <c r="N25" s="17"/>
      <c r="O25" s="17"/>
      <c r="P25" s="17"/>
      <c r="Q25" s="17"/>
    </row>
    <row r="26" spans="1:17" ht="19.5" customHeight="1" x14ac:dyDescent="0.3">
      <c r="A26" s="359" t="s">
        <v>43</v>
      </c>
      <c r="B26" s="359"/>
      <c r="C26" s="359"/>
      <c r="D26" s="359"/>
    </row>
    <row r="27" spans="1:17" ht="18" customHeight="1" x14ac:dyDescent="0.3">
      <c r="A27" s="7" t="s">
        <v>44</v>
      </c>
    </row>
    <row r="28" spans="1:17" ht="18" customHeight="1" x14ac:dyDescent="0.3">
      <c r="A28" s="7" t="s">
        <v>45</v>
      </c>
    </row>
    <row r="29" spans="1:17" ht="31.5" customHeight="1" x14ac:dyDescent="0.3">
      <c r="A29" s="352" t="s">
        <v>46</v>
      </c>
      <c r="B29" s="352"/>
      <c r="C29" s="352"/>
      <c r="D29" s="352"/>
    </row>
    <row r="30" spans="1:17" ht="9.75" customHeight="1" x14ac:dyDescent="0.3"/>
    <row r="31" spans="1:17" ht="19.5" customHeight="1" x14ac:dyDescent="0.3">
      <c r="A31" s="359" t="s">
        <v>47</v>
      </c>
      <c r="B31" s="359"/>
      <c r="C31" s="359"/>
      <c r="D31" s="359"/>
    </row>
    <row r="32" spans="1:17" ht="18" customHeight="1" x14ac:dyDescent="0.3">
      <c r="A32" s="7" t="s">
        <v>48</v>
      </c>
    </row>
    <row r="33" spans="1:6" ht="18" customHeight="1" x14ac:dyDescent="0.3">
      <c r="A33" s="7" t="s">
        <v>45</v>
      </c>
    </row>
    <row r="34" spans="1:6" ht="31.5" customHeight="1" x14ac:dyDescent="0.3">
      <c r="A34" s="352" t="s">
        <v>46</v>
      </c>
      <c r="B34" s="352"/>
      <c r="C34" s="352"/>
      <c r="D34" s="352"/>
    </row>
    <row r="35" spans="1:6" ht="9.75" customHeight="1" x14ac:dyDescent="0.3"/>
    <row r="36" spans="1:6" ht="34.5" customHeight="1" x14ac:dyDescent="0.3">
      <c r="A36" s="360" t="s">
        <v>49</v>
      </c>
      <c r="B36" s="360"/>
      <c r="C36" s="360"/>
      <c r="D36" s="360"/>
    </row>
    <row r="37" spans="1:6" ht="18" customHeight="1" x14ac:dyDescent="0.3">
      <c r="A37" s="7" t="s">
        <v>50</v>
      </c>
    </row>
    <row r="38" spans="1:6" ht="18" customHeight="1" x14ac:dyDescent="0.3">
      <c r="A38" s="352" t="s">
        <v>51</v>
      </c>
      <c r="B38" s="352"/>
      <c r="C38" s="352"/>
      <c r="D38" s="352"/>
    </row>
    <row r="39" spans="1:6" ht="9.75" customHeight="1" x14ac:dyDescent="0.3">
      <c r="A39" s="7" t="s">
        <v>52</v>
      </c>
    </row>
    <row r="40" spans="1:6" ht="19.5" customHeight="1" x14ac:dyDescent="0.3">
      <c r="A40" s="360" t="s">
        <v>53</v>
      </c>
      <c r="B40" s="360"/>
      <c r="C40" s="360"/>
      <c r="D40" s="360"/>
    </row>
    <row r="41" spans="1:6" ht="18" customHeight="1" x14ac:dyDescent="0.3">
      <c r="A41" s="7" t="s">
        <v>50</v>
      </c>
    </row>
    <row r="42" spans="1:6" ht="31.5" customHeight="1" x14ac:dyDescent="0.3">
      <c r="A42" s="352" t="s">
        <v>54</v>
      </c>
      <c r="B42" s="352"/>
      <c r="C42" s="352"/>
      <c r="D42" s="352"/>
    </row>
    <row r="43" spans="1:6" ht="9.75" customHeight="1" x14ac:dyDescent="0.3"/>
    <row r="44" spans="1:6" ht="33" customHeight="1" x14ac:dyDescent="0.3">
      <c r="A44" s="358" t="s">
        <v>55</v>
      </c>
      <c r="B44" s="358"/>
      <c r="C44" s="358"/>
      <c r="D44" s="358"/>
    </row>
    <row r="45" spans="1:6" ht="9.75" customHeight="1" x14ac:dyDescent="0.3"/>
    <row r="46" spans="1:6" ht="19.5" customHeight="1" x14ac:dyDescent="0.35">
      <c r="A46" s="360" t="s">
        <v>56</v>
      </c>
      <c r="B46" s="360"/>
      <c r="C46" s="360"/>
      <c r="D46" s="360"/>
      <c r="E46" s="19"/>
      <c r="F46" s="14"/>
    </row>
    <row r="47" spans="1:6" ht="18" customHeight="1" x14ac:dyDescent="0.3">
      <c r="A47" s="7" t="s">
        <v>57</v>
      </c>
    </row>
    <row r="48" spans="1:6" ht="18" customHeight="1" x14ac:dyDescent="0.3">
      <c r="A48" s="7" t="s">
        <v>58</v>
      </c>
    </row>
    <row r="49" spans="1:6" ht="9.75" customHeight="1" x14ac:dyDescent="0.3"/>
    <row r="50" spans="1:6" ht="34.5" customHeight="1" x14ac:dyDescent="0.3">
      <c r="A50" s="360" t="s">
        <v>59</v>
      </c>
      <c r="B50" s="360"/>
      <c r="C50" s="360"/>
      <c r="D50" s="360"/>
    </row>
    <row r="51" spans="1:6" ht="48" customHeight="1" x14ac:dyDescent="0.3">
      <c r="A51" s="352" t="s">
        <v>60</v>
      </c>
      <c r="B51" s="352"/>
      <c r="C51" s="352"/>
      <c r="D51" s="352"/>
    </row>
    <row r="52" spans="1:6" ht="18" customHeight="1" x14ac:dyDescent="0.3">
      <c r="A52" s="7" t="s">
        <v>61</v>
      </c>
    </row>
    <row r="53" spans="1:6" ht="9.75" customHeight="1" x14ac:dyDescent="0.3"/>
    <row r="54" spans="1:6" ht="34.5" customHeight="1" x14ac:dyDescent="0.3">
      <c r="A54" s="360" t="s">
        <v>62</v>
      </c>
      <c r="B54" s="360"/>
      <c r="C54" s="360"/>
      <c r="D54" s="360"/>
      <c r="E54" s="20"/>
      <c r="F54" s="20"/>
    </row>
    <row r="55" spans="1:6" ht="48" customHeight="1" x14ac:dyDescent="0.3">
      <c r="A55" s="352" t="s">
        <v>63</v>
      </c>
      <c r="B55" s="352"/>
      <c r="C55" s="352"/>
      <c r="D55" s="352"/>
    </row>
    <row r="56" spans="1:6" ht="30" customHeight="1" x14ac:dyDescent="0.3">
      <c r="A56" s="352" t="s">
        <v>64</v>
      </c>
      <c r="B56" s="352"/>
      <c r="C56" s="352"/>
      <c r="D56" s="352"/>
    </row>
    <row r="57" spans="1:6" ht="9.75" customHeight="1" x14ac:dyDescent="0.3"/>
    <row r="58" spans="1:6" ht="19.5" customHeight="1" x14ac:dyDescent="0.3">
      <c r="A58" s="360" t="s">
        <v>65</v>
      </c>
      <c r="B58" s="360"/>
      <c r="C58" s="360"/>
      <c r="D58" s="360"/>
      <c r="E58" s="14"/>
      <c r="F58" s="14"/>
    </row>
    <row r="59" spans="1:6" ht="18" customHeight="1" x14ac:dyDescent="0.3">
      <c r="A59" s="7" t="s">
        <v>66</v>
      </c>
    </row>
    <row r="60" spans="1:6" ht="18" customHeight="1" x14ac:dyDescent="0.3">
      <c r="A60" s="7" t="s">
        <v>67</v>
      </c>
    </row>
    <row r="61" spans="1:6" ht="9.75" customHeight="1" x14ac:dyDescent="0.3"/>
    <row r="62" spans="1:6" ht="18" customHeight="1" x14ac:dyDescent="0.3">
      <c r="A62" s="360" t="s">
        <v>68</v>
      </c>
      <c r="B62" s="360"/>
      <c r="C62" s="360"/>
      <c r="D62" s="360"/>
    </row>
    <row r="63" spans="1:6" ht="18" customHeight="1" x14ac:dyDescent="0.3">
      <c r="A63" s="7" t="s">
        <v>69</v>
      </c>
    </row>
    <row r="64" spans="1:6" ht="18" customHeight="1" x14ac:dyDescent="0.3">
      <c r="A64" s="7" t="s">
        <v>70</v>
      </c>
    </row>
    <row r="65" spans="1:4" ht="9.75" customHeight="1" x14ac:dyDescent="0.3"/>
    <row r="66" spans="1:4" ht="19.8" x14ac:dyDescent="0.3">
      <c r="A66" s="21" t="s">
        <v>71</v>
      </c>
    </row>
    <row r="67" spans="1:4" ht="84.75" customHeight="1" x14ac:dyDescent="0.3">
      <c r="A67" s="357" t="s">
        <v>72</v>
      </c>
      <c r="B67" s="357"/>
      <c r="C67" s="357"/>
      <c r="D67" s="357"/>
    </row>
    <row r="68" spans="1:4" ht="9.75" customHeight="1" x14ac:dyDescent="0.3">
      <c r="A68" s="5"/>
      <c r="B68" s="5"/>
      <c r="C68" s="5"/>
      <c r="D68" s="5"/>
    </row>
    <row r="69" spans="1:4" ht="31.5" customHeight="1" x14ac:dyDescent="0.3">
      <c r="A69" s="357" t="s">
        <v>73</v>
      </c>
      <c r="B69" s="357"/>
      <c r="C69" s="357"/>
      <c r="D69" s="357"/>
    </row>
    <row r="70" spans="1:4" ht="18" customHeight="1" x14ac:dyDescent="0.3">
      <c r="A70" s="14" t="s">
        <v>74</v>
      </c>
      <c r="C70" s="22" t="s">
        <v>75</v>
      </c>
      <c r="D70" s="23"/>
    </row>
    <row r="71" spans="1:4" ht="18" customHeight="1" x14ac:dyDescent="0.3">
      <c r="A71" s="14" t="s">
        <v>76</v>
      </c>
      <c r="C71" s="22" t="s">
        <v>77</v>
      </c>
      <c r="D71" s="23"/>
    </row>
    <row r="72" spans="1:4" ht="18" customHeight="1" x14ac:dyDescent="0.3">
      <c r="A72" s="14" t="s">
        <v>78</v>
      </c>
      <c r="C72" s="22" t="s">
        <v>79</v>
      </c>
    </row>
    <row r="73" spans="1:4" ht="9.75" customHeight="1" x14ac:dyDescent="0.3">
      <c r="A73" s="14"/>
      <c r="C73" s="22"/>
    </row>
    <row r="74" spans="1:4" ht="34.5" customHeight="1" x14ac:dyDescent="0.3">
      <c r="A74" s="357" t="s">
        <v>80</v>
      </c>
      <c r="B74" s="357"/>
      <c r="C74" s="357"/>
      <c r="D74" s="357"/>
    </row>
    <row r="75" spans="1:4" ht="18" customHeight="1" x14ac:dyDescent="0.3">
      <c r="A75" s="7" t="s">
        <v>81</v>
      </c>
      <c r="B75" s="24"/>
    </row>
    <row r="76" spans="1:4" ht="18" customHeight="1" x14ac:dyDescent="0.3">
      <c r="A76" s="7" t="s">
        <v>82</v>
      </c>
      <c r="B76" s="24"/>
    </row>
    <row r="77" spans="1:4" ht="18" customHeight="1" x14ac:dyDescent="0.3">
      <c r="A77" s="7" t="s">
        <v>83</v>
      </c>
      <c r="B77" s="24"/>
    </row>
    <row r="78" spans="1:4" ht="18" customHeight="1" x14ac:dyDescent="0.3">
      <c r="A78" s="7" t="s">
        <v>84</v>
      </c>
      <c r="B78" s="24"/>
    </row>
    <row r="79" spans="1:4" ht="9.75" customHeight="1" x14ac:dyDescent="0.3">
      <c r="B79" s="24"/>
    </row>
    <row r="80" spans="1:4" ht="18" customHeight="1" x14ac:dyDescent="0.3">
      <c r="A80" s="14" t="s">
        <v>85</v>
      </c>
      <c r="B80" s="24"/>
    </row>
    <row r="81" spans="1:4" ht="18" customHeight="1" x14ac:dyDescent="0.3">
      <c r="A81" s="7" t="s">
        <v>86</v>
      </c>
      <c r="B81" s="24" t="s">
        <v>87</v>
      </c>
      <c r="C81" s="22" t="s">
        <v>88</v>
      </c>
    </row>
    <row r="82" spans="1:4" ht="18" customHeight="1" x14ac:dyDescent="0.3">
      <c r="A82" s="24" t="s">
        <v>89</v>
      </c>
      <c r="B82" s="24" t="s">
        <v>90</v>
      </c>
      <c r="C82" s="22" t="s">
        <v>91</v>
      </c>
    </row>
    <row r="83" spans="1:4" ht="9.75" customHeight="1" x14ac:dyDescent="0.3">
      <c r="A83" s="24"/>
      <c r="B83" s="24"/>
      <c r="C83" s="22"/>
    </row>
    <row r="84" spans="1:4" ht="18" customHeight="1" x14ac:dyDescent="0.3">
      <c r="A84" s="25" t="s">
        <v>92</v>
      </c>
      <c r="B84" s="24"/>
    </row>
    <row r="85" spans="1:4" ht="31.5" customHeight="1" x14ac:dyDescent="0.3">
      <c r="A85" s="357" t="s">
        <v>93</v>
      </c>
      <c r="B85" s="357"/>
      <c r="C85" s="357"/>
      <c r="D85" s="357"/>
    </row>
    <row r="86" spans="1:4" ht="31.5" customHeight="1" x14ac:dyDescent="0.3">
      <c r="A86" s="357" t="s">
        <v>94</v>
      </c>
      <c r="B86" s="357"/>
      <c r="C86" s="357"/>
      <c r="D86" s="357"/>
    </row>
    <row r="87" spans="1:4" ht="9.75" customHeight="1" x14ac:dyDescent="0.3"/>
    <row r="88" spans="1:4" ht="17.399999999999999" x14ac:dyDescent="0.3">
      <c r="A88" s="26" t="s">
        <v>95</v>
      </c>
      <c r="B88" s="27"/>
      <c r="C88" s="27"/>
    </row>
    <row r="89" spans="1:4" ht="9.75" customHeight="1" x14ac:dyDescent="0.3">
      <c r="A89" s="27"/>
      <c r="B89" s="27"/>
      <c r="C89" s="27"/>
    </row>
    <row r="90" spans="1:4" ht="43.5" customHeight="1" x14ac:dyDescent="0.3">
      <c r="A90" s="28" t="s">
        <v>96</v>
      </c>
      <c r="B90" s="361" t="s">
        <v>97</v>
      </c>
      <c r="C90" s="361"/>
    </row>
    <row r="91" spans="1:4" x14ac:dyDescent="0.3">
      <c r="A91" s="29" t="s">
        <v>4</v>
      </c>
      <c r="B91" s="30" t="s">
        <v>98</v>
      </c>
      <c r="C91" s="31" t="s">
        <v>99</v>
      </c>
    </row>
    <row r="92" spans="1:4" x14ac:dyDescent="0.3">
      <c r="A92" s="32" t="s">
        <v>100</v>
      </c>
      <c r="B92" s="33" t="s">
        <v>101</v>
      </c>
      <c r="C92" s="34" t="s">
        <v>102</v>
      </c>
    </row>
    <row r="93" spans="1:4" x14ac:dyDescent="0.3">
      <c r="A93" s="35" t="s">
        <v>103</v>
      </c>
      <c r="B93" s="33" t="s">
        <v>104</v>
      </c>
      <c r="C93" s="36" t="s">
        <v>105</v>
      </c>
    </row>
    <row r="94" spans="1:4" x14ac:dyDescent="0.3">
      <c r="A94" s="37" t="s">
        <v>5</v>
      </c>
      <c r="B94" s="38" t="s">
        <v>106</v>
      </c>
      <c r="C94" s="39" t="s">
        <v>107</v>
      </c>
    </row>
    <row r="95" spans="1:4" x14ac:dyDescent="0.3">
      <c r="D95" s="40"/>
    </row>
    <row r="96" spans="1:4" x14ac:dyDescent="0.3">
      <c r="A96" s="362" t="s">
        <v>108</v>
      </c>
      <c r="B96" s="362"/>
      <c r="C96" s="362"/>
      <c r="D96" s="362"/>
    </row>
  </sheetData>
  <mergeCells count="33">
    <mergeCell ref="A86:D86"/>
    <mergeCell ref="B90:C90"/>
    <mergeCell ref="A96:D96"/>
    <mergeCell ref="A62:D62"/>
    <mergeCell ref="A67:D67"/>
    <mergeCell ref="A69:D69"/>
    <mergeCell ref="A74:D74"/>
    <mergeCell ref="A85:D85"/>
    <mergeCell ref="A51:D51"/>
    <mergeCell ref="A54:D54"/>
    <mergeCell ref="A55:D55"/>
    <mergeCell ref="A56:D56"/>
    <mergeCell ref="A58:D58"/>
    <mergeCell ref="A40:D40"/>
    <mergeCell ref="A42:D42"/>
    <mergeCell ref="A44:D44"/>
    <mergeCell ref="A46:D46"/>
    <mergeCell ref="A50:D50"/>
    <mergeCell ref="A29:D29"/>
    <mergeCell ref="A31:D31"/>
    <mergeCell ref="A34:D34"/>
    <mergeCell ref="A36:D36"/>
    <mergeCell ref="A38:D38"/>
    <mergeCell ref="A17:D17"/>
    <mergeCell ref="A19:D19"/>
    <mergeCell ref="A22:D22"/>
    <mergeCell ref="A24:D24"/>
    <mergeCell ref="A26:D26"/>
    <mergeCell ref="A5:D5"/>
    <mergeCell ref="A9:D9"/>
    <mergeCell ref="A11:D11"/>
    <mergeCell ref="A13:D13"/>
    <mergeCell ref="A15:D15"/>
  </mergeCells>
  <hyperlinks>
    <hyperlink ref="C71" r:id="rId1" xr:uid="{00000000-0004-0000-0300-000000000000}"/>
    <hyperlink ref="C72" r:id="rId2" xr:uid="{00000000-0004-0000-0300-000001000000}"/>
    <hyperlink ref="C81" r:id="rId3" xr:uid="{00000000-0004-0000-0300-000002000000}"/>
    <hyperlink ref="C82" r:id="rId4" xr:uid="{00000000-0004-0000-0300-000003000000}"/>
    <hyperlink ref="C94" r:id="rId5" xr:uid="{00000000-0004-0000-0300-000004000000}"/>
  </hyperlinks>
  <printOptions horizontalCentered="1"/>
  <pageMargins left="0.31527777777777799" right="0.31527777777777799" top="0.35416666666666702" bottom="0.35416666666666702" header="0.511811023622047" footer="0.118055555555556"/>
  <pageSetup scale="65" orientation="portrait" horizontalDpi="300" verticalDpi="300"/>
  <headerFooter>
    <oddFooter>&amp;L&amp;"Palatino Linotype,Normal"Ejecución programática y presupuestaria&amp;C&amp;"Palatino Linotype,Normal"Fodesaf&amp;R&amp;"Palatino Linotype,Normal"&amp;10&amp;P</oddFooter>
  </headerFooter>
  <rowBreaks count="1" manualBreakCount="1">
    <brk id="43" max="1638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79797"/>
  </sheetPr>
  <dimension ref="A1:F211"/>
  <sheetViews>
    <sheetView showGridLines="0" zoomScale="80" zoomScaleNormal="80" workbookViewId="0">
      <selection sqref="A1:F2"/>
    </sheetView>
  </sheetViews>
  <sheetFormatPr baseColWidth="10" defaultColWidth="11.44140625" defaultRowHeight="15.6" x14ac:dyDescent="0.3"/>
  <cols>
    <col min="1" max="1" width="49.44140625" style="7" customWidth="1"/>
    <col min="2" max="2" width="23.109375" style="7" customWidth="1"/>
    <col min="3" max="5" width="22.6640625" style="7" customWidth="1"/>
    <col min="6" max="6" width="20.6640625" style="7" customWidth="1"/>
    <col min="7" max="16384" width="11.44140625" style="7"/>
  </cols>
  <sheetData>
    <row r="1" spans="1:6" ht="18" customHeight="1" x14ac:dyDescent="0.3">
      <c r="A1" s="363" t="s">
        <v>109</v>
      </c>
      <c r="B1" s="363"/>
      <c r="C1" s="363"/>
      <c r="D1" s="363"/>
      <c r="E1" s="363"/>
      <c r="F1" s="363"/>
    </row>
    <row r="2" spans="1:6" ht="18" customHeight="1" x14ac:dyDescent="0.3">
      <c r="A2" s="363"/>
      <c r="B2" s="363"/>
      <c r="C2" s="363"/>
      <c r="D2" s="363"/>
      <c r="E2" s="363"/>
      <c r="F2" s="363"/>
    </row>
    <row r="3" spans="1:6" ht="18" customHeight="1" x14ac:dyDescent="0.3">
      <c r="A3" s="364" t="s">
        <v>110</v>
      </c>
      <c r="B3" s="364"/>
      <c r="C3" s="364"/>
      <c r="D3" s="364"/>
      <c r="E3" s="364"/>
      <c r="F3" s="364"/>
    </row>
    <row r="4" spans="1:6" ht="15" customHeight="1" x14ac:dyDescent="0.3">
      <c r="A4" s="42"/>
      <c r="B4" s="42"/>
      <c r="C4" s="42"/>
      <c r="D4" s="42"/>
      <c r="E4" s="42"/>
      <c r="F4" s="42"/>
    </row>
    <row r="5" spans="1:6" ht="33" customHeight="1" x14ac:dyDescent="0.3">
      <c r="A5" s="43"/>
      <c r="B5" s="44" t="s">
        <v>111</v>
      </c>
      <c r="C5" s="365" t="s">
        <v>112</v>
      </c>
      <c r="D5" s="365"/>
      <c r="E5" s="365"/>
    </row>
    <row r="6" spans="1:6" ht="19.5" customHeight="1" x14ac:dyDescent="0.3">
      <c r="A6" s="45"/>
      <c r="B6" s="46" t="s">
        <v>113</v>
      </c>
      <c r="C6" s="366" t="s">
        <v>114</v>
      </c>
      <c r="D6" s="366"/>
      <c r="E6" s="366"/>
      <c r="F6" s="20"/>
    </row>
    <row r="7" spans="1:6" ht="33" customHeight="1" x14ac:dyDescent="0.3">
      <c r="A7" s="45"/>
      <c r="B7" s="47" t="s">
        <v>115</v>
      </c>
      <c r="C7" s="366" t="s">
        <v>116</v>
      </c>
      <c r="D7" s="366"/>
      <c r="E7" s="366"/>
      <c r="F7" s="20"/>
    </row>
    <row r="8" spans="1:6" s="19" customFormat="1" ht="15" customHeight="1" x14ac:dyDescent="0.35"/>
    <row r="9" spans="1:6" ht="21.75" customHeight="1" x14ac:dyDescent="0.3">
      <c r="A9" s="367" t="s">
        <v>117</v>
      </c>
      <c r="B9" s="367"/>
      <c r="C9" s="367"/>
      <c r="D9" s="367"/>
      <c r="E9" s="367"/>
      <c r="F9" s="367"/>
    </row>
    <row r="10" spans="1:6" ht="15" customHeight="1" x14ac:dyDescent="0.3">
      <c r="A10" s="48"/>
      <c r="B10" s="48"/>
      <c r="C10" s="48"/>
      <c r="D10" s="48"/>
      <c r="E10" s="48"/>
      <c r="F10" s="48"/>
    </row>
    <row r="11" spans="1:6" ht="50.25" customHeight="1" x14ac:dyDescent="0.3">
      <c r="A11" s="357" t="s">
        <v>118</v>
      </c>
      <c r="B11" s="357"/>
      <c r="C11" s="357"/>
      <c r="D11" s="357"/>
      <c r="E11" s="357"/>
      <c r="F11" s="357"/>
    </row>
    <row r="12" spans="1:6" ht="15" customHeight="1" x14ac:dyDescent="0.3">
      <c r="A12" s="48"/>
      <c r="B12" s="48"/>
      <c r="C12" s="48"/>
      <c r="D12" s="48"/>
      <c r="E12" s="48"/>
      <c r="F12" s="48"/>
    </row>
    <row r="13" spans="1:6" ht="17.25" customHeight="1" x14ac:dyDescent="0.3">
      <c r="A13" s="368" t="s">
        <v>119</v>
      </c>
      <c r="B13" s="368"/>
      <c r="C13" s="368"/>
      <c r="D13" s="368"/>
      <c r="E13" s="368"/>
      <c r="F13" s="368"/>
    </row>
    <row r="14" spans="1:6" ht="15" customHeight="1" x14ac:dyDescent="0.3">
      <c r="A14" s="368" t="s">
        <v>120</v>
      </c>
      <c r="B14" s="368"/>
      <c r="C14" s="368"/>
      <c r="D14" s="368"/>
      <c r="E14" s="368"/>
      <c r="F14" s="368"/>
    </row>
    <row r="15" spans="1:6" ht="16.5" customHeight="1" x14ac:dyDescent="0.3">
      <c r="A15" s="50" t="s">
        <v>121</v>
      </c>
      <c r="B15" s="51" t="s">
        <v>122</v>
      </c>
      <c r="C15" s="51" t="s">
        <v>123</v>
      </c>
      <c r="D15" s="51" t="s">
        <v>124</v>
      </c>
      <c r="E15" s="51" t="s">
        <v>125</v>
      </c>
      <c r="F15" s="50" t="s">
        <v>126</v>
      </c>
    </row>
    <row r="16" spans="1:6" ht="16.5" customHeight="1" x14ac:dyDescent="0.3">
      <c r="A16" s="52" t="s">
        <v>127</v>
      </c>
      <c r="B16" s="53" t="s">
        <v>128</v>
      </c>
      <c r="C16" s="54">
        <f t="shared" ref="C16:F17" si="0">+C19+C21+C23</f>
        <v>626</v>
      </c>
      <c r="D16" s="54">
        <f t="shared" si="0"/>
        <v>650</v>
      </c>
      <c r="E16" s="54">
        <f t="shared" si="0"/>
        <v>733</v>
      </c>
      <c r="F16" s="54">
        <f t="shared" si="0"/>
        <v>669.66666666666674</v>
      </c>
    </row>
    <row r="17" spans="1:6" ht="16.5" customHeight="1" x14ac:dyDescent="0.3">
      <c r="A17" s="52"/>
      <c r="B17" s="53" t="s">
        <v>129</v>
      </c>
      <c r="C17" s="54">
        <f t="shared" si="0"/>
        <v>942</v>
      </c>
      <c r="D17" s="54">
        <f t="shared" si="0"/>
        <v>882</v>
      </c>
      <c r="E17" s="54">
        <f t="shared" si="0"/>
        <v>1003</v>
      </c>
      <c r="F17" s="54">
        <f t="shared" si="0"/>
        <v>2827</v>
      </c>
    </row>
    <row r="18" spans="1:6" ht="15" customHeight="1" x14ac:dyDescent="0.3">
      <c r="A18" s="55"/>
      <c r="B18" s="56"/>
      <c r="C18" s="57"/>
      <c r="D18" s="57"/>
      <c r="E18" s="57"/>
      <c r="F18" s="58"/>
    </row>
    <row r="19" spans="1:6" ht="16.5" customHeight="1" x14ac:dyDescent="0.3">
      <c r="A19" s="369" t="s">
        <v>130</v>
      </c>
      <c r="B19" s="59" t="s">
        <v>128</v>
      </c>
      <c r="C19" s="60">
        <v>198</v>
      </c>
      <c r="D19" s="60">
        <v>196</v>
      </c>
      <c r="E19" s="60">
        <v>204</v>
      </c>
      <c r="F19" s="61">
        <f>+AVERAGE(C19:E19)</f>
        <v>199.33333333333334</v>
      </c>
    </row>
    <row r="20" spans="1:6" ht="16.5" customHeight="1" x14ac:dyDescent="0.3">
      <c r="A20" s="369"/>
      <c r="B20" s="59" t="s">
        <v>129</v>
      </c>
      <c r="C20" s="60">
        <v>341</v>
      </c>
      <c r="D20" s="60">
        <v>296</v>
      </c>
      <c r="E20" s="60">
        <v>312</v>
      </c>
      <c r="F20" s="61">
        <f>+SUM(C20:E20)</f>
        <v>949</v>
      </c>
    </row>
    <row r="21" spans="1:6" ht="16.5" customHeight="1" x14ac:dyDescent="0.3">
      <c r="A21" s="369" t="s">
        <v>131</v>
      </c>
      <c r="B21" s="59" t="s">
        <v>128</v>
      </c>
      <c r="C21" s="60">
        <v>188</v>
      </c>
      <c r="D21" s="60">
        <v>201</v>
      </c>
      <c r="E21" s="60">
        <v>236</v>
      </c>
      <c r="F21" s="61">
        <f>+AVERAGE(C21:E21)</f>
        <v>208.33333333333334</v>
      </c>
    </row>
    <row r="22" spans="1:6" ht="16.5" customHeight="1" x14ac:dyDescent="0.3">
      <c r="A22" s="369"/>
      <c r="B22" s="59" t="s">
        <v>129</v>
      </c>
      <c r="C22" s="60">
        <v>294</v>
      </c>
      <c r="D22" s="60">
        <v>280</v>
      </c>
      <c r="E22" s="60">
        <v>325</v>
      </c>
      <c r="F22" s="61">
        <f>+SUM(C22:E22)</f>
        <v>899</v>
      </c>
    </row>
    <row r="23" spans="1:6" ht="16.5" customHeight="1" x14ac:dyDescent="0.3">
      <c r="A23" s="370" t="s">
        <v>132</v>
      </c>
      <c r="B23" s="59" t="s">
        <v>128</v>
      </c>
      <c r="C23" s="60">
        <v>240</v>
      </c>
      <c r="D23" s="60">
        <v>253</v>
      </c>
      <c r="E23" s="60">
        <v>293</v>
      </c>
      <c r="F23" s="61">
        <f>+AVERAGE(C23:E23)</f>
        <v>262</v>
      </c>
    </row>
    <row r="24" spans="1:6" ht="16.5" customHeight="1" x14ac:dyDescent="0.3">
      <c r="A24" s="370"/>
      <c r="B24" s="59" t="s">
        <v>129</v>
      </c>
      <c r="C24" s="60">
        <v>307</v>
      </c>
      <c r="D24" s="60">
        <v>306</v>
      </c>
      <c r="E24" s="60">
        <v>366</v>
      </c>
      <c r="F24" s="61">
        <f>+SUM(C24:E24)</f>
        <v>979</v>
      </c>
    </row>
    <row r="25" spans="1:6" x14ac:dyDescent="0.3">
      <c r="A25" s="62" t="s">
        <v>133</v>
      </c>
      <c r="B25" s="63" t="s">
        <v>134</v>
      </c>
      <c r="C25" s="64"/>
      <c r="D25" s="64"/>
      <c r="E25" s="64"/>
      <c r="F25" s="64"/>
    </row>
    <row r="26" spans="1:6" ht="34.5" customHeight="1" x14ac:dyDescent="0.3">
      <c r="A26" s="371" t="s">
        <v>135</v>
      </c>
      <c r="B26" s="371"/>
      <c r="C26" s="371"/>
      <c r="D26" s="371"/>
      <c r="E26" s="371"/>
      <c r="F26" s="371"/>
    </row>
    <row r="27" spans="1:6" s="65" customFormat="1" ht="68.25" customHeight="1" x14ac:dyDescent="0.3">
      <c r="A27" s="372" t="s">
        <v>342</v>
      </c>
      <c r="B27" s="372"/>
      <c r="C27" s="372"/>
      <c r="D27" s="372"/>
      <c r="E27" s="372"/>
      <c r="F27" s="372"/>
    </row>
    <row r="28" spans="1:6" x14ac:dyDescent="0.3">
      <c r="A28" s="66"/>
      <c r="B28" s="66"/>
      <c r="C28" s="66"/>
      <c r="D28" s="67"/>
      <c r="E28" s="67"/>
      <c r="F28" s="68"/>
    </row>
    <row r="29" spans="1:6" ht="17.25" customHeight="1" x14ac:dyDescent="0.3">
      <c r="A29" s="368" t="s">
        <v>136</v>
      </c>
      <c r="B29" s="368"/>
      <c r="C29" s="368"/>
      <c r="D29" s="368"/>
      <c r="E29" s="368"/>
      <c r="F29" s="368"/>
    </row>
    <row r="30" spans="1:6" ht="15" customHeight="1" x14ac:dyDescent="0.3">
      <c r="A30" s="368" t="s">
        <v>137</v>
      </c>
      <c r="B30" s="368"/>
      <c r="C30" s="368"/>
      <c r="D30" s="368"/>
      <c r="E30" s="368"/>
      <c r="F30" s="368"/>
    </row>
    <row r="31" spans="1:6" ht="16.5" customHeight="1" x14ac:dyDescent="0.3">
      <c r="A31" s="373" t="s">
        <v>121</v>
      </c>
      <c r="B31" s="373"/>
      <c r="C31" s="51" t="s">
        <v>123</v>
      </c>
      <c r="D31" s="51" t="s">
        <v>124</v>
      </c>
      <c r="E31" s="51" t="s">
        <v>125</v>
      </c>
      <c r="F31" s="50" t="s">
        <v>126</v>
      </c>
    </row>
    <row r="32" spans="1:6" ht="16.5" customHeight="1" x14ac:dyDescent="0.3">
      <c r="A32" s="374" t="s">
        <v>127</v>
      </c>
      <c r="B32" s="374"/>
      <c r="C32" s="70">
        <f>+SUM(C34:C37)</f>
        <v>325530924.13999999</v>
      </c>
      <c r="D32" s="70">
        <f>+SUM(D34:D37)</f>
        <v>301310011.56999999</v>
      </c>
      <c r="E32" s="70">
        <f>+SUM(E34:E37)</f>
        <v>353503973.37</v>
      </c>
      <c r="F32" s="70">
        <f>+SUM(F34:F37)</f>
        <v>980344909.08000004</v>
      </c>
    </row>
    <row r="33" spans="1:6" ht="15" customHeight="1" x14ac:dyDescent="0.3">
      <c r="A33" s="375"/>
      <c r="B33" s="375"/>
      <c r="C33" s="72"/>
      <c r="D33" s="72"/>
      <c r="E33" s="72"/>
      <c r="F33" s="72"/>
    </row>
    <row r="34" spans="1:6" ht="16.5" customHeight="1" x14ac:dyDescent="0.3">
      <c r="A34" s="376" t="s">
        <v>138</v>
      </c>
      <c r="B34" s="376"/>
      <c r="C34" s="73">
        <v>127659238.36</v>
      </c>
      <c r="D34" s="73">
        <v>110014422.2</v>
      </c>
      <c r="E34" s="73">
        <v>121910018.73999999</v>
      </c>
      <c r="F34" s="74">
        <f>+SUM(C34:E34)</f>
        <v>359583679.30000001</v>
      </c>
    </row>
    <row r="35" spans="1:6" ht="16.5" customHeight="1" x14ac:dyDescent="0.3">
      <c r="A35" s="376" t="s">
        <v>131</v>
      </c>
      <c r="B35" s="376"/>
      <c r="C35" s="73">
        <v>102449759.76000001</v>
      </c>
      <c r="D35" s="73">
        <v>89662739.040000007</v>
      </c>
      <c r="E35" s="73">
        <v>111326678</v>
      </c>
      <c r="F35" s="74">
        <f>+SUM(C35:E35)</f>
        <v>303439176.80000001</v>
      </c>
    </row>
    <row r="36" spans="1:6" ht="16.5" customHeight="1" x14ac:dyDescent="0.3">
      <c r="A36" s="376" t="s">
        <v>132</v>
      </c>
      <c r="B36" s="376"/>
      <c r="C36" s="73">
        <v>95421926.019999996</v>
      </c>
      <c r="D36" s="73">
        <v>101632850.33</v>
      </c>
      <c r="E36" s="73">
        <v>120267276.63</v>
      </c>
      <c r="F36" s="74">
        <f>+SUM(C36:E36)</f>
        <v>317322052.98000002</v>
      </c>
    </row>
    <row r="37" spans="1:6" ht="16.5" customHeight="1" x14ac:dyDescent="0.3">
      <c r="A37" s="377" t="s">
        <v>139</v>
      </c>
      <c r="B37" s="377"/>
      <c r="C37" s="75">
        <v>0</v>
      </c>
      <c r="D37" s="75">
        <v>0</v>
      </c>
      <c r="E37" s="75">
        <v>0</v>
      </c>
      <c r="F37" s="74">
        <f>+SUM(C37:E37)</f>
        <v>0</v>
      </c>
    </row>
    <row r="38" spans="1:6" ht="15" customHeight="1" x14ac:dyDescent="0.3">
      <c r="A38" s="62" t="s">
        <v>133</v>
      </c>
      <c r="B38" s="63" t="s">
        <v>134</v>
      </c>
      <c r="C38" s="64"/>
      <c r="D38" s="64"/>
      <c r="E38" s="64"/>
      <c r="F38" s="64"/>
    </row>
    <row r="39" spans="1:6" ht="34.5" customHeight="1" x14ac:dyDescent="0.3">
      <c r="A39" s="371" t="s">
        <v>135</v>
      </c>
      <c r="B39" s="371"/>
      <c r="C39" s="371"/>
      <c r="D39" s="371"/>
      <c r="E39" s="371"/>
      <c r="F39" s="371"/>
    </row>
    <row r="40" spans="1:6" s="65" customFormat="1" ht="49.5" customHeight="1" x14ac:dyDescent="0.3">
      <c r="A40" s="372" t="s">
        <v>344</v>
      </c>
      <c r="B40" s="372"/>
      <c r="C40" s="372"/>
      <c r="D40" s="372"/>
      <c r="E40" s="372"/>
      <c r="F40" s="372"/>
    </row>
    <row r="42" spans="1:6" x14ac:dyDescent="0.3">
      <c r="A42" s="378" t="s">
        <v>140</v>
      </c>
      <c r="B42" s="378"/>
      <c r="C42" s="378"/>
      <c r="D42" s="378"/>
      <c r="E42" s="378"/>
      <c r="F42" s="378"/>
    </row>
    <row r="43" spans="1:6" ht="31.5" customHeight="1" x14ac:dyDescent="0.3">
      <c r="A43" s="379" t="s">
        <v>141</v>
      </c>
      <c r="B43" s="379"/>
      <c r="C43" s="379"/>
      <c r="D43" s="379"/>
      <c r="E43" s="379"/>
      <c r="F43" s="379"/>
    </row>
    <row r="44" spans="1:6" ht="35.25" customHeight="1" x14ac:dyDescent="0.3">
      <c r="A44" s="380" t="s">
        <v>142</v>
      </c>
      <c r="B44" s="380"/>
      <c r="C44" s="51" t="s">
        <v>143</v>
      </c>
      <c r="D44" s="50" t="s">
        <v>144</v>
      </c>
      <c r="E44" s="77" t="s">
        <v>145</v>
      </c>
      <c r="F44" s="50" t="s">
        <v>146</v>
      </c>
    </row>
    <row r="45" spans="1:6" ht="27.75" customHeight="1" x14ac:dyDescent="0.3">
      <c r="A45" s="381" t="s">
        <v>147</v>
      </c>
      <c r="B45" s="381"/>
      <c r="C45" s="78"/>
      <c r="D45" s="78"/>
      <c r="E45" s="79" t="s">
        <v>0</v>
      </c>
      <c r="F45" s="80"/>
    </row>
    <row r="46" spans="1:6" ht="27.75" customHeight="1" x14ac:dyDescent="0.3">
      <c r="A46" s="382" t="s">
        <v>148</v>
      </c>
      <c r="B46" s="382"/>
      <c r="C46" s="78"/>
      <c r="D46" s="78"/>
      <c r="E46" s="79" t="s">
        <v>0</v>
      </c>
      <c r="F46" s="81"/>
    </row>
    <row r="47" spans="1:6" ht="27.75" customHeight="1" x14ac:dyDescent="0.3">
      <c r="A47" s="383" t="s">
        <v>149</v>
      </c>
      <c r="B47" s="383"/>
      <c r="C47" s="78"/>
      <c r="D47" s="78"/>
      <c r="E47" s="79" t="s">
        <v>0</v>
      </c>
      <c r="F47" s="81"/>
    </row>
    <row r="48" spans="1:6" ht="27.75" customHeight="1" x14ac:dyDescent="0.3">
      <c r="A48" s="384" t="s">
        <v>150</v>
      </c>
      <c r="B48" s="384"/>
      <c r="C48" s="78"/>
      <c r="D48" s="78"/>
      <c r="E48" s="79" t="s">
        <v>0</v>
      </c>
      <c r="F48" s="82"/>
    </row>
    <row r="49" spans="1:6" ht="16.5" customHeight="1" x14ac:dyDescent="0.3">
      <c r="A49" s="62" t="s">
        <v>133</v>
      </c>
      <c r="B49" s="63" t="s">
        <v>151</v>
      </c>
      <c r="C49" s="83"/>
      <c r="D49" s="83"/>
      <c r="E49" s="83"/>
      <c r="F49" s="83"/>
    </row>
    <row r="50" spans="1:6" ht="34.5" customHeight="1" x14ac:dyDescent="0.3">
      <c r="A50" s="371" t="s">
        <v>349</v>
      </c>
      <c r="B50" s="371"/>
      <c r="C50" s="371"/>
      <c r="D50" s="371"/>
      <c r="E50" s="371"/>
      <c r="F50" s="371"/>
    </row>
    <row r="51" spans="1:6" ht="38.25" customHeight="1" x14ac:dyDescent="0.3">
      <c r="A51" s="372" t="s">
        <v>347</v>
      </c>
      <c r="B51" s="372"/>
      <c r="C51" s="372"/>
      <c r="D51" s="372"/>
      <c r="E51" s="372"/>
      <c r="F51" s="372"/>
    </row>
    <row r="52" spans="1:6" ht="15" customHeight="1" x14ac:dyDescent="0.3">
      <c r="A52" s="84"/>
      <c r="B52" s="84"/>
      <c r="C52" s="84"/>
      <c r="D52" s="84"/>
      <c r="E52" s="84"/>
      <c r="F52" s="84"/>
    </row>
    <row r="53" spans="1:6" x14ac:dyDescent="0.3">
      <c r="A53" s="378" t="s">
        <v>153</v>
      </c>
      <c r="B53" s="378"/>
      <c r="C53" s="378"/>
      <c r="D53" s="378"/>
      <c r="E53" s="378"/>
      <c r="F53" s="378"/>
    </row>
    <row r="54" spans="1:6" x14ac:dyDescent="0.3">
      <c r="A54" s="378" t="s">
        <v>154</v>
      </c>
      <c r="B54" s="378"/>
      <c r="C54" s="378"/>
      <c r="D54" s="378"/>
      <c r="E54" s="378"/>
      <c r="F54" s="378"/>
    </row>
    <row r="55" spans="1:6" ht="32.25" customHeight="1" x14ac:dyDescent="0.3">
      <c r="A55" s="380" t="s">
        <v>142</v>
      </c>
      <c r="B55" s="380"/>
      <c r="C55" s="51" t="s">
        <v>143</v>
      </c>
      <c r="D55" s="50" t="s">
        <v>144</v>
      </c>
      <c r="E55" s="77" t="s">
        <v>155</v>
      </c>
      <c r="F55" s="50" t="s">
        <v>146</v>
      </c>
    </row>
    <row r="56" spans="1:6" s="86" customFormat="1" ht="30" customHeight="1" x14ac:dyDescent="0.3">
      <c r="A56" s="383" t="s">
        <v>156</v>
      </c>
      <c r="B56" s="383"/>
      <c r="C56" s="79"/>
      <c r="D56" s="79"/>
      <c r="E56" s="79" t="s">
        <v>0</v>
      </c>
      <c r="F56" s="85"/>
    </row>
    <row r="57" spans="1:6" s="86" customFormat="1" ht="30" customHeight="1" x14ac:dyDescent="0.3">
      <c r="A57" s="382" t="s">
        <v>157</v>
      </c>
      <c r="B57" s="382"/>
      <c r="C57" s="87"/>
      <c r="D57" s="87"/>
      <c r="E57" s="79" t="s">
        <v>0</v>
      </c>
      <c r="F57" s="88"/>
    </row>
    <row r="58" spans="1:6" s="86" customFormat="1" ht="30" customHeight="1" x14ac:dyDescent="0.3">
      <c r="A58" s="370" t="s">
        <v>158</v>
      </c>
      <c r="B58" s="370"/>
      <c r="C58" s="89"/>
      <c r="D58" s="89"/>
      <c r="E58" s="79" t="s">
        <v>0</v>
      </c>
      <c r="F58" s="88"/>
    </row>
    <row r="59" spans="1:6" x14ac:dyDescent="0.3">
      <c r="A59" s="62" t="s">
        <v>133</v>
      </c>
      <c r="B59" s="63" t="s">
        <v>159</v>
      </c>
      <c r="C59" s="64"/>
      <c r="D59" s="64"/>
      <c r="E59" s="64"/>
      <c r="F59" s="64"/>
    </row>
    <row r="60" spans="1:6" ht="34.5" customHeight="1" x14ac:dyDescent="0.3">
      <c r="A60" s="371" t="s">
        <v>350</v>
      </c>
      <c r="B60" s="371"/>
      <c r="C60" s="371"/>
      <c r="D60" s="371"/>
      <c r="E60" s="371"/>
      <c r="F60" s="371"/>
    </row>
    <row r="61" spans="1:6" ht="49.5" customHeight="1" x14ac:dyDescent="0.3">
      <c r="A61" s="372" t="s">
        <v>346</v>
      </c>
      <c r="B61" s="372"/>
      <c r="C61" s="372"/>
      <c r="D61" s="372"/>
      <c r="E61" s="372"/>
      <c r="F61" s="372"/>
    </row>
    <row r="62" spans="1:6" ht="9.75" customHeight="1" x14ac:dyDescent="0.3">
      <c r="E62" s="90"/>
    </row>
    <row r="63" spans="1:6" ht="39.75" customHeight="1" x14ac:dyDescent="0.3">
      <c r="A63" s="91" t="s">
        <v>161</v>
      </c>
      <c r="B63" s="385" t="s">
        <v>162</v>
      </c>
      <c r="C63" s="385"/>
      <c r="D63" s="386" t="s">
        <v>163</v>
      </c>
      <c r="E63" s="386"/>
      <c r="F63" s="386"/>
    </row>
    <row r="64" spans="1:6" ht="39.75" customHeight="1" x14ac:dyDescent="0.3">
      <c r="A64" s="91" t="s">
        <v>164</v>
      </c>
      <c r="B64" s="387" t="s">
        <v>165</v>
      </c>
      <c r="C64" s="387"/>
      <c r="D64" s="386"/>
      <c r="E64" s="386"/>
      <c r="F64" s="386"/>
    </row>
    <row r="65" spans="1:6" ht="39.75" customHeight="1" x14ac:dyDescent="0.3">
      <c r="A65" s="91" t="s">
        <v>166</v>
      </c>
      <c r="B65" s="385" t="s">
        <v>167</v>
      </c>
      <c r="C65" s="385"/>
      <c r="D65" s="386"/>
      <c r="E65" s="386"/>
      <c r="F65" s="386"/>
    </row>
    <row r="66" spans="1:6" x14ac:dyDescent="0.35">
      <c r="A66" s="19"/>
      <c r="B66" s="76"/>
      <c r="C66" s="76"/>
      <c r="D66" s="92"/>
      <c r="E66" s="92"/>
      <c r="F66" s="92"/>
    </row>
    <row r="67" spans="1:6" ht="21.75" customHeight="1" x14ac:dyDescent="0.3">
      <c r="A67" s="367" t="s">
        <v>168</v>
      </c>
      <c r="B67" s="367"/>
      <c r="C67" s="367"/>
      <c r="D67" s="367"/>
      <c r="E67" s="367"/>
      <c r="F67" s="367"/>
    </row>
    <row r="68" spans="1:6" ht="9.75" customHeight="1" x14ac:dyDescent="0.3"/>
    <row r="69" spans="1:6" ht="84.75" customHeight="1" x14ac:dyDescent="0.3">
      <c r="A69" s="357" t="s">
        <v>169</v>
      </c>
      <c r="B69" s="357"/>
      <c r="C69" s="357"/>
      <c r="D69" s="357"/>
      <c r="E69" s="357"/>
      <c r="F69" s="357"/>
    </row>
    <row r="70" spans="1:6" ht="9.75" customHeight="1" x14ac:dyDescent="0.3"/>
    <row r="71" spans="1:6" x14ac:dyDescent="0.3">
      <c r="A71" s="378" t="s">
        <v>170</v>
      </c>
      <c r="B71" s="378"/>
      <c r="C71" s="378"/>
      <c r="D71" s="378"/>
      <c r="E71" s="378"/>
      <c r="F71" s="378"/>
    </row>
    <row r="72" spans="1:6" x14ac:dyDescent="0.3">
      <c r="A72" s="378" t="s">
        <v>171</v>
      </c>
      <c r="B72" s="378"/>
      <c r="C72" s="378"/>
      <c r="D72" s="378"/>
      <c r="E72" s="378"/>
      <c r="F72" s="378"/>
    </row>
    <row r="73" spans="1:6" x14ac:dyDescent="0.3">
      <c r="A73" s="378" t="s">
        <v>172</v>
      </c>
      <c r="B73" s="378"/>
      <c r="C73" s="378"/>
      <c r="D73" s="378"/>
      <c r="E73" s="378"/>
      <c r="F73" s="378"/>
    </row>
    <row r="74" spans="1:6" ht="54" customHeight="1" x14ac:dyDescent="0.3">
      <c r="A74" s="93" t="s">
        <v>173</v>
      </c>
      <c r="B74" s="93" t="s">
        <v>174</v>
      </c>
      <c r="C74" s="93" t="s">
        <v>175</v>
      </c>
      <c r="D74" s="93" t="s">
        <v>176</v>
      </c>
      <c r="E74" s="93" t="s">
        <v>177</v>
      </c>
      <c r="F74" s="93" t="s">
        <v>178</v>
      </c>
    </row>
    <row r="75" spans="1:6" ht="18" customHeight="1" x14ac:dyDescent="0.3">
      <c r="A75" s="52" t="s">
        <v>127</v>
      </c>
      <c r="B75" s="94">
        <f>+SUM(B77:B80)</f>
        <v>3297261942</v>
      </c>
      <c r="C75" s="95">
        <f>+SUM(C77:C82)</f>
        <v>100</v>
      </c>
      <c r="D75" s="96"/>
      <c r="E75" s="96"/>
      <c r="F75" s="96"/>
    </row>
    <row r="76" spans="1:6" ht="9.75" customHeight="1" x14ac:dyDescent="0.3"/>
    <row r="77" spans="1:6" s="102" customFormat="1" ht="18" customHeight="1" x14ac:dyDescent="0.3">
      <c r="A77" s="97" t="s">
        <v>179</v>
      </c>
      <c r="B77" s="98">
        <v>3297261942</v>
      </c>
      <c r="C77" s="99">
        <v>100</v>
      </c>
      <c r="D77" s="100" t="s">
        <v>180</v>
      </c>
      <c r="E77" s="100"/>
      <c r="F77" s="101" t="s">
        <v>181</v>
      </c>
    </row>
    <row r="78" spans="1:6" s="102" customFormat="1" ht="18" customHeight="1" x14ac:dyDescent="0.3">
      <c r="A78" s="97" t="s">
        <v>182</v>
      </c>
      <c r="B78" s="98">
        <v>0</v>
      </c>
      <c r="C78" s="99">
        <f t="shared" ref="C78:C83" si="1">+B78/$B$75*100</f>
        <v>0</v>
      </c>
      <c r="D78" s="100"/>
      <c r="E78" s="100"/>
      <c r="F78" s="100"/>
    </row>
    <row r="79" spans="1:6" s="102" customFormat="1" ht="18" customHeight="1" x14ac:dyDescent="0.3">
      <c r="A79" s="97" t="s">
        <v>183</v>
      </c>
      <c r="B79" s="98">
        <v>0</v>
      </c>
      <c r="C79" s="99">
        <f t="shared" si="1"/>
        <v>0</v>
      </c>
      <c r="D79" s="100"/>
      <c r="E79" s="100"/>
      <c r="F79" s="100"/>
    </row>
    <row r="80" spans="1:6" s="102" customFormat="1" ht="18" customHeight="1" x14ac:dyDescent="0.3">
      <c r="A80" s="103" t="s">
        <v>184</v>
      </c>
      <c r="B80" s="104">
        <v>0</v>
      </c>
      <c r="C80" s="105">
        <f t="shared" si="1"/>
        <v>0</v>
      </c>
      <c r="D80" s="106"/>
      <c r="E80" s="106"/>
      <c r="F80" s="106"/>
    </row>
    <row r="81" spans="1:6" s="102" customFormat="1" ht="18" customHeight="1" x14ac:dyDescent="0.3">
      <c r="A81" s="97" t="s">
        <v>185</v>
      </c>
      <c r="B81" s="98">
        <v>0</v>
      </c>
      <c r="C81" s="99">
        <f t="shared" si="1"/>
        <v>0</v>
      </c>
      <c r="D81" s="100"/>
      <c r="E81" s="100"/>
      <c r="F81" s="100"/>
    </row>
    <row r="82" spans="1:6" ht="18" customHeight="1" x14ac:dyDescent="0.35">
      <c r="A82" s="97" t="s">
        <v>186</v>
      </c>
      <c r="B82" s="98">
        <v>0</v>
      </c>
      <c r="C82" s="99">
        <f t="shared" si="1"/>
        <v>0</v>
      </c>
      <c r="D82" s="107"/>
      <c r="E82" s="107"/>
      <c r="F82" s="107"/>
    </row>
    <row r="83" spans="1:6" ht="18" customHeight="1" x14ac:dyDescent="0.3">
      <c r="A83" s="108" t="s">
        <v>187</v>
      </c>
      <c r="B83" s="109">
        <v>0</v>
      </c>
      <c r="C83" s="110">
        <f t="shared" si="1"/>
        <v>0</v>
      </c>
      <c r="D83" s="111"/>
      <c r="E83" s="111"/>
      <c r="F83" s="111"/>
    </row>
    <row r="84" spans="1:6" ht="18" customHeight="1" x14ac:dyDescent="0.3">
      <c r="A84" s="112" t="s">
        <v>133</v>
      </c>
      <c r="B84" s="113" t="s">
        <v>188</v>
      </c>
      <c r="C84" s="112"/>
      <c r="D84" s="112"/>
      <c r="E84" s="112"/>
      <c r="F84" s="112"/>
    </row>
    <row r="85" spans="1:6" ht="34.5" customHeight="1" x14ac:dyDescent="0.3">
      <c r="A85" s="388" t="s">
        <v>189</v>
      </c>
      <c r="B85" s="388"/>
      <c r="C85" s="388"/>
      <c r="D85" s="388"/>
      <c r="E85" s="388"/>
      <c r="F85" s="388"/>
    </row>
    <row r="86" spans="1:6" ht="49.5" customHeight="1" x14ac:dyDescent="0.3">
      <c r="A86" s="389" t="s">
        <v>190</v>
      </c>
      <c r="B86" s="389"/>
      <c r="C86" s="389"/>
      <c r="D86" s="389"/>
      <c r="E86" s="389"/>
      <c r="F86" s="389"/>
    </row>
    <row r="87" spans="1:6" ht="15" customHeight="1" x14ac:dyDescent="0.3">
      <c r="A87" s="114"/>
      <c r="B87" s="115"/>
      <c r="C87" s="116"/>
    </row>
    <row r="88" spans="1:6" x14ac:dyDescent="0.3">
      <c r="A88" s="378" t="s">
        <v>191</v>
      </c>
      <c r="B88" s="378"/>
      <c r="C88" s="378"/>
      <c r="D88" s="378"/>
      <c r="E88" s="378"/>
      <c r="F88" s="378"/>
    </row>
    <row r="89" spans="1:6" x14ac:dyDescent="0.3">
      <c r="A89" s="378" t="s">
        <v>192</v>
      </c>
      <c r="B89" s="378"/>
      <c r="C89" s="378"/>
      <c r="D89" s="378"/>
      <c r="E89" s="378"/>
      <c r="F89" s="378"/>
    </row>
    <row r="90" spans="1:6" x14ac:dyDescent="0.3">
      <c r="A90" s="378" t="s">
        <v>172</v>
      </c>
      <c r="B90" s="378"/>
      <c r="C90" s="378"/>
      <c r="D90" s="378"/>
      <c r="E90" s="378"/>
      <c r="F90" s="378"/>
    </row>
    <row r="91" spans="1:6" ht="31.2" x14ac:dyDescent="0.3">
      <c r="A91" s="117" t="s">
        <v>193</v>
      </c>
      <c r="B91" s="117" t="s">
        <v>194</v>
      </c>
      <c r="C91" s="51" t="s">
        <v>123</v>
      </c>
      <c r="D91" s="51" t="s">
        <v>124</v>
      </c>
      <c r="E91" s="51" t="s">
        <v>195</v>
      </c>
      <c r="F91" s="51" t="s">
        <v>126</v>
      </c>
    </row>
    <row r="92" spans="1:6" x14ac:dyDescent="0.3">
      <c r="A92" s="52" t="s">
        <v>127</v>
      </c>
      <c r="B92" s="118"/>
      <c r="C92" s="70">
        <f>+C94</f>
        <v>0</v>
      </c>
      <c r="D92" s="70">
        <f>+D94</f>
        <v>0</v>
      </c>
      <c r="E92" s="70">
        <f>+E94</f>
        <v>0</v>
      </c>
      <c r="F92" s="94">
        <f>+F94</f>
        <v>0</v>
      </c>
    </row>
    <row r="93" spans="1:6" ht="9.75" customHeight="1" x14ac:dyDescent="0.3">
      <c r="A93" s="55"/>
      <c r="B93" s="119"/>
      <c r="C93" s="72"/>
      <c r="D93" s="72"/>
      <c r="E93" s="72"/>
      <c r="F93" s="120"/>
    </row>
    <row r="94" spans="1:6" ht="17.25" customHeight="1" x14ac:dyDescent="0.3">
      <c r="A94" s="390" t="s">
        <v>196</v>
      </c>
      <c r="B94" s="390"/>
      <c r="C94" s="121">
        <f>+C95+C99</f>
        <v>0</v>
      </c>
      <c r="D94" s="121">
        <f>+D95+D99</f>
        <v>0</v>
      </c>
      <c r="E94" s="121">
        <f>+E95+E99</f>
        <v>0</v>
      </c>
      <c r="F94" s="122">
        <f>+F95+F99</f>
        <v>0</v>
      </c>
    </row>
    <row r="95" spans="1:6" x14ac:dyDescent="0.3">
      <c r="A95" s="123" t="s">
        <v>197</v>
      </c>
      <c r="B95" s="124" t="s">
        <v>198</v>
      </c>
      <c r="C95" s="72">
        <f t="shared" ref="C95:E97" si="2">+C96</f>
        <v>0</v>
      </c>
      <c r="D95" s="72">
        <f t="shared" si="2"/>
        <v>0</v>
      </c>
      <c r="E95" s="72">
        <f t="shared" si="2"/>
        <v>0</v>
      </c>
      <c r="F95" s="125">
        <f t="shared" ref="F95:F102" si="3">+C95+D95+E95</f>
        <v>0</v>
      </c>
    </row>
    <row r="96" spans="1:6" x14ac:dyDescent="0.3">
      <c r="A96" s="123" t="s">
        <v>199</v>
      </c>
      <c r="B96" s="124" t="s">
        <v>2</v>
      </c>
      <c r="C96" s="126">
        <f t="shared" si="2"/>
        <v>0</v>
      </c>
      <c r="D96" s="126">
        <f t="shared" si="2"/>
        <v>0</v>
      </c>
      <c r="E96" s="126">
        <f t="shared" si="2"/>
        <v>0</v>
      </c>
      <c r="F96" s="127">
        <f t="shared" si="3"/>
        <v>0</v>
      </c>
    </row>
    <row r="97" spans="1:6" x14ac:dyDescent="0.3">
      <c r="A97" s="123" t="s">
        <v>200</v>
      </c>
      <c r="B97" s="124" t="s">
        <v>201</v>
      </c>
      <c r="C97" s="126">
        <f t="shared" si="2"/>
        <v>0</v>
      </c>
      <c r="D97" s="126">
        <f t="shared" si="2"/>
        <v>0</v>
      </c>
      <c r="E97" s="126">
        <f t="shared" si="2"/>
        <v>0</v>
      </c>
      <c r="F97" s="127">
        <f t="shared" si="3"/>
        <v>0</v>
      </c>
    </row>
    <row r="98" spans="1:6" x14ac:dyDescent="0.3">
      <c r="A98" s="128" t="s">
        <v>202</v>
      </c>
      <c r="B98" s="129" t="s">
        <v>203</v>
      </c>
      <c r="C98" s="130">
        <v>0</v>
      </c>
      <c r="D98" s="130">
        <v>0</v>
      </c>
      <c r="E98" s="130">
        <v>0</v>
      </c>
      <c r="F98" s="131">
        <f t="shared" si="3"/>
        <v>0</v>
      </c>
    </row>
    <row r="99" spans="1:6" x14ac:dyDescent="0.3">
      <c r="A99" s="123" t="s">
        <v>204</v>
      </c>
      <c r="B99" s="124" t="s">
        <v>205</v>
      </c>
      <c r="C99" s="72">
        <f t="shared" ref="C99:E101" si="4">+C100</f>
        <v>0</v>
      </c>
      <c r="D99" s="72">
        <f t="shared" si="4"/>
        <v>0</v>
      </c>
      <c r="E99" s="72">
        <f t="shared" si="4"/>
        <v>0</v>
      </c>
      <c r="F99" s="125">
        <f t="shared" si="3"/>
        <v>0</v>
      </c>
    </row>
    <row r="100" spans="1:6" x14ac:dyDescent="0.3">
      <c r="A100" s="123" t="s">
        <v>206</v>
      </c>
      <c r="B100" s="124" t="s">
        <v>1</v>
      </c>
      <c r="C100" s="126">
        <f t="shared" si="4"/>
        <v>0</v>
      </c>
      <c r="D100" s="126">
        <f t="shared" si="4"/>
        <v>0</v>
      </c>
      <c r="E100" s="126">
        <f t="shared" si="4"/>
        <v>0</v>
      </c>
      <c r="F100" s="127">
        <f t="shared" si="3"/>
        <v>0</v>
      </c>
    </row>
    <row r="101" spans="1:6" x14ac:dyDescent="0.3">
      <c r="A101" s="123" t="s">
        <v>207</v>
      </c>
      <c r="B101" s="124" t="s">
        <v>208</v>
      </c>
      <c r="C101" s="126">
        <f t="shared" si="4"/>
        <v>0</v>
      </c>
      <c r="D101" s="126">
        <f t="shared" si="4"/>
        <v>0</v>
      </c>
      <c r="E101" s="126">
        <f t="shared" si="4"/>
        <v>0</v>
      </c>
      <c r="F101" s="127">
        <f t="shared" si="3"/>
        <v>0</v>
      </c>
    </row>
    <row r="102" spans="1:6" x14ac:dyDescent="0.3">
      <c r="A102" s="128" t="s">
        <v>209</v>
      </c>
      <c r="B102" s="129" t="s">
        <v>210</v>
      </c>
      <c r="C102" s="130">
        <v>0</v>
      </c>
      <c r="D102" s="130">
        <v>0</v>
      </c>
      <c r="E102" s="130">
        <v>0</v>
      </c>
      <c r="F102" s="131">
        <f t="shared" si="3"/>
        <v>0</v>
      </c>
    </row>
    <row r="103" spans="1:6" ht="9.75" customHeight="1" x14ac:dyDescent="0.3">
      <c r="A103" s="132"/>
      <c r="B103" s="133"/>
      <c r="C103" s="134"/>
      <c r="D103" s="134"/>
      <c r="E103" s="134"/>
      <c r="F103" s="135"/>
    </row>
    <row r="104" spans="1:6" x14ac:dyDescent="0.3">
      <c r="A104" s="136" t="s">
        <v>133</v>
      </c>
      <c r="B104" s="137" t="s">
        <v>188</v>
      </c>
      <c r="C104" s="136"/>
      <c r="D104" s="136"/>
      <c r="E104" s="136"/>
      <c r="F104" s="136"/>
    </row>
    <row r="105" spans="1:6" ht="34.5" customHeight="1" x14ac:dyDescent="0.3">
      <c r="A105" s="391" t="s">
        <v>211</v>
      </c>
      <c r="B105" s="391"/>
      <c r="C105" s="391"/>
      <c r="D105" s="391"/>
      <c r="E105" s="391"/>
      <c r="F105" s="391"/>
    </row>
    <row r="106" spans="1:6" ht="49.5" customHeight="1" x14ac:dyDescent="0.3">
      <c r="A106" s="392" t="s">
        <v>190</v>
      </c>
      <c r="B106" s="392"/>
      <c r="C106" s="392"/>
      <c r="D106" s="392"/>
      <c r="E106" s="392"/>
      <c r="F106" s="392"/>
    </row>
    <row r="107" spans="1:6" ht="9.75" customHeight="1" x14ac:dyDescent="0.3">
      <c r="A107" s="114"/>
      <c r="B107" s="115"/>
      <c r="C107" s="116"/>
    </row>
    <row r="108" spans="1:6" x14ac:dyDescent="0.3">
      <c r="A108" s="378" t="s">
        <v>212</v>
      </c>
      <c r="B108" s="378"/>
      <c r="C108" s="378"/>
      <c r="D108" s="378"/>
      <c r="E108" s="378"/>
      <c r="F108" s="378"/>
    </row>
    <row r="109" spans="1:6" ht="32.25" customHeight="1" x14ac:dyDescent="0.3">
      <c r="A109" s="379" t="s">
        <v>213</v>
      </c>
      <c r="B109" s="379"/>
      <c r="C109" s="379"/>
      <c r="D109" s="379"/>
      <c r="E109" s="379"/>
      <c r="F109" s="379"/>
    </row>
    <row r="110" spans="1:6" x14ac:dyDescent="0.3">
      <c r="A110" s="378" t="s">
        <v>172</v>
      </c>
      <c r="B110" s="378"/>
      <c r="C110" s="378"/>
      <c r="D110" s="378"/>
      <c r="E110" s="378"/>
      <c r="F110" s="378"/>
    </row>
    <row r="111" spans="1:6" ht="33" customHeight="1" x14ac:dyDescent="0.3">
      <c r="A111" s="117" t="s">
        <v>193</v>
      </c>
      <c r="B111" s="117" t="s">
        <v>214</v>
      </c>
      <c r="C111" s="51" t="s">
        <v>123</v>
      </c>
      <c r="D111" s="51" t="s">
        <v>124</v>
      </c>
      <c r="E111" s="51" t="s">
        <v>195</v>
      </c>
      <c r="F111" s="51" t="s">
        <v>126</v>
      </c>
    </row>
    <row r="112" spans="1:6" x14ac:dyDescent="0.3">
      <c r="A112" s="52" t="s">
        <v>127</v>
      </c>
      <c r="B112" s="118"/>
      <c r="C112" s="94">
        <f>+C114+C126</f>
        <v>326826856.13999999</v>
      </c>
      <c r="D112" s="94">
        <f>+D114+D126</f>
        <v>300844063.56999999</v>
      </c>
      <c r="E112" s="94">
        <f>+E114+E126</f>
        <v>354111857.37</v>
      </c>
      <c r="F112" s="94">
        <f>+F114+F126</f>
        <v>981782777.08000004</v>
      </c>
    </row>
    <row r="113" spans="1:6" ht="9.75" customHeight="1" x14ac:dyDescent="0.3">
      <c r="A113" s="55"/>
      <c r="B113" s="119"/>
      <c r="C113" s="72"/>
      <c r="D113" s="72"/>
      <c r="E113" s="72"/>
      <c r="F113" s="120"/>
    </row>
    <row r="114" spans="1:6" ht="18" customHeight="1" x14ac:dyDescent="0.3">
      <c r="A114" s="390" t="s">
        <v>215</v>
      </c>
      <c r="B114" s="390"/>
      <c r="C114" s="122">
        <f>+SUM(C115:C124)</f>
        <v>326826856.13999999</v>
      </c>
      <c r="D114" s="122">
        <f>+SUM(D115:D124)</f>
        <v>300844063.56999999</v>
      </c>
      <c r="E114" s="122">
        <f>+SUM(E115:E124)</f>
        <v>354111857.37</v>
      </c>
      <c r="F114" s="122">
        <f>+SUM(F115:F124)</f>
        <v>981782777.08000004</v>
      </c>
    </row>
    <row r="115" spans="1:6" ht="15" customHeight="1" x14ac:dyDescent="0.3">
      <c r="A115" s="123">
        <v>0</v>
      </c>
      <c r="B115" s="124" t="s">
        <v>216</v>
      </c>
      <c r="C115" s="126">
        <v>0</v>
      </c>
      <c r="D115" s="126">
        <v>0</v>
      </c>
      <c r="E115" s="126">
        <v>0</v>
      </c>
      <c r="F115" s="127">
        <f t="shared" ref="F115:F124" si="5">+C115+D115+E115</f>
        <v>0</v>
      </c>
    </row>
    <row r="116" spans="1:6" ht="15" customHeight="1" x14ac:dyDescent="0.3">
      <c r="A116" s="123">
        <v>1</v>
      </c>
      <c r="B116" s="124" t="s">
        <v>3</v>
      </c>
      <c r="C116" s="126">
        <v>584560</v>
      </c>
      <c r="D116" s="138">
        <v>0</v>
      </c>
      <c r="E116" s="138">
        <v>0</v>
      </c>
      <c r="F116" s="127">
        <f t="shared" si="5"/>
        <v>584560</v>
      </c>
    </row>
    <row r="117" spans="1:6" ht="15" customHeight="1" x14ac:dyDescent="0.3">
      <c r="A117" s="123">
        <v>2</v>
      </c>
      <c r="B117" s="124" t="s">
        <v>217</v>
      </c>
      <c r="C117" s="126">
        <v>0</v>
      </c>
      <c r="D117" s="126">
        <v>0</v>
      </c>
      <c r="E117" s="126">
        <v>0</v>
      </c>
      <c r="F117" s="127">
        <f t="shared" si="5"/>
        <v>0</v>
      </c>
    </row>
    <row r="118" spans="1:6" ht="15" customHeight="1" x14ac:dyDescent="0.3">
      <c r="A118" s="123">
        <v>3</v>
      </c>
      <c r="B118" s="124" t="s">
        <v>218</v>
      </c>
      <c r="C118" s="126">
        <v>0</v>
      </c>
      <c r="D118" s="126">
        <v>0</v>
      </c>
      <c r="E118" s="126">
        <v>0</v>
      </c>
      <c r="F118" s="127">
        <f t="shared" si="5"/>
        <v>0</v>
      </c>
    </row>
    <row r="119" spans="1:6" ht="15" customHeight="1" x14ac:dyDescent="0.3">
      <c r="A119" s="123">
        <v>4</v>
      </c>
      <c r="B119" s="124" t="s">
        <v>219</v>
      </c>
      <c r="C119" s="126">
        <v>0</v>
      </c>
      <c r="D119" s="126">
        <v>0</v>
      </c>
      <c r="E119" s="126">
        <v>0</v>
      </c>
      <c r="F119" s="127">
        <f t="shared" si="5"/>
        <v>0</v>
      </c>
    </row>
    <row r="120" spans="1:6" ht="15" customHeight="1" x14ac:dyDescent="0.3">
      <c r="A120" s="123">
        <v>5</v>
      </c>
      <c r="B120" s="124" t="s">
        <v>220</v>
      </c>
      <c r="C120" s="126">
        <v>0</v>
      </c>
      <c r="D120" s="126">
        <v>0</v>
      </c>
      <c r="E120" s="126">
        <v>0</v>
      </c>
      <c r="F120" s="127">
        <f t="shared" si="5"/>
        <v>0</v>
      </c>
    </row>
    <row r="121" spans="1:6" ht="15" customHeight="1" x14ac:dyDescent="0.3">
      <c r="A121" s="123">
        <v>6</v>
      </c>
      <c r="B121" s="124" t="s">
        <v>2</v>
      </c>
      <c r="C121" s="126">
        <v>326242296.13999999</v>
      </c>
      <c r="D121" s="126">
        <v>300844063.56999999</v>
      </c>
      <c r="E121" s="126">
        <v>354111857.37</v>
      </c>
      <c r="F121" s="127">
        <f t="shared" si="5"/>
        <v>981198217.08000004</v>
      </c>
    </row>
    <row r="122" spans="1:6" ht="15" customHeight="1" x14ac:dyDescent="0.3">
      <c r="A122" s="123">
        <v>7</v>
      </c>
      <c r="B122" s="124" t="s">
        <v>1</v>
      </c>
      <c r="C122" s="126">
        <v>0</v>
      </c>
      <c r="D122" s="126">
        <v>0</v>
      </c>
      <c r="E122" s="126">
        <v>0</v>
      </c>
      <c r="F122" s="127">
        <f t="shared" si="5"/>
        <v>0</v>
      </c>
    </row>
    <row r="123" spans="1:6" ht="15" customHeight="1" x14ac:dyDescent="0.3">
      <c r="A123" s="123">
        <v>8</v>
      </c>
      <c r="B123" s="124" t="s">
        <v>221</v>
      </c>
      <c r="C123" s="126">
        <v>0</v>
      </c>
      <c r="D123" s="126">
        <v>0</v>
      </c>
      <c r="E123" s="126">
        <v>0</v>
      </c>
      <c r="F123" s="127">
        <f t="shared" si="5"/>
        <v>0</v>
      </c>
    </row>
    <row r="124" spans="1:6" ht="15" customHeight="1" x14ac:dyDescent="0.3">
      <c r="A124" s="123">
        <v>9</v>
      </c>
      <c r="B124" s="124" t="s">
        <v>222</v>
      </c>
      <c r="C124" s="126">
        <v>0</v>
      </c>
      <c r="D124" s="126">
        <v>0</v>
      </c>
      <c r="E124" s="126">
        <v>0</v>
      </c>
      <c r="F124" s="127">
        <f t="shared" si="5"/>
        <v>0</v>
      </c>
    </row>
    <row r="125" spans="1:6" ht="9.75" customHeight="1" x14ac:dyDescent="0.3">
      <c r="A125" s="71"/>
      <c r="B125" s="119"/>
      <c r="C125" s="126"/>
      <c r="D125" s="126"/>
      <c r="E125" s="126"/>
      <c r="F125" s="127"/>
    </row>
    <row r="126" spans="1:6" ht="18" customHeight="1" x14ac:dyDescent="0.3">
      <c r="A126" s="390" t="s">
        <v>223</v>
      </c>
      <c r="B126" s="390"/>
      <c r="C126" s="122">
        <f t="shared" ref="C126:E127" si="6">+C127</f>
        <v>0</v>
      </c>
      <c r="D126" s="122">
        <f t="shared" si="6"/>
        <v>0</v>
      </c>
      <c r="E126" s="122">
        <f t="shared" si="6"/>
        <v>0</v>
      </c>
      <c r="F126" s="122">
        <f>+SUM(F127:F128)</f>
        <v>0</v>
      </c>
    </row>
    <row r="127" spans="1:6" ht="18" customHeight="1" x14ac:dyDescent="0.3">
      <c r="A127" s="123">
        <v>6</v>
      </c>
      <c r="B127" s="124" t="s">
        <v>2</v>
      </c>
      <c r="C127" s="139">
        <f t="shared" si="6"/>
        <v>0</v>
      </c>
      <c r="D127" s="139">
        <f t="shared" si="6"/>
        <v>0</v>
      </c>
      <c r="E127" s="139">
        <f t="shared" si="6"/>
        <v>0</v>
      </c>
      <c r="F127" s="140">
        <f>+F128</f>
        <v>0</v>
      </c>
    </row>
    <row r="128" spans="1:6" ht="18" customHeight="1" x14ac:dyDescent="0.3">
      <c r="A128" s="141" t="s">
        <v>224</v>
      </c>
      <c r="B128" s="142" t="s">
        <v>225</v>
      </c>
      <c r="C128" s="143">
        <v>0</v>
      </c>
      <c r="D128" s="143">
        <v>0</v>
      </c>
      <c r="E128" s="143">
        <v>0</v>
      </c>
      <c r="F128" s="144">
        <f>+C128+D128+E128</f>
        <v>0</v>
      </c>
    </row>
    <row r="129" spans="1:6" ht="15" customHeight="1" x14ac:dyDescent="0.3">
      <c r="A129" s="393" t="s">
        <v>226</v>
      </c>
      <c r="B129" s="393"/>
      <c r="C129" s="393"/>
      <c r="D129" s="393"/>
      <c r="E129" s="393"/>
      <c r="F129" s="393"/>
    </row>
    <row r="130" spans="1:6" ht="15" customHeight="1" x14ac:dyDescent="0.3">
      <c r="A130" s="62" t="s">
        <v>133</v>
      </c>
      <c r="B130" s="64" t="s">
        <v>227</v>
      </c>
      <c r="C130" s="64"/>
      <c r="D130" s="64"/>
      <c r="E130" s="64"/>
      <c r="F130" s="64"/>
    </row>
    <row r="131" spans="1:6" ht="75" customHeight="1" x14ac:dyDescent="0.3">
      <c r="A131" s="391" t="s">
        <v>228</v>
      </c>
      <c r="B131" s="391"/>
      <c r="C131" s="391"/>
      <c r="D131" s="391"/>
      <c r="E131" s="391"/>
      <c r="F131" s="391"/>
    </row>
    <row r="132" spans="1:6" ht="85.95" customHeight="1" x14ac:dyDescent="0.3">
      <c r="A132" s="389" t="s">
        <v>229</v>
      </c>
      <c r="B132" s="389"/>
      <c r="C132" s="389"/>
      <c r="D132" s="389"/>
      <c r="E132" s="389"/>
      <c r="F132" s="389"/>
    </row>
    <row r="133" spans="1:6" x14ac:dyDescent="0.3">
      <c r="A133" s="145"/>
      <c r="B133" s="119"/>
    </row>
    <row r="134" spans="1:6" x14ac:dyDescent="0.3">
      <c r="A134" s="378" t="s">
        <v>230</v>
      </c>
      <c r="B134" s="378"/>
      <c r="C134" s="378"/>
      <c r="D134" s="378"/>
      <c r="E134" s="378"/>
      <c r="F134" s="378"/>
    </row>
    <row r="135" spans="1:6" ht="14.25" customHeight="1" x14ac:dyDescent="0.3">
      <c r="A135" s="378" t="s">
        <v>231</v>
      </c>
      <c r="B135" s="378"/>
      <c r="C135" s="378"/>
      <c r="D135" s="378"/>
      <c r="E135" s="378"/>
      <c r="F135" s="378"/>
    </row>
    <row r="136" spans="1:6" x14ac:dyDescent="0.3">
      <c r="A136" s="378" t="s">
        <v>172</v>
      </c>
      <c r="B136" s="378"/>
      <c r="C136" s="378"/>
      <c r="D136" s="378"/>
      <c r="E136" s="378"/>
      <c r="F136" s="378"/>
    </row>
    <row r="137" spans="1:6" x14ac:dyDescent="0.3">
      <c r="A137" s="51" t="s">
        <v>232</v>
      </c>
      <c r="B137" s="51" t="s">
        <v>123</v>
      </c>
      <c r="C137" s="51" t="s">
        <v>124</v>
      </c>
      <c r="D137" s="51" t="s">
        <v>195</v>
      </c>
      <c r="E137" s="51" t="s">
        <v>126</v>
      </c>
      <c r="F137" s="146"/>
    </row>
    <row r="138" spans="1:6" ht="18" customHeight="1" x14ac:dyDescent="0.3">
      <c r="A138" s="147" t="s">
        <v>233</v>
      </c>
      <c r="B138" s="148">
        <v>0</v>
      </c>
      <c r="C138" s="115">
        <f>+B142</f>
        <v>-326826856.13999999</v>
      </c>
      <c r="D138" s="115">
        <f>+C142</f>
        <v>-627670919.71000004</v>
      </c>
      <c r="E138" s="149">
        <v>0</v>
      </c>
      <c r="F138" s="150"/>
    </row>
    <row r="139" spans="1:6" ht="18" customHeight="1" x14ac:dyDescent="0.3">
      <c r="A139" s="147" t="s">
        <v>234</v>
      </c>
      <c r="B139" s="115">
        <f>+C94</f>
        <v>0</v>
      </c>
      <c r="C139" s="115">
        <f>+D94</f>
        <v>0</v>
      </c>
      <c r="D139" s="115">
        <f>+E94</f>
        <v>0</v>
      </c>
      <c r="E139" s="149">
        <f>+B139+C139+D139</f>
        <v>0</v>
      </c>
      <c r="F139" s="151"/>
    </row>
    <row r="140" spans="1:6" ht="18" customHeight="1" x14ac:dyDescent="0.3">
      <c r="A140" s="152" t="s">
        <v>235</v>
      </c>
      <c r="B140" s="153">
        <f>+B138+B139</f>
        <v>0</v>
      </c>
      <c r="C140" s="153">
        <f>+C138+C139</f>
        <v>-326826856.13999999</v>
      </c>
      <c r="D140" s="153">
        <f>+D138+D139</f>
        <v>-627670919.71000004</v>
      </c>
      <c r="E140" s="153">
        <f>+E138+E139</f>
        <v>0</v>
      </c>
      <c r="F140" s="151"/>
    </row>
    <row r="141" spans="1:6" ht="18" customHeight="1" x14ac:dyDescent="0.3">
      <c r="A141" s="147" t="s">
        <v>236</v>
      </c>
      <c r="B141" s="115">
        <f>+C114</f>
        <v>326826856.13999999</v>
      </c>
      <c r="C141" s="115">
        <f>+D114</f>
        <v>300844063.56999999</v>
      </c>
      <c r="D141" s="115">
        <f>+E114</f>
        <v>354111857.37</v>
      </c>
      <c r="E141" s="149">
        <f>+SUM(B141:D141)</f>
        <v>981782777.08000004</v>
      </c>
      <c r="F141" s="151"/>
    </row>
    <row r="142" spans="1:6" ht="18" customHeight="1" x14ac:dyDescent="0.3">
      <c r="A142" s="152" t="s">
        <v>237</v>
      </c>
      <c r="B142" s="154">
        <f>+B140-B141</f>
        <v>-326826856.13999999</v>
      </c>
      <c r="C142" s="153">
        <f>+C140-C141</f>
        <v>-627670919.71000004</v>
      </c>
      <c r="D142" s="153">
        <f>+D140-D141</f>
        <v>-981782777.08000004</v>
      </c>
      <c r="E142" s="153">
        <f>+E140-E141</f>
        <v>-981782777.08000004</v>
      </c>
      <c r="F142" s="151"/>
    </row>
    <row r="143" spans="1:6" x14ac:dyDescent="0.3">
      <c r="A143" s="155" t="s">
        <v>133</v>
      </c>
      <c r="B143" s="156" t="s">
        <v>238</v>
      </c>
      <c r="C143" s="83"/>
      <c r="D143" s="83"/>
      <c r="E143" s="83"/>
    </row>
    <row r="144" spans="1:6" ht="18" customHeight="1" x14ac:dyDescent="0.3">
      <c r="A144" s="394" t="s">
        <v>239</v>
      </c>
      <c r="B144" s="394"/>
      <c r="C144" s="394"/>
      <c r="D144" s="394"/>
      <c r="E144" s="394"/>
      <c r="F144" s="157"/>
    </row>
    <row r="145" spans="1:6" ht="39.75" customHeight="1" x14ac:dyDescent="0.3">
      <c r="A145" s="395" t="s">
        <v>240</v>
      </c>
      <c r="B145" s="395"/>
      <c r="C145" s="395"/>
      <c r="D145" s="395"/>
      <c r="E145" s="395"/>
      <c r="F145" s="395"/>
    </row>
    <row r="146" spans="1:6" ht="18" customHeight="1" x14ac:dyDescent="0.3">
      <c r="A146" s="395" t="s">
        <v>241</v>
      </c>
      <c r="B146" s="395"/>
      <c r="C146" s="395"/>
      <c r="D146" s="395"/>
      <c r="E146" s="395"/>
      <c r="F146" s="395"/>
    </row>
    <row r="147" spans="1:6" ht="18" customHeight="1" x14ac:dyDescent="0.3">
      <c r="A147" s="395" t="s">
        <v>242</v>
      </c>
      <c r="B147" s="395"/>
      <c r="C147" s="395"/>
      <c r="D147" s="395"/>
      <c r="E147" s="395"/>
      <c r="F147" s="395"/>
    </row>
    <row r="148" spans="1:6" ht="18" customHeight="1" x14ac:dyDescent="0.3">
      <c r="A148" s="395" t="s">
        <v>243</v>
      </c>
      <c r="B148" s="395"/>
      <c r="C148" s="395"/>
      <c r="D148" s="395"/>
      <c r="E148" s="395"/>
      <c r="F148" s="395"/>
    </row>
    <row r="149" spans="1:6" ht="18" customHeight="1" x14ac:dyDescent="0.3">
      <c r="A149" s="396" t="s">
        <v>244</v>
      </c>
      <c r="B149" s="396"/>
      <c r="C149" s="396"/>
      <c r="D149" s="396"/>
      <c r="E149" s="396"/>
      <c r="F149" s="396"/>
    </row>
    <row r="150" spans="1:6" ht="15" customHeight="1" x14ac:dyDescent="0.3">
      <c r="A150" s="158" t="s">
        <v>245</v>
      </c>
      <c r="B150" s="159"/>
      <c r="C150" s="159"/>
      <c r="D150" s="159"/>
      <c r="E150" s="159"/>
      <c r="F150" s="160"/>
    </row>
    <row r="151" spans="1:6" s="65" customFormat="1" ht="49.5" customHeight="1" x14ac:dyDescent="0.3">
      <c r="A151" s="397"/>
      <c r="B151" s="397"/>
      <c r="C151" s="397"/>
      <c r="D151" s="397"/>
      <c r="E151" s="397"/>
      <c r="F151" s="397"/>
    </row>
    <row r="152" spans="1:6" ht="9.75" customHeight="1" x14ac:dyDescent="0.35">
      <c r="A152" s="19"/>
      <c r="B152" s="19"/>
      <c r="C152" s="19"/>
      <c r="D152" s="19"/>
      <c r="E152" s="19"/>
      <c r="F152" s="19"/>
    </row>
    <row r="153" spans="1:6" ht="15" customHeight="1" x14ac:dyDescent="0.3">
      <c r="B153" s="378" t="s">
        <v>246</v>
      </c>
      <c r="C153" s="378"/>
      <c r="D153" s="378"/>
      <c r="E153" s="14"/>
      <c r="F153" s="14"/>
    </row>
    <row r="154" spans="1:6" ht="33" customHeight="1" x14ac:dyDescent="0.3">
      <c r="B154" s="379" t="s">
        <v>247</v>
      </c>
      <c r="C154" s="379"/>
      <c r="D154" s="379"/>
      <c r="E154" s="14"/>
      <c r="F154" s="14"/>
    </row>
    <row r="155" spans="1:6" ht="15" customHeight="1" x14ac:dyDescent="0.3">
      <c r="B155" s="378" t="s">
        <v>172</v>
      </c>
      <c r="C155" s="378"/>
      <c r="D155" s="378"/>
      <c r="E155" s="14"/>
      <c r="F155" s="14"/>
    </row>
    <row r="156" spans="1:6" ht="18" customHeight="1" x14ac:dyDescent="0.3">
      <c r="B156" s="380" t="s">
        <v>232</v>
      </c>
      <c r="C156" s="380"/>
      <c r="D156" s="50" t="s">
        <v>248</v>
      </c>
      <c r="F156" s="146"/>
    </row>
    <row r="157" spans="1:6" ht="18" customHeight="1" x14ac:dyDescent="0.3">
      <c r="B157" s="398" t="s">
        <v>249</v>
      </c>
      <c r="C157" s="398"/>
      <c r="D157" s="50"/>
      <c r="F157" s="146"/>
    </row>
    <row r="158" spans="1:6" ht="18" customHeight="1" x14ac:dyDescent="0.3">
      <c r="B158" s="162" t="s">
        <v>250</v>
      </c>
      <c r="D158" s="115">
        <v>0</v>
      </c>
      <c r="F158" s="146"/>
    </row>
    <row r="159" spans="1:6" ht="18" customHeight="1" x14ac:dyDescent="0.3">
      <c r="B159" s="162" t="s">
        <v>251</v>
      </c>
      <c r="D159" s="115">
        <v>0</v>
      </c>
      <c r="F159" s="146"/>
    </row>
    <row r="160" spans="1:6" ht="18" customHeight="1" x14ac:dyDescent="0.3">
      <c r="B160" s="399" t="s">
        <v>127</v>
      </c>
      <c r="C160" s="399"/>
      <c r="D160" s="164">
        <f>+D158+D159</f>
        <v>0</v>
      </c>
      <c r="F160" s="146"/>
    </row>
    <row r="161" spans="1:6" ht="9.75" customHeight="1" x14ac:dyDescent="0.3">
      <c r="B161" s="162"/>
      <c r="D161" s="115"/>
      <c r="E161" s="149"/>
      <c r="F161" s="146"/>
    </row>
    <row r="162" spans="1:6" ht="18" customHeight="1" x14ac:dyDescent="0.3">
      <c r="B162" s="398" t="s">
        <v>252</v>
      </c>
      <c r="C162" s="398"/>
      <c r="D162" s="50" t="s">
        <v>248</v>
      </c>
      <c r="E162" s="149"/>
      <c r="F162" s="146"/>
    </row>
    <row r="163" spans="1:6" ht="18" customHeight="1" x14ac:dyDescent="0.3">
      <c r="B163" s="162" t="s">
        <v>250</v>
      </c>
      <c r="D163" s="115">
        <v>0</v>
      </c>
      <c r="E163" s="149"/>
      <c r="F163" s="146"/>
    </row>
    <row r="164" spans="1:6" ht="18" customHeight="1" x14ac:dyDescent="0.3">
      <c r="B164" s="162" t="s">
        <v>253</v>
      </c>
      <c r="D164" s="115">
        <v>0</v>
      </c>
      <c r="E164" s="149"/>
      <c r="F164" s="146"/>
    </row>
    <row r="165" spans="1:6" ht="18" customHeight="1" x14ac:dyDescent="0.3">
      <c r="B165" s="399" t="s">
        <v>254</v>
      </c>
      <c r="C165" s="399"/>
      <c r="D165" s="164">
        <f>+D163+D164</f>
        <v>0</v>
      </c>
      <c r="E165" s="149"/>
      <c r="F165" s="146"/>
    </row>
    <row r="166" spans="1:6" ht="9.75" customHeight="1" x14ac:dyDescent="0.3">
      <c r="B166" s="162"/>
      <c r="D166" s="149"/>
      <c r="E166" s="149"/>
      <c r="F166" s="146"/>
    </row>
    <row r="167" spans="1:6" ht="18" customHeight="1" x14ac:dyDescent="0.3">
      <c r="B167" s="398" t="s">
        <v>255</v>
      </c>
      <c r="C167" s="398"/>
      <c r="D167" s="50" t="s">
        <v>248</v>
      </c>
      <c r="E167" s="149"/>
      <c r="F167" s="146"/>
    </row>
    <row r="168" spans="1:6" ht="18" customHeight="1" x14ac:dyDescent="0.3">
      <c r="B168" s="162" t="s">
        <v>250</v>
      </c>
      <c r="D168" s="115">
        <f>+D158-D163</f>
        <v>0</v>
      </c>
      <c r="E168" s="149"/>
      <c r="F168" s="146"/>
    </row>
    <row r="169" spans="1:6" ht="18" customHeight="1" x14ac:dyDescent="0.3">
      <c r="B169" s="162" t="s">
        <v>251</v>
      </c>
      <c r="D169" s="115">
        <f>+D159-D164</f>
        <v>0</v>
      </c>
      <c r="E169" s="149"/>
      <c r="F169" s="146"/>
    </row>
    <row r="170" spans="1:6" ht="18" customHeight="1" x14ac:dyDescent="0.3">
      <c r="B170" s="399" t="s">
        <v>256</v>
      </c>
      <c r="C170" s="399"/>
      <c r="D170" s="165">
        <f>+D168+D169</f>
        <v>0</v>
      </c>
      <c r="E170" s="149"/>
      <c r="F170" s="146"/>
    </row>
    <row r="171" spans="1:6" ht="15" customHeight="1" x14ac:dyDescent="0.3">
      <c r="B171" s="166" t="s">
        <v>257</v>
      </c>
      <c r="C171" s="167"/>
      <c r="D171" s="168"/>
      <c r="E171" s="168"/>
      <c r="F171" s="169">
        <f>+D163-F174</f>
        <v>0</v>
      </c>
    </row>
    <row r="172" spans="1:6" ht="15" customHeight="1" x14ac:dyDescent="0.3">
      <c r="B172" s="170"/>
      <c r="C172" s="171"/>
      <c r="D172" s="168"/>
      <c r="E172" s="168"/>
      <c r="F172" s="169"/>
    </row>
    <row r="173" spans="1:6" ht="15" customHeight="1" x14ac:dyDescent="0.3">
      <c r="A173" s="51" t="s">
        <v>193</v>
      </c>
      <c r="B173" s="51" t="s">
        <v>258</v>
      </c>
      <c r="C173" s="51" t="s">
        <v>123</v>
      </c>
      <c r="D173" s="51" t="s">
        <v>124</v>
      </c>
      <c r="E173" s="51" t="s">
        <v>195</v>
      </c>
      <c r="F173" s="51" t="s">
        <v>126</v>
      </c>
    </row>
    <row r="174" spans="1:6" ht="18" customHeight="1" x14ac:dyDescent="0.3">
      <c r="A174" s="172" t="s">
        <v>259</v>
      </c>
      <c r="B174" s="173"/>
      <c r="C174" s="174">
        <f>+SUM(C175:C184)</f>
        <v>0</v>
      </c>
      <c r="D174" s="174">
        <f>+SUM(D175:D184)</f>
        <v>0</v>
      </c>
      <c r="E174" s="174">
        <f>+SUM(E175:E184)</f>
        <v>0</v>
      </c>
      <c r="F174" s="174">
        <f>+SUM(F175:F184)</f>
        <v>0</v>
      </c>
    </row>
    <row r="175" spans="1:6" ht="15" customHeight="1" x14ac:dyDescent="0.3">
      <c r="A175" s="123">
        <v>0</v>
      </c>
      <c r="B175" s="124" t="s">
        <v>216</v>
      </c>
      <c r="C175" s="175">
        <v>0</v>
      </c>
      <c r="D175" s="175">
        <v>0</v>
      </c>
      <c r="E175" s="175">
        <v>0</v>
      </c>
      <c r="F175" s="176">
        <f t="shared" ref="F175:F184" si="7">+C175+D175+E175</f>
        <v>0</v>
      </c>
    </row>
    <row r="176" spans="1:6" ht="15" customHeight="1" x14ac:dyDescent="0.3">
      <c r="A176" s="123">
        <v>1</v>
      </c>
      <c r="B176" s="124" t="s">
        <v>3</v>
      </c>
      <c r="C176" s="175">
        <v>0</v>
      </c>
      <c r="D176" s="177">
        <v>0</v>
      </c>
      <c r="E176" s="177">
        <v>0</v>
      </c>
      <c r="F176" s="176">
        <f t="shared" si="7"/>
        <v>0</v>
      </c>
    </row>
    <row r="177" spans="1:6" ht="15" customHeight="1" x14ac:dyDescent="0.3">
      <c r="A177" s="123">
        <v>2</v>
      </c>
      <c r="B177" s="124" t="s">
        <v>217</v>
      </c>
      <c r="C177" s="175">
        <v>0</v>
      </c>
      <c r="D177" s="175">
        <v>0</v>
      </c>
      <c r="E177" s="175">
        <v>0</v>
      </c>
      <c r="F177" s="176">
        <f t="shared" si="7"/>
        <v>0</v>
      </c>
    </row>
    <row r="178" spans="1:6" ht="15" customHeight="1" x14ac:dyDescent="0.3">
      <c r="A178" s="123">
        <v>3</v>
      </c>
      <c r="B178" s="124" t="s">
        <v>218</v>
      </c>
      <c r="C178" s="175">
        <v>0</v>
      </c>
      <c r="D178" s="175">
        <v>0</v>
      </c>
      <c r="E178" s="175">
        <v>0</v>
      </c>
      <c r="F178" s="176">
        <f t="shared" si="7"/>
        <v>0</v>
      </c>
    </row>
    <row r="179" spans="1:6" ht="15" customHeight="1" x14ac:dyDescent="0.3">
      <c r="A179" s="123">
        <v>4</v>
      </c>
      <c r="B179" s="124" t="s">
        <v>219</v>
      </c>
      <c r="C179" s="175">
        <v>0</v>
      </c>
      <c r="D179" s="175">
        <v>0</v>
      </c>
      <c r="E179" s="175">
        <v>0</v>
      </c>
      <c r="F179" s="176">
        <f t="shared" si="7"/>
        <v>0</v>
      </c>
    </row>
    <row r="180" spans="1:6" ht="15" customHeight="1" x14ac:dyDescent="0.3">
      <c r="A180" s="123">
        <v>5</v>
      </c>
      <c r="B180" s="124" t="s">
        <v>220</v>
      </c>
      <c r="C180" s="175">
        <v>0</v>
      </c>
      <c r="D180" s="175">
        <v>0</v>
      </c>
      <c r="E180" s="175">
        <v>0</v>
      </c>
      <c r="F180" s="176">
        <f t="shared" si="7"/>
        <v>0</v>
      </c>
    </row>
    <row r="181" spans="1:6" ht="15" customHeight="1" x14ac:dyDescent="0.3">
      <c r="A181" s="123">
        <v>6</v>
      </c>
      <c r="B181" s="124" t="s">
        <v>2</v>
      </c>
      <c r="C181" s="175">
        <v>0</v>
      </c>
      <c r="D181" s="175">
        <v>0</v>
      </c>
      <c r="E181" s="175">
        <v>0</v>
      </c>
      <c r="F181" s="176">
        <f t="shared" si="7"/>
        <v>0</v>
      </c>
    </row>
    <row r="182" spans="1:6" ht="15" customHeight="1" x14ac:dyDescent="0.3">
      <c r="A182" s="123">
        <v>7</v>
      </c>
      <c r="B182" s="124" t="s">
        <v>1</v>
      </c>
      <c r="C182" s="175">
        <v>0</v>
      </c>
      <c r="D182" s="175">
        <v>0</v>
      </c>
      <c r="E182" s="175">
        <v>0</v>
      </c>
      <c r="F182" s="176">
        <f t="shared" si="7"/>
        <v>0</v>
      </c>
    </row>
    <row r="183" spans="1:6" ht="15" customHeight="1" x14ac:dyDescent="0.3">
      <c r="A183" s="123">
        <v>8</v>
      </c>
      <c r="B183" s="124" t="s">
        <v>221</v>
      </c>
      <c r="C183" s="175">
        <v>0</v>
      </c>
      <c r="D183" s="175">
        <v>0</v>
      </c>
      <c r="E183" s="175">
        <v>0</v>
      </c>
      <c r="F183" s="176">
        <f t="shared" si="7"/>
        <v>0</v>
      </c>
    </row>
    <row r="184" spans="1:6" ht="15" customHeight="1" x14ac:dyDescent="0.3">
      <c r="A184" s="178">
        <v>9</v>
      </c>
      <c r="B184" s="179" t="s">
        <v>222</v>
      </c>
      <c r="C184" s="180">
        <v>0</v>
      </c>
      <c r="D184" s="180">
        <v>0</v>
      </c>
      <c r="E184" s="180">
        <v>0</v>
      </c>
      <c r="F184" s="181">
        <f t="shared" si="7"/>
        <v>0</v>
      </c>
    </row>
    <row r="185" spans="1:6" ht="15" customHeight="1" x14ac:dyDescent="0.3">
      <c r="A185" s="403" t="s">
        <v>257</v>
      </c>
      <c r="B185" s="403"/>
      <c r="C185" s="403"/>
      <c r="D185" s="403"/>
      <c r="E185" s="403"/>
      <c r="F185" s="403"/>
    </row>
    <row r="186" spans="1:6" ht="15" customHeight="1" x14ac:dyDescent="0.3">
      <c r="A186" s="158" t="s">
        <v>245</v>
      </c>
      <c r="B186" s="159"/>
      <c r="C186" s="159"/>
      <c r="D186" s="159"/>
      <c r="E186" s="159"/>
      <c r="F186" s="160"/>
    </row>
    <row r="187" spans="1:6" ht="49.5" customHeight="1" x14ac:dyDescent="0.3">
      <c r="A187" s="397"/>
      <c r="B187" s="397"/>
      <c r="C187" s="397"/>
      <c r="D187" s="397"/>
      <c r="E187" s="397"/>
      <c r="F187" s="397"/>
    </row>
    <row r="188" spans="1:6" ht="15" customHeight="1" x14ac:dyDescent="0.35">
      <c r="A188" s="19"/>
      <c r="B188" s="19"/>
      <c r="C188" s="19"/>
      <c r="D188" s="19"/>
      <c r="E188" s="19"/>
      <c r="F188" s="19"/>
    </row>
    <row r="189" spans="1:6" ht="39.75" customHeight="1" x14ac:dyDescent="0.3">
      <c r="A189" s="182" t="s">
        <v>260</v>
      </c>
      <c r="B189" s="385" t="s">
        <v>261</v>
      </c>
      <c r="C189" s="385"/>
      <c r="D189" s="386" t="s">
        <v>163</v>
      </c>
      <c r="E189" s="386"/>
      <c r="F189" s="386"/>
    </row>
    <row r="190" spans="1:6" ht="39.75" customHeight="1" x14ac:dyDescent="0.3">
      <c r="A190" s="183" t="s">
        <v>164</v>
      </c>
      <c r="B190" s="385" t="s">
        <v>262</v>
      </c>
      <c r="C190" s="385"/>
      <c r="D190" s="386"/>
      <c r="E190" s="386"/>
      <c r="F190" s="386"/>
    </row>
    <row r="191" spans="1:6" ht="39.75" customHeight="1" x14ac:dyDescent="0.3">
      <c r="A191" s="184" t="s">
        <v>166</v>
      </c>
      <c r="B191" s="385" t="s">
        <v>188</v>
      </c>
      <c r="C191" s="385"/>
      <c r="D191" s="386"/>
      <c r="E191" s="386"/>
      <c r="F191" s="386"/>
    </row>
    <row r="192" spans="1:6" x14ac:dyDescent="0.3">
      <c r="A192" s="400" t="s">
        <v>108</v>
      </c>
      <c r="B192" s="400"/>
      <c r="C192" s="400"/>
      <c r="D192" s="400"/>
      <c r="E192" s="400"/>
      <c r="F192" s="400"/>
    </row>
    <row r="193" spans="1:6" x14ac:dyDescent="0.3">
      <c r="A193" s="41"/>
      <c r="B193" s="41"/>
      <c r="C193" s="41"/>
      <c r="D193" s="41"/>
      <c r="E193" s="41"/>
      <c r="F193" s="41"/>
    </row>
    <row r="194" spans="1:6" x14ac:dyDescent="0.3">
      <c r="A194" s="401" t="s">
        <v>263</v>
      </c>
      <c r="B194" s="401"/>
      <c r="C194" s="401"/>
      <c r="D194" s="401"/>
      <c r="E194" s="401"/>
      <c r="F194" s="401"/>
    </row>
    <row r="195" spans="1:6" x14ac:dyDescent="0.3">
      <c r="A195" s="185" t="s">
        <v>264</v>
      </c>
      <c r="F195" s="186"/>
    </row>
    <row r="196" spans="1:6" x14ac:dyDescent="0.3">
      <c r="A196" s="187"/>
      <c r="F196" s="186"/>
    </row>
    <row r="197" spans="1:6" ht="33" customHeight="1" x14ac:dyDescent="0.3">
      <c r="A197" s="188" t="s">
        <v>265</v>
      </c>
      <c r="B197" s="189">
        <v>0</v>
      </c>
      <c r="F197" s="186"/>
    </row>
    <row r="198" spans="1:6" x14ac:dyDescent="0.3">
      <c r="A198" s="187"/>
      <c r="F198" s="186"/>
    </row>
    <row r="199" spans="1:6" x14ac:dyDescent="0.3">
      <c r="A199" s="185" t="s">
        <v>266</v>
      </c>
      <c r="D199" s="14" t="s">
        <v>267</v>
      </c>
      <c r="F199" s="186"/>
    </row>
    <row r="200" spans="1:6" ht="16.5" customHeight="1" x14ac:dyDescent="0.3">
      <c r="A200" s="187" t="s">
        <v>268</v>
      </c>
      <c r="B200" s="190">
        <f>+B75</f>
        <v>3297261942</v>
      </c>
      <c r="D200" s="402" t="s">
        <v>269</v>
      </c>
      <c r="E200" s="402"/>
      <c r="F200" s="402"/>
    </row>
    <row r="201" spans="1:6" x14ac:dyDescent="0.3">
      <c r="A201" s="187" t="s">
        <v>270</v>
      </c>
      <c r="B201" s="191">
        <f>+F94</f>
        <v>0</v>
      </c>
      <c r="D201" s="402"/>
      <c r="E201" s="402"/>
      <c r="F201" s="402"/>
    </row>
    <row r="202" spans="1:6" x14ac:dyDescent="0.3">
      <c r="A202" s="187" t="s">
        <v>271</v>
      </c>
      <c r="B202" s="192">
        <f>+B200-B201</f>
        <v>3297261942</v>
      </c>
      <c r="D202" s="7" t="s">
        <v>272</v>
      </c>
      <c r="F202" s="193">
        <f>+F94</f>
        <v>0</v>
      </c>
    </row>
    <row r="203" spans="1:6" x14ac:dyDescent="0.3">
      <c r="A203" s="187"/>
      <c r="D203" s="7" t="s">
        <v>273</v>
      </c>
      <c r="F203" s="194">
        <f>+F114</f>
        <v>981782777.08000004</v>
      </c>
    </row>
    <row r="204" spans="1:6" x14ac:dyDescent="0.3">
      <c r="A204" s="185" t="s">
        <v>274</v>
      </c>
      <c r="D204" s="14" t="s">
        <v>275</v>
      </c>
      <c r="E204" s="14"/>
      <c r="F204" s="195">
        <v>0</v>
      </c>
    </row>
    <row r="205" spans="1:6" x14ac:dyDescent="0.3">
      <c r="A205" s="187" t="s">
        <v>276</v>
      </c>
      <c r="B205" s="190">
        <f>+F32</f>
        <v>980344909.08000004</v>
      </c>
      <c r="F205" s="186"/>
    </row>
    <row r="206" spans="1:6" ht="16.5" customHeight="1" x14ac:dyDescent="0.3">
      <c r="A206" s="187" t="s">
        <v>277</v>
      </c>
      <c r="B206" s="191">
        <f>+F114</f>
        <v>981782777.08000004</v>
      </c>
      <c r="D206" s="402" t="s">
        <v>278</v>
      </c>
      <c r="E206" s="402"/>
      <c r="F206" s="402"/>
    </row>
    <row r="207" spans="1:6" x14ac:dyDescent="0.3">
      <c r="A207" s="187" t="s">
        <v>279</v>
      </c>
      <c r="B207" s="196">
        <f>+B205-B206</f>
        <v>-1437868</v>
      </c>
      <c r="D207" s="402"/>
      <c r="E207" s="402"/>
      <c r="F207" s="402"/>
    </row>
    <row r="208" spans="1:6" x14ac:dyDescent="0.3">
      <c r="A208" s="187"/>
      <c r="D208" s="86" t="s">
        <v>280</v>
      </c>
      <c r="E208" s="5"/>
      <c r="F208" s="193">
        <f>+B75</f>
        <v>3297261942</v>
      </c>
    </row>
    <row r="209" spans="1:6" x14ac:dyDescent="0.3">
      <c r="A209" s="187"/>
      <c r="D209" s="86" t="s">
        <v>273</v>
      </c>
      <c r="E209" s="5"/>
      <c r="F209" s="194">
        <f>+F114</f>
        <v>981782777.08000004</v>
      </c>
    </row>
    <row r="210" spans="1:6" x14ac:dyDescent="0.3">
      <c r="A210" s="187"/>
      <c r="D210" s="5"/>
      <c r="E210" s="5"/>
      <c r="F210" s="195">
        <f>+F209/F208</f>
        <v>0.2977569857505728</v>
      </c>
    </row>
    <row r="211" spans="1:6" x14ac:dyDescent="0.3">
      <c r="A211" s="197"/>
      <c r="B211" s="198"/>
      <c r="C211" s="198"/>
      <c r="D211" s="198"/>
      <c r="E211" s="198"/>
      <c r="F211" s="199"/>
    </row>
  </sheetData>
  <mergeCells count="97">
    <mergeCell ref="A192:F192"/>
    <mergeCell ref="A194:F194"/>
    <mergeCell ref="D200:F201"/>
    <mergeCell ref="D206:F207"/>
    <mergeCell ref="B170:C170"/>
    <mergeCell ref="A185:F185"/>
    <mergeCell ref="A187:F187"/>
    <mergeCell ref="B189:C189"/>
    <mergeCell ref="D189:F191"/>
    <mergeCell ref="B190:C190"/>
    <mergeCell ref="B191:C191"/>
    <mergeCell ref="B157:C157"/>
    <mergeCell ref="B160:C160"/>
    <mergeCell ref="B162:C162"/>
    <mergeCell ref="B165:C165"/>
    <mergeCell ref="B167:C167"/>
    <mergeCell ref="A151:F151"/>
    <mergeCell ref="B153:D153"/>
    <mergeCell ref="B154:D154"/>
    <mergeCell ref="B155:D155"/>
    <mergeCell ref="B156:C156"/>
    <mergeCell ref="A145:F145"/>
    <mergeCell ref="A146:F146"/>
    <mergeCell ref="A147:F147"/>
    <mergeCell ref="A148:F148"/>
    <mergeCell ref="A149:F149"/>
    <mergeCell ref="A132:F132"/>
    <mergeCell ref="A134:F134"/>
    <mergeCell ref="A135:F135"/>
    <mergeCell ref="A136:F136"/>
    <mergeCell ref="A144:E144"/>
    <mergeCell ref="A110:F110"/>
    <mergeCell ref="A114:B114"/>
    <mergeCell ref="A126:B126"/>
    <mergeCell ref="A129:F129"/>
    <mergeCell ref="A131:F131"/>
    <mergeCell ref="A94:B94"/>
    <mergeCell ref="A105:F105"/>
    <mergeCell ref="A106:F106"/>
    <mergeCell ref="A108:F108"/>
    <mergeCell ref="A109:F109"/>
    <mergeCell ref="A85:F85"/>
    <mergeCell ref="A86:F86"/>
    <mergeCell ref="A88:F88"/>
    <mergeCell ref="A89:F89"/>
    <mergeCell ref="A90:F90"/>
    <mergeCell ref="A67:F67"/>
    <mergeCell ref="A69:F69"/>
    <mergeCell ref="A71:F71"/>
    <mergeCell ref="A72:F72"/>
    <mergeCell ref="A73:F73"/>
    <mergeCell ref="A60:F60"/>
    <mergeCell ref="A61:F61"/>
    <mergeCell ref="B63:C63"/>
    <mergeCell ref="D63:F65"/>
    <mergeCell ref="B64:C64"/>
    <mergeCell ref="B65:C65"/>
    <mergeCell ref="A54:F54"/>
    <mergeCell ref="A55:B55"/>
    <mergeCell ref="A56:B56"/>
    <mergeCell ref="A57:B57"/>
    <mergeCell ref="A58:B58"/>
    <mergeCell ref="A47:B47"/>
    <mergeCell ref="A48:B48"/>
    <mergeCell ref="A50:F50"/>
    <mergeCell ref="A51:F51"/>
    <mergeCell ref="A53:F53"/>
    <mergeCell ref="A42:F42"/>
    <mergeCell ref="A43:F43"/>
    <mergeCell ref="A44:B44"/>
    <mergeCell ref="A45:B45"/>
    <mergeCell ref="A46:B46"/>
    <mergeCell ref="A35:B35"/>
    <mergeCell ref="A36:B36"/>
    <mergeCell ref="A37:B37"/>
    <mergeCell ref="A39:F39"/>
    <mergeCell ref="A40:F40"/>
    <mergeCell ref="A30:F30"/>
    <mergeCell ref="A31:B31"/>
    <mergeCell ref="A32:B32"/>
    <mergeCell ref="A33:B33"/>
    <mergeCell ref="A34:B34"/>
    <mergeCell ref="A21:A22"/>
    <mergeCell ref="A23:A24"/>
    <mergeCell ref="A26:F26"/>
    <mergeCell ref="A27:F27"/>
    <mergeCell ref="A29:F29"/>
    <mergeCell ref="A9:F9"/>
    <mergeCell ref="A11:F11"/>
    <mergeCell ref="A13:F13"/>
    <mergeCell ref="A14:F14"/>
    <mergeCell ref="A19:A20"/>
    <mergeCell ref="A1:F2"/>
    <mergeCell ref="A3:F3"/>
    <mergeCell ref="C5:E5"/>
    <mergeCell ref="C6:E6"/>
    <mergeCell ref="C7:E7"/>
  </mergeCells>
  <conditionalFormatting sqref="B207">
    <cfRule type="cellIs" dxfId="23" priority="5" operator="equal">
      <formula>0</formula>
    </cfRule>
    <cfRule type="cellIs" dxfId="22" priority="6" operator="lessThan">
      <formula>0</formula>
    </cfRule>
    <cfRule type="cellIs" dxfId="21" priority="7" operator="greaterThan">
      <formula>0</formula>
    </cfRule>
  </conditionalFormatting>
  <conditionalFormatting sqref="F171">
    <cfRule type="cellIs" dxfId="20" priority="2" operator="equal">
      <formula>0</formula>
    </cfRule>
    <cfRule type="cellIs" dxfId="19" priority="3" operator="lessThan">
      <formula>0</formula>
    </cfRule>
    <cfRule type="cellIs" dxfId="18" priority="4" operator="greaterThan">
      <formula>0</formula>
    </cfRule>
  </conditionalFormatting>
  <dataValidations count="15">
    <dataValidation allowBlank="1" showInputMessage="1" showErrorMessage="1" promptTitle="Advertencia" prompt="Se recomienda leer cuidadosamente las indicaciones dispuestas en la parte inferior de esta tabla. " sqref="A138" xr:uid="{00000000-0002-0000-04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95:A97 A115 A175" xr:uid="{00000000-0002-0000-0400-000001000000}">
      <formula1>0</formula1>
      <formula2>0</formula2>
    </dataValidation>
    <dataValidation allowBlank="1" showInputMessage="1" showErrorMessage="1" promptTitle="Advertencia" prompt="El nombre de la partida debe ser de acuerdo al Clasificador de los Ingresos del Sector Público. " sqref="B95:B97 B115 B175" xr:uid="{00000000-0002-0000-04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158:D162 D166" xr:uid="{00000000-0002-0000-04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B159:B161 B163:B166 B168:B170" xr:uid="{00000000-0002-0000-04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B154 E154:F154" xr:uid="{00000000-0002-0000-0400-000005000000}">
      <formula1>0</formula1>
      <formula2>0</formula2>
    </dataValidation>
    <dataValidation allowBlank="1" showInputMessage="1" showErrorMessage="1" promptTitle="Advertencia" prompt="El código debe ser el definido para la partida en particular y debe ser el código establecido en el Clasificador de los Ingresos del Sector Público. " sqref="A91 A111" xr:uid="{00000000-0002-0000-0400-000006000000}">
      <formula1>0</formula1>
      <formula2>0</formula2>
    </dataValidation>
    <dataValidation allowBlank="1" showInputMessage="1" showErrorMessage="1" promptTitle="Advertencia" prompt="Se debe indicar el nombre de la partida de acuerdo al Clasificador de los Ingresos del Sector Público." sqref="B91" xr:uid="{00000000-0002-0000-0400-000007000000}">
      <formula1>0</formula1>
      <formula2>0</formula2>
    </dataValidation>
    <dataValidation allowBlank="1" showInputMessage="1" showErrorMessage="1" promptTitle="Advertencia" prompt="Esta tabla se completa únicamente con los ingresos y egresos del período 2024. Se recomienda leer cuidadosamente las indicaciones señaladas en la parte inferior de la tabla. " sqref="A135:F135" xr:uid="{00000000-0002-0000-0400-000008000000}">
      <formula1>0</formula1>
      <formula2>0</formula2>
    </dataValidation>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9:F109" xr:uid="{00000000-0002-0000-0400-000009000000}">
      <formula1>0</formula1>
      <formula2>0</formula2>
    </dataValidation>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3:F65" xr:uid="{00000000-0002-0000-0400-00000A000000}">
      <formula1>0</formula1>
      <formula2>0</formula2>
    </dataValidation>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9:F191" xr:uid="{00000000-0002-0000-0400-00000B000000}">
      <formula1>0</formula1>
      <formula2>0</formula2>
    </dataValidation>
    <dataValidation allowBlank="1" showInputMessage="1" showErrorMessage="1" promptTitle="Advertencia" prompt="NO incluir recursos de vigencias anteriores, para ese fin se completa tabla N°9" sqref="B77" xr:uid="{00000000-0002-0000-0400-00000C000000}">
      <formula1>0</formula1>
      <formula2>0</formula2>
    </dataValidation>
    <dataValidation allowBlank="1" showInputMessage="1" showErrorMessage="1" promptTitle="Advertencia" prompt="En enero no debe haber saldo inicial, si la UE cuenta con superávit, debe consignarse en la tabla 9." sqref="B138" xr:uid="{00000000-0002-0000-0400-00000D000000}">
      <formula1>0</formula1>
      <formula2>0</formula2>
    </dataValidation>
    <dataValidation allowBlank="1" showInputMessage="1" showErrorMessage="1" promptTitle="Instrucción" prompt="En esta tabla únicamente se detallan los Ingresos ordinarios del ejercicio presupuestario 2024. No incluir recursos de vigencias anteriores (estos se deben detallar en tabla 9)" sqref="A89:F89" xr:uid="{00000000-0002-0000-0400-00000E000000}">
      <formula1>0</formula1>
      <formula2>0</formula2>
    </dataValidation>
  </dataValidations>
  <hyperlinks>
    <hyperlink ref="A91" r:id="rId1" xr:uid="{00000000-0004-0000-0400-000000000000}"/>
    <hyperlink ref="B91" r:id="rId2" xr:uid="{00000000-0004-0000-0400-000001000000}"/>
    <hyperlink ref="A111" r:id="rId3" xr:uid="{00000000-0004-0000-0400-000002000000}"/>
    <hyperlink ref="B111" r:id="rId4" xr:uid="{00000000-0004-0000-0400-000003000000}"/>
  </hyperlinks>
  <printOptions horizontalCentered="1"/>
  <pageMargins left="0.118055555555556" right="0.118055555555556" top="0.31527777777777799" bottom="0.27569444444444402" header="0.511811023622047" footer="0.118055555555556"/>
  <pageSetup scale="50" orientation="portrait" horizontalDpi="300" verticalDpi="300"/>
  <headerFooter>
    <oddFooter>&amp;L&amp;"Palatino Linotype,Normal"&amp;K979797&amp;D&amp;C&amp;"Palatino Linotype,Normal"&amp;K979797Reporte de Ejecución programática y presupuestaria (I trimestre)&amp;R&amp;"Palatino Linotype,Normal"&amp;K979797&amp;P</oddFooter>
  </headerFooter>
  <rowBreaks count="3" manualBreakCount="3">
    <brk id="51" max="16383" man="1"/>
    <brk id="66" max="16383" man="1"/>
    <brk id="132" max="16383"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79797"/>
  </sheetPr>
  <dimension ref="A1:I211"/>
  <sheetViews>
    <sheetView showGridLines="0" zoomScale="80" zoomScaleNormal="80" workbookViewId="0">
      <selection sqref="A1:F2"/>
    </sheetView>
  </sheetViews>
  <sheetFormatPr baseColWidth="10" defaultColWidth="11.44140625" defaultRowHeight="15.6" x14ac:dyDescent="0.3"/>
  <cols>
    <col min="1" max="1" width="44" style="7" customWidth="1"/>
    <col min="2" max="2" width="23.44140625" style="7" customWidth="1"/>
    <col min="3" max="3" width="25.109375" style="7" customWidth="1"/>
    <col min="4" max="5" width="22.6640625" style="7" customWidth="1"/>
    <col min="6" max="6" width="20.6640625" style="7" customWidth="1"/>
    <col min="7" max="8" width="11.44140625" style="7"/>
    <col min="9" max="9" width="17.109375" style="7" bestFit="1" customWidth="1"/>
    <col min="10" max="16384" width="11.44140625" style="7"/>
  </cols>
  <sheetData>
    <row r="1" spans="1:6" ht="18" customHeight="1" x14ac:dyDescent="0.3">
      <c r="A1" s="363" t="s">
        <v>109</v>
      </c>
      <c r="B1" s="363"/>
      <c r="C1" s="363"/>
      <c r="D1" s="363"/>
      <c r="E1" s="363"/>
      <c r="F1" s="363"/>
    </row>
    <row r="2" spans="1:6" ht="18" customHeight="1" x14ac:dyDescent="0.3">
      <c r="A2" s="363"/>
      <c r="B2" s="363"/>
      <c r="C2" s="363"/>
      <c r="D2" s="363"/>
      <c r="E2" s="363"/>
      <c r="F2" s="363"/>
    </row>
    <row r="3" spans="1:6" ht="18" customHeight="1" x14ac:dyDescent="0.3">
      <c r="A3" s="364" t="s">
        <v>281</v>
      </c>
      <c r="B3" s="364"/>
      <c r="C3" s="364"/>
      <c r="D3" s="364"/>
      <c r="E3" s="364"/>
      <c r="F3" s="364"/>
    </row>
    <row r="4" spans="1:6" ht="15" customHeight="1" x14ac:dyDescent="0.3">
      <c r="A4" s="42"/>
      <c r="B4" s="42"/>
      <c r="C4" s="42"/>
      <c r="D4" s="42"/>
      <c r="E4" s="42"/>
      <c r="F4" s="42"/>
    </row>
    <row r="5" spans="1:6" ht="33" customHeight="1" x14ac:dyDescent="0.3">
      <c r="A5" s="43"/>
      <c r="B5" s="44" t="s">
        <v>111</v>
      </c>
      <c r="C5" s="365" t="s">
        <v>112</v>
      </c>
      <c r="D5" s="365"/>
      <c r="E5" s="365"/>
    </row>
    <row r="6" spans="1:6" ht="18" customHeight="1" x14ac:dyDescent="0.3">
      <c r="A6" s="45"/>
      <c r="B6" s="46" t="s">
        <v>113</v>
      </c>
      <c r="C6" s="404" t="s">
        <v>114</v>
      </c>
      <c r="D6" s="404"/>
      <c r="E6" s="404"/>
      <c r="F6" s="20"/>
    </row>
    <row r="7" spans="1:6" ht="33.75" customHeight="1" x14ac:dyDescent="0.3">
      <c r="A7" s="45"/>
      <c r="B7" s="47" t="s">
        <v>115</v>
      </c>
      <c r="C7" s="405" t="s">
        <v>116</v>
      </c>
      <c r="D7" s="405"/>
      <c r="E7" s="405"/>
      <c r="F7" s="20"/>
    </row>
    <row r="8" spans="1:6" ht="15" customHeight="1" x14ac:dyDescent="0.3"/>
    <row r="9" spans="1:6" ht="21.75" customHeight="1" x14ac:dyDescent="0.3">
      <c r="A9" s="367" t="s">
        <v>117</v>
      </c>
      <c r="B9" s="367"/>
      <c r="C9" s="367"/>
      <c r="D9" s="367"/>
      <c r="E9" s="367"/>
      <c r="F9" s="367"/>
    </row>
    <row r="10" spans="1:6" ht="9.75" customHeight="1" x14ac:dyDescent="0.3">
      <c r="A10" s="48"/>
      <c r="B10" s="48"/>
      <c r="C10" s="48"/>
      <c r="D10" s="48"/>
      <c r="E10" s="48"/>
      <c r="F10" s="48"/>
    </row>
    <row r="11" spans="1:6" ht="50.25" customHeight="1" x14ac:dyDescent="0.3">
      <c r="A11" s="357" t="s">
        <v>118</v>
      </c>
      <c r="B11" s="357"/>
      <c r="C11" s="357"/>
      <c r="D11" s="357"/>
      <c r="E11" s="357"/>
      <c r="F11" s="357"/>
    </row>
    <row r="12" spans="1:6" x14ac:dyDescent="0.3">
      <c r="A12" s="5"/>
      <c r="B12" s="5"/>
      <c r="C12" s="5"/>
      <c r="D12" s="5"/>
      <c r="E12" s="5"/>
      <c r="F12" s="5"/>
    </row>
    <row r="13" spans="1:6" ht="16.5" customHeight="1" x14ac:dyDescent="0.3">
      <c r="A13" s="368" t="s">
        <v>119</v>
      </c>
      <c r="B13" s="368"/>
      <c r="C13" s="368"/>
      <c r="D13" s="368"/>
      <c r="E13" s="368"/>
      <c r="F13" s="368"/>
    </row>
    <row r="14" spans="1:6" ht="16.5" customHeight="1" x14ac:dyDescent="0.3">
      <c r="A14" s="368" t="s">
        <v>120</v>
      </c>
      <c r="B14" s="368"/>
      <c r="C14" s="368"/>
      <c r="D14" s="368"/>
      <c r="E14" s="368"/>
      <c r="F14" s="368"/>
    </row>
    <row r="15" spans="1:6" ht="16.5" customHeight="1" x14ac:dyDescent="0.3">
      <c r="A15" s="200" t="s">
        <v>121</v>
      </c>
      <c r="B15" s="201" t="s">
        <v>122</v>
      </c>
      <c r="C15" s="201" t="s">
        <v>282</v>
      </c>
      <c r="D15" s="201" t="s">
        <v>283</v>
      </c>
      <c r="E15" s="201" t="s">
        <v>284</v>
      </c>
      <c r="F15" s="200" t="s">
        <v>285</v>
      </c>
    </row>
    <row r="16" spans="1:6" ht="16.5" customHeight="1" x14ac:dyDescent="0.3">
      <c r="A16" s="52" t="s">
        <v>127</v>
      </c>
      <c r="B16" s="53" t="s">
        <v>128</v>
      </c>
      <c r="C16" s="54">
        <f t="shared" ref="C16:F17" si="0">+C19+C21+C23</f>
        <v>655</v>
      </c>
      <c r="D16" s="54">
        <f t="shared" si="0"/>
        <v>804</v>
      </c>
      <c r="E16" s="54">
        <f t="shared" si="0"/>
        <v>1120</v>
      </c>
      <c r="F16" s="54">
        <f>+F19+F21+F23</f>
        <v>859.66666666666674</v>
      </c>
    </row>
    <row r="17" spans="1:7" ht="16.5" customHeight="1" x14ac:dyDescent="0.3">
      <c r="A17" s="52"/>
      <c r="B17" s="53" t="s">
        <v>129</v>
      </c>
      <c r="C17" s="54">
        <f t="shared" si="0"/>
        <v>922</v>
      </c>
      <c r="D17" s="54">
        <f t="shared" si="0"/>
        <v>1096</v>
      </c>
      <c r="E17" s="54">
        <f t="shared" si="0"/>
        <v>1800</v>
      </c>
      <c r="F17" s="54">
        <f t="shared" si="0"/>
        <v>3818</v>
      </c>
    </row>
    <row r="18" spans="1:7" ht="9.75" customHeight="1" x14ac:dyDescent="0.3">
      <c r="A18" s="55"/>
      <c r="B18" s="56"/>
      <c r="C18" s="57"/>
      <c r="D18" s="57"/>
      <c r="E18" s="57"/>
      <c r="F18" s="58"/>
    </row>
    <row r="19" spans="1:7" s="328" customFormat="1" ht="16.5" customHeight="1" x14ac:dyDescent="0.3">
      <c r="A19" s="369" t="s">
        <v>130</v>
      </c>
      <c r="B19" s="325" t="s">
        <v>128</v>
      </c>
      <c r="C19" s="326">
        <v>191</v>
      </c>
      <c r="D19" s="326">
        <v>209</v>
      </c>
      <c r="E19" s="326">
        <v>285</v>
      </c>
      <c r="F19" s="327">
        <f>+AVERAGE(C19:E19)</f>
        <v>228.33333333333334</v>
      </c>
      <c r="G19" s="7"/>
    </row>
    <row r="20" spans="1:7" ht="16.5" customHeight="1" x14ac:dyDescent="0.3">
      <c r="A20" s="369"/>
      <c r="B20" s="59" t="s">
        <v>129</v>
      </c>
      <c r="C20" s="202">
        <v>298</v>
      </c>
      <c r="D20" s="202">
        <v>324</v>
      </c>
      <c r="E20" s="202">
        <v>606</v>
      </c>
      <c r="F20" s="61">
        <f>+SUM(C20:E20)</f>
        <v>1228</v>
      </c>
    </row>
    <row r="21" spans="1:7" s="328" customFormat="1" ht="16.5" customHeight="1" x14ac:dyDescent="0.3">
      <c r="A21" s="406" t="s">
        <v>131</v>
      </c>
      <c r="B21" s="325" t="s">
        <v>128</v>
      </c>
      <c r="C21" s="329">
        <v>193</v>
      </c>
      <c r="D21" s="326">
        <v>246</v>
      </c>
      <c r="E21" s="326">
        <v>327</v>
      </c>
      <c r="F21" s="327">
        <f>+AVERAGE(C21:E21)</f>
        <v>255.33333333333334</v>
      </c>
      <c r="G21" s="7"/>
    </row>
    <row r="22" spans="1:7" s="328" customFormat="1" ht="16.5" customHeight="1" x14ac:dyDescent="0.3">
      <c r="A22" s="406"/>
      <c r="B22" s="325" t="s">
        <v>129</v>
      </c>
      <c r="C22" s="329">
        <v>284</v>
      </c>
      <c r="D22" s="326">
        <v>346</v>
      </c>
      <c r="E22" s="326">
        <v>501</v>
      </c>
      <c r="F22" s="327">
        <f>+SUM(C22:E22)</f>
        <v>1131</v>
      </c>
      <c r="G22" s="7"/>
    </row>
    <row r="23" spans="1:7" s="328" customFormat="1" ht="16.5" customHeight="1" x14ac:dyDescent="0.3">
      <c r="A23" s="406" t="s">
        <v>132</v>
      </c>
      <c r="B23" s="325" t="s">
        <v>128</v>
      </c>
      <c r="C23" s="329">
        <v>271</v>
      </c>
      <c r="D23" s="326">
        <v>349</v>
      </c>
      <c r="E23" s="326">
        <v>508</v>
      </c>
      <c r="F23" s="327">
        <f>+AVERAGE(C23:E23)</f>
        <v>376</v>
      </c>
      <c r="G23" s="7"/>
    </row>
    <row r="24" spans="1:7" s="328" customFormat="1" ht="16.5" customHeight="1" x14ac:dyDescent="0.3">
      <c r="A24" s="406"/>
      <c r="B24" s="325" t="s">
        <v>129</v>
      </c>
      <c r="C24" s="326">
        <v>340</v>
      </c>
      <c r="D24" s="326">
        <v>426</v>
      </c>
      <c r="E24" s="326">
        <v>693</v>
      </c>
      <c r="F24" s="327">
        <f>+SUM(C24:E24)</f>
        <v>1459</v>
      </c>
      <c r="G24" s="7"/>
    </row>
    <row r="25" spans="1:7" x14ac:dyDescent="0.3">
      <c r="A25" s="62" t="s">
        <v>133</v>
      </c>
      <c r="B25" s="63" t="s">
        <v>134</v>
      </c>
      <c r="C25" s="64"/>
      <c r="D25" s="64"/>
      <c r="E25" s="64"/>
      <c r="F25" s="64"/>
    </row>
    <row r="26" spans="1:7" ht="34.5" customHeight="1" x14ac:dyDescent="0.3">
      <c r="A26" s="371" t="s">
        <v>135</v>
      </c>
      <c r="B26" s="371"/>
      <c r="C26" s="371"/>
      <c r="D26" s="371"/>
      <c r="E26" s="371"/>
      <c r="F26" s="371"/>
    </row>
    <row r="27" spans="1:7" ht="66.75" customHeight="1" x14ac:dyDescent="0.3">
      <c r="A27" s="389" t="s">
        <v>343</v>
      </c>
      <c r="B27" s="389"/>
      <c r="C27" s="389"/>
      <c r="D27" s="389"/>
      <c r="E27" s="389"/>
      <c r="F27" s="389"/>
    </row>
    <row r="28" spans="1:7" ht="16.5" customHeight="1" x14ac:dyDescent="0.3">
      <c r="A28" s="66"/>
      <c r="B28" s="66"/>
      <c r="C28" s="66"/>
      <c r="D28" s="67"/>
      <c r="E28" s="67"/>
      <c r="F28" s="68"/>
    </row>
    <row r="29" spans="1:7" ht="16.5" customHeight="1" x14ac:dyDescent="0.3">
      <c r="A29" s="368" t="s">
        <v>136</v>
      </c>
      <c r="B29" s="368"/>
      <c r="C29" s="368"/>
      <c r="D29" s="368"/>
      <c r="E29" s="368"/>
      <c r="F29" s="368"/>
    </row>
    <row r="30" spans="1:7" ht="16.5" customHeight="1" x14ac:dyDescent="0.3">
      <c r="A30" s="368" t="s">
        <v>137</v>
      </c>
      <c r="B30" s="368"/>
      <c r="C30" s="368"/>
      <c r="D30" s="368"/>
      <c r="E30" s="368"/>
      <c r="F30" s="368"/>
    </row>
    <row r="31" spans="1:7" ht="15" customHeight="1" x14ac:dyDescent="0.3">
      <c r="A31" s="407" t="s">
        <v>121</v>
      </c>
      <c r="B31" s="407"/>
      <c r="C31" s="201" t="s">
        <v>282</v>
      </c>
      <c r="D31" s="201" t="s">
        <v>283</v>
      </c>
      <c r="E31" s="201" t="s">
        <v>284</v>
      </c>
      <c r="F31" s="200" t="s">
        <v>285</v>
      </c>
    </row>
    <row r="32" spans="1:7" ht="16.5" customHeight="1" x14ac:dyDescent="0.3">
      <c r="A32" s="374" t="s">
        <v>127</v>
      </c>
      <c r="B32" s="374"/>
      <c r="C32" s="70">
        <f>+SUM(C34:C37)</f>
        <v>328915503.81999999</v>
      </c>
      <c r="D32" s="70">
        <f>+SUM(D34:D37)</f>
        <v>388399544.31</v>
      </c>
      <c r="E32" s="70">
        <f>+SUM(E34:E37)</f>
        <v>417050704.97000003</v>
      </c>
      <c r="F32" s="70">
        <f>+SUM(F34:F37)</f>
        <v>1134365753.0999999</v>
      </c>
    </row>
    <row r="33" spans="1:6" ht="15" customHeight="1" x14ac:dyDescent="0.3">
      <c r="A33" s="375"/>
      <c r="B33" s="375"/>
      <c r="C33" s="72"/>
      <c r="D33" s="72"/>
      <c r="E33" s="72"/>
      <c r="F33" s="72"/>
    </row>
    <row r="34" spans="1:6" s="328" customFormat="1" ht="16.5" customHeight="1" x14ac:dyDescent="0.3">
      <c r="A34" s="408" t="s">
        <v>138</v>
      </c>
      <c r="B34" s="408"/>
      <c r="C34" s="330">
        <v>120383983.55</v>
      </c>
      <c r="D34" s="330">
        <v>135127358.69999999</v>
      </c>
      <c r="E34" s="330">
        <v>142367564.31999999</v>
      </c>
      <c r="F34" s="331">
        <f>+SUM(C34:E34)</f>
        <v>397878906.56999999</v>
      </c>
    </row>
    <row r="35" spans="1:6" s="328" customFormat="1" ht="16.5" customHeight="1" x14ac:dyDescent="0.3">
      <c r="A35" s="408" t="s">
        <v>131</v>
      </c>
      <c r="B35" s="408"/>
      <c r="C35" s="330">
        <v>98111981.200000003</v>
      </c>
      <c r="D35" s="330">
        <v>110969032.34</v>
      </c>
      <c r="E35" s="330">
        <v>119323575.62</v>
      </c>
      <c r="F35" s="331">
        <f>+SUM(C35:E35)</f>
        <v>328404589.16000003</v>
      </c>
    </row>
    <row r="36" spans="1:6" s="328" customFormat="1" ht="16.5" customHeight="1" x14ac:dyDescent="0.3">
      <c r="A36" s="408" t="s">
        <v>132</v>
      </c>
      <c r="B36" s="408"/>
      <c r="C36" s="332">
        <v>110419539.06999999</v>
      </c>
      <c r="D36" s="330">
        <v>142303153.27000001</v>
      </c>
      <c r="E36" s="330">
        <v>155359565.03</v>
      </c>
      <c r="F36" s="331">
        <f>+SUM(C36:E36)</f>
        <v>408082257.37</v>
      </c>
    </row>
    <row r="37" spans="1:6" ht="16.5" customHeight="1" x14ac:dyDescent="0.3">
      <c r="A37" s="377" t="s">
        <v>139</v>
      </c>
      <c r="B37" s="377"/>
      <c r="C37" s="180"/>
      <c r="D37" s="180"/>
      <c r="E37" s="180"/>
      <c r="F37" s="204">
        <f>+SUM(C37:E37)</f>
        <v>0</v>
      </c>
    </row>
    <row r="38" spans="1:6" ht="15" customHeight="1" x14ac:dyDescent="0.3">
      <c r="A38" s="62" t="s">
        <v>133</v>
      </c>
      <c r="B38" s="63" t="s">
        <v>134</v>
      </c>
      <c r="C38" s="64"/>
      <c r="D38" s="64"/>
      <c r="E38" s="64"/>
      <c r="F38" s="64"/>
    </row>
    <row r="39" spans="1:6" ht="34.5" customHeight="1" x14ac:dyDescent="0.3">
      <c r="A39" s="371" t="s">
        <v>135</v>
      </c>
      <c r="B39" s="371"/>
      <c r="C39" s="371"/>
      <c r="D39" s="371"/>
      <c r="E39" s="371"/>
      <c r="F39" s="371"/>
    </row>
    <row r="40" spans="1:6" ht="86.25" customHeight="1" x14ac:dyDescent="0.3">
      <c r="A40" s="389" t="s">
        <v>348</v>
      </c>
      <c r="B40" s="389"/>
      <c r="C40" s="389"/>
      <c r="D40" s="389"/>
      <c r="E40" s="389"/>
      <c r="F40" s="389"/>
    </row>
    <row r="41" spans="1:6" ht="15" customHeight="1" x14ac:dyDescent="0.3"/>
    <row r="42" spans="1:6" ht="16.5" customHeight="1" x14ac:dyDescent="0.3">
      <c r="A42" s="378" t="s">
        <v>140</v>
      </c>
      <c r="B42" s="378"/>
      <c r="C42" s="378"/>
      <c r="D42" s="378"/>
      <c r="E42" s="378"/>
      <c r="F42" s="378"/>
    </row>
    <row r="43" spans="1:6" ht="30" customHeight="1" x14ac:dyDescent="0.3">
      <c r="A43" s="379" t="s">
        <v>141</v>
      </c>
      <c r="B43" s="379"/>
      <c r="C43" s="379"/>
      <c r="D43" s="379"/>
      <c r="E43" s="379"/>
      <c r="F43" s="379"/>
    </row>
    <row r="44" spans="1:6" ht="17.25" customHeight="1" x14ac:dyDescent="0.3">
      <c r="A44" s="380" t="s">
        <v>142</v>
      </c>
      <c r="B44" s="380"/>
      <c r="C44" s="51" t="s">
        <v>143</v>
      </c>
      <c r="D44" s="50" t="s">
        <v>144</v>
      </c>
      <c r="E44" s="77" t="s">
        <v>145</v>
      </c>
      <c r="F44" s="50" t="s">
        <v>146</v>
      </c>
    </row>
    <row r="45" spans="1:6" ht="30" customHeight="1" x14ac:dyDescent="0.3">
      <c r="A45" s="381" t="s">
        <v>147</v>
      </c>
      <c r="B45" s="381"/>
      <c r="C45" s="78"/>
      <c r="D45" s="78"/>
      <c r="E45" s="79" t="s">
        <v>0</v>
      </c>
      <c r="F45" s="80"/>
    </row>
    <row r="46" spans="1:6" ht="30" customHeight="1" x14ac:dyDescent="0.3">
      <c r="A46" s="382" t="s">
        <v>148</v>
      </c>
      <c r="B46" s="382"/>
      <c r="C46" s="78"/>
      <c r="D46" s="78"/>
      <c r="E46" s="79" t="s">
        <v>0</v>
      </c>
      <c r="F46" s="81"/>
    </row>
    <row r="47" spans="1:6" ht="30" customHeight="1" x14ac:dyDescent="0.3">
      <c r="A47" s="383" t="s">
        <v>149</v>
      </c>
      <c r="B47" s="383"/>
      <c r="C47" s="78"/>
      <c r="D47" s="78"/>
      <c r="E47" s="79" t="s">
        <v>0</v>
      </c>
      <c r="F47" s="81"/>
    </row>
    <row r="48" spans="1:6" ht="30" customHeight="1" x14ac:dyDescent="0.3">
      <c r="A48" s="384" t="s">
        <v>150</v>
      </c>
      <c r="B48" s="384"/>
      <c r="C48" s="78"/>
      <c r="D48" s="78"/>
      <c r="E48" s="79" t="s">
        <v>0</v>
      </c>
      <c r="F48" s="82"/>
    </row>
    <row r="49" spans="1:6" ht="16.5" customHeight="1" x14ac:dyDescent="0.3">
      <c r="A49" s="62" t="s">
        <v>133</v>
      </c>
      <c r="B49" s="63" t="s">
        <v>151</v>
      </c>
      <c r="C49" s="83"/>
      <c r="D49" s="83"/>
      <c r="E49" s="83"/>
      <c r="F49" s="83"/>
    </row>
    <row r="50" spans="1:6" ht="34.5" customHeight="1" x14ac:dyDescent="0.3">
      <c r="A50" s="371" t="s">
        <v>152</v>
      </c>
      <c r="B50" s="371"/>
      <c r="C50" s="371"/>
      <c r="D50" s="371"/>
      <c r="E50" s="371"/>
      <c r="F50" s="371"/>
    </row>
    <row r="51" spans="1:6" s="86" customFormat="1" ht="89.25" customHeight="1" x14ac:dyDescent="0.3">
      <c r="A51" s="389" t="s">
        <v>345</v>
      </c>
      <c r="B51" s="389"/>
      <c r="C51" s="389"/>
      <c r="D51" s="389"/>
      <c r="E51" s="389"/>
      <c r="F51" s="389"/>
    </row>
    <row r="52" spans="1:6" s="86" customFormat="1" ht="15" customHeight="1" x14ac:dyDescent="0.3">
      <c r="A52" s="84"/>
      <c r="B52" s="84"/>
      <c r="C52" s="84"/>
      <c r="D52" s="84"/>
      <c r="E52" s="84"/>
      <c r="F52" s="84"/>
    </row>
    <row r="53" spans="1:6" x14ac:dyDescent="0.3">
      <c r="A53" s="378" t="s">
        <v>153</v>
      </c>
      <c r="B53" s="378"/>
      <c r="C53" s="378"/>
      <c r="D53" s="378"/>
      <c r="E53" s="378"/>
      <c r="F53" s="378"/>
    </row>
    <row r="54" spans="1:6" x14ac:dyDescent="0.3">
      <c r="A54" s="378" t="s">
        <v>154</v>
      </c>
      <c r="B54" s="378"/>
      <c r="C54" s="378"/>
      <c r="D54" s="378"/>
      <c r="E54" s="378"/>
      <c r="F54" s="378"/>
    </row>
    <row r="55" spans="1:6" ht="16.5" customHeight="1" x14ac:dyDescent="0.3">
      <c r="A55" s="409" t="s">
        <v>142</v>
      </c>
      <c r="B55" s="409"/>
      <c r="C55" s="201" t="s">
        <v>143</v>
      </c>
      <c r="D55" s="200" t="s">
        <v>144</v>
      </c>
      <c r="E55" s="206" t="s">
        <v>155</v>
      </c>
      <c r="F55" s="200" t="s">
        <v>146</v>
      </c>
    </row>
    <row r="56" spans="1:6" ht="30" customHeight="1" x14ac:dyDescent="0.3">
      <c r="A56" s="383" t="s">
        <v>156</v>
      </c>
      <c r="B56" s="383"/>
      <c r="C56" s="79"/>
      <c r="D56" s="79"/>
      <c r="E56" s="207" t="s">
        <v>0</v>
      </c>
      <c r="F56" s="85"/>
    </row>
    <row r="57" spans="1:6" ht="30" customHeight="1" x14ac:dyDescent="0.3">
      <c r="A57" s="382" t="s">
        <v>157</v>
      </c>
      <c r="B57" s="382"/>
      <c r="C57" s="87"/>
      <c r="D57" s="87"/>
      <c r="E57" s="207" t="s">
        <v>0</v>
      </c>
      <c r="F57" s="88"/>
    </row>
    <row r="58" spans="1:6" s="86" customFormat="1" ht="30" customHeight="1" x14ac:dyDescent="0.3">
      <c r="A58" s="370" t="s">
        <v>158</v>
      </c>
      <c r="B58" s="370"/>
      <c r="C58" s="89"/>
      <c r="D58" s="89"/>
      <c r="E58" s="207" t="s">
        <v>0</v>
      </c>
      <c r="F58" s="88"/>
    </row>
    <row r="59" spans="1:6" x14ac:dyDescent="0.3">
      <c r="A59" s="62" t="s">
        <v>133</v>
      </c>
      <c r="B59" s="63" t="s">
        <v>151</v>
      </c>
      <c r="C59" s="64"/>
      <c r="D59" s="64"/>
      <c r="E59" s="64"/>
      <c r="F59" s="64"/>
    </row>
    <row r="60" spans="1:6" ht="34.5" customHeight="1" x14ac:dyDescent="0.3">
      <c r="A60" s="371" t="s">
        <v>351</v>
      </c>
      <c r="B60" s="371"/>
      <c r="C60" s="371"/>
      <c r="D60" s="371"/>
      <c r="E60" s="371"/>
      <c r="F60" s="371"/>
    </row>
    <row r="61" spans="1:6" ht="49.5" customHeight="1" x14ac:dyDescent="0.3">
      <c r="A61" s="389" t="s">
        <v>346</v>
      </c>
      <c r="B61" s="389"/>
      <c r="C61" s="389"/>
      <c r="D61" s="389"/>
      <c r="E61" s="389"/>
      <c r="F61" s="389"/>
    </row>
    <row r="62" spans="1:6" ht="9.75" customHeight="1" x14ac:dyDescent="0.3">
      <c r="E62" s="90"/>
    </row>
    <row r="63" spans="1:6" ht="39.75" customHeight="1" x14ac:dyDescent="0.3">
      <c r="A63" s="91" t="s">
        <v>161</v>
      </c>
      <c r="B63" s="385" t="s">
        <v>162</v>
      </c>
      <c r="C63" s="385"/>
      <c r="D63" s="386" t="s">
        <v>163</v>
      </c>
      <c r="E63" s="386"/>
      <c r="F63" s="386"/>
    </row>
    <row r="64" spans="1:6" ht="39.75" customHeight="1" x14ac:dyDescent="0.3">
      <c r="A64" s="91" t="s">
        <v>164</v>
      </c>
      <c r="B64" s="387" t="s">
        <v>165</v>
      </c>
      <c r="C64" s="387"/>
      <c r="D64" s="386"/>
      <c r="E64" s="386"/>
      <c r="F64" s="386"/>
    </row>
    <row r="65" spans="1:6" ht="39.75" customHeight="1" x14ac:dyDescent="0.3">
      <c r="A65" s="91" t="s">
        <v>166</v>
      </c>
      <c r="B65" s="385" t="s">
        <v>167</v>
      </c>
      <c r="C65" s="385"/>
      <c r="D65" s="386"/>
      <c r="E65" s="386"/>
      <c r="F65" s="386"/>
    </row>
    <row r="67" spans="1:6" ht="21.75" customHeight="1" x14ac:dyDescent="0.3">
      <c r="A67" s="367" t="s">
        <v>168</v>
      </c>
      <c r="B67" s="367"/>
      <c r="C67" s="367"/>
      <c r="D67" s="367"/>
      <c r="E67" s="367"/>
      <c r="F67" s="367"/>
    </row>
    <row r="68" spans="1:6" ht="9.75" customHeight="1" x14ac:dyDescent="0.3"/>
    <row r="69" spans="1:6" ht="84.75" customHeight="1" x14ac:dyDescent="0.3">
      <c r="A69" s="352" t="s">
        <v>288</v>
      </c>
      <c r="B69" s="352"/>
      <c r="C69" s="352"/>
      <c r="D69" s="352"/>
      <c r="E69" s="352"/>
      <c r="F69" s="352"/>
    </row>
    <row r="70" spans="1:6" ht="9.75" customHeight="1" x14ac:dyDescent="0.3"/>
    <row r="71" spans="1:6" x14ac:dyDescent="0.3">
      <c r="A71" s="378" t="s">
        <v>170</v>
      </c>
      <c r="B71" s="378"/>
      <c r="C71" s="378"/>
      <c r="D71" s="378"/>
      <c r="E71" s="378"/>
      <c r="F71" s="378"/>
    </row>
    <row r="72" spans="1:6" x14ac:dyDescent="0.3">
      <c r="A72" s="378" t="s">
        <v>289</v>
      </c>
      <c r="B72" s="378"/>
      <c r="C72" s="378"/>
      <c r="D72" s="378"/>
      <c r="E72" s="378"/>
      <c r="F72" s="378"/>
    </row>
    <row r="73" spans="1:6" x14ac:dyDescent="0.3">
      <c r="A73" s="378" t="s">
        <v>172</v>
      </c>
      <c r="B73" s="378"/>
      <c r="C73" s="378"/>
      <c r="D73" s="378"/>
      <c r="E73" s="378"/>
      <c r="F73" s="378"/>
    </row>
    <row r="74" spans="1:6" ht="31.2" x14ac:dyDescent="0.3">
      <c r="A74" s="93" t="s">
        <v>173</v>
      </c>
      <c r="B74" s="93" t="s">
        <v>290</v>
      </c>
      <c r="C74" s="93" t="s">
        <v>175</v>
      </c>
      <c r="D74" s="93" t="s">
        <v>176</v>
      </c>
      <c r="E74" s="93" t="s">
        <v>177</v>
      </c>
      <c r="F74" s="93" t="s">
        <v>178</v>
      </c>
    </row>
    <row r="75" spans="1:6" ht="18" customHeight="1" x14ac:dyDescent="0.3">
      <c r="A75" s="52" t="s">
        <v>127</v>
      </c>
      <c r="B75" s="94">
        <f>+SUM(B77:B83)</f>
        <v>3561822679.4000001</v>
      </c>
      <c r="C75" s="208">
        <f>+SUM(C77:C83)</f>
        <v>99.999999999999986</v>
      </c>
      <c r="D75" s="96"/>
      <c r="E75" s="96"/>
      <c r="F75" s="96"/>
    </row>
    <row r="76" spans="1:6" ht="9.75" customHeight="1" x14ac:dyDescent="0.3">
      <c r="A76" s="114"/>
      <c r="B76" s="209"/>
      <c r="C76" s="210"/>
      <c r="D76" s="116"/>
      <c r="E76" s="116"/>
      <c r="F76" s="116"/>
    </row>
    <row r="77" spans="1:6" ht="18" customHeight="1" x14ac:dyDescent="0.3">
      <c r="A77" s="114" t="s">
        <v>179</v>
      </c>
      <c r="B77" s="209">
        <v>3297261942</v>
      </c>
      <c r="C77" s="210">
        <f t="shared" ref="C77:C83" si="1">+B77/$B$75*100</f>
        <v>92.572321499043113</v>
      </c>
      <c r="D77" s="211" t="s">
        <v>180</v>
      </c>
      <c r="E77" s="211">
        <v>0</v>
      </c>
      <c r="F77" s="100" t="s">
        <v>181</v>
      </c>
    </row>
    <row r="78" spans="1:6" ht="15" customHeight="1" x14ac:dyDescent="0.3">
      <c r="A78" s="97" t="s">
        <v>291</v>
      </c>
      <c r="B78" s="209">
        <v>0</v>
      </c>
      <c r="C78" s="210">
        <f t="shared" si="1"/>
        <v>0</v>
      </c>
      <c r="D78" s="211">
        <v>0</v>
      </c>
      <c r="E78" s="211">
        <v>0</v>
      </c>
      <c r="F78" s="100">
        <v>0</v>
      </c>
    </row>
    <row r="79" spans="1:6" ht="15" customHeight="1" x14ac:dyDescent="0.3">
      <c r="A79" s="97" t="s">
        <v>183</v>
      </c>
      <c r="B79" s="209">
        <v>264560737.40000001</v>
      </c>
      <c r="C79" s="210">
        <f t="shared" si="1"/>
        <v>7.4276785009568771</v>
      </c>
      <c r="D79" s="211">
        <v>0</v>
      </c>
      <c r="E79" s="211">
        <v>0</v>
      </c>
      <c r="F79" s="100" t="s">
        <v>353</v>
      </c>
    </row>
    <row r="80" spans="1:6" ht="15" customHeight="1" x14ac:dyDescent="0.3">
      <c r="A80" s="103" t="s">
        <v>184</v>
      </c>
      <c r="B80" s="104">
        <v>0</v>
      </c>
      <c r="C80" s="105">
        <f t="shared" si="1"/>
        <v>0</v>
      </c>
      <c r="D80" s="106"/>
      <c r="E80" s="106"/>
      <c r="F80" s="106"/>
    </row>
    <row r="81" spans="1:6" ht="15" customHeight="1" x14ac:dyDescent="0.3">
      <c r="A81" s="114" t="s">
        <v>185</v>
      </c>
      <c r="B81" s="209">
        <v>0</v>
      </c>
      <c r="C81" s="210">
        <f t="shared" si="1"/>
        <v>0</v>
      </c>
      <c r="D81" s="100"/>
      <c r="E81" s="100"/>
      <c r="F81" s="100"/>
    </row>
    <row r="82" spans="1:6" ht="15" customHeight="1" x14ac:dyDescent="0.3">
      <c r="A82" s="114" t="s">
        <v>186</v>
      </c>
      <c r="B82" s="209">
        <v>0</v>
      </c>
      <c r="C82" s="210">
        <f t="shared" si="1"/>
        <v>0</v>
      </c>
      <c r="D82" s="100"/>
      <c r="E82" s="100"/>
      <c r="F82" s="100"/>
    </row>
    <row r="83" spans="1:6" ht="15" customHeight="1" x14ac:dyDescent="0.3">
      <c r="A83" s="212" t="s">
        <v>187</v>
      </c>
      <c r="B83" s="209">
        <v>0</v>
      </c>
      <c r="C83" s="210">
        <f t="shared" si="1"/>
        <v>0</v>
      </c>
      <c r="D83" s="213"/>
      <c r="E83" s="213"/>
      <c r="F83" s="213"/>
    </row>
    <row r="84" spans="1:6" x14ac:dyDescent="0.3">
      <c r="A84" s="410" t="s">
        <v>356</v>
      </c>
      <c r="B84" s="410"/>
      <c r="C84" s="410"/>
      <c r="D84" s="410"/>
      <c r="E84" s="410"/>
      <c r="F84" s="410"/>
    </row>
    <row r="85" spans="1:6" ht="34.5" customHeight="1" x14ac:dyDescent="0.3">
      <c r="A85" s="388" t="s">
        <v>189</v>
      </c>
      <c r="B85" s="388"/>
      <c r="C85" s="388"/>
      <c r="D85" s="388"/>
      <c r="E85" s="388"/>
      <c r="F85" s="388"/>
    </row>
    <row r="86" spans="1:6" ht="49.5" customHeight="1" x14ac:dyDescent="0.3">
      <c r="A86" s="389" t="s">
        <v>293</v>
      </c>
      <c r="B86" s="389"/>
      <c r="C86" s="389"/>
      <c r="D86" s="389"/>
      <c r="E86" s="389"/>
      <c r="F86" s="389"/>
    </row>
    <row r="87" spans="1:6" ht="9.75" customHeight="1" x14ac:dyDescent="0.3">
      <c r="A87" s="114"/>
      <c r="B87" s="115"/>
      <c r="C87" s="116"/>
    </row>
    <row r="88" spans="1:6" x14ac:dyDescent="0.3">
      <c r="A88" s="378" t="s">
        <v>191</v>
      </c>
      <c r="B88" s="378"/>
      <c r="C88" s="378"/>
      <c r="D88" s="378"/>
      <c r="E88" s="378"/>
      <c r="F88" s="378"/>
    </row>
    <row r="89" spans="1:6" x14ac:dyDescent="0.3">
      <c r="A89" s="378" t="s">
        <v>192</v>
      </c>
      <c r="B89" s="378"/>
      <c r="C89" s="378"/>
      <c r="D89" s="378"/>
      <c r="E89" s="378"/>
      <c r="F89" s="378"/>
    </row>
    <row r="90" spans="1:6" x14ac:dyDescent="0.3">
      <c r="A90" s="378" t="s">
        <v>172</v>
      </c>
      <c r="B90" s="378"/>
      <c r="C90" s="378"/>
      <c r="D90" s="378"/>
      <c r="E90" s="378"/>
      <c r="F90" s="378"/>
    </row>
    <row r="91" spans="1:6" ht="33.75" customHeight="1" x14ac:dyDescent="0.3">
      <c r="A91" s="117" t="s">
        <v>193</v>
      </c>
      <c r="B91" s="117" t="s">
        <v>194</v>
      </c>
      <c r="C91" s="93" t="s">
        <v>282</v>
      </c>
      <c r="D91" s="93" t="s">
        <v>283</v>
      </c>
      <c r="E91" s="93" t="s">
        <v>284</v>
      </c>
      <c r="F91" s="93" t="s">
        <v>285</v>
      </c>
    </row>
    <row r="92" spans="1:6" ht="18" customHeight="1" x14ac:dyDescent="0.3">
      <c r="A92" s="52" t="s">
        <v>127</v>
      </c>
      <c r="B92" s="118"/>
      <c r="C92" s="94">
        <f>+C94</f>
        <v>0</v>
      </c>
      <c r="D92" s="94">
        <f>+D94</f>
        <v>0</v>
      </c>
      <c r="E92" s="94">
        <f>+E94</f>
        <v>0</v>
      </c>
      <c r="F92" s="94">
        <f>+F94</f>
        <v>0</v>
      </c>
    </row>
    <row r="93" spans="1:6" ht="9.75" customHeight="1" x14ac:dyDescent="0.3">
      <c r="A93" s="55"/>
      <c r="B93" s="119"/>
      <c r="C93" s="72"/>
      <c r="D93" s="72"/>
      <c r="E93" s="72"/>
      <c r="F93" s="120"/>
    </row>
    <row r="94" spans="1:6" ht="18" customHeight="1" x14ac:dyDescent="0.3">
      <c r="A94" s="390" t="s">
        <v>196</v>
      </c>
      <c r="B94" s="390"/>
      <c r="C94" s="121">
        <f>C95+C99</f>
        <v>0</v>
      </c>
      <c r="D94" s="121">
        <f>D95+D99</f>
        <v>0</v>
      </c>
      <c r="E94" s="121">
        <f>E95+E99</f>
        <v>0</v>
      </c>
      <c r="F94" s="122">
        <f>+F95+F99</f>
        <v>0</v>
      </c>
    </row>
    <row r="95" spans="1:6" x14ac:dyDescent="0.3">
      <c r="A95" s="214" t="s">
        <v>197</v>
      </c>
      <c r="B95" s="215" t="s">
        <v>198</v>
      </c>
      <c r="C95" s="72">
        <f t="shared" ref="C95:E97" si="2">+C96</f>
        <v>0</v>
      </c>
      <c r="D95" s="72">
        <f t="shared" si="2"/>
        <v>0</v>
      </c>
      <c r="E95" s="72">
        <f t="shared" si="2"/>
        <v>0</v>
      </c>
      <c r="F95" s="125">
        <f t="shared" ref="F95:F102" si="3">+C95+D95+E95</f>
        <v>0</v>
      </c>
    </row>
    <row r="96" spans="1:6" x14ac:dyDescent="0.3">
      <c r="A96" s="214" t="s">
        <v>199</v>
      </c>
      <c r="B96" s="215" t="s">
        <v>2</v>
      </c>
      <c r="C96" s="126">
        <f t="shared" si="2"/>
        <v>0</v>
      </c>
      <c r="D96" s="126">
        <f t="shared" si="2"/>
        <v>0</v>
      </c>
      <c r="E96" s="126">
        <f t="shared" si="2"/>
        <v>0</v>
      </c>
      <c r="F96" s="127">
        <f t="shared" si="3"/>
        <v>0</v>
      </c>
    </row>
    <row r="97" spans="1:6" x14ac:dyDescent="0.3">
      <c r="A97" s="214" t="s">
        <v>200</v>
      </c>
      <c r="B97" s="215" t="s">
        <v>201</v>
      </c>
      <c r="C97" s="126">
        <f t="shared" si="2"/>
        <v>0</v>
      </c>
      <c r="D97" s="126">
        <f t="shared" si="2"/>
        <v>0</v>
      </c>
      <c r="E97" s="126">
        <f t="shared" si="2"/>
        <v>0</v>
      </c>
      <c r="F97" s="127">
        <f t="shared" si="3"/>
        <v>0</v>
      </c>
    </row>
    <row r="98" spans="1:6" x14ac:dyDescent="0.3">
      <c r="A98" s="216" t="s">
        <v>202</v>
      </c>
      <c r="B98" s="217" t="s">
        <v>294</v>
      </c>
      <c r="C98" s="130">
        <v>0</v>
      </c>
      <c r="D98" s="130">
        <v>0</v>
      </c>
      <c r="E98" s="130">
        <v>0</v>
      </c>
      <c r="F98" s="131">
        <f t="shared" si="3"/>
        <v>0</v>
      </c>
    </row>
    <row r="99" spans="1:6" x14ac:dyDescent="0.3">
      <c r="A99" s="123" t="s">
        <v>204</v>
      </c>
      <c r="B99" s="124" t="s">
        <v>205</v>
      </c>
      <c r="C99" s="72">
        <f t="shared" ref="C99:E101" si="4">+C100</f>
        <v>0</v>
      </c>
      <c r="D99" s="72">
        <f t="shared" si="4"/>
        <v>0</v>
      </c>
      <c r="E99" s="72">
        <f t="shared" si="4"/>
        <v>0</v>
      </c>
      <c r="F99" s="125">
        <f t="shared" si="3"/>
        <v>0</v>
      </c>
    </row>
    <row r="100" spans="1:6" x14ac:dyDescent="0.3">
      <c r="A100" s="123" t="s">
        <v>206</v>
      </c>
      <c r="B100" s="124" t="s">
        <v>1</v>
      </c>
      <c r="C100" s="126">
        <f t="shared" si="4"/>
        <v>0</v>
      </c>
      <c r="D100" s="126">
        <f t="shared" si="4"/>
        <v>0</v>
      </c>
      <c r="E100" s="126">
        <f t="shared" si="4"/>
        <v>0</v>
      </c>
      <c r="F100" s="127">
        <f t="shared" si="3"/>
        <v>0</v>
      </c>
    </row>
    <row r="101" spans="1:6" x14ac:dyDescent="0.3">
      <c r="A101" s="123" t="s">
        <v>207</v>
      </c>
      <c r="B101" s="124" t="s">
        <v>208</v>
      </c>
      <c r="C101" s="126">
        <f t="shared" si="4"/>
        <v>0</v>
      </c>
      <c r="D101" s="126">
        <f t="shared" si="4"/>
        <v>0</v>
      </c>
      <c r="E101" s="126">
        <f t="shared" si="4"/>
        <v>0</v>
      </c>
      <c r="F101" s="127">
        <f t="shared" si="3"/>
        <v>0</v>
      </c>
    </row>
    <row r="102" spans="1:6" x14ac:dyDescent="0.3">
      <c r="A102" s="128" t="s">
        <v>209</v>
      </c>
      <c r="B102" s="129" t="s">
        <v>210</v>
      </c>
      <c r="C102" s="130">
        <v>0</v>
      </c>
      <c r="D102" s="130">
        <v>0</v>
      </c>
      <c r="E102" s="130">
        <v>0</v>
      </c>
      <c r="F102" s="131">
        <f t="shared" si="3"/>
        <v>0</v>
      </c>
    </row>
    <row r="103" spans="1:6" ht="9.75" customHeight="1" x14ac:dyDescent="0.3">
      <c r="A103" s="71"/>
      <c r="B103" s="119"/>
      <c r="C103" s="126"/>
      <c r="D103" s="126"/>
      <c r="E103" s="126"/>
      <c r="F103" s="127"/>
    </row>
    <row r="104" spans="1:6" x14ac:dyDescent="0.3">
      <c r="A104" s="410" t="s">
        <v>356</v>
      </c>
      <c r="B104" s="410"/>
      <c r="C104" s="410"/>
      <c r="D104" s="410"/>
      <c r="E104" s="410"/>
      <c r="F104" s="410"/>
    </row>
    <row r="105" spans="1:6" ht="34.5" customHeight="1" x14ac:dyDescent="0.3">
      <c r="A105" s="391" t="s">
        <v>295</v>
      </c>
      <c r="B105" s="391"/>
      <c r="C105" s="391"/>
      <c r="D105" s="391"/>
      <c r="E105" s="391"/>
      <c r="F105" s="391"/>
    </row>
    <row r="106" spans="1:6" ht="49.5" customHeight="1" x14ac:dyDescent="0.3">
      <c r="A106" s="389" t="s">
        <v>296</v>
      </c>
      <c r="B106" s="389"/>
      <c r="C106" s="389"/>
      <c r="D106" s="389"/>
      <c r="E106" s="389"/>
      <c r="F106" s="389"/>
    </row>
    <row r="107" spans="1:6" ht="9.75" customHeight="1" x14ac:dyDescent="0.3">
      <c r="A107" s="114"/>
      <c r="B107" s="115"/>
      <c r="C107" s="116"/>
    </row>
    <row r="108" spans="1:6" ht="15.75" customHeight="1" x14ac:dyDescent="0.3">
      <c r="A108" s="378" t="s">
        <v>212</v>
      </c>
      <c r="B108" s="378"/>
      <c r="C108" s="378"/>
      <c r="D108" s="378"/>
      <c r="E108" s="378"/>
      <c r="F108" s="378"/>
    </row>
    <row r="109" spans="1:6" ht="32.25" customHeight="1" x14ac:dyDescent="0.3">
      <c r="A109" s="379" t="s">
        <v>213</v>
      </c>
      <c r="B109" s="379"/>
      <c r="C109" s="379"/>
      <c r="D109" s="379"/>
      <c r="E109" s="379"/>
      <c r="F109" s="379"/>
    </row>
    <row r="110" spans="1:6" ht="15.75" customHeight="1" x14ac:dyDescent="0.3">
      <c r="A110" s="378" t="s">
        <v>172</v>
      </c>
      <c r="B110" s="378"/>
      <c r="C110" s="378"/>
      <c r="D110" s="378"/>
      <c r="E110" s="378"/>
      <c r="F110" s="378"/>
    </row>
    <row r="111" spans="1:6" ht="33" customHeight="1" x14ac:dyDescent="0.3">
      <c r="A111" s="117" t="s">
        <v>193</v>
      </c>
      <c r="B111" s="117" t="s">
        <v>214</v>
      </c>
      <c r="C111" s="93" t="s">
        <v>282</v>
      </c>
      <c r="D111" s="93" t="s">
        <v>283</v>
      </c>
      <c r="E111" s="93" t="s">
        <v>284</v>
      </c>
      <c r="F111" s="93" t="s">
        <v>285</v>
      </c>
    </row>
    <row r="112" spans="1:6" ht="18" customHeight="1" x14ac:dyDescent="0.3">
      <c r="A112" s="52" t="s">
        <v>127</v>
      </c>
      <c r="B112" s="118"/>
      <c r="C112" s="94">
        <f>+C114+C126</f>
        <v>328789199.81999999</v>
      </c>
      <c r="D112" s="94">
        <f>+D114+D126</f>
        <v>388356785.31</v>
      </c>
      <c r="E112" s="94">
        <f>+E114+E126</f>
        <v>417189210.44999999</v>
      </c>
      <c r="F112" s="94">
        <f>+F114+F126</f>
        <v>1134335195.5799999</v>
      </c>
    </row>
    <row r="113" spans="1:9" ht="9.75" customHeight="1" x14ac:dyDescent="0.3">
      <c r="A113" s="55"/>
      <c r="B113" s="119"/>
      <c r="C113" s="72"/>
      <c r="D113" s="72"/>
      <c r="E113" s="72"/>
      <c r="F113" s="120"/>
    </row>
    <row r="114" spans="1:9" ht="18" customHeight="1" x14ac:dyDescent="0.3">
      <c r="A114" s="390" t="s">
        <v>297</v>
      </c>
      <c r="B114" s="390"/>
      <c r="C114" s="122">
        <f>+SUM(C115:C124)</f>
        <v>328789199.81999999</v>
      </c>
      <c r="D114" s="122">
        <f>+SUM(D115:D124)</f>
        <v>388356785.31</v>
      </c>
      <c r="E114" s="122">
        <f>+SUM(E115:E124)</f>
        <v>417189210.44999999</v>
      </c>
      <c r="F114" s="122">
        <f>+SUM(F115:F124)</f>
        <v>1134335195.5799999</v>
      </c>
    </row>
    <row r="115" spans="1:9" x14ac:dyDescent="0.3">
      <c r="A115" s="123">
        <v>0</v>
      </c>
      <c r="B115" s="124" t="s">
        <v>216</v>
      </c>
      <c r="C115" s="126">
        <v>0</v>
      </c>
      <c r="D115" s="126">
        <v>0</v>
      </c>
      <c r="E115" s="126">
        <v>0</v>
      </c>
      <c r="F115" s="127">
        <f t="shared" ref="F115:F123" si="5">+C115+D115+E115</f>
        <v>0</v>
      </c>
    </row>
    <row r="116" spans="1:9" x14ac:dyDescent="0.3">
      <c r="A116" s="123">
        <v>1</v>
      </c>
      <c r="B116" s="124" t="s">
        <v>3</v>
      </c>
      <c r="C116" s="126">
        <v>581280</v>
      </c>
      <c r="D116" s="138">
        <v>0</v>
      </c>
      <c r="E116" s="138">
        <v>0</v>
      </c>
      <c r="F116" s="127">
        <f t="shared" si="5"/>
        <v>581280</v>
      </c>
    </row>
    <row r="117" spans="1:9" x14ac:dyDescent="0.3">
      <c r="A117" s="123">
        <v>2</v>
      </c>
      <c r="B117" s="124" t="s">
        <v>217</v>
      </c>
      <c r="C117" s="126">
        <v>0</v>
      </c>
      <c r="D117" s="126">
        <v>0</v>
      </c>
      <c r="E117" s="126">
        <v>0</v>
      </c>
      <c r="F117" s="127">
        <f t="shared" si="5"/>
        <v>0</v>
      </c>
    </row>
    <row r="118" spans="1:9" x14ac:dyDescent="0.3">
      <c r="A118" s="123">
        <v>3</v>
      </c>
      <c r="B118" s="124" t="s">
        <v>218</v>
      </c>
      <c r="C118" s="126">
        <v>0</v>
      </c>
      <c r="D118" s="126">
        <v>0</v>
      </c>
      <c r="E118" s="126">
        <v>0</v>
      </c>
      <c r="F118" s="127">
        <f t="shared" si="5"/>
        <v>0</v>
      </c>
    </row>
    <row r="119" spans="1:9" x14ac:dyDescent="0.3">
      <c r="A119" s="123">
        <v>4</v>
      </c>
      <c r="B119" s="124" t="s">
        <v>219</v>
      </c>
      <c r="C119" s="126">
        <v>0</v>
      </c>
      <c r="D119" s="126">
        <v>0</v>
      </c>
      <c r="E119" s="126">
        <v>0</v>
      </c>
      <c r="F119" s="127">
        <f t="shared" si="5"/>
        <v>0</v>
      </c>
      <c r="I119" s="190"/>
    </row>
    <row r="120" spans="1:9" x14ac:dyDescent="0.3">
      <c r="A120" s="123">
        <v>5</v>
      </c>
      <c r="B120" s="124" t="s">
        <v>220</v>
      </c>
      <c r="C120" s="126">
        <v>0</v>
      </c>
      <c r="D120" s="126">
        <v>0</v>
      </c>
      <c r="E120" s="126">
        <v>0</v>
      </c>
      <c r="F120" s="127">
        <f t="shared" si="5"/>
        <v>0</v>
      </c>
    </row>
    <row r="121" spans="1:9" x14ac:dyDescent="0.3">
      <c r="A121" s="123">
        <v>6</v>
      </c>
      <c r="B121" s="124" t="s">
        <v>2</v>
      </c>
      <c r="C121" s="126">
        <v>328207919.81999999</v>
      </c>
      <c r="D121" s="126">
        <v>388356785.31</v>
      </c>
      <c r="E121" s="126">
        <v>417189210.44999999</v>
      </c>
      <c r="F121" s="126">
        <f>+C121+D121+E121</f>
        <v>1133753915.5799999</v>
      </c>
      <c r="I121" s="333"/>
    </row>
    <row r="122" spans="1:9" x14ac:dyDescent="0.3">
      <c r="A122" s="123">
        <v>7</v>
      </c>
      <c r="B122" s="124" t="s">
        <v>1</v>
      </c>
      <c r="C122" s="126">
        <v>0</v>
      </c>
      <c r="D122" s="126">
        <v>0</v>
      </c>
      <c r="E122" s="126">
        <v>0</v>
      </c>
      <c r="F122" s="127">
        <f t="shared" si="5"/>
        <v>0</v>
      </c>
      <c r="I122" s="190"/>
    </row>
    <row r="123" spans="1:9" x14ac:dyDescent="0.3">
      <c r="A123" s="123">
        <v>8</v>
      </c>
      <c r="B123" s="124" t="s">
        <v>221</v>
      </c>
      <c r="C123" s="126">
        <v>0</v>
      </c>
      <c r="D123" s="126">
        <v>0</v>
      </c>
      <c r="E123" s="126">
        <v>0</v>
      </c>
      <c r="F123" s="127">
        <f t="shared" si="5"/>
        <v>0</v>
      </c>
      <c r="I123" s="190"/>
    </row>
    <row r="124" spans="1:9" ht="15" customHeight="1" x14ac:dyDescent="0.3">
      <c r="A124" s="123">
        <v>9</v>
      </c>
      <c r="B124" s="124" t="s">
        <v>222</v>
      </c>
      <c r="C124" s="126">
        <v>0</v>
      </c>
      <c r="D124" s="126">
        <v>0</v>
      </c>
      <c r="E124" s="126">
        <v>0</v>
      </c>
      <c r="F124" s="127">
        <v>0</v>
      </c>
    </row>
    <row r="125" spans="1:9" ht="9.75" customHeight="1" x14ac:dyDescent="0.3">
      <c r="A125" s="123"/>
      <c r="B125" s="218"/>
      <c r="C125" s="175"/>
      <c r="D125" s="175"/>
      <c r="E125" s="175"/>
      <c r="F125" s="176"/>
    </row>
    <row r="126" spans="1:9" ht="18" customHeight="1" x14ac:dyDescent="0.3">
      <c r="A126" s="390" t="s">
        <v>298</v>
      </c>
      <c r="B126" s="390"/>
      <c r="C126" s="122">
        <f t="shared" ref="C126:F127" si="6">+C127</f>
        <v>0</v>
      </c>
      <c r="D126" s="122">
        <f t="shared" si="6"/>
        <v>0</v>
      </c>
      <c r="E126" s="122">
        <f t="shared" si="6"/>
        <v>0</v>
      </c>
      <c r="F126" s="122">
        <f t="shared" si="6"/>
        <v>0</v>
      </c>
    </row>
    <row r="127" spans="1:9" ht="18" customHeight="1" x14ac:dyDescent="0.3">
      <c r="A127" s="123">
        <v>6</v>
      </c>
      <c r="B127" s="124" t="s">
        <v>2</v>
      </c>
      <c r="C127" s="139">
        <f t="shared" si="6"/>
        <v>0</v>
      </c>
      <c r="D127" s="139">
        <f t="shared" si="6"/>
        <v>0</v>
      </c>
      <c r="E127" s="139">
        <f t="shared" si="6"/>
        <v>0</v>
      </c>
      <c r="F127" s="140">
        <f t="shared" si="6"/>
        <v>0</v>
      </c>
    </row>
    <row r="128" spans="1:9" ht="18" customHeight="1" x14ac:dyDescent="0.3">
      <c r="A128" s="141" t="s">
        <v>224</v>
      </c>
      <c r="B128" s="142" t="s">
        <v>225</v>
      </c>
      <c r="C128" s="143">
        <v>0</v>
      </c>
      <c r="D128" s="143">
        <v>0</v>
      </c>
      <c r="E128" s="143">
        <v>0</v>
      </c>
      <c r="F128" s="144">
        <f>+C128+D128+E128</f>
        <v>0</v>
      </c>
    </row>
    <row r="129" spans="1:6" ht="15" customHeight="1" x14ac:dyDescent="0.3">
      <c r="A129" s="411" t="s">
        <v>226</v>
      </c>
      <c r="B129" s="411"/>
      <c r="C129" s="411"/>
      <c r="D129" s="411"/>
      <c r="E129" s="411"/>
      <c r="F129" s="411"/>
    </row>
    <row r="130" spans="1:6" ht="15" customHeight="1" x14ac:dyDescent="0.3">
      <c r="A130" s="410" t="s">
        <v>357</v>
      </c>
      <c r="B130" s="410"/>
      <c r="C130" s="410"/>
      <c r="D130" s="410"/>
      <c r="E130" s="410"/>
      <c r="F130" s="410"/>
    </row>
    <row r="131" spans="1:6" ht="75" customHeight="1" x14ac:dyDescent="0.3">
      <c r="A131" s="391" t="s">
        <v>228</v>
      </c>
      <c r="B131" s="391"/>
      <c r="C131" s="391"/>
      <c r="D131" s="391"/>
      <c r="E131" s="391"/>
      <c r="F131" s="391"/>
    </row>
    <row r="132" spans="1:6" ht="49.5" customHeight="1" x14ac:dyDescent="0.3">
      <c r="A132" s="389" t="s">
        <v>299</v>
      </c>
      <c r="B132" s="389"/>
      <c r="C132" s="389"/>
      <c r="D132" s="389"/>
      <c r="E132" s="389"/>
      <c r="F132" s="389"/>
    </row>
    <row r="133" spans="1:6" ht="18" customHeight="1" x14ac:dyDescent="0.3">
      <c r="A133" s="145"/>
      <c r="B133" s="119"/>
    </row>
    <row r="134" spans="1:6" x14ac:dyDescent="0.3">
      <c r="A134" s="378" t="s">
        <v>230</v>
      </c>
      <c r="B134" s="378"/>
      <c r="C134" s="378"/>
      <c r="D134" s="378"/>
      <c r="E134" s="378"/>
      <c r="F134" s="378"/>
    </row>
    <row r="135" spans="1:6" x14ac:dyDescent="0.3">
      <c r="A135" s="378" t="s">
        <v>231</v>
      </c>
      <c r="B135" s="378"/>
      <c r="C135" s="378"/>
      <c r="D135" s="378"/>
      <c r="E135" s="378"/>
      <c r="F135" s="378"/>
    </row>
    <row r="136" spans="1:6" x14ac:dyDescent="0.3">
      <c r="A136" s="378" t="s">
        <v>172</v>
      </c>
      <c r="B136" s="378"/>
      <c r="C136" s="378"/>
      <c r="D136" s="378"/>
      <c r="E136" s="378"/>
      <c r="F136" s="378"/>
    </row>
    <row r="137" spans="1:6" ht="18" customHeight="1" x14ac:dyDescent="0.3">
      <c r="A137" s="93" t="s">
        <v>232</v>
      </c>
      <c r="B137" s="93" t="s">
        <v>282</v>
      </c>
      <c r="C137" s="93" t="s">
        <v>283</v>
      </c>
      <c r="D137" s="93" t="s">
        <v>284</v>
      </c>
      <c r="E137" s="93" t="s">
        <v>285</v>
      </c>
      <c r="F137" s="219"/>
    </row>
    <row r="138" spans="1:6" ht="18" customHeight="1" x14ac:dyDescent="0.3">
      <c r="A138" s="147" t="s">
        <v>233</v>
      </c>
      <c r="B138" s="148">
        <v>-981782777.08000004</v>
      </c>
      <c r="C138" s="115">
        <f>+B142</f>
        <v>-1310571976.9000001</v>
      </c>
      <c r="D138" s="115">
        <f>+C142</f>
        <v>-1698928762.21</v>
      </c>
      <c r="E138" s="149">
        <f>+B138</f>
        <v>-981782777.08000004</v>
      </c>
      <c r="F138" s="151"/>
    </row>
    <row r="139" spans="1:6" ht="18" customHeight="1" x14ac:dyDescent="0.3">
      <c r="A139" s="147" t="s">
        <v>234</v>
      </c>
      <c r="B139" s="115">
        <f>+C94</f>
        <v>0</v>
      </c>
      <c r="C139" s="115">
        <f>+D94</f>
        <v>0</v>
      </c>
      <c r="D139" s="115">
        <f>+E94</f>
        <v>0</v>
      </c>
      <c r="E139" s="149">
        <f>+SUM(B139:D139)</f>
        <v>0</v>
      </c>
      <c r="F139" s="151"/>
    </row>
    <row r="140" spans="1:6" ht="18" customHeight="1" x14ac:dyDescent="0.3">
      <c r="A140" s="152" t="s">
        <v>235</v>
      </c>
      <c r="B140" s="153">
        <f>+B138+B139</f>
        <v>-981782777.08000004</v>
      </c>
      <c r="C140" s="153">
        <f>+C138+C139</f>
        <v>-1310571976.9000001</v>
      </c>
      <c r="D140" s="153">
        <f>+D138+D139</f>
        <v>-1698928762.21</v>
      </c>
      <c r="E140" s="153">
        <f>+E138+E139</f>
        <v>-981782777.08000004</v>
      </c>
      <c r="F140" s="151"/>
    </row>
    <row r="141" spans="1:6" ht="18" customHeight="1" x14ac:dyDescent="0.3">
      <c r="A141" s="147" t="s">
        <v>236</v>
      </c>
      <c r="B141" s="115">
        <f>+C114</f>
        <v>328789199.81999999</v>
      </c>
      <c r="C141" s="115">
        <f>+D114</f>
        <v>388356785.31</v>
      </c>
      <c r="D141" s="115">
        <f>+E114</f>
        <v>417189210.44999999</v>
      </c>
      <c r="E141" s="149">
        <f>+SUM(B141:D141)</f>
        <v>1134335195.5799999</v>
      </c>
      <c r="F141" s="151"/>
    </row>
    <row r="142" spans="1:6" ht="18" customHeight="1" x14ac:dyDescent="0.3">
      <c r="A142" s="152" t="s">
        <v>237</v>
      </c>
      <c r="B142" s="154">
        <f>+B140-B141</f>
        <v>-1310571976.9000001</v>
      </c>
      <c r="C142" s="153">
        <f>+C140-C141</f>
        <v>-1698928762.21</v>
      </c>
      <c r="D142" s="153">
        <f>+D140-D141</f>
        <v>-2116117972.6600001</v>
      </c>
      <c r="E142" s="153">
        <f>+E140-E141</f>
        <v>-2116117972.6599998</v>
      </c>
      <c r="F142" s="151"/>
    </row>
    <row r="143" spans="1:6" x14ac:dyDescent="0.3">
      <c r="A143" s="412" t="s">
        <v>357</v>
      </c>
      <c r="B143" s="412"/>
      <c r="C143" s="412"/>
      <c r="D143" s="412"/>
      <c r="E143" s="412"/>
      <c r="F143" s="169"/>
    </row>
    <row r="144" spans="1:6" ht="18" customHeight="1" x14ac:dyDescent="0.3">
      <c r="A144" s="394" t="s">
        <v>239</v>
      </c>
      <c r="B144" s="394"/>
      <c r="C144" s="394"/>
      <c r="D144" s="394"/>
      <c r="E144" s="394"/>
      <c r="F144" s="157"/>
    </row>
    <row r="145" spans="1:6" ht="39.75" customHeight="1" x14ac:dyDescent="0.3">
      <c r="A145" s="395" t="s">
        <v>240</v>
      </c>
      <c r="B145" s="395"/>
      <c r="C145" s="395"/>
      <c r="D145" s="395"/>
      <c r="E145" s="395"/>
      <c r="F145" s="395"/>
    </row>
    <row r="146" spans="1:6" ht="18" customHeight="1" x14ac:dyDescent="0.3">
      <c r="A146" s="395" t="s">
        <v>241</v>
      </c>
      <c r="B146" s="395"/>
      <c r="C146" s="395"/>
      <c r="D146" s="395"/>
      <c r="E146" s="395"/>
      <c r="F146" s="395"/>
    </row>
    <row r="147" spans="1:6" ht="18" customHeight="1" x14ac:dyDescent="0.3">
      <c r="A147" s="395" t="s">
        <v>242</v>
      </c>
      <c r="B147" s="395"/>
      <c r="C147" s="395"/>
      <c r="D147" s="395"/>
      <c r="E147" s="395"/>
      <c r="F147" s="395"/>
    </row>
    <row r="148" spans="1:6" ht="18" customHeight="1" x14ac:dyDescent="0.3">
      <c r="A148" s="395" t="s">
        <v>243</v>
      </c>
      <c r="B148" s="395"/>
      <c r="C148" s="395"/>
      <c r="D148" s="395"/>
      <c r="E148" s="395"/>
      <c r="F148" s="395"/>
    </row>
    <row r="149" spans="1:6" ht="18" customHeight="1" x14ac:dyDescent="0.3">
      <c r="A149" s="396" t="s">
        <v>244</v>
      </c>
      <c r="B149" s="396"/>
      <c r="C149" s="396"/>
      <c r="D149" s="396"/>
      <c r="E149" s="396"/>
      <c r="F149" s="396"/>
    </row>
    <row r="150" spans="1:6" x14ac:dyDescent="0.3">
      <c r="A150" s="158" t="s">
        <v>245</v>
      </c>
      <c r="B150" s="159"/>
      <c r="C150" s="159"/>
      <c r="D150" s="159"/>
      <c r="E150" s="159"/>
      <c r="F150" s="160"/>
    </row>
    <row r="151" spans="1:6" ht="45" customHeight="1" x14ac:dyDescent="0.3">
      <c r="A151" s="397" t="s">
        <v>300</v>
      </c>
      <c r="B151" s="397"/>
      <c r="C151" s="397"/>
      <c r="D151" s="397"/>
      <c r="E151" s="397"/>
      <c r="F151" s="397"/>
    </row>
    <row r="152" spans="1:6" ht="9.75" customHeight="1" x14ac:dyDescent="0.3">
      <c r="A152" s="84"/>
      <c r="B152" s="84"/>
      <c r="C152" s="84"/>
      <c r="F152" s="220"/>
    </row>
    <row r="153" spans="1:6" x14ac:dyDescent="0.3">
      <c r="B153" s="378" t="s">
        <v>246</v>
      </c>
      <c r="C153" s="378"/>
      <c r="D153" s="378"/>
    </row>
    <row r="154" spans="1:6" ht="33" customHeight="1" x14ac:dyDescent="0.3">
      <c r="B154" s="379" t="s">
        <v>247</v>
      </c>
      <c r="C154" s="379"/>
      <c r="D154" s="379"/>
    </row>
    <row r="155" spans="1:6" x14ac:dyDescent="0.3">
      <c r="B155" s="378" t="s">
        <v>172</v>
      </c>
      <c r="C155" s="378"/>
      <c r="D155" s="378"/>
    </row>
    <row r="156" spans="1:6" ht="18" customHeight="1" x14ac:dyDescent="0.3">
      <c r="B156" s="380" t="s">
        <v>232</v>
      </c>
      <c r="C156" s="380"/>
      <c r="D156" s="50" t="s">
        <v>301</v>
      </c>
    </row>
    <row r="157" spans="1:6" ht="18" customHeight="1" x14ac:dyDescent="0.3">
      <c r="B157" s="398" t="s">
        <v>249</v>
      </c>
      <c r="C157" s="398"/>
      <c r="D157" s="50"/>
    </row>
    <row r="158" spans="1:6" x14ac:dyDescent="0.3">
      <c r="B158" s="162" t="s">
        <v>250</v>
      </c>
      <c r="D158" s="115">
        <v>264560737.40000001</v>
      </c>
      <c r="E158" s="221"/>
    </row>
    <row r="159" spans="1:6" x14ac:dyDescent="0.3">
      <c r="B159" s="162" t="s">
        <v>251</v>
      </c>
      <c r="D159" s="115">
        <v>0</v>
      </c>
      <c r="E159" s="221"/>
    </row>
    <row r="160" spans="1:6" x14ac:dyDescent="0.3">
      <c r="B160" s="399" t="s">
        <v>127</v>
      </c>
      <c r="C160" s="399"/>
      <c r="D160" s="164">
        <f>+D158+D159</f>
        <v>264560737.40000001</v>
      </c>
      <c r="E160" s="221"/>
    </row>
    <row r="161" spans="1:6" ht="9.75" customHeight="1" x14ac:dyDescent="0.3">
      <c r="B161" s="162"/>
      <c r="D161" s="115"/>
    </row>
    <row r="162" spans="1:6" x14ac:dyDescent="0.3">
      <c r="B162" s="398" t="s">
        <v>252</v>
      </c>
      <c r="C162" s="398"/>
      <c r="D162" s="50" t="s">
        <v>301</v>
      </c>
    </row>
    <row r="163" spans="1:6" x14ac:dyDescent="0.3">
      <c r="B163" s="162" t="s">
        <v>250</v>
      </c>
      <c r="D163" s="115">
        <v>264560737.40000001</v>
      </c>
      <c r="E163" s="221"/>
    </row>
    <row r="164" spans="1:6" x14ac:dyDescent="0.3">
      <c r="B164" s="162" t="s">
        <v>253</v>
      </c>
      <c r="D164" s="115">
        <v>0</v>
      </c>
      <c r="E164" s="221"/>
    </row>
    <row r="165" spans="1:6" x14ac:dyDescent="0.3">
      <c r="B165" s="399" t="s">
        <v>254</v>
      </c>
      <c r="C165" s="399"/>
      <c r="D165" s="164">
        <f>+D163+D164</f>
        <v>264560737.40000001</v>
      </c>
      <c r="E165" s="221"/>
    </row>
    <row r="166" spans="1:6" ht="9.75" customHeight="1" x14ac:dyDescent="0.3">
      <c r="B166" s="162"/>
      <c r="D166" s="149"/>
    </row>
    <row r="167" spans="1:6" ht="18" customHeight="1" x14ac:dyDescent="0.3">
      <c r="B167" s="398" t="s">
        <v>255</v>
      </c>
      <c r="C167" s="398"/>
      <c r="D167" s="50" t="s">
        <v>301</v>
      </c>
    </row>
    <row r="168" spans="1:6" x14ac:dyDescent="0.3">
      <c r="B168" s="162" t="s">
        <v>250</v>
      </c>
      <c r="D168" s="115">
        <f>+D158-D163</f>
        <v>0</v>
      </c>
      <c r="E168" s="221"/>
    </row>
    <row r="169" spans="1:6" x14ac:dyDescent="0.3">
      <c r="B169" s="162" t="s">
        <v>251</v>
      </c>
      <c r="D169" s="115">
        <f>+D159-D164</f>
        <v>0</v>
      </c>
      <c r="E169" s="221"/>
    </row>
    <row r="170" spans="1:6" ht="18" customHeight="1" x14ac:dyDescent="0.3">
      <c r="B170" s="399" t="s">
        <v>256</v>
      </c>
      <c r="C170" s="399"/>
      <c r="D170" s="165">
        <f>+D168+D169</f>
        <v>0</v>
      </c>
      <c r="E170" s="221"/>
    </row>
    <row r="171" spans="1:6" x14ac:dyDescent="0.3">
      <c r="B171" s="166" t="s">
        <v>257</v>
      </c>
      <c r="C171" s="167"/>
      <c r="D171" s="168"/>
      <c r="F171" s="169">
        <f>+D163-F181</f>
        <v>0</v>
      </c>
    </row>
    <row r="172" spans="1:6" x14ac:dyDescent="0.3">
      <c r="B172" s="170"/>
      <c r="C172" s="171"/>
      <c r="D172" s="168"/>
    </row>
    <row r="173" spans="1:6" x14ac:dyDescent="0.3">
      <c r="A173" s="51" t="s">
        <v>193</v>
      </c>
      <c r="B173" s="51" t="s">
        <v>258</v>
      </c>
      <c r="C173" s="51" t="s">
        <v>282</v>
      </c>
      <c r="D173" s="51" t="s">
        <v>283</v>
      </c>
      <c r="E173" s="51" t="s">
        <v>284</v>
      </c>
      <c r="F173" s="51" t="s">
        <v>285</v>
      </c>
    </row>
    <row r="174" spans="1:6" ht="18" customHeight="1" x14ac:dyDescent="0.3">
      <c r="A174" s="172" t="s">
        <v>259</v>
      </c>
      <c r="B174" s="173"/>
      <c r="C174" s="174">
        <f>+SUM(C175:C184)</f>
        <v>0</v>
      </c>
      <c r="D174" s="174">
        <f>+SUM(D175:D184)</f>
        <v>0</v>
      </c>
      <c r="E174" s="174">
        <f>+SUM(E175:E184)</f>
        <v>264560737.40000001</v>
      </c>
      <c r="F174" s="174">
        <f>+SUM(F175:F184)</f>
        <v>264560737.40000001</v>
      </c>
    </row>
    <row r="175" spans="1:6" x14ac:dyDescent="0.3">
      <c r="A175" s="123">
        <v>0</v>
      </c>
      <c r="B175" s="124" t="s">
        <v>216</v>
      </c>
      <c r="C175" s="126">
        <v>0</v>
      </c>
      <c r="D175" s="126">
        <v>0</v>
      </c>
      <c r="E175" s="126">
        <v>0</v>
      </c>
      <c r="F175" s="127">
        <f t="shared" ref="F175:F184" si="7">+C175+D175+E175</f>
        <v>0</v>
      </c>
    </row>
    <row r="176" spans="1:6" x14ac:dyDescent="0.3">
      <c r="A176" s="123">
        <v>1</v>
      </c>
      <c r="B176" s="124" t="s">
        <v>3</v>
      </c>
      <c r="C176" s="126">
        <v>0</v>
      </c>
      <c r="D176" s="138">
        <v>0</v>
      </c>
      <c r="E176" s="138">
        <v>0</v>
      </c>
      <c r="F176" s="127">
        <f t="shared" si="7"/>
        <v>0</v>
      </c>
    </row>
    <row r="177" spans="1:6" x14ac:dyDescent="0.3">
      <c r="A177" s="123">
        <v>2</v>
      </c>
      <c r="B177" s="124" t="s">
        <v>217</v>
      </c>
      <c r="C177" s="126">
        <v>0</v>
      </c>
      <c r="D177" s="126">
        <v>0</v>
      </c>
      <c r="E177" s="126">
        <v>0</v>
      </c>
      <c r="F177" s="127">
        <f t="shared" si="7"/>
        <v>0</v>
      </c>
    </row>
    <row r="178" spans="1:6" x14ac:dyDescent="0.3">
      <c r="A178" s="123">
        <v>3</v>
      </c>
      <c r="B178" s="124" t="s">
        <v>218</v>
      </c>
      <c r="C178" s="126">
        <v>0</v>
      </c>
      <c r="D178" s="126">
        <v>0</v>
      </c>
      <c r="E178" s="126">
        <v>0</v>
      </c>
      <c r="F178" s="127">
        <f t="shared" si="7"/>
        <v>0</v>
      </c>
    </row>
    <row r="179" spans="1:6" x14ac:dyDescent="0.3">
      <c r="A179" s="123">
        <v>4</v>
      </c>
      <c r="B179" s="124" t="s">
        <v>219</v>
      </c>
      <c r="C179" s="126">
        <v>0</v>
      </c>
      <c r="D179" s="126">
        <v>0</v>
      </c>
      <c r="E179" s="126">
        <v>0</v>
      </c>
      <c r="F179" s="127">
        <f t="shared" si="7"/>
        <v>0</v>
      </c>
    </row>
    <row r="180" spans="1:6" x14ac:dyDescent="0.3">
      <c r="A180" s="123">
        <v>5</v>
      </c>
      <c r="B180" s="124" t="s">
        <v>220</v>
      </c>
      <c r="C180" s="126">
        <v>0</v>
      </c>
      <c r="D180" s="126">
        <v>0</v>
      </c>
      <c r="E180" s="126">
        <v>0</v>
      </c>
      <c r="F180" s="127">
        <f t="shared" si="7"/>
        <v>0</v>
      </c>
    </row>
    <row r="181" spans="1:6" x14ac:dyDescent="0.3">
      <c r="A181" s="123">
        <v>6</v>
      </c>
      <c r="B181" s="124" t="s">
        <v>2</v>
      </c>
      <c r="C181" s="126">
        <v>0</v>
      </c>
      <c r="D181" s="126">
        <v>0</v>
      </c>
      <c r="E181" s="126">
        <v>264560737.40000001</v>
      </c>
      <c r="F181" s="127">
        <f t="shared" si="7"/>
        <v>264560737.40000001</v>
      </c>
    </row>
    <row r="182" spans="1:6" x14ac:dyDescent="0.3">
      <c r="A182" s="123">
        <v>7</v>
      </c>
      <c r="B182" s="124" t="s">
        <v>1</v>
      </c>
      <c r="C182" s="126">
        <v>0</v>
      </c>
      <c r="D182" s="126">
        <v>0</v>
      </c>
      <c r="E182" s="126">
        <v>0</v>
      </c>
      <c r="F182" s="127">
        <f t="shared" si="7"/>
        <v>0</v>
      </c>
    </row>
    <row r="183" spans="1:6" x14ac:dyDescent="0.3">
      <c r="A183" s="123">
        <v>8</v>
      </c>
      <c r="B183" s="124" t="s">
        <v>221</v>
      </c>
      <c r="C183" s="126">
        <v>0</v>
      </c>
      <c r="D183" s="126">
        <v>0</v>
      </c>
      <c r="E183" s="126">
        <v>0</v>
      </c>
      <c r="F183" s="127">
        <f t="shared" si="7"/>
        <v>0</v>
      </c>
    </row>
    <row r="184" spans="1:6" x14ac:dyDescent="0.3">
      <c r="A184" s="178">
        <v>9</v>
      </c>
      <c r="B184" s="179" t="s">
        <v>222</v>
      </c>
      <c r="C184" s="222">
        <v>0</v>
      </c>
      <c r="D184" s="222">
        <v>0</v>
      </c>
      <c r="E184" s="222">
        <v>0</v>
      </c>
      <c r="F184" s="223">
        <f t="shared" si="7"/>
        <v>0</v>
      </c>
    </row>
    <row r="185" spans="1:6" x14ac:dyDescent="0.3">
      <c r="A185" s="403" t="s">
        <v>257</v>
      </c>
      <c r="B185" s="403"/>
      <c r="C185" s="403"/>
      <c r="D185" s="403"/>
      <c r="E185" s="403"/>
      <c r="F185" s="403"/>
    </row>
    <row r="186" spans="1:6" x14ac:dyDescent="0.3">
      <c r="A186" s="158" t="s">
        <v>245</v>
      </c>
      <c r="B186" s="159"/>
      <c r="C186" s="159"/>
      <c r="D186" s="159"/>
      <c r="E186" s="159"/>
      <c r="F186" s="160"/>
    </row>
    <row r="187" spans="1:6" ht="45" customHeight="1" x14ac:dyDescent="0.3">
      <c r="A187" s="397" t="s">
        <v>300</v>
      </c>
      <c r="B187" s="397"/>
      <c r="C187" s="397"/>
      <c r="D187" s="397"/>
      <c r="E187" s="397"/>
      <c r="F187" s="397"/>
    </row>
    <row r="188" spans="1:6" x14ac:dyDescent="0.3">
      <c r="A188" s="224"/>
      <c r="B188" s="225"/>
      <c r="C188" s="225"/>
      <c r="D188" s="224"/>
      <c r="E188" s="224"/>
      <c r="F188" s="226"/>
    </row>
    <row r="189" spans="1:6" ht="39.75" customHeight="1" x14ac:dyDescent="0.3">
      <c r="A189" s="182" t="s">
        <v>260</v>
      </c>
      <c r="B189" s="387" t="s">
        <v>354</v>
      </c>
      <c r="C189" s="387"/>
      <c r="D189" s="386" t="s">
        <v>163</v>
      </c>
      <c r="E189" s="386"/>
      <c r="F189" s="386"/>
    </row>
    <row r="190" spans="1:6" ht="39.75" customHeight="1" x14ac:dyDescent="0.3">
      <c r="A190" s="183" t="s">
        <v>164</v>
      </c>
      <c r="B190" s="385" t="s">
        <v>355</v>
      </c>
      <c r="C190" s="385"/>
      <c r="D190" s="386"/>
      <c r="E190" s="386"/>
      <c r="F190" s="386"/>
    </row>
    <row r="191" spans="1:6" ht="39.75" customHeight="1" x14ac:dyDescent="0.3">
      <c r="A191" s="184" t="s">
        <v>166</v>
      </c>
      <c r="B191" s="387" t="s">
        <v>352</v>
      </c>
      <c r="C191" s="387"/>
      <c r="D191" s="386"/>
      <c r="E191" s="386"/>
      <c r="F191" s="386"/>
    </row>
    <row r="192" spans="1:6" x14ac:dyDescent="0.3">
      <c r="A192" s="400" t="s">
        <v>108</v>
      </c>
      <c r="B192" s="400"/>
      <c r="C192" s="400"/>
      <c r="D192" s="400"/>
      <c r="E192" s="400"/>
      <c r="F192" s="400"/>
    </row>
    <row r="194" spans="1:6" x14ac:dyDescent="0.3">
      <c r="A194" s="401" t="s">
        <v>263</v>
      </c>
      <c r="B194" s="401"/>
      <c r="C194" s="401"/>
      <c r="D194" s="401"/>
      <c r="E194" s="401"/>
      <c r="F194" s="401"/>
    </row>
    <row r="195" spans="1:6" x14ac:dyDescent="0.3">
      <c r="A195" s="185" t="s">
        <v>264</v>
      </c>
      <c r="F195" s="186"/>
    </row>
    <row r="196" spans="1:6" x14ac:dyDescent="0.3">
      <c r="A196" s="187"/>
      <c r="F196" s="186"/>
    </row>
    <row r="197" spans="1:6" x14ac:dyDescent="0.3">
      <c r="A197" s="188" t="s">
        <v>265</v>
      </c>
      <c r="B197" s="189">
        <v>0</v>
      </c>
      <c r="F197" s="186"/>
    </row>
    <row r="198" spans="1:6" x14ac:dyDescent="0.3">
      <c r="A198" s="187"/>
      <c r="F198" s="186"/>
    </row>
    <row r="199" spans="1:6" x14ac:dyDescent="0.3">
      <c r="A199" s="185" t="s">
        <v>266</v>
      </c>
      <c r="D199" s="14" t="s">
        <v>267</v>
      </c>
      <c r="F199" s="186"/>
    </row>
    <row r="200" spans="1:6" ht="16.5" customHeight="1" x14ac:dyDescent="0.3">
      <c r="A200" s="187" t="s">
        <v>268</v>
      </c>
      <c r="B200" s="190">
        <f>+B75</f>
        <v>3561822679.4000001</v>
      </c>
      <c r="D200" s="402" t="s">
        <v>269</v>
      </c>
      <c r="E200" s="402"/>
      <c r="F200" s="402"/>
    </row>
    <row r="201" spans="1:6" x14ac:dyDescent="0.3">
      <c r="A201" s="187" t="s">
        <v>270</v>
      </c>
      <c r="B201" s="191">
        <f>+F94</f>
        <v>0</v>
      </c>
      <c r="D201" s="402"/>
      <c r="E201" s="402"/>
      <c r="F201" s="402"/>
    </row>
    <row r="202" spans="1:6" x14ac:dyDescent="0.3">
      <c r="A202" s="187" t="s">
        <v>271</v>
      </c>
      <c r="B202" s="192">
        <f>+B200-B201</f>
        <v>3561822679.4000001</v>
      </c>
      <c r="D202" s="7" t="s">
        <v>272</v>
      </c>
      <c r="F202" s="193">
        <f>+F94</f>
        <v>0</v>
      </c>
    </row>
    <row r="203" spans="1:6" x14ac:dyDescent="0.3">
      <c r="A203" s="187"/>
      <c r="D203" s="7" t="s">
        <v>273</v>
      </c>
      <c r="F203" s="194">
        <f>+F114</f>
        <v>1134335195.5799999</v>
      </c>
    </row>
    <row r="204" spans="1:6" x14ac:dyDescent="0.3">
      <c r="A204" s="185" t="s">
        <v>274</v>
      </c>
      <c r="D204" s="14" t="s">
        <v>275</v>
      </c>
      <c r="E204" s="14"/>
      <c r="F204" s="195" t="e">
        <f>+F203/F202</f>
        <v>#DIV/0!</v>
      </c>
    </row>
    <row r="205" spans="1:6" x14ac:dyDescent="0.3">
      <c r="A205" s="187" t="s">
        <v>276</v>
      </c>
      <c r="B205" s="190">
        <f>+F32</f>
        <v>1134365753.0999999</v>
      </c>
      <c r="F205" s="186"/>
    </row>
    <row r="206" spans="1:6" ht="16.5" customHeight="1" x14ac:dyDescent="0.3">
      <c r="A206" s="187" t="s">
        <v>277</v>
      </c>
      <c r="B206" s="191">
        <f>+F114</f>
        <v>1134335195.5799999</v>
      </c>
      <c r="D206" s="402" t="s">
        <v>278</v>
      </c>
      <c r="E206" s="402"/>
      <c r="F206" s="402"/>
    </row>
    <row r="207" spans="1:6" x14ac:dyDescent="0.3">
      <c r="A207" s="187" t="s">
        <v>279</v>
      </c>
      <c r="B207" s="196">
        <f>+B205-B206</f>
        <v>30557.519999980927</v>
      </c>
      <c r="D207" s="402"/>
      <c r="E207" s="402"/>
      <c r="F207" s="402"/>
    </row>
    <row r="208" spans="1:6" x14ac:dyDescent="0.3">
      <c r="A208" s="187"/>
      <c r="D208" s="86" t="s">
        <v>280</v>
      </c>
      <c r="E208" s="5"/>
      <c r="F208" s="193">
        <f>+B75</f>
        <v>3561822679.4000001</v>
      </c>
    </row>
    <row r="209" spans="1:6" x14ac:dyDescent="0.3">
      <c r="A209" s="187"/>
      <c r="D209" s="86" t="s">
        <v>273</v>
      </c>
      <c r="E209" s="5"/>
      <c r="F209" s="194">
        <f>+F114</f>
        <v>1134335195.5799999</v>
      </c>
    </row>
    <row r="210" spans="1:6" x14ac:dyDescent="0.3">
      <c r="A210" s="187"/>
      <c r="D210" s="5"/>
      <c r="E210" s="5"/>
      <c r="F210" s="195">
        <f>+F209/F208</f>
        <v>0.31847042867700592</v>
      </c>
    </row>
    <row r="211" spans="1:6" x14ac:dyDescent="0.3">
      <c r="A211" s="197"/>
      <c r="B211" s="198"/>
      <c r="C211" s="198"/>
      <c r="D211" s="198"/>
      <c r="E211" s="198"/>
      <c r="F211" s="199"/>
    </row>
  </sheetData>
  <mergeCells count="101">
    <mergeCell ref="D206:F207"/>
    <mergeCell ref="A185:F185"/>
    <mergeCell ref="A187:F187"/>
    <mergeCell ref="B189:C189"/>
    <mergeCell ref="D189:F191"/>
    <mergeCell ref="B190:C190"/>
    <mergeCell ref="B191:C191"/>
    <mergeCell ref="A192:F192"/>
    <mergeCell ref="A194:F194"/>
    <mergeCell ref="D200:F201"/>
    <mergeCell ref="B154:D154"/>
    <mergeCell ref="B155:D155"/>
    <mergeCell ref="B156:C156"/>
    <mergeCell ref="B157:C157"/>
    <mergeCell ref="B160:C160"/>
    <mergeCell ref="B162:C162"/>
    <mergeCell ref="B165:C165"/>
    <mergeCell ref="B167:C167"/>
    <mergeCell ref="B170:C170"/>
    <mergeCell ref="A143:E143"/>
    <mergeCell ref="A144:E144"/>
    <mergeCell ref="A145:F145"/>
    <mergeCell ref="A146:F146"/>
    <mergeCell ref="A147:F147"/>
    <mergeCell ref="A148:F148"/>
    <mergeCell ref="A149:F149"/>
    <mergeCell ref="A151:F151"/>
    <mergeCell ref="B153:D153"/>
    <mergeCell ref="A114:B114"/>
    <mergeCell ref="A126:B126"/>
    <mergeCell ref="A129:F129"/>
    <mergeCell ref="A130:F130"/>
    <mergeCell ref="A131:F131"/>
    <mergeCell ref="A132:F132"/>
    <mergeCell ref="A134:F134"/>
    <mergeCell ref="A135:F135"/>
    <mergeCell ref="A136:F136"/>
    <mergeCell ref="A89:F89"/>
    <mergeCell ref="A90:F90"/>
    <mergeCell ref="A94:B94"/>
    <mergeCell ref="A104:F104"/>
    <mergeCell ref="A105:F105"/>
    <mergeCell ref="A106:F106"/>
    <mergeCell ref="A108:F108"/>
    <mergeCell ref="A109:F109"/>
    <mergeCell ref="A110:F110"/>
    <mergeCell ref="A67:F67"/>
    <mergeCell ref="A69:F69"/>
    <mergeCell ref="A71:F71"/>
    <mergeCell ref="A72:F72"/>
    <mergeCell ref="A73:F73"/>
    <mergeCell ref="A84:F84"/>
    <mergeCell ref="A85:F85"/>
    <mergeCell ref="A86:F86"/>
    <mergeCell ref="A88:F88"/>
    <mergeCell ref="A55:B55"/>
    <mergeCell ref="A56:B56"/>
    <mergeCell ref="A57:B57"/>
    <mergeCell ref="A58:B58"/>
    <mergeCell ref="A60:F60"/>
    <mergeCell ref="A61:F61"/>
    <mergeCell ref="B63:C63"/>
    <mergeCell ref="D63:F65"/>
    <mergeCell ref="B64:C64"/>
    <mergeCell ref="B65:C65"/>
    <mergeCell ref="A44:B44"/>
    <mergeCell ref="A45:B45"/>
    <mergeCell ref="A46:B46"/>
    <mergeCell ref="A47:B47"/>
    <mergeCell ref="A48:B48"/>
    <mergeCell ref="A50:F50"/>
    <mergeCell ref="A51:F51"/>
    <mergeCell ref="A53:F53"/>
    <mergeCell ref="A54:F54"/>
    <mergeCell ref="A33:B33"/>
    <mergeCell ref="A34:B34"/>
    <mergeCell ref="A35:B35"/>
    <mergeCell ref="A36:B36"/>
    <mergeCell ref="A37:B37"/>
    <mergeCell ref="A39:F39"/>
    <mergeCell ref="A40:F40"/>
    <mergeCell ref="A42:F42"/>
    <mergeCell ref="A43:F43"/>
    <mergeCell ref="A19:A20"/>
    <mergeCell ref="A21:A22"/>
    <mergeCell ref="A23:A24"/>
    <mergeCell ref="A26:F26"/>
    <mergeCell ref="A27:F27"/>
    <mergeCell ref="A29:F29"/>
    <mergeCell ref="A30:F30"/>
    <mergeCell ref="A31:B31"/>
    <mergeCell ref="A32:B32"/>
    <mergeCell ref="A1:F2"/>
    <mergeCell ref="A3:F3"/>
    <mergeCell ref="C5:E5"/>
    <mergeCell ref="C6:E6"/>
    <mergeCell ref="C7:E7"/>
    <mergeCell ref="A9:F9"/>
    <mergeCell ref="A11:F11"/>
    <mergeCell ref="A13:F13"/>
    <mergeCell ref="A14:F14"/>
  </mergeCells>
  <conditionalFormatting sqref="B207">
    <cfRule type="cellIs" dxfId="17" priority="5" operator="equal">
      <formula>0</formula>
    </cfRule>
    <cfRule type="cellIs" dxfId="16" priority="6" operator="lessThan">
      <formula>0</formula>
    </cfRule>
    <cfRule type="cellIs" dxfId="15" priority="7" operator="greaterThan">
      <formula>0</formula>
    </cfRule>
  </conditionalFormatting>
  <conditionalFormatting sqref="F171">
    <cfRule type="cellIs" dxfId="14" priority="2" operator="equal">
      <formula>0</formula>
    </cfRule>
    <cfRule type="cellIs" dxfId="13" priority="3" operator="lessThan">
      <formula>0</formula>
    </cfRule>
    <cfRule type="cellIs" dxfId="12" priority="4" operator="greaterThan">
      <formula>0</formula>
    </cfRule>
  </conditionalFormatting>
  <dataValidations disablePrompts="1" count="12">
    <dataValidation allowBlank="1" showInputMessage="1" showErrorMessage="1" promptTitle="Advertencia" prompt="Se recomienda leer cuidadosamente las indicaciones dispuestas en la parte inferior de esta tabla. " sqref="A138" xr:uid="{00000000-0002-0000-05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95:A97 A115 A175" xr:uid="{00000000-0002-0000-0500-000001000000}">
      <formula1>0</formula1>
      <formula2>0</formula2>
    </dataValidation>
    <dataValidation allowBlank="1" showInputMessage="1" showErrorMessage="1" promptTitle="Advertencia" prompt="El nombre de la partida debe ser de acuerdo al Clasificador de los Ingresos del Sector Público. " sqref="B95:B97 B115 B175" xr:uid="{00000000-0002-0000-05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158:D159 D161:D162 D166" xr:uid="{00000000-0002-0000-05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B159:B161 B163:B166 B168:B170" xr:uid="{00000000-0002-0000-05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B154" xr:uid="{00000000-0002-0000-0500-000005000000}">
      <formula1>0</formula1>
      <formula2>0</formula2>
    </dataValidation>
    <dataValidation allowBlank="1" showInputMessage="1" showErrorMessage="1" promptTitle="Advertencia" prompt="El código debe ser el definido para la partida en particular y debe ser el código establecido en el Clasificador de los Ingresos del Sector Público. " sqref="A91 A111" xr:uid="{00000000-0002-0000-0500-000006000000}">
      <formula1>0</formula1>
      <formula2>0</formula2>
    </dataValidation>
    <dataValidation allowBlank="1" showInputMessage="1" showErrorMessage="1" promptTitle="Advertencia" prompt="Se debe indicar el nombre de la partida de acuerdo al Clasificador de los Ingresos del Sector Público." sqref="B91" xr:uid="{00000000-0002-0000-0500-000007000000}">
      <formula1>0</formula1>
      <formula2>0</formula2>
    </dataValidation>
    <dataValidation allowBlank="1" showInputMessage="1" showErrorMessage="1" promptTitle="Advertencia" prompt="Esta tabla se completa únicamente con los ingresos y egresos del período 2024. Se recomienda leer cuidadosamente las indicaciones señaladas en la parte inferior de la tabla. " sqref="A135:F135" xr:uid="{00000000-0002-0000-0500-000008000000}">
      <formula1>0</formula1>
      <formula2>0</formula2>
    </dataValidation>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9:F109" xr:uid="{00000000-0002-0000-0500-000009000000}">
      <formula1>0</formula1>
      <formula2>0</formula2>
    </dataValidation>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3:F65" xr:uid="{00000000-0002-0000-0500-00000A000000}">
      <formula1>0</formula1>
      <formula2>0</formula2>
    </dataValidation>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9:F191" xr:uid="{00000000-0002-0000-0500-00000B000000}">
      <formula1>0</formula1>
      <formula2>0</formula2>
    </dataValidation>
  </dataValidations>
  <hyperlinks>
    <hyperlink ref="A91" r:id="rId1" xr:uid="{00000000-0004-0000-0500-000000000000}"/>
    <hyperlink ref="B91" r:id="rId2" xr:uid="{00000000-0004-0000-0500-000001000000}"/>
    <hyperlink ref="A111" r:id="rId3" xr:uid="{00000000-0004-0000-0500-000002000000}"/>
    <hyperlink ref="B111" r:id="rId4" xr:uid="{00000000-0004-0000-0500-000003000000}"/>
  </hyperlinks>
  <printOptions horizontalCentered="1"/>
  <pageMargins left="0.118055555555556" right="0.118055555555556" top="0.31527777777777799" bottom="0.27569444444444402" header="0.511811023622047" footer="0.118055555555556"/>
  <pageSetup scale="50" orientation="portrait" horizontalDpi="300" verticalDpi="300"/>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51" max="16383" man="1"/>
    <brk id="66" max="16383" man="1"/>
    <brk id="132" max="16383" man="1"/>
  </rowBreaks>
  <ignoredErrors>
    <ignoredError sqref="F20 F22" formula="1"/>
  </ignoredError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82951"/>
  </sheetPr>
  <dimension ref="A1:F116"/>
  <sheetViews>
    <sheetView showGridLines="0" zoomScale="80" zoomScaleNormal="80" workbookViewId="0">
      <selection sqref="A1:E2"/>
    </sheetView>
  </sheetViews>
  <sheetFormatPr baseColWidth="10" defaultColWidth="11.44140625" defaultRowHeight="15.6" x14ac:dyDescent="0.3"/>
  <cols>
    <col min="1" max="1" width="47.109375" style="227" customWidth="1"/>
    <col min="2" max="2" width="31.6640625" style="227" customWidth="1"/>
    <col min="3" max="5" width="22.6640625" style="227" customWidth="1"/>
    <col min="6" max="6" width="20.6640625" style="227" customWidth="1"/>
    <col min="7" max="16384" width="11.44140625" style="227"/>
  </cols>
  <sheetData>
    <row r="1" spans="1:6" ht="18" customHeight="1" x14ac:dyDescent="0.3">
      <c r="A1" s="413" t="s">
        <v>109</v>
      </c>
      <c r="B1" s="413"/>
      <c r="C1" s="413"/>
      <c r="D1" s="413"/>
      <c r="E1" s="413"/>
      <c r="F1" s="229"/>
    </row>
    <row r="2" spans="1:6" ht="18" customHeight="1" x14ac:dyDescent="0.3">
      <c r="A2" s="413"/>
      <c r="B2" s="413"/>
      <c r="C2" s="413"/>
      <c r="D2" s="413"/>
      <c r="E2" s="413"/>
      <c r="F2" s="229"/>
    </row>
    <row r="3" spans="1:6" ht="18" customHeight="1" x14ac:dyDescent="0.3">
      <c r="A3" s="413" t="s">
        <v>302</v>
      </c>
      <c r="B3" s="413"/>
      <c r="C3" s="413"/>
      <c r="D3" s="413"/>
      <c r="E3" s="413"/>
      <c r="F3" s="228"/>
    </row>
    <row r="4" spans="1:6" ht="15" customHeight="1" x14ac:dyDescent="0.3"/>
    <row r="5" spans="1:6" ht="33" customHeight="1" x14ac:dyDescent="0.3">
      <c r="B5" s="44" t="s">
        <v>111</v>
      </c>
      <c r="C5" s="414" t="s">
        <v>112</v>
      </c>
      <c r="D5" s="414"/>
      <c r="E5" s="414"/>
      <c r="F5" s="230"/>
    </row>
    <row r="6" spans="1:6" ht="18" customHeight="1" x14ac:dyDescent="0.3">
      <c r="B6" s="46" t="s">
        <v>113</v>
      </c>
      <c r="C6" s="415" t="s">
        <v>114</v>
      </c>
      <c r="D6" s="415"/>
      <c r="E6" s="415"/>
      <c r="F6" s="230"/>
    </row>
    <row r="7" spans="1:6" ht="18" customHeight="1" x14ac:dyDescent="0.3">
      <c r="B7" s="47" t="s">
        <v>115</v>
      </c>
      <c r="C7" s="416" t="s">
        <v>116</v>
      </c>
      <c r="D7" s="416"/>
      <c r="E7" s="416"/>
      <c r="F7" s="230"/>
    </row>
    <row r="8" spans="1:6" ht="15" customHeight="1" x14ac:dyDescent="0.3">
      <c r="A8" s="2"/>
      <c r="B8" s="230"/>
      <c r="C8" s="230"/>
      <c r="D8" s="230"/>
      <c r="E8" s="230"/>
      <c r="F8" s="230"/>
    </row>
    <row r="9" spans="1:6" ht="21.75" customHeight="1" x14ac:dyDescent="0.3">
      <c r="A9" s="367" t="s">
        <v>303</v>
      </c>
      <c r="B9" s="367"/>
      <c r="C9" s="367"/>
      <c r="D9" s="367"/>
      <c r="E9" s="367"/>
      <c r="F9" s="231"/>
    </row>
    <row r="10" spans="1:6" s="231" customFormat="1" ht="15" customHeight="1" x14ac:dyDescent="0.3"/>
    <row r="11" spans="1:6" ht="17.25" customHeight="1" x14ac:dyDescent="0.3">
      <c r="A11" s="368" t="s">
        <v>119</v>
      </c>
      <c r="B11" s="368"/>
      <c r="C11" s="368"/>
      <c r="D11" s="368"/>
      <c r="E11" s="368"/>
      <c r="F11" s="232"/>
    </row>
    <row r="12" spans="1:6" ht="15" customHeight="1" x14ac:dyDescent="0.3">
      <c r="A12" s="368" t="s">
        <v>120</v>
      </c>
      <c r="B12" s="368"/>
      <c r="C12" s="368"/>
      <c r="D12" s="368"/>
      <c r="E12" s="368"/>
      <c r="F12" s="232"/>
    </row>
    <row r="13" spans="1:6" x14ac:dyDescent="0.3">
      <c r="A13" s="50" t="s">
        <v>121</v>
      </c>
      <c r="B13" s="51" t="s">
        <v>122</v>
      </c>
      <c r="C13" s="50" t="s">
        <v>248</v>
      </c>
      <c r="D13" s="51" t="s">
        <v>301</v>
      </c>
      <c r="E13" s="51" t="s">
        <v>304</v>
      </c>
    </row>
    <row r="14" spans="1:6" ht="18" customHeight="1" x14ac:dyDescent="0.3">
      <c r="A14" s="52" t="s">
        <v>127</v>
      </c>
      <c r="B14" s="53" t="s">
        <v>128</v>
      </c>
      <c r="C14" s="54">
        <f t="shared" ref="C14:E15" si="0">+C17+C19+C21</f>
        <v>669.66666666666606</v>
      </c>
      <c r="D14" s="54">
        <f t="shared" si="0"/>
        <v>859.66666666666674</v>
      </c>
      <c r="E14" s="54">
        <f t="shared" si="0"/>
        <v>1529.3333333333326</v>
      </c>
      <c r="F14" s="231"/>
    </row>
    <row r="15" spans="1:6" ht="15" customHeight="1" x14ac:dyDescent="0.3">
      <c r="A15" s="52"/>
      <c r="B15" s="53" t="s">
        <v>129</v>
      </c>
      <c r="C15" s="54">
        <f t="shared" si="0"/>
        <v>2827</v>
      </c>
      <c r="D15" s="54">
        <f t="shared" si="0"/>
        <v>3818</v>
      </c>
      <c r="E15" s="54">
        <f t="shared" si="0"/>
        <v>6645</v>
      </c>
      <c r="F15" s="231"/>
    </row>
    <row r="16" spans="1:6" ht="15" customHeight="1" x14ac:dyDescent="0.3">
      <c r="A16" s="55"/>
      <c r="B16" s="56"/>
      <c r="C16" s="58"/>
      <c r="D16" s="58"/>
      <c r="E16" s="58"/>
      <c r="F16" s="231"/>
    </row>
    <row r="17" spans="1:6" ht="15" customHeight="1" x14ac:dyDescent="0.3">
      <c r="A17" s="369" t="s">
        <v>130</v>
      </c>
      <c r="B17" s="59" t="s">
        <v>128</v>
      </c>
      <c r="C17" s="57">
        <v>199.333333333333</v>
      </c>
      <c r="D17" s="57">
        <f>+'2T'!F19</f>
        <v>228.33333333333334</v>
      </c>
      <c r="E17" s="58">
        <f t="shared" ref="E17:E22" si="1">+SUM(C17:D17)</f>
        <v>427.66666666666634</v>
      </c>
      <c r="F17" s="231"/>
    </row>
    <row r="18" spans="1:6" ht="15" customHeight="1" x14ac:dyDescent="0.3">
      <c r="A18" s="369"/>
      <c r="B18" s="59" t="s">
        <v>129</v>
      </c>
      <c r="C18" s="57">
        <v>949</v>
      </c>
      <c r="D18" s="57">
        <f>+'2T'!F20</f>
        <v>1228</v>
      </c>
      <c r="E18" s="58">
        <f t="shared" si="1"/>
        <v>2177</v>
      </c>
      <c r="F18" s="231"/>
    </row>
    <row r="19" spans="1:6" ht="15" customHeight="1" x14ac:dyDescent="0.3">
      <c r="A19" s="369" t="s">
        <v>131</v>
      </c>
      <c r="B19" s="59" t="s">
        <v>128</v>
      </c>
      <c r="C19" s="57">
        <v>208.333333333333</v>
      </c>
      <c r="D19" s="57">
        <f>+'2T'!F21</f>
        <v>255.33333333333334</v>
      </c>
      <c r="E19" s="58">
        <f t="shared" si="1"/>
        <v>463.66666666666634</v>
      </c>
      <c r="F19" s="231"/>
    </row>
    <row r="20" spans="1:6" ht="18" customHeight="1" x14ac:dyDescent="0.3">
      <c r="A20" s="369"/>
      <c r="B20" s="59" t="s">
        <v>129</v>
      </c>
      <c r="C20" s="57">
        <v>899</v>
      </c>
      <c r="D20" s="57">
        <f>+'2T'!F22</f>
        <v>1131</v>
      </c>
      <c r="E20" s="58">
        <f t="shared" si="1"/>
        <v>2030</v>
      </c>
      <c r="F20" s="231"/>
    </row>
    <row r="21" spans="1:6" ht="18" customHeight="1" x14ac:dyDescent="0.3">
      <c r="A21" s="370" t="s">
        <v>132</v>
      </c>
      <c r="B21" s="59" t="s">
        <v>128</v>
      </c>
      <c r="C21" s="57">
        <v>262</v>
      </c>
      <c r="D21" s="57">
        <f>+'2T'!F23</f>
        <v>376</v>
      </c>
      <c r="E21" s="58">
        <f t="shared" si="1"/>
        <v>638</v>
      </c>
      <c r="F21" s="231"/>
    </row>
    <row r="22" spans="1:6" ht="18" customHeight="1" x14ac:dyDescent="0.3">
      <c r="A22" s="370"/>
      <c r="B22" s="59" t="s">
        <v>129</v>
      </c>
      <c r="C22" s="57">
        <v>979</v>
      </c>
      <c r="D22" s="57">
        <f>+'2T'!F24</f>
        <v>1459</v>
      </c>
      <c r="E22" s="58">
        <f t="shared" si="1"/>
        <v>2438</v>
      </c>
      <c r="F22" s="231"/>
    </row>
    <row r="23" spans="1:6" ht="15" customHeight="1" x14ac:dyDescent="0.3">
      <c r="A23" s="62" t="s">
        <v>133</v>
      </c>
      <c r="B23" s="63" t="s">
        <v>286</v>
      </c>
      <c r="C23" s="83"/>
      <c r="D23" s="83"/>
      <c r="E23" s="83"/>
      <c r="F23" s="231"/>
    </row>
    <row r="24" spans="1:6" ht="60" customHeight="1" x14ac:dyDescent="0.3">
      <c r="A24" s="417" t="s">
        <v>305</v>
      </c>
      <c r="B24" s="417"/>
      <c r="C24" s="417"/>
      <c r="D24" s="417"/>
      <c r="E24" s="417"/>
      <c r="F24" s="231"/>
    </row>
    <row r="25" spans="1:6" ht="15" customHeight="1" x14ac:dyDescent="0.3">
      <c r="A25" s="233"/>
      <c r="B25" s="233"/>
      <c r="C25" s="233"/>
      <c r="D25" s="234"/>
      <c r="E25" s="234"/>
      <c r="F25" s="235"/>
    </row>
    <row r="26" spans="1:6" ht="17.25" customHeight="1" x14ac:dyDescent="0.3">
      <c r="A26" s="368" t="s">
        <v>136</v>
      </c>
      <c r="B26" s="368"/>
      <c r="C26" s="368"/>
      <c r="D26" s="368"/>
      <c r="E26" s="232"/>
      <c r="F26" s="49"/>
    </row>
    <row r="27" spans="1:6" ht="15" customHeight="1" x14ac:dyDescent="0.3">
      <c r="A27" s="368" t="s">
        <v>137</v>
      </c>
      <c r="B27" s="368"/>
      <c r="C27" s="368"/>
      <c r="D27" s="368"/>
      <c r="E27" s="232"/>
      <c r="F27" s="49"/>
    </row>
    <row r="28" spans="1:6" ht="15" customHeight="1" x14ac:dyDescent="0.3">
      <c r="A28" s="233"/>
      <c r="B28" s="233"/>
      <c r="C28" s="234"/>
      <c r="D28" s="234"/>
      <c r="E28" s="234"/>
      <c r="F28" s="140"/>
    </row>
    <row r="29" spans="1:6" ht="16.5" customHeight="1" x14ac:dyDescent="0.3">
      <c r="A29" s="69" t="s">
        <v>306</v>
      </c>
      <c r="B29" s="236" t="s">
        <v>248</v>
      </c>
      <c r="C29" s="51" t="s">
        <v>301</v>
      </c>
      <c r="D29" s="50" t="s">
        <v>307</v>
      </c>
      <c r="E29" s="49"/>
      <c r="F29" s="140"/>
    </row>
    <row r="30" spans="1:6" ht="16.5" customHeight="1" x14ac:dyDescent="0.3">
      <c r="A30" s="52" t="s">
        <v>127</v>
      </c>
      <c r="B30" s="70">
        <f>+SUM(B32:B35)</f>
        <v>980344909.08000004</v>
      </c>
      <c r="C30" s="70">
        <f>+SUM(C32:C35)</f>
        <v>1134365753.0999999</v>
      </c>
      <c r="D30" s="70">
        <f>+SUM(D32:D35)</f>
        <v>2114710662.1799998</v>
      </c>
      <c r="E30" s="231"/>
      <c r="F30" s="140"/>
    </row>
    <row r="31" spans="1:6" ht="15" customHeight="1" x14ac:dyDescent="0.3">
      <c r="A31" s="237"/>
      <c r="B31" s="238"/>
      <c r="C31" s="238"/>
      <c r="D31" s="239"/>
      <c r="E31" s="49"/>
      <c r="F31" s="140"/>
    </row>
    <row r="32" spans="1:6" ht="18" customHeight="1" x14ac:dyDescent="0.3">
      <c r="A32" s="240" t="s">
        <v>138</v>
      </c>
      <c r="B32" s="241">
        <v>359583679.30000001</v>
      </c>
      <c r="C32" s="138">
        <f>+'2T'!F34</f>
        <v>397878906.56999999</v>
      </c>
      <c r="D32" s="72">
        <f>+SUM(B32:C32)</f>
        <v>757462585.87</v>
      </c>
      <c r="E32" s="49"/>
      <c r="F32" s="140"/>
    </row>
    <row r="33" spans="1:6" ht="18" customHeight="1" x14ac:dyDescent="0.3">
      <c r="A33" s="240" t="s">
        <v>131</v>
      </c>
      <c r="B33" s="241">
        <v>303439176.80000001</v>
      </c>
      <c r="C33" s="138">
        <f>+'2T'!F35</f>
        <v>328404589.16000003</v>
      </c>
      <c r="D33" s="72">
        <f>+SUM(B33:C33)</f>
        <v>631843765.96000004</v>
      </c>
      <c r="E33" s="49"/>
      <c r="F33" s="140"/>
    </row>
    <row r="34" spans="1:6" ht="30" x14ac:dyDescent="0.3">
      <c r="A34" s="240" t="s">
        <v>132</v>
      </c>
      <c r="B34" s="241">
        <v>317322052.98000002</v>
      </c>
      <c r="C34" s="138">
        <f>+'2T'!F36</f>
        <v>408082257.37</v>
      </c>
      <c r="D34" s="72">
        <f>+SUM(B34:C34)</f>
        <v>725404310.35000002</v>
      </c>
      <c r="E34" s="242"/>
      <c r="F34" s="140"/>
    </row>
    <row r="35" spans="1:6" ht="30" x14ac:dyDescent="0.3">
      <c r="A35" s="243" t="s">
        <v>139</v>
      </c>
      <c r="B35" s="241">
        <v>0</v>
      </c>
      <c r="C35" s="138">
        <f>+'2T'!F37</f>
        <v>0</v>
      </c>
      <c r="D35" s="72">
        <f>+SUM(B35:C35)</f>
        <v>0</v>
      </c>
      <c r="E35" s="242"/>
      <c r="F35" s="140"/>
    </row>
    <row r="36" spans="1:6" ht="15" customHeight="1" x14ac:dyDescent="0.3">
      <c r="A36" s="62" t="s">
        <v>133</v>
      </c>
      <c r="B36" s="63" t="s">
        <v>286</v>
      </c>
      <c r="C36" s="83"/>
      <c r="D36" s="83"/>
      <c r="E36" s="242"/>
      <c r="F36" s="169"/>
    </row>
    <row r="37" spans="1:6" ht="60" customHeight="1" x14ac:dyDescent="0.3">
      <c r="A37" s="417" t="s">
        <v>305</v>
      </c>
      <c r="B37" s="417"/>
      <c r="C37" s="417"/>
      <c r="D37" s="417"/>
      <c r="E37" s="242"/>
      <c r="F37" s="244"/>
    </row>
    <row r="38" spans="1:6" ht="15" customHeight="1" x14ac:dyDescent="0.3">
      <c r="A38" s="245"/>
      <c r="B38" s="245"/>
      <c r="C38" s="245"/>
      <c r="D38" s="245"/>
      <c r="E38" s="140"/>
      <c r="F38" s="244"/>
    </row>
    <row r="39" spans="1:6" ht="15" customHeight="1" x14ac:dyDescent="0.3"/>
    <row r="40" spans="1:6" ht="21.75" customHeight="1" x14ac:dyDescent="0.3">
      <c r="A40" s="367" t="s">
        <v>308</v>
      </c>
      <c r="B40" s="367"/>
      <c r="C40" s="367"/>
      <c r="D40" s="367"/>
      <c r="E40" s="367"/>
      <c r="F40" s="246"/>
    </row>
    <row r="41" spans="1:6" ht="15" customHeight="1" x14ac:dyDescent="0.3"/>
    <row r="42" spans="1:6" x14ac:dyDescent="0.3">
      <c r="A42" s="418" t="s">
        <v>191</v>
      </c>
      <c r="B42" s="418"/>
      <c r="C42" s="418"/>
      <c r="D42" s="418"/>
      <c r="E42" s="418"/>
      <c r="F42" s="248"/>
    </row>
    <row r="43" spans="1:6" ht="31.5" customHeight="1" x14ac:dyDescent="0.3">
      <c r="A43" s="419" t="s">
        <v>309</v>
      </c>
      <c r="B43" s="419"/>
      <c r="C43" s="419"/>
      <c r="D43" s="419"/>
      <c r="E43" s="419"/>
      <c r="F43" s="248"/>
    </row>
    <row r="44" spans="1:6" x14ac:dyDescent="0.3">
      <c r="A44" s="418" t="s">
        <v>172</v>
      </c>
      <c r="B44" s="418"/>
      <c r="C44" s="418"/>
      <c r="D44" s="418"/>
      <c r="E44" s="418"/>
      <c r="F44" s="248"/>
    </row>
    <row r="45" spans="1:6" ht="18" customHeight="1" x14ac:dyDescent="0.3">
      <c r="A45" s="93" t="s">
        <v>193</v>
      </c>
      <c r="B45" s="93" t="s">
        <v>310</v>
      </c>
      <c r="C45" s="93" t="s">
        <v>248</v>
      </c>
      <c r="D45" s="93" t="s">
        <v>301</v>
      </c>
      <c r="E45" s="93" t="s">
        <v>307</v>
      </c>
      <c r="F45" s="231"/>
    </row>
    <row r="46" spans="1:6" x14ac:dyDescent="0.3">
      <c r="A46" s="249" t="s">
        <v>127</v>
      </c>
      <c r="B46" s="250"/>
      <c r="C46" s="94">
        <f>+C48</f>
        <v>0</v>
      </c>
      <c r="D46" s="94">
        <f>+D48</f>
        <v>0</v>
      </c>
      <c r="E46" s="94">
        <f>+E48</f>
        <v>0</v>
      </c>
      <c r="F46" s="231"/>
    </row>
    <row r="47" spans="1:6" ht="15" customHeight="1" x14ac:dyDescent="0.3">
      <c r="A47" s="55"/>
      <c r="B47" s="147"/>
      <c r="C47" s="72"/>
      <c r="D47" s="72"/>
      <c r="E47" s="72"/>
      <c r="F47" s="231"/>
    </row>
    <row r="48" spans="1:6" ht="17.25" customHeight="1" x14ac:dyDescent="0.3">
      <c r="A48" s="390" t="s">
        <v>311</v>
      </c>
      <c r="B48" s="390"/>
      <c r="C48" s="122">
        <f>+C49+C53</f>
        <v>0</v>
      </c>
      <c r="D48" s="122">
        <f>+D49+D53</f>
        <v>0</v>
      </c>
      <c r="E48" s="122">
        <f t="shared" ref="E48:E56" si="2">+C48+D48</f>
        <v>0</v>
      </c>
      <c r="F48" s="231"/>
    </row>
    <row r="49" spans="1:6" ht="16.5" customHeight="1" x14ac:dyDescent="0.3">
      <c r="A49" s="251" t="s">
        <v>197</v>
      </c>
      <c r="B49" s="252" t="s">
        <v>198</v>
      </c>
      <c r="C49" s="72">
        <f t="shared" ref="C49:D51" si="3">+C50</f>
        <v>0</v>
      </c>
      <c r="D49" s="72">
        <f t="shared" si="3"/>
        <v>0</v>
      </c>
      <c r="E49" s="72">
        <f t="shared" si="2"/>
        <v>0</v>
      </c>
      <c r="F49" s="231"/>
    </row>
    <row r="50" spans="1:6" ht="16.5" customHeight="1" x14ac:dyDescent="0.3">
      <c r="A50" s="251" t="s">
        <v>199</v>
      </c>
      <c r="B50" s="252" t="s">
        <v>2</v>
      </c>
      <c r="C50" s="126">
        <f t="shared" si="3"/>
        <v>0</v>
      </c>
      <c r="D50" s="126">
        <f t="shared" si="3"/>
        <v>0</v>
      </c>
      <c r="E50" s="126">
        <f t="shared" si="2"/>
        <v>0</v>
      </c>
      <c r="F50" s="231"/>
    </row>
    <row r="51" spans="1:6" ht="16.5" customHeight="1" x14ac:dyDescent="0.3">
      <c r="A51" s="251" t="s">
        <v>200</v>
      </c>
      <c r="B51" s="252" t="s">
        <v>201</v>
      </c>
      <c r="C51" s="126">
        <f t="shared" si="3"/>
        <v>0</v>
      </c>
      <c r="D51" s="126">
        <f t="shared" si="3"/>
        <v>0</v>
      </c>
      <c r="E51" s="126">
        <f t="shared" si="2"/>
        <v>0</v>
      </c>
      <c r="F51" s="231"/>
    </row>
    <row r="52" spans="1:6" ht="16.5" customHeight="1" x14ac:dyDescent="0.3">
      <c r="A52" s="253" t="s">
        <v>202</v>
      </c>
      <c r="B52" s="254" t="s">
        <v>312</v>
      </c>
      <c r="C52" s="130">
        <v>0</v>
      </c>
      <c r="D52" s="130">
        <v>0</v>
      </c>
      <c r="E52" s="130">
        <f t="shared" si="2"/>
        <v>0</v>
      </c>
      <c r="F52" s="231"/>
    </row>
    <row r="53" spans="1:6" ht="16.5" customHeight="1" x14ac:dyDescent="0.3">
      <c r="A53" s="251" t="s">
        <v>204</v>
      </c>
      <c r="B53" s="252" t="s">
        <v>205</v>
      </c>
      <c r="C53" s="72">
        <f t="shared" ref="C53:D55" si="4">+C54</f>
        <v>0</v>
      </c>
      <c r="D53" s="72">
        <f t="shared" si="4"/>
        <v>0</v>
      </c>
      <c r="E53" s="72">
        <f t="shared" si="2"/>
        <v>0</v>
      </c>
      <c r="F53" s="231"/>
    </row>
    <row r="54" spans="1:6" ht="16.5" customHeight="1" x14ac:dyDescent="0.3">
      <c r="A54" s="251" t="s">
        <v>206</v>
      </c>
      <c r="B54" s="252" t="s">
        <v>1</v>
      </c>
      <c r="C54" s="126">
        <f t="shared" si="4"/>
        <v>0</v>
      </c>
      <c r="D54" s="126">
        <f t="shared" si="4"/>
        <v>0</v>
      </c>
      <c r="E54" s="126">
        <f t="shared" si="2"/>
        <v>0</v>
      </c>
      <c r="F54" s="231"/>
    </row>
    <row r="55" spans="1:6" ht="16.5" customHeight="1" x14ac:dyDescent="0.3">
      <c r="A55" s="251" t="s">
        <v>207</v>
      </c>
      <c r="B55" s="252" t="s">
        <v>208</v>
      </c>
      <c r="C55" s="126">
        <f t="shared" si="4"/>
        <v>0</v>
      </c>
      <c r="D55" s="126">
        <f t="shared" si="4"/>
        <v>0</v>
      </c>
      <c r="E55" s="126">
        <f t="shared" si="2"/>
        <v>0</v>
      </c>
      <c r="F55" s="231"/>
    </row>
    <row r="56" spans="1:6" ht="16.5" customHeight="1" x14ac:dyDescent="0.3">
      <c r="A56" s="253" t="s">
        <v>209</v>
      </c>
      <c r="B56" s="254" t="s">
        <v>210</v>
      </c>
      <c r="C56" s="130">
        <v>0</v>
      </c>
      <c r="D56" s="130">
        <v>0</v>
      </c>
      <c r="E56" s="130">
        <f t="shared" si="2"/>
        <v>0</v>
      </c>
      <c r="F56" s="231"/>
    </row>
    <row r="57" spans="1:6" ht="9.75" customHeight="1" x14ac:dyDescent="0.3">
      <c r="A57" s="71"/>
      <c r="B57" s="147"/>
      <c r="C57" s="126"/>
      <c r="D57" s="126"/>
      <c r="E57" s="126"/>
      <c r="F57" s="231"/>
    </row>
    <row r="58" spans="1:6" x14ac:dyDescent="0.3">
      <c r="A58" s="410" t="s">
        <v>356</v>
      </c>
      <c r="B58" s="410"/>
      <c r="C58" s="410"/>
      <c r="D58" s="410"/>
      <c r="E58" s="410"/>
      <c r="F58" s="231"/>
    </row>
    <row r="59" spans="1:6" ht="49.5" customHeight="1" x14ac:dyDescent="0.3">
      <c r="A59" s="417" t="s">
        <v>313</v>
      </c>
      <c r="B59" s="417"/>
      <c r="C59" s="417"/>
      <c r="D59" s="417"/>
      <c r="E59" s="417"/>
      <c r="F59" s="231"/>
    </row>
    <row r="60" spans="1:6" x14ac:dyDescent="0.3">
      <c r="A60" s="114"/>
      <c r="B60" s="148"/>
      <c r="C60" s="116"/>
    </row>
    <row r="61" spans="1:6" ht="18" customHeight="1" x14ac:dyDescent="0.3">
      <c r="A61" s="418" t="s">
        <v>212</v>
      </c>
      <c r="B61" s="418"/>
      <c r="C61" s="418"/>
      <c r="D61" s="418"/>
      <c r="E61" s="418"/>
      <c r="F61" s="248"/>
    </row>
    <row r="62" spans="1:6" ht="18" customHeight="1" x14ac:dyDescent="0.3">
      <c r="A62" s="419" t="s">
        <v>314</v>
      </c>
      <c r="B62" s="419"/>
      <c r="C62" s="419"/>
      <c r="D62" s="419"/>
      <c r="E62" s="419"/>
      <c r="F62" s="230"/>
    </row>
    <row r="63" spans="1:6" ht="18" customHeight="1" x14ac:dyDescent="0.3">
      <c r="A63" s="418" t="s">
        <v>172</v>
      </c>
      <c r="B63" s="418"/>
      <c r="C63" s="418"/>
      <c r="D63" s="418"/>
      <c r="E63" s="418"/>
      <c r="F63" s="248"/>
    </row>
    <row r="64" spans="1:6" ht="18" customHeight="1" x14ac:dyDescent="0.3">
      <c r="A64" s="93" t="s">
        <v>193</v>
      </c>
      <c r="B64" s="93" t="s">
        <v>310</v>
      </c>
      <c r="C64" s="93" t="s">
        <v>248</v>
      </c>
      <c r="D64" s="93" t="s">
        <v>301</v>
      </c>
      <c r="E64" s="93" t="s">
        <v>307</v>
      </c>
      <c r="F64" s="231"/>
    </row>
    <row r="65" spans="1:6" x14ac:dyDescent="0.3">
      <c r="A65" s="249" t="s">
        <v>127</v>
      </c>
      <c r="B65" s="250"/>
      <c r="C65" s="94">
        <f>+C67+C79</f>
        <v>981782777.08000004</v>
      </c>
      <c r="D65" s="94">
        <f>+D67+D79</f>
        <v>1134335195.5799999</v>
      </c>
      <c r="E65" s="94">
        <f>+E67+E79</f>
        <v>2116117972.6599998</v>
      </c>
      <c r="F65" s="231"/>
    </row>
    <row r="66" spans="1:6" ht="9.75" customHeight="1" x14ac:dyDescent="0.3">
      <c r="A66" s="55"/>
      <c r="B66" s="147"/>
      <c r="C66" s="72"/>
      <c r="D66" s="72"/>
      <c r="E66" s="120"/>
      <c r="F66" s="231"/>
    </row>
    <row r="67" spans="1:6" ht="17.25" customHeight="1" x14ac:dyDescent="0.3">
      <c r="A67" s="390" t="s">
        <v>297</v>
      </c>
      <c r="B67" s="390"/>
      <c r="C67" s="122">
        <f>+SUM(C68:C76)</f>
        <v>981782777.08000004</v>
      </c>
      <c r="D67" s="122">
        <f>+SUM(D68:D76)</f>
        <v>1134335195.5799999</v>
      </c>
      <c r="E67" s="122">
        <f>+SUM(E68:E76)</f>
        <v>2116117972.6599998</v>
      </c>
      <c r="F67" s="231"/>
    </row>
    <row r="68" spans="1:6" x14ac:dyDescent="0.3">
      <c r="A68" s="255">
        <v>0</v>
      </c>
      <c r="B68" s="252" t="s">
        <v>216</v>
      </c>
      <c r="C68" s="126">
        <v>0</v>
      </c>
      <c r="D68" s="126">
        <v>0</v>
      </c>
      <c r="E68" s="256">
        <f t="shared" ref="E68:E77" si="5">+C68+D68</f>
        <v>0</v>
      </c>
      <c r="F68" s="231"/>
    </row>
    <row r="69" spans="1:6" x14ac:dyDescent="0.3">
      <c r="A69" s="255">
        <v>1</v>
      </c>
      <c r="B69" s="252" t="s">
        <v>3</v>
      </c>
      <c r="C69" s="126">
        <v>584560</v>
      </c>
      <c r="D69" s="126">
        <f>+'2T'!F116</f>
        <v>581280</v>
      </c>
      <c r="E69" s="256">
        <f t="shared" si="5"/>
        <v>1165840</v>
      </c>
      <c r="F69" s="231"/>
    </row>
    <row r="70" spans="1:6" x14ac:dyDescent="0.3">
      <c r="A70" s="255">
        <v>2</v>
      </c>
      <c r="B70" s="252" t="s">
        <v>217</v>
      </c>
      <c r="C70" s="126">
        <v>0</v>
      </c>
      <c r="D70" s="126">
        <v>0</v>
      </c>
      <c r="E70" s="256">
        <f t="shared" si="5"/>
        <v>0</v>
      </c>
      <c r="F70" s="231"/>
    </row>
    <row r="71" spans="1:6" x14ac:dyDescent="0.3">
      <c r="A71" s="255">
        <v>3</v>
      </c>
      <c r="B71" s="252" t="s">
        <v>218</v>
      </c>
      <c r="C71" s="126">
        <v>0</v>
      </c>
      <c r="D71" s="126">
        <v>0</v>
      </c>
      <c r="E71" s="256">
        <f t="shared" si="5"/>
        <v>0</v>
      </c>
      <c r="F71" s="231"/>
    </row>
    <row r="72" spans="1:6" x14ac:dyDescent="0.3">
      <c r="A72" s="255">
        <v>4</v>
      </c>
      <c r="B72" s="252" t="s">
        <v>219</v>
      </c>
      <c r="C72" s="126">
        <v>0</v>
      </c>
      <c r="D72" s="126">
        <v>0</v>
      </c>
      <c r="E72" s="256">
        <f t="shared" si="5"/>
        <v>0</v>
      </c>
      <c r="F72" s="231"/>
    </row>
    <row r="73" spans="1:6" x14ac:dyDescent="0.3">
      <c r="A73" s="255">
        <v>5</v>
      </c>
      <c r="B73" s="252" t="s">
        <v>220</v>
      </c>
      <c r="C73" s="126">
        <v>0</v>
      </c>
      <c r="D73" s="126">
        <v>0</v>
      </c>
      <c r="E73" s="256">
        <f t="shared" si="5"/>
        <v>0</v>
      </c>
      <c r="F73" s="231"/>
    </row>
    <row r="74" spans="1:6" x14ac:dyDescent="0.3">
      <c r="A74" s="255">
        <v>6</v>
      </c>
      <c r="B74" s="252" t="s">
        <v>2</v>
      </c>
      <c r="C74" s="126">
        <v>981198217.08000004</v>
      </c>
      <c r="D74" s="126">
        <f>+'2T'!F121</f>
        <v>1133753915.5799999</v>
      </c>
      <c r="E74" s="256">
        <f t="shared" si="5"/>
        <v>2114952132.6599998</v>
      </c>
      <c r="F74" s="231"/>
    </row>
    <row r="75" spans="1:6" x14ac:dyDescent="0.3">
      <c r="A75" s="255">
        <v>7</v>
      </c>
      <c r="B75" s="252" t="s">
        <v>1</v>
      </c>
      <c r="C75" s="126">
        <v>0</v>
      </c>
      <c r="D75" s="126">
        <v>0</v>
      </c>
      <c r="E75" s="256">
        <f t="shared" si="5"/>
        <v>0</v>
      </c>
      <c r="F75" s="231"/>
    </row>
    <row r="76" spans="1:6" x14ac:dyDescent="0.3">
      <c r="A76" s="255">
        <v>8</v>
      </c>
      <c r="B76" s="252" t="s">
        <v>221</v>
      </c>
      <c r="C76" s="126">
        <v>0</v>
      </c>
      <c r="D76" s="126">
        <v>0</v>
      </c>
      <c r="E76" s="256">
        <f t="shared" si="5"/>
        <v>0</v>
      </c>
      <c r="F76" s="231"/>
    </row>
    <row r="77" spans="1:6" ht="15" customHeight="1" x14ac:dyDescent="0.3">
      <c r="A77" s="255">
        <v>9</v>
      </c>
      <c r="B77" s="252" t="s">
        <v>222</v>
      </c>
      <c r="C77" s="126">
        <v>0</v>
      </c>
      <c r="D77" s="126">
        <v>0</v>
      </c>
      <c r="E77" s="256">
        <f t="shared" si="5"/>
        <v>0</v>
      </c>
      <c r="F77" s="231"/>
    </row>
    <row r="78" spans="1:6" ht="9.75" customHeight="1" x14ac:dyDescent="0.3">
      <c r="A78" s="255"/>
      <c r="B78" s="252"/>
      <c r="C78" s="126"/>
      <c r="D78" s="126"/>
      <c r="E78" s="256"/>
      <c r="F78" s="231"/>
    </row>
    <row r="79" spans="1:6" ht="17.25" customHeight="1" x14ac:dyDescent="0.3">
      <c r="A79" s="390" t="s">
        <v>298</v>
      </c>
      <c r="B79" s="390"/>
      <c r="C79" s="122">
        <f t="shared" ref="C79:E80" si="6">+C80</f>
        <v>0</v>
      </c>
      <c r="D79" s="122">
        <f t="shared" si="6"/>
        <v>0</v>
      </c>
      <c r="E79" s="122">
        <f t="shared" si="6"/>
        <v>0</v>
      </c>
      <c r="F79" s="231"/>
    </row>
    <row r="80" spans="1:6" x14ac:dyDescent="0.3">
      <c r="A80" s="255">
        <v>6</v>
      </c>
      <c r="B80" s="252" t="s">
        <v>2</v>
      </c>
      <c r="C80" s="139">
        <f t="shared" si="6"/>
        <v>0</v>
      </c>
      <c r="D80" s="139">
        <f t="shared" si="6"/>
        <v>0</v>
      </c>
      <c r="E80" s="139">
        <f t="shared" si="6"/>
        <v>0</v>
      </c>
      <c r="F80" s="231"/>
    </row>
    <row r="81" spans="1:6" x14ac:dyDescent="0.3">
      <c r="A81" s="257" t="s">
        <v>224</v>
      </c>
      <c r="B81" s="258" t="s">
        <v>225</v>
      </c>
      <c r="C81" s="143">
        <v>0</v>
      </c>
      <c r="D81" s="143">
        <v>0</v>
      </c>
      <c r="E81" s="143">
        <f>+C81+D81</f>
        <v>0</v>
      </c>
      <c r="F81" s="231"/>
    </row>
    <row r="82" spans="1:6" ht="16.5" customHeight="1" x14ac:dyDescent="0.3">
      <c r="A82" s="420" t="s">
        <v>226</v>
      </c>
      <c r="B82" s="420"/>
      <c r="C82" s="420"/>
      <c r="D82" s="420"/>
      <c r="E82" s="420"/>
      <c r="F82" s="231"/>
    </row>
    <row r="83" spans="1:6" x14ac:dyDescent="0.3">
      <c r="A83" s="421" t="s">
        <v>357</v>
      </c>
      <c r="B83" s="421"/>
      <c r="C83" s="421"/>
      <c r="D83" s="421"/>
      <c r="E83" s="421"/>
      <c r="F83" s="231"/>
    </row>
    <row r="84" spans="1:6" x14ac:dyDescent="0.3">
      <c r="A84" s="71"/>
      <c r="B84" s="147"/>
    </row>
    <row r="85" spans="1:6" x14ac:dyDescent="0.3">
      <c r="A85" s="418" t="s">
        <v>230</v>
      </c>
      <c r="B85" s="418"/>
      <c r="C85" s="418"/>
      <c r="D85" s="418"/>
      <c r="E85" s="418"/>
      <c r="F85" s="247"/>
    </row>
    <row r="86" spans="1:6" x14ac:dyDescent="0.3">
      <c r="A86" s="418" t="s">
        <v>231</v>
      </c>
      <c r="B86" s="418"/>
      <c r="C86" s="418"/>
      <c r="D86" s="418"/>
      <c r="E86" s="418"/>
      <c r="F86" s="247"/>
    </row>
    <row r="87" spans="1:6" x14ac:dyDescent="0.3">
      <c r="A87" s="418" t="s">
        <v>172</v>
      </c>
      <c r="B87" s="418"/>
      <c r="C87" s="418"/>
      <c r="D87" s="418"/>
      <c r="E87" s="418"/>
      <c r="F87" s="247"/>
    </row>
    <row r="88" spans="1:6" ht="18" customHeight="1" x14ac:dyDescent="0.3">
      <c r="A88" s="93" t="s">
        <v>232</v>
      </c>
      <c r="B88" s="93" t="s">
        <v>248</v>
      </c>
      <c r="C88" s="93" t="s">
        <v>301</v>
      </c>
      <c r="D88" s="93" t="s">
        <v>307</v>
      </c>
      <c r="E88" s="259"/>
      <c r="F88" s="260"/>
    </row>
    <row r="89" spans="1:6" x14ac:dyDescent="0.3">
      <c r="A89" s="162" t="s">
        <v>233</v>
      </c>
      <c r="B89" s="261">
        <v>0</v>
      </c>
      <c r="C89" s="261">
        <f>+B93</f>
        <v>-981782777.08000004</v>
      </c>
      <c r="D89" s="261">
        <v>0</v>
      </c>
      <c r="E89" s="259"/>
      <c r="F89" s="262"/>
    </row>
    <row r="90" spans="1:6" x14ac:dyDescent="0.3">
      <c r="A90" s="162" t="s">
        <v>234</v>
      </c>
      <c r="B90" s="261">
        <v>0</v>
      </c>
      <c r="C90" s="261">
        <v>0</v>
      </c>
      <c r="D90" s="261">
        <f>+B90+C90</f>
        <v>0</v>
      </c>
      <c r="E90" s="259"/>
      <c r="F90" s="260"/>
    </row>
    <row r="91" spans="1:6" x14ac:dyDescent="0.3">
      <c r="A91" s="162" t="s">
        <v>235</v>
      </c>
      <c r="B91" s="261">
        <f>+B89+B90</f>
        <v>0</v>
      </c>
      <c r="C91" s="261">
        <f>+C89+C90</f>
        <v>-981782777.08000004</v>
      </c>
      <c r="D91" s="261">
        <f>+D89+D90</f>
        <v>0</v>
      </c>
      <c r="E91" s="259"/>
      <c r="F91" s="260"/>
    </row>
    <row r="92" spans="1:6" x14ac:dyDescent="0.3">
      <c r="A92" s="162" t="s">
        <v>236</v>
      </c>
      <c r="B92" s="261">
        <v>981782777.08000004</v>
      </c>
      <c r="C92" s="261">
        <f>+D67</f>
        <v>1134335195.5799999</v>
      </c>
      <c r="D92" s="261">
        <f>+B92+C92</f>
        <v>2116117972.6599998</v>
      </c>
      <c r="E92" s="259"/>
      <c r="F92" s="262"/>
    </row>
    <row r="93" spans="1:6" x14ac:dyDescent="0.3">
      <c r="A93" s="162" t="s">
        <v>237</v>
      </c>
      <c r="B93" s="261">
        <f>+B91-B92</f>
        <v>-981782777.08000004</v>
      </c>
      <c r="C93" s="261">
        <f>+C91-C92</f>
        <v>-2116117972.6599998</v>
      </c>
      <c r="D93" s="261">
        <f>+D91-D92</f>
        <v>-2116117972.6599998</v>
      </c>
      <c r="E93" s="259"/>
      <c r="F93" s="262"/>
    </row>
    <row r="94" spans="1:6" ht="18" customHeight="1" x14ac:dyDescent="0.3">
      <c r="A94" s="412" t="s">
        <v>357</v>
      </c>
      <c r="B94" s="412"/>
      <c r="C94" s="412"/>
      <c r="D94" s="412"/>
      <c r="E94" s="231"/>
      <c r="F94" s="169"/>
    </row>
    <row r="95" spans="1:6" x14ac:dyDescent="0.3">
      <c r="A95" s="245"/>
      <c r="B95" s="245"/>
      <c r="C95" s="245"/>
      <c r="D95" s="245"/>
      <c r="E95" s="231"/>
      <c r="F95" s="231"/>
    </row>
    <row r="96" spans="1:6" x14ac:dyDescent="0.3">
      <c r="A96" s="418" t="s">
        <v>246</v>
      </c>
      <c r="B96" s="418"/>
      <c r="C96" s="418"/>
      <c r="D96" s="418"/>
      <c r="F96" s="248"/>
    </row>
    <row r="97" spans="1:6" ht="17.25" customHeight="1" x14ac:dyDescent="0.3">
      <c r="A97" s="419" t="s">
        <v>247</v>
      </c>
      <c r="B97" s="419"/>
      <c r="C97" s="419"/>
      <c r="D97" s="419"/>
      <c r="F97" s="248"/>
    </row>
    <row r="98" spans="1:6" x14ac:dyDescent="0.3">
      <c r="A98" s="418" t="s">
        <v>172</v>
      </c>
      <c r="B98" s="418"/>
      <c r="C98" s="418"/>
      <c r="D98" s="418"/>
      <c r="F98" s="248"/>
    </row>
    <row r="99" spans="1:6" x14ac:dyDescent="0.3">
      <c r="A99" s="263" t="s">
        <v>232</v>
      </c>
      <c r="B99" s="263"/>
      <c r="C99" s="263" t="s">
        <v>248</v>
      </c>
      <c r="D99" s="263" t="s">
        <v>301</v>
      </c>
      <c r="F99" s="248"/>
    </row>
    <row r="100" spans="1:6" x14ac:dyDescent="0.3">
      <c r="A100" s="161" t="s">
        <v>249</v>
      </c>
      <c r="B100" s="161"/>
      <c r="C100" s="50"/>
      <c r="D100" s="50"/>
      <c r="F100" s="248"/>
    </row>
    <row r="101" spans="1:6" x14ac:dyDescent="0.3">
      <c r="A101" s="162" t="s">
        <v>250</v>
      </c>
      <c r="C101" s="148">
        <v>0</v>
      </c>
      <c r="D101" s="148">
        <f>+'2T'!D163</f>
        <v>264560737.40000001</v>
      </c>
      <c r="F101" s="248"/>
    </row>
    <row r="102" spans="1:6" x14ac:dyDescent="0.3">
      <c r="A102" s="162" t="s">
        <v>251</v>
      </c>
      <c r="C102" s="148">
        <v>0</v>
      </c>
      <c r="D102" s="148">
        <v>0</v>
      </c>
      <c r="F102" s="248"/>
    </row>
    <row r="103" spans="1:6" x14ac:dyDescent="0.3">
      <c r="A103" s="163" t="s">
        <v>127</v>
      </c>
      <c r="B103" s="163"/>
      <c r="C103" s="164">
        <f>+C101+C102</f>
        <v>0</v>
      </c>
      <c r="D103" s="164">
        <f>+D101+D102</f>
        <v>264560737.40000001</v>
      </c>
      <c r="F103" s="248"/>
    </row>
    <row r="104" spans="1:6" x14ac:dyDescent="0.3">
      <c r="A104" s="162"/>
      <c r="C104" s="148"/>
      <c r="D104" s="148"/>
      <c r="F104" s="248"/>
    </row>
    <row r="105" spans="1:6" x14ac:dyDescent="0.3">
      <c r="A105" s="161" t="s">
        <v>252</v>
      </c>
      <c r="B105" s="161"/>
      <c r="C105" s="50" t="s">
        <v>248</v>
      </c>
      <c r="D105" s="50" t="s">
        <v>301</v>
      </c>
      <c r="F105" s="248"/>
    </row>
    <row r="106" spans="1:6" x14ac:dyDescent="0.3">
      <c r="A106" s="162" t="s">
        <v>250</v>
      </c>
      <c r="C106" s="148">
        <v>0</v>
      </c>
      <c r="D106" s="148">
        <f>+D101</f>
        <v>264560737.40000001</v>
      </c>
      <c r="F106" s="248"/>
    </row>
    <row r="107" spans="1:6" x14ac:dyDescent="0.3">
      <c r="A107" s="162" t="s">
        <v>253</v>
      </c>
      <c r="C107" s="148">
        <v>0</v>
      </c>
      <c r="D107" s="148">
        <v>0</v>
      </c>
      <c r="F107" s="264"/>
    </row>
    <row r="108" spans="1:6" x14ac:dyDescent="0.3">
      <c r="A108" s="163" t="s">
        <v>254</v>
      </c>
      <c r="B108" s="163"/>
      <c r="C108" s="164">
        <f>+C106+C107</f>
        <v>0</v>
      </c>
      <c r="D108" s="164">
        <f>+D106+D107</f>
        <v>264560737.40000001</v>
      </c>
      <c r="F108" s="262"/>
    </row>
    <row r="109" spans="1:6" x14ac:dyDescent="0.3">
      <c r="A109" s="162"/>
      <c r="C109" s="261"/>
      <c r="D109" s="261"/>
      <c r="F109" s="262"/>
    </row>
    <row r="110" spans="1:6" x14ac:dyDescent="0.3">
      <c r="A110" s="161" t="s">
        <v>255</v>
      </c>
      <c r="B110" s="161"/>
      <c r="C110" s="50" t="s">
        <v>248</v>
      </c>
      <c r="D110" s="50" t="s">
        <v>301</v>
      </c>
      <c r="F110" s="262"/>
    </row>
    <row r="111" spans="1:6" x14ac:dyDescent="0.3">
      <c r="A111" s="162" t="s">
        <v>250</v>
      </c>
      <c r="C111" s="148">
        <v>0</v>
      </c>
      <c r="D111" s="148">
        <v>0</v>
      </c>
      <c r="F111" s="262"/>
    </row>
    <row r="112" spans="1:6" x14ac:dyDescent="0.3">
      <c r="A112" s="162" t="s">
        <v>251</v>
      </c>
      <c r="C112" s="148">
        <v>0</v>
      </c>
      <c r="D112" s="148">
        <v>0</v>
      </c>
      <c r="F112" s="262"/>
    </row>
    <row r="113" spans="1:6" x14ac:dyDescent="0.3">
      <c r="A113" s="163" t="s">
        <v>256</v>
      </c>
      <c r="B113" s="163"/>
      <c r="C113" s="165">
        <f>+C111+C112</f>
        <v>0</v>
      </c>
      <c r="D113" s="165">
        <f>+D111+D112</f>
        <v>0</v>
      </c>
      <c r="F113" s="262"/>
    </row>
    <row r="114" spans="1:6" x14ac:dyDescent="0.3">
      <c r="A114" s="166" t="s">
        <v>257</v>
      </c>
      <c r="B114" s="167"/>
      <c r="C114" s="168"/>
      <c r="D114" s="242"/>
      <c r="F114" s="262"/>
    </row>
    <row r="116" spans="1:6" x14ac:dyDescent="0.3">
      <c r="A116" s="422" t="s">
        <v>108</v>
      </c>
      <c r="B116" s="422"/>
      <c r="C116" s="422"/>
      <c r="D116" s="422"/>
      <c r="E116" s="422"/>
      <c r="F116" s="422"/>
    </row>
  </sheetData>
  <mergeCells count="37">
    <mergeCell ref="A98:D98"/>
    <mergeCell ref="A116:F116"/>
    <mergeCell ref="A86:E86"/>
    <mergeCell ref="A87:E87"/>
    <mergeCell ref="A94:D94"/>
    <mergeCell ref="A96:D96"/>
    <mergeCell ref="A97:D97"/>
    <mergeCell ref="A67:B67"/>
    <mergeCell ref="A79:B79"/>
    <mergeCell ref="A82:E82"/>
    <mergeCell ref="A83:E83"/>
    <mergeCell ref="A85:E85"/>
    <mergeCell ref="A58:E58"/>
    <mergeCell ref="A59:E59"/>
    <mergeCell ref="A61:E61"/>
    <mergeCell ref="A62:E62"/>
    <mergeCell ref="A63:E63"/>
    <mergeCell ref="A40:E40"/>
    <mergeCell ref="A42:E42"/>
    <mergeCell ref="A43:E43"/>
    <mergeCell ref="A44:E44"/>
    <mergeCell ref="A48:B48"/>
    <mergeCell ref="A21:A22"/>
    <mergeCell ref="A24:E24"/>
    <mergeCell ref="A26:D26"/>
    <mergeCell ref="A27:D27"/>
    <mergeCell ref="A37:D37"/>
    <mergeCell ref="A9:E9"/>
    <mergeCell ref="A11:E11"/>
    <mergeCell ref="A12:E12"/>
    <mergeCell ref="A17:A18"/>
    <mergeCell ref="A19:A20"/>
    <mergeCell ref="A1:E2"/>
    <mergeCell ref="A3:E3"/>
    <mergeCell ref="C5:E5"/>
    <mergeCell ref="C6:E6"/>
    <mergeCell ref="C7:E7"/>
  </mergeCells>
  <dataValidations count="7">
    <dataValidation allowBlank="1" showInputMessage="1" showErrorMessage="1" promptTitle="Advertencia" prompt="Se recomienda leer cuidadosamente las indicaciones dispuestas en la parte inferior de esta tabla. " sqref="A89" xr:uid="{00000000-0002-0000-06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68" xr:uid="{00000000-0002-0000-0600-000001000000}">
      <formula1>0</formula1>
      <formula2>0</formula2>
    </dataValidation>
    <dataValidation allowBlank="1" showInputMessage="1" showErrorMessage="1" promptTitle="Advertencia" prompt="El nombre de la partida debe ser de acuerdo al Clasificador de los Ingresos del Sector Público. " sqref="B68" xr:uid="{00000000-0002-0000-06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104 C105 D109" xr:uid="{00000000-0002-0000-06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A102:A104 A106:A109 A111:A113" xr:uid="{00000000-0002-0000-06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A97" xr:uid="{00000000-0002-0000-0600-000005000000}">
      <formula1>0</formula1>
      <formula2>0</formula2>
    </dataValidation>
    <dataValidation allowBlank="1" showInputMessage="1" showErrorMessage="1" promptTitle="Advertencia" prompt="Esta tabla solo la deben completar la unidades ejecutoras que por Ley específica estén facultadas para estimar superávits." sqref="D105 F105" xr:uid="{00000000-0002-0000-0600-000006000000}">
      <formula1>0</formula1>
      <formula2>0</formula2>
    </dataValidation>
  </dataValidations>
  <printOptions horizontalCentered="1"/>
  <pageMargins left="0.118055555555556" right="0.118055555555556" top="0.35416666666666702" bottom="0.35416666666666702" header="0.511811023622047" footer="0.118055555555556"/>
  <pageSetup scale="65" orientation="portrait" horizontalDpi="300" verticalDpi="300"/>
  <headerFooter>
    <oddFooter>&amp;L&amp;"Palatino Linotype,Normal"&amp;K979797&amp;D&amp;C&amp;"Palatino Linotype,Normal"&amp;K979797Reporte ejecución programática y presupuestaria (I Semestre)&amp;R&amp;"Palatino Linotype,Normal"&amp;K979797&amp;P</oddFooter>
  </headerFooter>
  <rowBreaks count="1" manualBreakCount="1">
    <brk id="59" max="16383" man="1"/>
  </rowBreak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79797"/>
  </sheetPr>
  <dimension ref="A1:G208"/>
  <sheetViews>
    <sheetView showGridLines="0" zoomScale="80" zoomScaleNormal="80" workbookViewId="0">
      <selection sqref="A1:F2"/>
    </sheetView>
  </sheetViews>
  <sheetFormatPr baseColWidth="10" defaultColWidth="11.44140625" defaultRowHeight="15.6" x14ac:dyDescent="0.3"/>
  <cols>
    <col min="1" max="1" width="42.6640625" style="7" customWidth="1"/>
    <col min="2" max="2" width="27.88671875" style="7" customWidth="1"/>
    <col min="3" max="5" width="22.6640625" style="7" customWidth="1"/>
    <col min="6" max="6" width="20.6640625" style="7" customWidth="1"/>
    <col min="7" max="7" width="18.5546875" style="265" bestFit="1" customWidth="1"/>
    <col min="8" max="16384" width="11.44140625" style="265"/>
  </cols>
  <sheetData>
    <row r="1" spans="1:7" s="266" customFormat="1" ht="21.75" customHeight="1" x14ac:dyDescent="0.25">
      <c r="A1" s="363" t="s">
        <v>109</v>
      </c>
      <c r="B1" s="363"/>
      <c r="C1" s="363"/>
      <c r="D1" s="363"/>
      <c r="E1" s="363"/>
      <c r="F1" s="363"/>
    </row>
    <row r="2" spans="1:7" s="266" customFormat="1" ht="21.75" customHeight="1" x14ac:dyDescent="0.25">
      <c r="A2" s="363"/>
      <c r="B2" s="363"/>
      <c r="C2" s="363"/>
      <c r="D2" s="363"/>
      <c r="E2" s="363"/>
      <c r="F2" s="363"/>
    </row>
    <row r="3" spans="1:7" s="266" customFormat="1" ht="17.399999999999999" x14ac:dyDescent="0.25">
      <c r="A3" s="364" t="s">
        <v>315</v>
      </c>
      <c r="B3" s="364"/>
      <c r="C3" s="364"/>
      <c r="D3" s="364"/>
      <c r="E3" s="364"/>
      <c r="F3" s="364"/>
    </row>
    <row r="4" spans="1:7" ht="15" customHeight="1" x14ac:dyDescent="0.3">
      <c r="A4" s="42"/>
      <c r="B4" s="42"/>
      <c r="C4" s="42"/>
      <c r="D4" s="42"/>
      <c r="E4" s="42"/>
      <c r="F4" s="42"/>
    </row>
    <row r="5" spans="1:7" ht="33" customHeight="1" x14ac:dyDescent="0.3">
      <c r="A5" s="43"/>
      <c r="B5" s="44" t="s">
        <v>111</v>
      </c>
      <c r="C5" s="365" t="s">
        <v>112</v>
      </c>
      <c r="D5" s="365"/>
      <c r="E5" s="365"/>
    </row>
    <row r="6" spans="1:7" ht="18" customHeight="1" x14ac:dyDescent="0.3">
      <c r="A6" s="45"/>
      <c r="B6" s="46" t="s">
        <v>113</v>
      </c>
      <c r="C6" s="404" t="s">
        <v>114</v>
      </c>
      <c r="D6" s="404"/>
      <c r="E6" s="404"/>
      <c r="F6" s="20"/>
    </row>
    <row r="7" spans="1:7" ht="33" customHeight="1" x14ac:dyDescent="0.3">
      <c r="A7" s="45"/>
      <c r="B7" s="47" t="s">
        <v>115</v>
      </c>
      <c r="C7" s="405" t="s">
        <v>116</v>
      </c>
      <c r="D7" s="405"/>
      <c r="E7" s="405"/>
      <c r="F7" s="20"/>
    </row>
    <row r="8" spans="1:7" ht="15" customHeight="1" x14ac:dyDescent="0.3">
      <c r="A8" s="267"/>
      <c r="B8" s="49"/>
      <c r="C8" s="49"/>
      <c r="D8" s="49"/>
      <c r="E8" s="49"/>
      <c r="F8" s="49"/>
    </row>
    <row r="9" spans="1:7" ht="21.75" customHeight="1" x14ac:dyDescent="0.3">
      <c r="A9" s="367" t="s">
        <v>117</v>
      </c>
      <c r="B9" s="367"/>
      <c r="C9" s="367"/>
      <c r="D9" s="367"/>
      <c r="E9" s="367"/>
      <c r="F9" s="367"/>
    </row>
    <row r="10" spans="1:7" ht="9.75" customHeight="1" x14ac:dyDescent="0.3">
      <c r="A10" s="48"/>
      <c r="B10" s="48"/>
      <c r="C10" s="48"/>
      <c r="D10" s="48"/>
      <c r="E10" s="48"/>
      <c r="F10" s="48"/>
    </row>
    <row r="11" spans="1:7" s="7" customFormat="1" ht="50.25" customHeight="1" x14ac:dyDescent="0.3">
      <c r="A11" s="357" t="s">
        <v>118</v>
      </c>
      <c r="B11" s="357"/>
      <c r="C11" s="357"/>
      <c r="D11" s="357"/>
      <c r="E11" s="357"/>
      <c r="F11" s="357"/>
    </row>
    <row r="12" spans="1:7" ht="17.399999999999999" x14ac:dyDescent="0.3">
      <c r="A12" s="48"/>
      <c r="B12" s="48"/>
      <c r="C12" s="48"/>
      <c r="D12" s="48"/>
      <c r="E12" s="48"/>
      <c r="F12" s="48"/>
    </row>
    <row r="13" spans="1:7" ht="16.5" customHeight="1" x14ac:dyDescent="0.3">
      <c r="A13" s="368" t="s">
        <v>119</v>
      </c>
      <c r="B13" s="368"/>
      <c r="C13" s="368"/>
      <c r="D13" s="368"/>
      <c r="E13" s="368"/>
      <c r="F13" s="368"/>
    </row>
    <row r="14" spans="1:7" ht="16.5" customHeight="1" x14ac:dyDescent="0.3">
      <c r="A14" s="368" t="s">
        <v>120</v>
      </c>
      <c r="B14" s="368"/>
      <c r="C14" s="368"/>
      <c r="D14" s="368"/>
      <c r="E14" s="368"/>
      <c r="F14" s="368"/>
    </row>
    <row r="15" spans="1:7" ht="16.5" customHeight="1" x14ac:dyDescent="0.3">
      <c r="A15" s="200" t="s">
        <v>121</v>
      </c>
      <c r="B15" s="201" t="s">
        <v>122</v>
      </c>
      <c r="C15" s="201" t="s">
        <v>316</v>
      </c>
      <c r="D15" s="201" t="s">
        <v>317</v>
      </c>
      <c r="E15" s="201" t="s">
        <v>318</v>
      </c>
      <c r="F15" s="200" t="s">
        <v>319</v>
      </c>
    </row>
    <row r="16" spans="1:7" s="7" customFormat="1" ht="16.5" customHeight="1" x14ac:dyDescent="0.3">
      <c r="A16" s="52" t="s">
        <v>127</v>
      </c>
      <c r="B16" s="53" t="s">
        <v>128</v>
      </c>
      <c r="C16" s="54">
        <f t="shared" ref="C16:E17" si="0">+C19+C21+C23</f>
        <v>1793</v>
      </c>
      <c r="D16" s="54">
        <f t="shared" si="0"/>
        <v>958</v>
      </c>
      <c r="E16" s="54">
        <f t="shared" si="0"/>
        <v>1024</v>
      </c>
      <c r="F16" s="54">
        <f>+F19+F21+F23</f>
        <v>1258.3333333333333</v>
      </c>
      <c r="G16" s="265"/>
    </row>
    <row r="17" spans="1:7" s="7" customFormat="1" ht="16.5" customHeight="1" x14ac:dyDescent="0.3">
      <c r="A17" s="52"/>
      <c r="B17" s="53" t="s">
        <v>129</v>
      </c>
      <c r="C17" s="54">
        <f t="shared" si="0"/>
        <v>3031</v>
      </c>
      <c r="D17" s="54">
        <f t="shared" si="0"/>
        <v>1310</v>
      </c>
      <c r="E17" s="54">
        <f t="shared" si="0"/>
        <v>1353</v>
      </c>
      <c r="F17" s="54">
        <f>+F20+F22+F24</f>
        <v>5694</v>
      </c>
      <c r="G17" s="265"/>
    </row>
    <row r="18" spans="1:7" s="7" customFormat="1" ht="15" customHeight="1" x14ac:dyDescent="0.3">
      <c r="A18" s="55"/>
      <c r="B18" s="56"/>
      <c r="C18" s="57"/>
      <c r="D18" s="57"/>
      <c r="E18" s="57"/>
      <c r="F18" s="58"/>
    </row>
    <row r="19" spans="1:7" s="328" customFormat="1" ht="16.5" customHeight="1" x14ac:dyDescent="0.3">
      <c r="A19" s="423" t="s">
        <v>130</v>
      </c>
      <c r="B19" s="325" t="s">
        <v>128</v>
      </c>
      <c r="C19" s="326">
        <v>469</v>
      </c>
      <c r="D19" s="326">
        <v>227</v>
      </c>
      <c r="E19" s="326">
        <v>235</v>
      </c>
      <c r="F19" s="327">
        <f>+AVERAGE(C19:E19)</f>
        <v>310.33333333333331</v>
      </c>
    </row>
    <row r="20" spans="1:7" s="328" customFormat="1" ht="16.5" customHeight="1" x14ac:dyDescent="0.3">
      <c r="A20" s="423"/>
      <c r="B20" s="325" t="s">
        <v>129</v>
      </c>
      <c r="C20" s="326">
        <v>1083</v>
      </c>
      <c r="D20" s="326">
        <v>347</v>
      </c>
      <c r="E20" s="326">
        <v>347</v>
      </c>
      <c r="F20" s="327">
        <f>+SUM(C20:E20)</f>
        <v>1777</v>
      </c>
    </row>
    <row r="21" spans="1:7" s="328" customFormat="1" ht="16.5" customHeight="1" x14ac:dyDescent="0.3">
      <c r="A21" s="406" t="s">
        <v>131</v>
      </c>
      <c r="B21" s="325" t="s">
        <v>128</v>
      </c>
      <c r="C21" s="329">
        <v>471</v>
      </c>
      <c r="D21" s="326">
        <v>285</v>
      </c>
      <c r="E21" s="326">
        <v>301</v>
      </c>
      <c r="F21" s="327">
        <f>+AVERAGE(C21:E21)</f>
        <v>352.33333333333331</v>
      </c>
    </row>
    <row r="22" spans="1:7" s="328" customFormat="1" ht="16.5" customHeight="1" x14ac:dyDescent="0.3">
      <c r="A22" s="406"/>
      <c r="B22" s="325" t="s">
        <v>129</v>
      </c>
      <c r="C22" s="329">
        <v>779</v>
      </c>
      <c r="D22" s="326">
        <v>395</v>
      </c>
      <c r="E22" s="326">
        <v>398</v>
      </c>
      <c r="F22" s="327">
        <f>+SUM(C22:E22)</f>
        <v>1572</v>
      </c>
    </row>
    <row r="23" spans="1:7" s="328" customFormat="1" ht="16.5" customHeight="1" x14ac:dyDescent="0.3">
      <c r="A23" s="406" t="s">
        <v>132</v>
      </c>
      <c r="B23" s="325" t="s">
        <v>128</v>
      </c>
      <c r="C23" s="329">
        <v>853</v>
      </c>
      <c r="D23" s="326">
        <v>446</v>
      </c>
      <c r="E23" s="326">
        <v>488</v>
      </c>
      <c r="F23" s="327">
        <f>+AVERAGE(C23:E23)</f>
        <v>595.66666666666663</v>
      </c>
    </row>
    <row r="24" spans="1:7" s="328" customFormat="1" ht="16.5" customHeight="1" x14ac:dyDescent="0.3">
      <c r="A24" s="406"/>
      <c r="B24" s="325" t="s">
        <v>129</v>
      </c>
      <c r="C24" s="326">
        <v>1169</v>
      </c>
      <c r="D24" s="326">
        <v>568</v>
      </c>
      <c r="E24" s="326">
        <v>608</v>
      </c>
      <c r="F24" s="327">
        <f>+SUM(C24:E24)</f>
        <v>2345</v>
      </c>
    </row>
    <row r="25" spans="1:7" s="7" customFormat="1" x14ac:dyDescent="0.3">
      <c r="A25" s="62" t="s">
        <v>133</v>
      </c>
      <c r="B25" s="63" t="s">
        <v>134</v>
      </c>
      <c r="C25" s="64"/>
      <c r="D25" s="64"/>
      <c r="E25" s="64"/>
      <c r="F25" s="64"/>
    </row>
    <row r="26" spans="1:7" s="7" customFormat="1" ht="34.5" customHeight="1" x14ac:dyDescent="0.3">
      <c r="A26" s="371" t="s">
        <v>135</v>
      </c>
      <c r="B26" s="371"/>
      <c r="C26" s="371"/>
      <c r="D26" s="371"/>
      <c r="E26" s="371"/>
      <c r="F26" s="371"/>
    </row>
    <row r="27" spans="1:7" ht="69" customHeight="1" x14ac:dyDescent="0.3">
      <c r="A27" s="389" t="s">
        <v>358</v>
      </c>
      <c r="B27" s="389"/>
      <c r="C27" s="389"/>
      <c r="D27" s="389"/>
      <c r="E27" s="389"/>
      <c r="F27" s="389"/>
    </row>
    <row r="28" spans="1:7" x14ac:dyDescent="0.3">
      <c r="A28" s="66"/>
      <c r="B28" s="66"/>
      <c r="C28" s="66"/>
      <c r="D28" s="67"/>
      <c r="E28" s="67"/>
      <c r="F28" s="68"/>
    </row>
    <row r="29" spans="1:7" ht="16.5" customHeight="1" x14ac:dyDescent="0.3">
      <c r="A29" s="368" t="s">
        <v>136</v>
      </c>
      <c r="B29" s="368"/>
      <c r="C29" s="368"/>
      <c r="D29" s="368"/>
      <c r="E29" s="368"/>
      <c r="F29" s="368"/>
    </row>
    <row r="30" spans="1:7" ht="16.5" customHeight="1" x14ac:dyDescent="0.3">
      <c r="A30" s="368" t="s">
        <v>137</v>
      </c>
      <c r="B30" s="368"/>
      <c r="C30" s="368"/>
      <c r="D30" s="368"/>
      <c r="E30" s="368"/>
      <c r="F30" s="368"/>
    </row>
    <row r="31" spans="1:7" ht="15" customHeight="1" x14ac:dyDescent="0.3">
      <c r="A31" s="407" t="s">
        <v>121</v>
      </c>
      <c r="B31" s="407"/>
      <c r="C31" s="201" t="s">
        <v>316</v>
      </c>
      <c r="D31" s="201" t="s">
        <v>317</v>
      </c>
      <c r="E31" s="201" t="s">
        <v>318</v>
      </c>
      <c r="F31" s="200" t="s">
        <v>319</v>
      </c>
    </row>
    <row r="32" spans="1:7" s="7" customFormat="1" ht="16.5" customHeight="1" x14ac:dyDescent="0.3">
      <c r="A32" s="374" t="s">
        <v>127</v>
      </c>
      <c r="B32" s="374"/>
      <c r="C32" s="334">
        <f>+SUM(C34:C37)</f>
        <v>560725632.02999997</v>
      </c>
      <c r="D32" s="334">
        <f>+SUM(D34:D37)</f>
        <v>457650871.51999998</v>
      </c>
      <c r="E32" s="334">
        <f>+SUM(E34:E37)</f>
        <v>448261592.87</v>
      </c>
      <c r="F32" s="334">
        <f>+SUM(F34:F37)</f>
        <v>1466638096.4200001</v>
      </c>
      <c r="G32" s="265"/>
    </row>
    <row r="33" spans="1:6" s="7" customFormat="1" ht="15" customHeight="1" x14ac:dyDescent="0.3">
      <c r="A33" s="375"/>
      <c r="B33" s="375"/>
      <c r="C33" s="335"/>
      <c r="D33" s="335"/>
      <c r="E33" s="335"/>
      <c r="F33" s="335"/>
    </row>
    <row r="34" spans="1:6" s="7" customFormat="1" ht="16.5" customHeight="1" x14ac:dyDescent="0.3">
      <c r="A34" s="376" t="s">
        <v>138</v>
      </c>
      <c r="B34" s="376"/>
      <c r="C34" s="338">
        <v>207221494.11000001</v>
      </c>
      <c r="D34" s="336">
        <v>145411865.02000001</v>
      </c>
      <c r="E34" s="336">
        <v>136284088.84</v>
      </c>
      <c r="F34" s="337">
        <f>+SUM(C34:E34)</f>
        <v>488917447.97000003</v>
      </c>
    </row>
    <row r="35" spans="1:6" s="7" customFormat="1" ht="16.5" customHeight="1" x14ac:dyDescent="0.3">
      <c r="A35" s="376" t="s">
        <v>131</v>
      </c>
      <c r="B35" s="376"/>
      <c r="C35" s="338">
        <v>146974306.53</v>
      </c>
      <c r="D35" s="336">
        <v>123131752.73</v>
      </c>
      <c r="E35" s="336">
        <v>124008036.48999999</v>
      </c>
      <c r="F35" s="337">
        <f>+SUM(C35:E35)</f>
        <v>394114095.75</v>
      </c>
    </row>
    <row r="36" spans="1:6" s="7" customFormat="1" ht="16.5" customHeight="1" x14ac:dyDescent="0.3">
      <c r="A36" s="376" t="s">
        <v>132</v>
      </c>
      <c r="B36" s="376"/>
      <c r="C36" s="339">
        <v>206529831.38999999</v>
      </c>
      <c r="D36" s="336">
        <v>189107253.77000001</v>
      </c>
      <c r="E36" s="336">
        <v>187969467.53999999</v>
      </c>
      <c r="F36" s="337">
        <f>+SUM(C36:E36)</f>
        <v>583606552.69999993</v>
      </c>
    </row>
    <row r="37" spans="1:6" s="340" customFormat="1" ht="16.5" customHeight="1" x14ac:dyDescent="0.3">
      <c r="A37" s="424" t="s">
        <v>139</v>
      </c>
      <c r="B37" s="424"/>
      <c r="C37" s="341">
        <v>0</v>
      </c>
      <c r="D37" s="341">
        <v>0</v>
      </c>
      <c r="E37" s="341">
        <v>0</v>
      </c>
      <c r="F37" s="342">
        <f>+SUM(C37:E37)</f>
        <v>0</v>
      </c>
    </row>
    <row r="38" spans="1:6" s="7" customFormat="1" ht="15" customHeight="1" x14ac:dyDescent="0.3">
      <c r="A38" s="62" t="s">
        <v>133</v>
      </c>
      <c r="B38" s="63" t="s">
        <v>134</v>
      </c>
      <c r="C38" s="64"/>
      <c r="D38" s="64"/>
      <c r="E38" s="64"/>
      <c r="F38" s="64"/>
    </row>
    <row r="39" spans="1:6" s="7" customFormat="1" ht="34.5" customHeight="1" x14ac:dyDescent="0.3">
      <c r="A39" s="371" t="s">
        <v>135</v>
      </c>
      <c r="B39" s="371"/>
      <c r="C39" s="371"/>
      <c r="D39" s="371"/>
      <c r="E39" s="371"/>
      <c r="F39" s="371"/>
    </row>
    <row r="40" spans="1:6" ht="81" customHeight="1" x14ac:dyDescent="0.3">
      <c r="A40" s="425" t="s">
        <v>361</v>
      </c>
      <c r="B40" s="425"/>
      <c r="C40" s="425"/>
      <c r="D40" s="425"/>
      <c r="E40" s="425"/>
      <c r="F40" s="425"/>
    </row>
    <row r="41" spans="1:6" ht="9.75" customHeight="1" x14ac:dyDescent="0.3"/>
    <row r="42" spans="1:6" ht="18" customHeight="1" x14ac:dyDescent="0.3">
      <c r="A42" s="378" t="s">
        <v>140</v>
      </c>
      <c r="B42" s="378"/>
      <c r="C42" s="378"/>
      <c r="D42" s="378"/>
      <c r="E42" s="378"/>
      <c r="F42" s="378"/>
    </row>
    <row r="43" spans="1:6" ht="18" customHeight="1" x14ac:dyDescent="0.3">
      <c r="A43" s="379" t="s">
        <v>141</v>
      </c>
      <c r="B43" s="379"/>
      <c r="C43" s="379"/>
      <c r="D43" s="379"/>
      <c r="E43" s="379"/>
      <c r="F43" s="379"/>
    </row>
    <row r="44" spans="1:6" ht="17.25" customHeight="1" x14ac:dyDescent="0.3">
      <c r="A44" s="380" t="s">
        <v>142</v>
      </c>
      <c r="B44" s="380"/>
      <c r="C44" s="51" t="s">
        <v>143</v>
      </c>
      <c r="D44" s="50" t="s">
        <v>144</v>
      </c>
      <c r="E44" s="77" t="s">
        <v>145</v>
      </c>
      <c r="F44" s="50" t="s">
        <v>146</v>
      </c>
    </row>
    <row r="45" spans="1:6" ht="27.75" customHeight="1" x14ac:dyDescent="0.3">
      <c r="A45" s="381" t="s">
        <v>147</v>
      </c>
      <c r="B45" s="381"/>
      <c r="C45" s="78"/>
      <c r="D45" s="78"/>
      <c r="E45" s="79" t="s">
        <v>0</v>
      </c>
      <c r="F45" s="80"/>
    </row>
    <row r="46" spans="1:6" ht="27.75" customHeight="1" x14ac:dyDescent="0.3">
      <c r="A46" s="382" t="s">
        <v>148</v>
      </c>
      <c r="B46" s="382"/>
      <c r="C46" s="78"/>
      <c r="D46" s="78"/>
      <c r="E46" s="79" t="s">
        <v>0</v>
      </c>
      <c r="F46" s="81"/>
    </row>
    <row r="47" spans="1:6" ht="27.75" customHeight="1" x14ac:dyDescent="0.3">
      <c r="A47" s="383" t="s">
        <v>149</v>
      </c>
      <c r="B47" s="383"/>
      <c r="C47" s="78"/>
      <c r="D47" s="78"/>
      <c r="E47" s="79" t="s">
        <v>0</v>
      </c>
      <c r="F47" s="81"/>
    </row>
    <row r="48" spans="1:6" ht="27.75" customHeight="1" x14ac:dyDescent="0.3">
      <c r="A48" s="384" t="s">
        <v>150</v>
      </c>
      <c r="B48" s="384"/>
      <c r="C48" s="78"/>
      <c r="D48" s="78"/>
      <c r="E48" s="79" t="s">
        <v>0</v>
      </c>
      <c r="F48" s="82"/>
    </row>
    <row r="49" spans="1:6" s="7" customFormat="1" ht="16.5" customHeight="1" x14ac:dyDescent="0.3">
      <c r="A49" s="62" t="s">
        <v>133</v>
      </c>
      <c r="B49" s="63" t="s">
        <v>151</v>
      </c>
      <c r="C49" s="83"/>
      <c r="D49" s="83"/>
      <c r="E49" s="83"/>
      <c r="F49" s="83"/>
    </row>
    <row r="50" spans="1:6" s="7" customFormat="1" ht="34.5" customHeight="1" x14ac:dyDescent="0.3">
      <c r="A50" s="371" t="s">
        <v>152</v>
      </c>
      <c r="B50" s="371"/>
      <c r="C50" s="371"/>
      <c r="D50" s="371"/>
      <c r="E50" s="371"/>
      <c r="F50" s="371"/>
    </row>
    <row r="51" spans="1:6" s="268" customFormat="1" ht="93.75" customHeight="1" x14ac:dyDescent="0.3">
      <c r="A51" s="389" t="s">
        <v>359</v>
      </c>
      <c r="B51" s="389"/>
      <c r="C51" s="389"/>
      <c r="D51" s="389"/>
      <c r="E51" s="389"/>
      <c r="F51" s="389"/>
    </row>
    <row r="52" spans="1:6" s="268" customFormat="1" ht="15" customHeight="1" x14ac:dyDescent="0.3">
      <c r="A52" s="84"/>
      <c r="B52" s="84"/>
      <c r="C52" s="84"/>
      <c r="D52" s="84"/>
      <c r="E52" s="84"/>
      <c r="F52" s="84"/>
    </row>
    <row r="53" spans="1:6" x14ac:dyDescent="0.3">
      <c r="A53" s="378" t="s">
        <v>153</v>
      </c>
      <c r="B53" s="378"/>
      <c r="C53" s="378"/>
      <c r="D53" s="378"/>
      <c r="E53" s="378"/>
      <c r="F53" s="378"/>
    </row>
    <row r="54" spans="1:6" x14ac:dyDescent="0.3">
      <c r="A54" s="378" t="s">
        <v>154</v>
      </c>
      <c r="B54" s="378"/>
      <c r="C54" s="378"/>
      <c r="D54" s="378"/>
      <c r="E54" s="378"/>
      <c r="F54" s="378"/>
    </row>
    <row r="55" spans="1:6" ht="15" customHeight="1" x14ac:dyDescent="0.3">
      <c r="A55" s="409" t="s">
        <v>142</v>
      </c>
      <c r="B55" s="409"/>
      <c r="C55" s="201" t="s">
        <v>143</v>
      </c>
      <c r="D55" s="200" t="s">
        <v>144</v>
      </c>
      <c r="E55" s="206" t="s">
        <v>155</v>
      </c>
      <c r="F55" s="200" t="s">
        <v>146</v>
      </c>
    </row>
    <row r="56" spans="1:6" ht="27.75" customHeight="1" x14ac:dyDescent="0.3">
      <c r="A56" s="383" t="s">
        <v>156</v>
      </c>
      <c r="B56" s="383"/>
      <c r="C56" s="79"/>
      <c r="D56" s="79"/>
      <c r="E56" s="207" t="s">
        <v>0</v>
      </c>
      <c r="F56" s="85"/>
    </row>
    <row r="57" spans="1:6" ht="27.75" customHeight="1" x14ac:dyDescent="0.3">
      <c r="A57" s="382" t="s">
        <v>157</v>
      </c>
      <c r="B57" s="382"/>
      <c r="C57" s="87"/>
      <c r="D57" s="87"/>
      <c r="E57" s="207" t="s">
        <v>0</v>
      </c>
      <c r="F57" s="88"/>
    </row>
    <row r="58" spans="1:6" s="86" customFormat="1" ht="30" customHeight="1" x14ac:dyDescent="0.3">
      <c r="A58" s="370" t="s">
        <v>158</v>
      </c>
      <c r="B58" s="370"/>
      <c r="C58" s="89"/>
      <c r="D58" s="89"/>
      <c r="E58" s="207" t="s">
        <v>0</v>
      </c>
      <c r="F58" s="88"/>
    </row>
    <row r="59" spans="1:6" s="7" customFormat="1" x14ac:dyDescent="0.3">
      <c r="A59" s="62" t="s">
        <v>133</v>
      </c>
      <c r="B59" s="63" t="s">
        <v>151</v>
      </c>
      <c r="C59" s="64"/>
      <c r="D59" s="64"/>
      <c r="E59" s="64"/>
      <c r="F59" s="64"/>
    </row>
    <row r="60" spans="1:6" s="7" customFormat="1" ht="34.5" customHeight="1" x14ac:dyDescent="0.3">
      <c r="A60" s="371" t="s">
        <v>160</v>
      </c>
      <c r="B60" s="371"/>
      <c r="C60" s="371"/>
      <c r="D60" s="371"/>
      <c r="E60" s="371"/>
      <c r="F60" s="371"/>
    </row>
    <row r="61" spans="1:6" ht="49.5" customHeight="1" x14ac:dyDescent="0.3">
      <c r="A61" s="389" t="s">
        <v>360</v>
      </c>
      <c r="B61" s="389"/>
      <c r="C61" s="389"/>
      <c r="D61" s="389"/>
      <c r="E61" s="389"/>
      <c r="F61" s="389"/>
    </row>
    <row r="62" spans="1:6" ht="9.75" customHeight="1" x14ac:dyDescent="0.3">
      <c r="E62" s="90"/>
    </row>
    <row r="63" spans="1:6" ht="30" customHeight="1" x14ac:dyDescent="0.3">
      <c r="A63" s="269" t="s">
        <v>161</v>
      </c>
      <c r="B63" s="385" t="s">
        <v>162</v>
      </c>
      <c r="C63" s="385"/>
      <c r="D63" s="386" t="s">
        <v>163</v>
      </c>
      <c r="E63" s="386"/>
      <c r="F63" s="386"/>
    </row>
    <row r="64" spans="1:6" ht="27.75" customHeight="1" x14ac:dyDescent="0.3">
      <c r="A64" s="270" t="s">
        <v>164</v>
      </c>
      <c r="B64" s="387" t="s">
        <v>165</v>
      </c>
      <c r="C64" s="387"/>
      <c r="D64" s="386"/>
      <c r="E64" s="386"/>
      <c r="F64" s="386"/>
    </row>
    <row r="65" spans="1:6" ht="27.75" customHeight="1" x14ac:dyDescent="0.3">
      <c r="A65" s="271" t="s">
        <v>166</v>
      </c>
      <c r="B65" s="385" t="s">
        <v>167</v>
      </c>
      <c r="C65" s="385"/>
      <c r="D65" s="386"/>
      <c r="E65" s="386"/>
      <c r="F65" s="386"/>
    </row>
    <row r="67" spans="1:6" ht="21.75" customHeight="1" x14ac:dyDescent="0.3">
      <c r="A67" s="367" t="s">
        <v>168</v>
      </c>
      <c r="B67" s="367"/>
      <c r="C67" s="367"/>
      <c r="D67" s="367"/>
      <c r="E67" s="367"/>
      <c r="F67" s="367"/>
    </row>
    <row r="68" spans="1:6" ht="9.75" customHeight="1" x14ac:dyDescent="0.3"/>
    <row r="69" spans="1:6" ht="84.75" customHeight="1" x14ac:dyDescent="0.3">
      <c r="A69" s="352" t="s">
        <v>288</v>
      </c>
      <c r="B69" s="352"/>
      <c r="C69" s="352"/>
      <c r="D69" s="352"/>
      <c r="E69" s="352"/>
      <c r="F69" s="352"/>
    </row>
    <row r="70" spans="1:6" ht="9.75" customHeight="1" x14ac:dyDescent="0.3"/>
    <row r="71" spans="1:6" ht="16.5" customHeight="1" x14ac:dyDescent="0.3">
      <c r="A71" s="378" t="s">
        <v>170</v>
      </c>
      <c r="B71" s="378"/>
      <c r="C71" s="378"/>
      <c r="D71" s="378"/>
      <c r="E71" s="378"/>
      <c r="F71" s="378"/>
    </row>
    <row r="72" spans="1:6" x14ac:dyDescent="0.3">
      <c r="A72" s="378" t="s">
        <v>289</v>
      </c>
      <c r="B72" s="378"/>
      <c r="C72" s="378"/>
      <c r="D72" s="378"/>
      <c r="E72" s="378"/>
      <c r="F72" s="378"/>
    </row>
    <row r="73" spans="1:6" x14ac:dyDescent="0.3">
      <c r="A73" s="378" t="s">
        <v>172</v>
      </c>
      <c r="B73" s="378"/>
      <c r="C73" s="378"/>
      <c r="D73" s="378"/>
      <c r="E73" s="378"/>
      <c r="F73" s="378"/>
    </row>
    <row r="74" spans="1:6" ht="30" x14ac:dyDescent="0.3">
      <c r="A74" s="272" t="s">
        <v>173</v>
      </c>
      <c r="B74" s="272" t="s">
        <v>290</v>
      </c>
      <c r="C74" s="272" t="s">
        <v>175</v>
      </c>
      <c r="D74" s="272" t="s">
        <v>176</v>
      </c>
      <c r="E74" s="272" t="s">
        <v>177</v>
      </c>
      <c r="F74" s="272" t="s">
        <v>320</v>
      </c>
    </row>
    <row r="75" spans="1:6" ht="18" customHeight="1" x14ac:dyDescent="0.3">
      <c r="A75" s="52" t="s">
        <v>127</v>
      </c>
      <c r="B75" s="94">
        <f>+SUM(B77:B83)</f>
        <v>3561822679.4000001</v>
      </c>
      <c r="C75" s="208">
        <f>+SUM(C77:C83)</f>
        <v>99.999999999999986</v>
      </c>
      <c r="D75" s="96"/>
      <c r="E75" s="96"/>
      <c r="F75" s="96"/>
    </row>
    <row r="76" spans="1:6" ht="9.75" customHeight="1" x14ac:dyDescent="0.3">
      <c r="A76" s="114"/>
      <c r="B76" s="209"/>
      <c r="C76" s="210"/>
      <c r="D76" s="116"/>
      <c r="E76" s="116"/>
      <c r="F76" s="116"/>
    </row>
    <row r="77" spans="1:6" ht="18" customHeight="1" x14ac:dyDescent="0.3">
      <c r="A77" s="114" t="s">
        <v>179</v>
      </c>
      <c r="B77" s="209">
        <v>3297261942</v>
      </c>
      <c r="C77" s="210">
        <f t="shared" ref="C77:C83" si="1">+B77/$B$75*100</f>
        <v>92.572321499043113</v>
      </c>
      <c r="D77" s="100" t="s">
        <v>180</v>
      </c>
      <c r="E77" s="100">
        <v>0</v>
      </c>
      <c r="F77" s="100" t="s">
        <v>181</v>
      </c>
    </row>
    <row r="78" spans="1:6" ht="18" customHeight="1" x14ac:dyDescent="0.3">
      <c r="A78" s="97" t="s">
        <v>291</v>
      </c>
      <c r="B78" s="98">
        <v>0</v>
      </c>
      <c r="C78" s="273">
        <f t="shared" si="1"/>
        <v>0</v>
      </c>
      <c r="D78" s="100">
        <v>0</v>
      </c>
      <c r="E78" s="100">
        <v>0</v>
      </c>
      <c r="F78" s="100">
        <v>0</v>
      </c>
    </row>
    <row r="79" spans="1:6" ht="18" customHeight="1" x14ac:dyDescent="0.3">
      <c r="A79" s="97" t="s">
        <v>183</v>
      </c>
      <c r="B79" s="98">
        <v>264560737.40000001</v>
      </c>
      <c r="C79" s="273">
        <f t="shared" si="1"/>
        <v>7.4276785009568771</v>
      </c>
      <c r="D79" s="100"/>
      <c r="E79" s="100"/>
      <c r="F79" s="100" t="s">
        <v>353</v>
      </c>
    </row>
    <row r="80" spans="1:6" ht="18" customHeight="1" x14ac:dyDescent="0.3">
      <c r="A80" s="103" t="s">
        <v>184</v>
      </c>
      <c r="B80" s="104">
        <v>0</v>
      </c>
      <c r="C80" s="105">
        <f t="shared" si="1"/>
        <v>0</v>
      </c>
      <c r="D80" s="106"/>
      <c r="E80" s="106"/>
      <c r="F80" s="106"/>
    </row>
    <row r="81" spans="1:6" ht="18" customHeight="1" x14ac:dyDescent="0.3">
      <c r="A81" s="97" t="s">
        <v>185</v>
      </c>
      <c r="B81" s="98">
        <v>0</v>
      </c>
      <c r="C81" s="273">
        <f t="shared" si="1"/>
        <v>0</v>
      </c>
      <c r="D81" s="100"/>
      <c r="E81" s="100"/>
      <c r="F81" s="100"/>
    </row>
    <row r="82" spans="1:6" ht="18" customHeight="1" x14ac:dyDescent="0.3">
      <c r="A82" s="97" t="s">
        <v>186</v>
      </c>
      <c r="B82" s="98">
        <v>0</v>
      </c>
      <c r="C82" s="273">
        <f t="shared" si="1"/>
        <v>0</v>
      </c>
      <c r="D82" s="100"/>
      <c r="E82" s="100"/>
      <c r="F82" s="100"/>
    </row>
    <row r="83" spans="1:6" ht="18" customHeight="1" x14ac:dyDescent="0.3">
      <c r="A83" s="108" t="s">
        <v>187</v>
      </c>
      <c r="B83" s="98">
        <v>0</v>
      </c>
      <c r="C83" s="273">
        <f t="shared" si="1"/>
        <v>0</v>
      </c>
      <c r="D83" s="213"/>
      <c r="E83" s="213"/>
      <c r="F83" s="213"/>
    </row>
    <row r="84" spans="1:6" ht="15" customHeight="1" x14ac:dyDescent="0.3">
      <c r="A84" s="410" t="s">
        <v>292</v>
      </c>
      <c r="B84" s="410"/>
      <c r="C84" s="410"/>
      <c r="D84" s="410"/>
      <c r="E84" s="410"/>
      <c r="F84" s="410"/>
    </row>
    <row r="85" spans="1:6" ht="34.5" customHeight="1" x14ac:dyDescent="0.3">
      <c r="A85" s="388" t="s">
        <v>189</v>
      </c>
      <c r="B85" s="388"/>
      <c r="C85" s="388"/>
      <c r="D85" s="388"/>
      <c r="E85" s="388"/>
      <c r="F85" s="388"/>
    </row>
    <row r="86" spans="1:6" ht="49.5" customHeight="1" x14ac:dyDescent="0.3">
      <c r="A86" s="389" t="s">
        <v>293</v>
      </c>
      <c r="B86" s="389"/>
      <c r="C86" s="389"/>
      <c r="D86" s="389"/>
      <c r="E86" s="389"/>
      <c r="F86" s="389"/>
    </row>
    <row r="87" spans="1:6" ht="9.75" customHeight="1" x14ac:dyDescent="0.3">
      <c r="A87" s="114"/>
      <c r="B87" s="115"/>
      <c r="C87" s="116"/>
    </row>
    <row r="88" spans="1:6" x14ac:dyDescent="0.3">
      <c r="A88" s="378" t="s">
        <v>191</v>
      </c>
      <c r="B88" s="378"/>
      <c r="C88" s="378"/>
      <c r="D88" s="378"/>
      <c r="E88" s="378"/>
      <c r="F88" s="378"/>
    </row>
    <row r="89" spans="1:6" x14ac:dyDescent="0.3">
      <c r="A89" s="378" t="s">
        <v>192</v>
      </c>
      <c r="B89" s="378"/>
      <c r="C89" s="378"/>
      <c r="D89" s="378"/>
      <c r="E89" s="378"/>
      <c r="F89" s="378"/>
    </row>
    <row r="90" spans="1:6" x14ac:dyDescent="0.3">
      <c r="A90" s="378" t="s">
        <v>172</v>
      </c>
      <c r="B90" s="378"/>
      <c r="C90" s="378"/>
      <c r="D90" s="378"/>
      <c r="E90" s="378"/>
      <c r="F90" s="378"/>
    </row>
    <row r="91" spans="1:6" ht="36.75" customHeight="1" x14ac:dyDescent="0.3">
      <c r="A91" s="117" t="s">
        <v>193</v>
      </c>
      <c r="B91" s="117" t="s">
        <v>194</v>
      </c>
      <c r="C91" s="93" t="s">
        <v>316</v>
      </c>
      <c r="D91" s="93" t="s">
        <v>317</v>
      </c>
      <c r="E91" s="93" t="s">
        <v>318</v>
      </c>
      <c r="F91" s="93" t="s">
        <v>319</v>
      </c>
    </row>
    <row r="92" spans="1:6" x14ac:dyDescent="0.3">
      <c r="A92" s="52" t="s">
        <v>127</v>
      </c>
      <c r="B92" s="118"/>
      <c r="C92" s="94">
        <f>+C94</f>
        <v>0</v>
      </c>
      <c r="D92" s="94">
        <f>+D94</f>
        <v>0</v>
      </c>
      <c r="E92" s="94">
        <f>+E94</f>
        <v>0</v>
      </c>
      <c r="F92" s="94">
        <f>+F94</f>
        <v>0</v>
      </c>
    </row>
    <row r="93" spans="1:6" ht="9.75" customHeight="1" x14ac:dyDescent="0.3">
      <c r="A93" s="55"/>
      <c r="B93" s="119"/>
      <c r="C93" s="72"/>
      <c r="D93" s="72"/>
      <c r="E93" s="72"/>
      <c r="F93" s="120"/>
    </row>
    <row r="94" spans="1:6" ht="17.25" customHeight="1" x14ac:dyDescent="0.3">
      <c r="A94" s="390" t="s">
        <v>196</v>
      </c>
      <c r="B94" s="390"/>
      <c r="C94" s="122">
        <f>+C95+C99</f>
        <v>0</v>
      </c>
      <c r="D94" s="122">
        <f>+D95+D99</f>
        <v>0</v>
      </c>
      <c r="E94" s="122">
        <f>+E95+E99</f>
        <v>0</v>
      </c>
      <c r="F94" s="274">
        <f>+F95+F99</f>
        <v>0</v>
      </c>
    </row>
    <row r="95" spans="1:6" ht="16.5" customHeight="1" x14ac:dyDescent="0.3">
      <c r="A95" s="214" t="s">
        <v>197</v>
      </c>
      <c r="B95" s="275" t="s">
        <v>198</v>
      </c>
      <c r="C95" s="72">
        <f t="shared" ref="C95:E97" si="2">+C96</f>
        <v>0</v>
      </c>
      <c r="D95" s="72">
        <f t="shared" si="2"/>
        <v>0</v>
      </c>
      <c r="E95" s="72">
        <f t="shared" si="2"/>
        <v>0</v>
      </c>
      <c r="F95" s="276">
        <f t="shared" ref="F95:F102" si="3">+C95+D95+E95</f>
        <v>0</v>
      </c>
    </row>
    <row r="96" spans="1:6" ht="16.5" customHeight="1" x14ac:dyDescent="0.3">
      <c r="A96" s="214" t="s">
        <v>199</v>
      </c>
      <c r="B96" s="275" t="s">
        <v>2</v>
      </c>
      <c r="C96" s="126">
        <f t="shared" si="2"/>
        <v>0</v>
      </c>
      <c r="D96" s="126">
        <f t="shared" si="2"/>
        <v>0</v>
      </c>
      <c r="E96" s="126">
        <f t="shared" si="2"/>
        <v>0</v>
      </c>
      <c r="F96" s="277">
        <f t="shared" si="3"/>
        <v>0</v>
      </c>
    </row>
    <row r="97" spans="1:6" ht="16.5" customHeight="1" x14ac:dyDescent="0.3">
      <c r="A97" s="214" t="s">
        <v>200</v>
      </c>
      <c r="B97" s="275" t="s">
        <v>201</v>
      </c>
      <c r="C97" s="139">
        <f t="shared" si="2"/>
        <v>0</v>
      </c>
      <c r="D97" s="139">
        <f t="shared" si="2"/>
        <v>0</v>
      </c>
      <c r="E97" s="139">
        <f t="shared" si="2"/>
        <v>0</v>
      </c>
      <c r="F97" s="278">
        <f t="shared" si="3"/>
        <v>0</v>
      </c>
    </row>
    <row r="98" spans="1:6" ht="16.5" customHeight="1" x14ac:dyDescent="0.3">
      <c r="A98" s="216" t="s">
        <v>202</v>
      </c>
      <c r="B98" s="279" t="s">
        <v>312</v>
      </c>
      <c r="C98" s="280"/>
      <c r="D98" s="280">
        <v>0</v>
      </c>
      <c r="E98" s="280">
        <v>0</v>
      </c>
      <c r="F98" s="281">
        <f t="shared" si="3"/>
        <v>0</v>
      </c>
    </row>
    <row r="99" spans="1:6" ht="16.5" customHeight="1" x14ac:dyDescent="0.3">
      <c r="A99" s="123" t="s">
        <v>204</v>
      </c>
      <c r="B99" s="124" t="s">
        <v>205</v>
      </c>
      <c r="C99" s="282">
        <f t="shared" ref="C99:E101" si="4">+C100</f>
        <v>0</v>
      </c>
      <c r="D99" s="282">
        <f t="shared" si="4"/>
        <v>0</v>
      </c>
      <c r="E99" s="282">
        <f t="shared" si="4"/>
        <v>0</v>
      </c>
      <c r="F99" s="283">
        <f t="shared" si="3"/>
        <v>0</v>
      </c>
    </row>
    <row r="100" spans="1:6" ht="16.5" customHeight="1" x14ac:dyDescent="0.3">
      <c r="A100" s="123" t="s">
        <v>206</v>
      </c>
      <c r="B100" s="124" t="s">
        <v>1</v>
      </c>
      <c r="C100" s="139">
        <f t="shared" si="4"/>
        <v>0</v>
      </c>
      <c r="D100" s="139">
        <f t="shared" si="4"/>
        <v>0</v>
      </c>
      <c r="E100" s="139">
        <f t="shared" si="4"/>
        <v>0</v>
      </c>
      <c r="F100" s="278">
        <f t="shared" si="3"/>
        <v>0</v>
      </c>
    </row>
    <row r="101" spans="1:6" ht="16.5" customHeight="1" x14ac:dyDescent="0.3">
      <c r="A101" s="123" t="s">
        <v>207</v>
      </c>
      <c r="B101" s="124" t="s">
        <v>208</v>
      </c>
      <c r="C101" s="139">
        <f t="shared" si="4"/>
        <v>0</v>
      </c>
      <c r="D101" s="139">
        <f t="shared" si="4"/>
        <v>0</v>
      </c>
      <c r="E101" s="139">
        <f t="shared" si="4"/>
        <v>0</v>
      </c>
      <c r="F101" s="278">
        <f t="shared" si="3"/>
        <v>0</v>
      </c>
    </row>
    <row r="102" spans="1:6" ht="16.5" customHeight="1" x14ac:dyDescent="0.3">
      <c r="A102" s="128" t="s">
        <v>209</v>
      </c>
      <c r="B102" s="129" t="s">
        <v>210</v>
      </c>
      <c r="C102" s="280">
        <v>0</v>
      </c>
      <c r="D102" s="280">
        <v>0</v>
      </c>
      <c r="E102" s="280">
        <v>0</v>
      </c>
      <c r="F102" s="281">
        <f t="shared" si="3"/>
        <v>0</v>
      </c>
    </row>
    <row r="103" spans="1:6" ht="9.75" customHeight="1" x14ac:dyDescent="0.3">
      <c r="A103" s="132"/>
      <c r="B103" s="133"/>
      <c r="C103" s="284"/>
      <c r="D103" s="284"/>
      <c r="E103" s="284"/>
      <c r="F103" s="285"/>
    </row>
    <row r="104" spans="1:6" ht="13.8" x14ac:dyDescent="0.3">
      <c r="A104" s="410" t="s">
        <v>292</v>
      </c>
      <c r="B104" s="410"/>
      <c r="C104" s="410"/>
      <c r="D104" s="410"/>
      <c r="E104" s="410"/>
      <c r="F104" s="410"/>
    </row>
    <row r="105" spans="1:6" ht="34.5" customHeight="1" x14ac:dyDescent="0.3">
      <c r="A105" s="391" t="s">
        <v>295</v>
      </c>
      <c r="B105" s="391"/>
      <c r="C105" s="391"/>
      <c r="D105" s="391"/>
      <c r="E105" s="391"/>
      <c r="F105" s="391"/>
    </row>
    <row r="106" spans="1:6" ht="49.5" customHeight="1" x14ac:dyDescent="0.3">
      <c r="A106" s="389" t="s">
        <v>296</v>
      </c>
      <c r="B106" s="389"/>
      <c r="C106" s="389"/>
      <c r="D106" s="389"/>
      <c r="E106" s="389"/>
      <c r="F106" s="389"/>
    </row>
    <row r="107" spans="1:6" x14ac:dyDescent="0.3">
      <c r="A107" s="114"/>
      <c r="B107" s="115"/>
      <c r="C107" s="116"/>
    </row>
    <row r="108" spans="1:6" x14ac:dyDescent="0.3">
      <c r="A108" s="378" t="s">
        <v>212</v>
      </c>
      <c r="B108" s="378"/>
      <c r="C108" s="378"/>
      <c r="D108" s="378"/>
      <c r="E108" s="378"/>
      <c r="F108" s="378"/>
    </row>
    <row r="109" spans="1:6" ht="17.25" customHeight="1" x14ac:dyDescent="0.3">
      <c r="A109" s="379" t="s">
        <v>213</v>
      </c>
      <c r="B109" s="379"/>
      <c r="C109" s="379"/>
      <c r="D109" s="379"/>
      <c r="E109" s="379"/>
      <c r="F109" s="379"/>
    </row>
    <row r="110" spans="1:6" x14ac:dyDescent="0.3">
      <c r="A110" s="378" t="s">
        <v>172</v>
      </c>
      <c r="B110" s="378"/>
      <c r="C110" s="378"/>
      <c r="D110" s="378"/>
      <c r="E110" s="378"/>
      <c r="F110" s="378"/>
    </row>
    <row r="111" spans="1:6" ht="33" customHeight="1" x14ac:dyDescent="0.3">
      <c r="A111" s="117" t="s">
        <v>193</v>
      </c>
      <c r="B111" s="117" t="s">
        <v>214</v>
      </c>
      <c r="C111" s="93" t="s">
        <v>316</v>
      </c>
      <c r="D111" s="93" t="s">
        <v>317</v>
      </c>
      <c r="E111" s="93" t="s">
        <v>318</v>
      </c>
      <c r="F111" s="93" t="s">
        <v>319</v>
      </c>
    </row>
    <row r="112" spans="1:6" ht="15" customHeight="1" x14ac:dyDescent="0.3">
      <c r="A112" s="52" t="s">
        <v>127</v>
      </c>
      <c r="B112" s="118"/>
      <c r="C112" s="94">
        <f>+C114</f>
        <v>561058910.54999995</v>
      </c>
      <c r="D112" s="94">
        <f>+D114</f>
        <v>457944681.51999998</v>
      </c>
      <c r="E112" s="94">
        <f>+E114</f>
        <v>448156753.87</v>
      </c>
      <c r="F112" s="94">
        <f>+F114</f>
        <v>1467160345.9400001</v>
      </c>
    </row>
    <row r="113" spans="1:6" ht="9.75" customHeight="1" x14ac:dyDescent="0.3">
      <c r="A113" s="55"/>
      <c r="B113" s="119"/>
      <c r="C113" s="72"/>
      <c r="D113" s="72"/>
      <c r="E113" s="72"/>
      <c r="F113" s="120"/>
    </row>
    <row r="114" spans="1:6" ht="17.25" customHeight="1" x14ac:dyDescent="0.3">
      <c r="A114" s="390" t="s">
        <v>297</v>
      </c>
      <c r="B114" s="390"/>
      <c r="C114" s="122">
        <f>+SUM(C115:C124)</f>
        <v>561058910.54999995</v>
      </c>
      <c r="D114" s="122">
        <f>+SUM(D115:D124)</f>
        <v>457944681.51999998</v>
      </c>
      <c r="E114" s="122">
        <f>+SUM(E115:E124)</f>
        <v>448156753.87</v>
      </c>
      <c r="F114" s="122">
        <f>+SUM(F115:F124)</f>
        <v>1467160345.9400001</v>
      </c>
    </row>
    <row r="115" spans="1:6" ht="16.5" customHeight="1" x14ac:dyDescent="0.3">
      <c r="A115" s="123">
        <v>0</v>
      </c>
      <c r="B115" s="124" t="s">
        <v>216</v>
      </c>
      <c r="C115" s="126">
        <v>0</v>
      </c>
      <c r="D115" s="126">
        <v>0</v>
      </c>
      <c r="E115" s="126">
        <v>0</v>
      </c>
      <c r="F115" s="127">
        <f t="shared" ref="F115:F124" si="5">+C115+D115+E115</f>
        <v>0</v>
      </c>
    </row>
    <row r="116" spans="1:6" ht="16.5" customHeight="1" x14ac:dyDescent="0.3">
      <c r="A116" s="123">
        <v>1</v>
      </c>
      <c r="B116" s="124" t="s">
        <v>3</v>
      </c>
      <c r="C116" s="126">
        <v>0</v>
      </c>
      <c r="D116" s="138">
        <v>657600</v>
      </c>
      <c r="E116" s="138">
        <v>0</v>
      </c>
      <c r="F116" s="127">
        <f t="shared" si="5"/>
        <v>657600</v>
      </c>
    </row>
    <row r="117" spans="1:6" ht="16.5" customHeight="1" x14ac:dyDescent="0.3">
      <c r="A117" s="123">
        <v>2</v>
      </c>
      <c r="B117" s="124" t="s">
        <v>217</v>
      </c>
      <c r="C117" s="126">
        <v>0</v>
      </c>
      <c r="D117" s="126">
        <v>0</v>
      </c>
      <c r="E117" s="126">
        <v>0</v>
      </c>
      <c r="F117" s="127">
        <f t="shared" si="5"/>
        <v>0</v>
      </c>
    </row>
    <row r="118" spans="1:6" ht="16.5" customHeight="1" x14ac:dyDescent="0.3">
      <c r="A118" s="123">
        <v>3</v>
      </c>
      <c r="B118" s="124" t="s">
        <v>218</v>
      </c>
      <c r="C118" s="126">
        <v>0</v>
      </c>
      <c r="D118" s="126">
        <v>0</v>
      </c>
      <c r="E118" s="126">
        <v>0</v>
      </c>
      <c r="F118" s="127">
        <f t="shared" si="5"/>
        <v>0</v>
      </c>
    </row>
    <row r="119" spans="1:6" ht="16.5" customHeight="1" x14ac:dyDescent="0.3">
      <c r="A119" s="123">
        <v>4</v>
      </c>
      <c r="B119" s="124" t="s">
        <v>219</v>
      </c>
      <c r="C119" s="126">
        <v>0</v>
      </c>
      <c r="D119" s="126">
        <v>0</v>
      </c>
      <c r="E119" s="126">
        <v>0</v>
      </c>
      <c r="F119" s="127">
        <f t="shared" si="5"/>
        <v>0</v>
      </c>
    </row>
    <row r="120" spans="1:6" ht="16.5" customHeight="1" x14ac:dyDescent="0.3">
      <c r="A120" s="123">
        <v>5</v>
      </c>
      <c r="B120" s="124" t="s">
        <v>220</v>
      </c>
      <c r="C120" s="139">
        <v>0</v>
      </c>
      <c r="D120" s="139">
        <v>0</v>
      </c>
      <c r="E120" s="139">
        <v>0</v>
      </c>
      <c r="F120" s="127">
        <f t="shared" si="5"/>
        <v>0</v>
      </c>
    </row>
    <row r="121" spans="1:6" ht="16.5" customHeight="1" x14ac:dyDescent="0.3">
      <c r="A121" s="123">
        <v>6</v>
      </c>
      <c r="B121" s="124" t="s">
        <v>2</v>
      </c>
      <c r="C121" s="139">
        <v>561058910.54999995</v>
      </c>
      <c r="D121" s="139">
        <v>457287081.51999998</v>
      </c>
      <c r="E121" s="139">
        <v>448156753.87</v>
      </c>
      <c r="F121" s="127">
        <f t="shared" si="5"/>
        <v>1466502745.9400001</v>
      </c>
    </row>
    <row r="122" spans="1:6" ht="16.5" customHeight="1" x14ac:dyDescent="0.3">
      <c r="A122" s="123">
        <v>7</v>
      </c>
      <c r="B122" s="124" t="s">
        <v>1</v>
      </c>
      <c r="C122" s="139">
        <v>0</v>
      </c>
      <c r="D122" s="139">
        <v>0</v>
      </c>
      <c r="E122" s="139">
        <v>0</v>
      </c>
      <c r="F122" s="127">
        <f t="shared" si="5"/>
        <v>0</v>
      </c>
    </row>
    <row r="123" spans="1:6" ht="16.5" customHeight="1" x14ac:dyDescent="0.3">
      <c r="A123" s="123">
        <v>8</v>
      </c>
      <c r="B123" s="124" t="s">
        <v>221</v>
      </c>
      <c r="C123" s="139">
        <v>0</v>
      </c>
      <c r="D123" s="139">
        <v>0</v>
      </c>
      <c r="E123" s="139">
        <v>0</v>
      </c>
      <c r="F123" s="127">
        <f t="shared" si="5"/>
        <v>0</v>
      </c>
    </row>
    <row r="124" spans="1:6" ht="16.5" customHeight="1" x14ac:dyDescent="0.3">
      <c r="A124" s="123">
        <v>9</v>
      </c>
      <c r="B124" s="124" t="s">
        <v>222</v>
      </c>
      <c r="C124" s="139">
        <v>0</v>
      </c>
      <c r="D124" s="139">
        <v>0</v>
      </c>
      <c r="E124" s="139">
        <v>0</v>
      </c>
      <c r="F124" s="127">
        <f t="shared" si="5"/>
        <v>0</v>
      </c>
    </row>
    <row r="125" spans="1:6" ht="18" customHeight="1" x14ac:dyDescent="0.3">
      <c r="A125" s="390" t="s">
        <v>298</v>
      </c>
      <c r="B125" s="390"/>
      <c r="C125" s="122">
        <f>+C126</f>
        <v>0</v>
      </c>
      <c r="D125" s="122">
        <f>+D126</f>
        <v>0</v>
      </c>
      <c r="E125" s="122">
        <f>+E126</f>
        <v>0</v>
      </c>
      <c r="F125" s="122">
        <f>+F126</f>
        <v>0</v>
      </c>
    </row>
    <row r="126" spans="1:6" ht="18" customHeight="1" x14ac:dyDescent="0.3">
      <c r="A126" s="123">
        <v>6</v>
      </c>
      <c r="B126" s="124" t="s">
        <v>2</v>
      </c>
      <c r="C126" s="139">
        <f>+C127</f>
        <v>0</v>
      </c>
      <c r="D126" s="139">
        <f>+D127</f>
        <v>0</v>
      </c>
      <c r="E126" s="139">
        <f>+E127</f>
        <v>0</v>
      </c>
      <c r="F126" s="140">
        <f>+C126+D126+E126</f>
        <v>0</v>
      </c>
    </row>
    <row r="127" spans="1:6" ht="18" customHeight="1" x14ac:dyDescent="0.3">
      <c r="A127" s="286" t="s">
        <v>224</v>
      </c>
      <c r="B127" s="287" t="s">
        <v>225</v>
      </c>
      <c r="C127" s="288">
        <v>0</v>
      </c>
      <c r="D127" s="288">
        <v>0</v>
      </c>
      <c r="E127" s="288">
        <v>0</v>
      </c>
      <c r="F127" s="289">
        <f>+C127+D127+E127</f>
        <v>0</v>
      </c>
    </row>
    <row r="128" spans="1:6" ht="15" customHeight="1" x14ac:dyDescent="0.3">
      <c r="A128" s="411" t="s">
        <v>226</v>
      </c>
      <c r="B128" s="411"/>
      <c r="C128" s="411"/>
      <c r="D128" s="411"/>
      <c r="E128" s="411"/>
      <c r="F128" s="411"/>
    </row>
    <row r="129" spans="1:6" ht="15" customHeight="1" x14ac:dyDescent="0.3">
      <c r="A129" s="410" t="s">
        <v>292</v>
      </c>
      <c r="B129" s="410"/>
      <c r="C129" s="410"/>
      <c r="D129" s="410"/>
      <c r="E129" s="410"/>
      <c r="F129" s="410"/>
    </row>
    <row r="130" spans="1:6" ht="75" customHeight="1" x14ac:dyDescent="0.3">
      <c r="A130" s="391" t="s">
        <v>228</v>
      </c>
      <c r="B130" s="391"/>
      <c r="C130" s="391"/>
      <c r="D130" s="391"/>
      <c r="E130" s="391"/>
      <c r="F130" s="391"/>
    </row>
    <row r="131" spans="1:6" ht="49.5" customHeight="1" x14ac:dyDescent="0.3">
      <c r="A131" s="389" t="s">
        <v>299</v>
      </c>
      <c r="B131" s="389"/>
      <c r="C131" s="389"/>
      <c r="D131" s="389"/>
      <c r="E131" s="389"/>
      <c r="F131" s="389"/>
    </row>
    <row r="132" spans="1:6" ht="9.75" customHeight="1" x14ac:dyDescent="0.3">
      <c r="A132" s="145"/>
      <c r="B132" s="119"/>
    </row>
    <row r="133" spans="1:6" x14ac:dyDescent="0.3">
      <c r="A133" s="378" t="s">
        <v>230</v>
      </c>
      <c r="B133" s="378"/>
      <c r="C133" s="378"/>
      <c r="D133" s="378"/>
      <c r="E133" s="378"/>
      <c r="F133" s="378"/>
    </row>
    <row r="134" spans="1:6" x14ac:dyDescent="0.3">
      <c r="A134" s="378" t="s">
        <v>231</v>
      </c>
      <c r="B134" s="378"/>
      <c r="C134" s="378"/>
      <c r="D134" s="378"/>
      <c r="E134" s="378"/>
      <c r="F134" s="378"/>
    </row>
    <row r="135" spans="1:6" x14ac:dyDescent="0.3">
      <c r="A135" s="378" t="s">
        <v>172</v>
      </c>
      <c r="B135" s="378"/>
      <c r="C135" s="378"/>
      <c r="D135" s="378"/>
      <c r="E135" s="378"/>
      <c r="F135" s="378"/>
    </row>
    <row r="136" spans="1:6" x14ac:dyDescent="0.3">
      <c r="A136" s="93" t="s">
        <v>232</v>
      </c>
      <c r="B136" s="93" t="s">
        <v>316</v>
      </c>
      <c r="C136" s="93" t="s">
        <v>317</v>
      </c>
      <c r="D136" s="93" t="s">
        <v>318</v>
      </c>
      <c r="E136" s="93" t="s">
        <v>319</v>
      </c>
      <c r="F136" s="219"/>
    </row>
    <row r="137" spans="1:6" ht="18" customHeight="1" x14ac:dyDescent="0.3">
      <c r="A137" s="147" t="s">
        <v>233</v>
      </c>
      <c r="B137" s="148">
        <f>'2T'!E142</f>
        <v>-2116117972.6599998</v>
      </c>
      <c r="C137" s="115">
        <f>+B141</f>
        <v>-2677176883.21</v>
      </c>
      <c r="D137" s="115">
        <f>+C141</f>
        <v>-3135121564.73</v>
      </c>
      <c r="E137" s="149">
        <f>+B137</f>
        <v>-2116117972.6599998</v>
      </c>
      <c r="F137" s="290"/>
    </row>
    <row r="138" spans="1:6" ht="18" customHeight="1" x14ac:dyDescent="0.3">
      <c r="A138" s="147" t="s">
        <v>234</v>
      </c>
      <c r="B138" s="115">
        <f>+C94</f>
        <v>0</v>
      </c>
      <c r="C138" s="115">
        <f>+D94</f>
        <v>0</v>
      </c>
      <c r="D138" s="115">
        <f>+E94</f>
        <v>0</v>
      </c>
      <c r="E138" s="149">
        <f>+SUM(B138:D138)</f>
        <v>0</v>
      </c>
      <c r="F138" s="290"/>
    </row>
    <row r="139" spans="1:6" ht="18" customHeight="1" x14ac:dyDescent="0.3">
      <c r="A139" s="152" t="s">
        <v>235</v>
      </c>
      <c r="B139" s="153">
        <f>+B137+B138</f>
        <v>-2116117972.6599998</v>
      </c>
      <c r="C139" s="153">
        <f>+C137+C138</f>
        <v>-2677176883.21</v>
      </c>
      <c r="D139" s="153">
        <f>+D137+D138</f>
        <v>-3135121564.73</v>
      </c>
      <c r="E139" s="153">
        <f>+E138+E137</f>
        <v>-2116117972.6599998</v>
      </c>
      <c r="F139" s="290"/>
    </row>
    <row r="140" spans="1:6" ht="18" customHeight="1" x14ac:dyDescent="0.3">
      <c r="A140" s="147" t="s">
        <v>236</v>
      </c>
      <c r="B140" s="115">
        <f>+C121</f>
        <v>561058910.54999995</v>
      </c>
      <c r="C140" s="115">
        <f>+D121+D116</f>
        <v>457944681.51999998</v>
      </c>
      <c r="D140" s="115">
        <f>+E121</f>
        <v>448156753.87</v>
      </c>
      <c r="E140" s="149">
        <f>+SUM(B140:D140)</f>
        <v>1467160345.9400001</v>
      </c>
      <c r="F140" s="290"/>
    </row>
    <row r="141" spans="1:6" ht="18" customHeight="1" x14ac:dyDescent="0.3">
      <c r="A141" s="152" t="s">
        <v>237</v>
      </c>
      <c r="B141" s="154">
        <f>+B139-B140</f>
        <v>-2677176883.21</v>
      </c>
      <c r="C141" s="153">
        <f>+C139-C140</f>
        <v>-3135121564.73</v>
      </c>
      <c r="D141" s="153">
        <f>+D139-D140</f>
        <v>-3583278318.5999999</v>
      </c>
      <c r="E141" s="153">
        <f>+E139-E140</f>
        <v>-3583278318.5999999</v>
      </c>
      <c r="F141" s="290"/>
    </row>
    <row r="142" spans="1:6" ht="18" customHeight="1" x14ac:dyDescent="0.3">
      <c r="A142" s="410" t="s">
        <v>292</v>
      </c>
      <c r="B142" s="410"/>
      <c r="C142" s="410"/>
      <c r="D142" s="410"/>
      <c r="E142" s="410"/>
      <c r="F142" s="169"/>
    </row>
    <row r="143" spans="1:6" ht="18" customHeight="1" x14ac:dyDescent="0.3">
      <c r="A143" s="394" t="s">
        <v>239</v>
      </c>
      <c r="B143" s="394"/>
      <c r="C143" s="394"/>
      <c r="D143" s="394"/>
      <c r="E143" s="394"/>
      <c r="F143" s="157"/>
    </row>
    <row r="144" spans="1:6" ht="52.5" customHeight="1" x14ac:dyDescent="0.3">
      <c r="A144" s="395" t="s">
        <v>240</v>
      </c>
      <c r="B144" s="395"/>
      <c r="C144" s="395"/>
      <c r="D144" s="395"/>
      <c r="E144" s="395"/>
      <c r="F144" s="395"/>
    </row>
    <row r="145" spans="1:6" ht="18" customHeight="1" x14ac:dyDescent="0.3">
      <c r="A145" s="395" t="s">
        <v>241</v>
      </c>
      <c r="B145" s="395"/>
      <c r="C145" s="395"/>
      <c r="D145" s="395"/>
      <c r="E145" s="395"/>
      <c r="F145" s="395"/>
    </row>
    <row r="146" spans="1:6" ht="18" customHeight="1" x14ac:dyDescent="0.3">
      <c r="A146" s="395" t="s">
        <v>242</v>
      </c>
      <c r="B146" s="395"/>
      <c r="C146" s="395"/>
      <c r="D146" s="395"/>
      <c r="E146" s="395"/>
      <c r="F146" s="395"/>
    </row>
    <row r="147" spans="1:6" ht="18" customHeight="1" x14ac:dyDescent="0.3">
      <c r="A147" s="395" t="s">
        <v>243</v>
      </c>
      <c r="B147" s="395"/>
      <c r="C147" s="395"/>
      <c r="D147" s="395"/>
      <c r="E147" s="395"/>
      <c r="F147" s="395"/>
    </row>
    <row r="148" spans="1:6" ht="18" customHeight="1" x14ac:dyDescent="0.3">
      <c r="A148" s="396" t="s">
        <v>244</v>
      </c>
      <c r="B148" s="396"/>
      <c r="C148" s="396"/>
      <c r="D148" s="396"/>
      <c r="E148" s="396"/>
      <c r="F148" s="396"/>
    </row>
    <row r="149" spans="1:6" ht="18" customHeight="1" x14ac:dyDescent="0.3">
      <c r="A149" s="158" t="s">
        <v>245</v>
      </c>
      <c r="B149" s="159"/>
      <c r="C149" s="159"/>
      <c r="D149" s="159"/>
      <c r="E149" s="159"/>
      <c r="F149" s="160"/>
    </row>
    <row r="150" spans="1:6" ht="39.75" customHeight="1" x14ac:dyDescent="0.3">
      <c r="A150" s="397" t="s">
        <v>300</v>
      </c>
      <c r="B150" s="397"/>
      <c r="C150" s="397"/>
      <c r="D150" s="397"/>
      <c r="E150" s="397"/>
      <c r="F150" s="397"/>
    </row>
    <row r="151" spans="1:6" ht="9.75" customHeight="1" x14ac:dyDescent="0.3">
      <c r="A151" s="84"/>
      <c r="F151" s="220"/>
    </row>
    <row r="152" spans="1:6" ht="18" customHeight="1" x14ac:dyDescent="0.3">
      <c r="B152" s="378" t="s">
        <v>246</v>
      </c>
      <c r="C152" s="378"/>
      <c r="D152" s="378"/>
      <c r="F152" s="14"/>
    </row>
    <row r="153" spans="1:6" ht="33" customHeight="1" x14ac:dyDescent="0.3">
      <c r="B153" s="379" t="s">
        <v>247</v>
      </c>
      <c r="C153" s="379"/>
      <c r="D153" s="379"/>
      <c r="F153" s="14"/>
    </row>
    <row r="154" spans="1:6" ht="18" customHeight="1" x14ac:dyDescent="0.3">
      <c r="B154" s="378" t="s">
        <v>172</v>
      </c>
      <c r="C154" s="378"/>
      <c r="D154" s="378"/>
      <c r="F154" s="14"/>
    </row>
    <row r="155" spans="1:6" ht="18" customHeight="1" x14ac:dyDescent="0.3">
      <c r="B155" s="380" t="s">
        <v>232</v>
      </c>
      <c r="C155" s="380"/>
      <c r="D155" s="50" t="s">
        <v>321</v>
      </c>
      <c r="F155" s="146"/>
    </row>
    <row r="156" spans="1:6" ht="18" customHeight="1" x14ac:dyDescent="0.3">
      <c r="B156" s="398" t="s">
        <v>249</v>
      </c>
      <c r="C156" s="398"/>
      <c r="D156" s="50"/>
      <c r="F156" s="151"/>
    </row>
    <row r="157" spans="1:6" ht="18" customHeight="1" x14ac:dyDescent="0.3">
      <c r="B157" s="162" t="s">
        <v>250</v>
      </c>
      <c r="D157" s="115">
        <v>0</v>
      </c>
      <c r="E157" s="291"/>
      <c r="F157" s="151"/>
    </row>
    <row r="158" spans="1:6" ht="18" customHeight="1" x14ac:dyDescent="0.3">
      <c r="B158" s="162" t="s">
        <v>251</v>
      </c>
      <c r="D158" s="115">
        <v>0</v>
      </c>
      <c r="E158" s="291"/>
      <c r="F158" s="151"/>
    </row>
    <row r="159" spans="1:6" ht="18" customHeight="1" x14ac:dyDescent="0.3">
      <c r="B159" s="399" t="s">
        <v>127</v>
      </c>
      <c r="C159" s="399"/>
      <c r="D159" s="164">
        <f>+D157+D158</f>
        <v>0</v>
      </c>
      <c r="F159" s="151"/>
    </row>
    <row r="160" spans="1:6" ht="9.75" customHeight="1" x14ac:dyDescent="0.3">
      <c r="B160" s="162"/>
      <c r="D160" s="115"/>
      <c r="F160" s="151"/>
    </row>
    <row r="161" spans="1:6" ht="18" customHeight="1" x14ac:dyDescent="0.3">
      <c r="B161" s="398" t="s">
        <v>252</v>
      </c>
      <c r="C161" s="398"/>
      <c r="D161" s="50" t="s">
        <v>321</v>
      </c>
      <c r="F161" s="151"/>
    </row>
    <row r="162" spans="1:6" ht="18" customHeight="1" x14ac:dyDescent="0.3">
      <c r="B162" s="162" t="s">
        <v>250</v>
      </c>
      <c r="D162" s="115">
        <v>0</v>
      </c>
      <c r="F162" s="151"/>
    </row>
    <row r="163" spans="1:6" ht="18" customHeight="1" x14ac:dyDescent="0.3">
      <c r="B163" s="162" t="s">
        <v>253</v>
      </c>
      <c r="D163" s="115">
        <v>0</v>
      </c>
      <c r="F163" s="151"/>
    </row>
    <row r="164" spans="1:6" ht="18" customHeight="1" x14ac:dyDescent="0.3">
      <c r="B164" s="399" t="s">
        <v>254</v>
      </c>
      <c r="C164" s="399"/>
      <c r="D164" s="164">
        <f>+D162+D163</f>
        <v>0</v>
      </c>
      <c r="F164" s="151"/>
    </row>
    <row r="165" spans="1:6" ht="9.75" customHeight="1" x14ac:dyDescent="0.3">
      <c r="B165" s="162"/>
      <c r="D165" s="149"/>
      <c r="F165" s="151"/>
    </row>
    <row r="166" spans="1:6" ht="18" customHeight="1" x14ac:dyDescent="0.3">
      <c r="B166" s="398" t="s">
        <v>255</v>
      </c>
      <c r="C166" s="398"/>
      <c r="D166" s="50" t="s">
        <v>321</v>
      </c>
      <c r="F166" s="151"/>
    </row>
    <row r="167" spans="1:6" ht="18" customHeight="1" x14ac:dyDescent="0.3">
      <c r="B167" s="162" t="s">
        <v>250</v>
      </c>
      <c r="D167" s="148">
        <f>+D157-D162</f>
        <v>0</v>
      </c>
      <c r="E167" s="221"/>
      <c r="F167" s="151"/>
    </row>
    <row r="168" spans="1:6" ht="18" customHeight="1" x14ac:dyDescent="0.3">
      <c r="B168" s="162" t="s">
        <v>251</v>
      </c>
      <c r="D168" s="148">
        <f>+D158-D163</f>
        <v>0</v>
      </c>
      <c r="E168" s="221"/>
      <c r="F168" s="151"/>
    </row>
    <row r="169" spans="1:6" ht="18" customHeight="1" x14ac:dyDescent="0.3">
      <c r="B169" s="399" t="s">
        <v>256</v>
      </c>
      <c r="C169" s="399"/>
      <c r="D169" s="165">
        <f>+D167+D168</f>
        <v>0</v>
      </c>
      <c r="E169" s="221"/>
      <c r="F169" s="151"/>
    </row>
    <row r="170" spans="1:6" ht="18" customHeight="1" x14ac:dyDescent="0.3">
      <c r="B170" s="166" t="s">
        <v>257</v>
      </c>
      <c r="C170" s="167"/>
      <c r="D170" s="168"/>
      <c r="F170" s="169">
        <f>+D162-F173</f>
        <v>0</v>
      </c>
    </row>
    <row r="171" spans="1:6" ht="18" customHeight="1" x14ac:dyDescent="0.3">
      <c r="B171" s="170"/>
      <c r="C171" s="171"/>
      <c r="D171" s="168"/>
      <c r="F171" s="151"/>
    </row>
    <row r="172" spans="1:6" ht="18" customHeight="1" x14ac:dyDescent="0.3">
      <c r="A172" s="51" t="s">
        <v>193</v>
      </c>
      <c r="B172" s="51" t="s">
        <v>258</v>
      </c>
      <c r="C172" s="51" t="s">
        <v>316</v>
      </c>
      <c r="D172" s="51" t="s">
        <v>322</v>
      </c>
      <c r="E172" s="51" t="s">
        <v>323</v>
      </c>
      <c r="F172" s="51" t="s">
        <v>319</v>
      </c>
    </row>
    <row r="173" spans="1:6" ht="18" customHeight="1" x14ac:dyDescent="0.3">
      <c r="A173" s="172" t="s">
        <v>259</v>
      </c>
      <c r="B173" s="173"/>
      <c r="C173" s="174">
        <f>+SUM(C174:C183)</f>
        <v>0</v>
      </c>
      <c r="D173" s="174">
        <f>+SUM(D174:D183)</f>
        <v>0</v>
      </c>
      <c r="E173" s="174">
        <f>+SUM(E174:E183)</f>
        <v>0</v>
      </c>
      <c r="F173" s="174">
        <f>+SUM(F174:F183)</f>
        <v>0</v>
      </c>
    </row>
    <row r="174" spans="1:6" ht="18" customHeight="1" x14ac:dyDescent="0.3">
      <c r="A174" s="123">
        <v>0</v>
      </c>
      <c r="B174" s="124" t="s">
        <v>216</v>
      </c>
      <c r="C174" s="126">
        <v>0</v>
      </c>
      <c r="D174" s="126">
        <v>0</v>
      </c>
      <c r="E174" s="126">
        <v>0</v>
      </c>
      <c r="F174" s="127">
        <f t="shared" ref="F174:F183" si="6">+C174+D174+E174</f>
        <v>0</v>
      </c>
    </row>
    <row r="175" spans="1:6" ht="18" customHeight="1" x14ac:dyDescent="0.3">
      <c r="A175" s="123">
        <v>1</v>
      </c>
      <c r="B175" s="124" t="s">
        <v>3</v>
      </c>
      <c r="C175" s="126">
        <v>0</v>
      </c>
      <c r="D175" s="138">
        <v>0</v>
      </c>
      <c r="E175" s="138">
        <v>0</v>
      </c>
      <c r="F175" s="127">
        <f t="shared" si="6"/>
        <v>0</v>
      </c>
    </row>
    <row r="176" spans="1:6" ht="18" customHeight="1" x14ac:dyDescent="0.3">
      <c r="A176" s="123">
        <v>2</v>
      </c>
      <c r="B176" s="124" t="s">
        <v>217</v>
      </c>
      <c r="C176" s="126">
        <v>0</v>
      </c>
      <c r="D176" s="126">
        <v>0</v>
      </c>
      <c r="E176" s="126">
        <v>0</v>
      </c>
      <c r="F176" s="127">
        <f t="shared" si="6"/>
        <v>0</v>
      </c>
    </row>
    <row r="177" spans="1:6" ht="18" customHeight="1" x14ac:dyDescent="0.3">
      <c r="A177" s="123">
        <v>3</v>
      </c>
      <c r="B177" s="124" t="s">
        <v>218</v>
      </c>
      <c r="C177" s="126">
        <v>0</v>
      </c>
      <c r="D177" s="126">
        <v>0</v>
      </c>
      <c r="E177" s="126">
        <v>0</v>
      </c>
      <c r="F177" s="127">
        <f t="shared" si="6"/>
        <v>0</v>
      </c>
    </row>
    <row r="178" spans="1:6" ht="18" customHeight="1" x14ac:dyDescent="0.3">
      <c r="A178" s="123">
        <v>4</v>
      </c>
      <c r="B178" s="124" t="s">
        <v>219</v>
      </c>
      <c r="C178" s="126">
        <v>0</v>
      </c>
      <c r="D178" s="126">
        <v>0</v>
      </c>
      <c r="E178" s="126">
        <v>0</v>
      </c>
      <c r="F178" s="127">
        <f t="shared" si="6"/>
        <v>0</v>
      </c>
    </row>
    <row r="179" spans="1:6" ht="18" customHeight="1" x14ac:dyDescent="0.3">
      <c r="A179" s="123">
        <v>5</v>
      </c>
      <c r="B179" s="124" t="s">
        <v>220</v>
      </c>
      <c r="C179" s="126">
        <v>0</v>
      </c>
      <c r="D179" s="126">
        <v>0</v>
      </c>
      <c r="E179" s="126">
        <v>0</v>
      </c>
      <c r="F179" s="127">
        <f t="shared" si="6"/>
        <v>0</v>
      </c>
    </row>
    <row r="180" spans="1:6" ht="18" customHeight="1" x14ac:dyDescent="0.3">
      <c r="A180" s="123">
        <v>6</v>
      </c>
      <c r="B180" s="124" t="s">
        <v>2</v>
      </c>
      <c r="C180" s="126">
        <v>0</v>
      </c>
      <c r="D180" s="126">
        <v>0</v>
      </c>
      <c r="E180" s="126">
        <v>0</v>
      </c>
      <c r="F180" s="127">
        <f t="shared" si="6"/>
        <v>0</v>
      </c>
    </row>
    <row r="181" spans="1:6" ht="18" customHeight="1" x14ac:dyDescent="0.3">
      <c r="A181" s="123">
        <v>7</v>
      </c>
      <c r="B181" s="124" t="s">
        <v>1</v>
      </c>
      <c r="C181" s="126">
        <v>0</v>
      </c>
      <c r="D181" s="126">
        <v>0</v>
      </c>
      <c r="E181" s="126">
        <v>0</v>
      </c>
      <c r="F181" s="127">
        <f t="shared" si="6"/>
        <v>0</v>
      </c>
    </row>
    <row r="182" spans="1:6" ht="18" customHeight="1" x14ac:dyDescent="0.3">
      <c r="A182" s="123">
        <v>8</v>
      </c>
      <c r="B182" s="124" t="s">
        <v>221</v>
      </c>
      <c r="C182" s="126">
        <v>0</v>
      </c>
      <c r="D182" s="126">
        <v>0</v>
      </c>
      <c r="E182" s="126">
        <v>0</v>
      </c>
      <c r="F182" s="127">
        <f t="shared" si="6"/>
        <v>0</v>
      </c>
    </row>
    <row r="183" spans="1:6" ht="18" customHeight="1" x14ac:dyDescent="0.3">
      <c r="A183" s="178">
        <v>9</v>
      </c>
      <c r="B183" s="179" t="s">
        <v>222</v>
      </c>
      <c r="C183" s="222">
        <v>0</v>
      </c>
      <c r="D183" s="222">
        <v>0</v>
      </c>
      <c r="E183" s="222">
        <v>0</v>
      </c>
      <c r="F183" s="223">
        <f t="shared" si="6"/>
        <v>0</v>
      </c>
    </row>
    <row r="184" spans="1:6" ht="18" customHeight="1" x14ac:dyDescent="0.3">
      <c r="A184" s="403" t="s">
        <v>257</v>
      </c>
      <c r="B184" s="403"/>
      <c r="C184" s="403"/>
      <c r="D184" s="403"/>
      <c r="E184" s="403"/>
      <c r="F184" s="403"/>
    </row>
    <row r="185" spans="1:6" ht="18" customHeight="1" x14ac:dyDescent="0.3">
      <c r="A185" s="158" t="s">
        <v>245</v>
      </c>
      <c r="B185" s="159"/>
      <c r="C185" s="159"/>
      <c r="D185" s="159"/>
      <c r="E185" s="159"/>
      <c r="F185" s="160"/>
    </row>
    <row r="186" spans="1:6" ht="45" customHeight="1" x14ac:dyDescent="0.3">
      <c r="A186" s="397" t="s">
        <v>300</v>
      </c>
      <c r="B186" s="397"/>
      <c r="C186" s="397"/>
      <c r="D186" s="397"/>
      <c r="E186" s="397"/>
      <c r="F186" s="397"/>
    </row>
    <row r="187" spans="1:6" ht="30" customHeight="1" x14ac:dyDescent="0.3"/>
    <row r="188" spans="1:6" ht="39.75" customHeight="1" x14ac:dyDescent="0.3">
      <c r="A188" s="269" t="s">
        <v>260</v>
      </c>
      <c r="B188" s="426"/>
      <c r="C188" s="426"/>
      <c r="D188" s="386" t="s">
        <v>163</v>
      </c>
      <c r="E188" s="386"/>
      <c r="F188" s="386"/>
    </row>
    <row r="189" spans="1:6" ht="39.75" customHeight="1" x14ac:dyDescent="0.3">
      <c r="A189" s="270" t="s">
        <v>164</v>
      </c>
      <c r="B189" s="426"/>
      <c r="C189" s="426"/>
      <c r="D189" s="386"/>
      <c r="E189" s="386"/>
      <c r="F189" s="386"/>
    </row>
    <row r="190" spans="1:6" ht="39.75" customHeight="1" x14ac:dyDescent="0.3">
      <c r="A190" s="271" t="s">
        <v>166</v>
      </c>
      <c r="B190" s="426"/>
      <c r="C190" s="426"/>
      <c r="D190" s="386"/>
      <c r="E190" s="386"/>
      <c r="F190" s="386"/>
    </row>
    <row r="191" spans="1:6" ht="13.8" x14ac:dyDescent="0.3">
      <c r="A191" s="362" t="s">
        <v>108</v>
      </c>
      <c r="B191" s="362"/>
      <c r="C191" s="362"/>
      <c r="D191" s="362"/>
      <c r="E191" s="362"/>
      <c r="F191" s="362"/>
    </row>
    <row r="193" spans="1:6" x14ac:dyDescent="0.3">
      <c r="A193" s="401" t="s">
        <v>263</v>
      </c>
      <c r="B193" s="401"/>
      <c r="C193" s="401"/>
      <c r="D193" s="401"/>
      <c r="E193" s="401"/>
      <c r="F193" s="401"/>
    </row>
    <row r="194" spans="1:6" x14ac:dyDescent="0.3">
      <c r="A194" s="185" t="s">
        <v>264</v>
      </c>
      <c r="F194" s="186"/>
    </row>
    <row r="195" spans="1:6" x14ac:dyDescent="0.3">
      <c r="A195" s="187"/>
      <c r="F195" s="186"/>
    </row>
    <row r="196" spans="1:6" x14ac:dyDescent="0.3">
      <c r="A196" s="185" t="s">
        <v>266</v>
      </c>
      <c r="D196" s="14" t="s">
        <v>267</v>
      </c>
      <c r="F196" s="186"/>
    </row>
    <row r="197" spans="1:6" ht="16.5" customHeight="1" x14ac:dyDescent="0.3">
      <c r="A197" s="187" t="s">
        <v>268</v>
      </c>
      <c r="B197" s="190">
        <f>+B75</f>
        <v>3561822679.4000001</v>
      </c>
      <c r="D197" s="402" t="s">
        <v>269</v>
      </c>
      <c r="E197" s="402"/>
      <c r="F197" s="402"/>
    </row>
    <row r="198" spans="1:6" x14ac:dyDescent="0.3">
      <c r="A198" s="187" t="s">
        <v>270</v>
      </c>
      <c r="B198" s="191">
        <f>+F94</f>
        <v>0</v>
      </c>
      <c r="D198" s="402"/>
      <c r="E198" s="402"/>
      <c r="F198" s="402"/>
    </row>
    <row r="199" spans="1:6" x14ac:dyDescent="0.3">
      <c r="A199" s="187" t="s">
        <v>271</v>
      </c>
      <c r="B199" s="192">
        <f>+B197-B198</f>
        <v>3561822679.4000001</v>
      </c>
      <c r="D199" s="7" t="s">
        <v>272</v>
      </c>
      <c r="F199" s="193">
        <f>+F94</f>
        <v>0</v>
      </c>
    </row>
    <row r="200" spans="1:6" x14ac:dyDescent="0.3">
      <c r="A200" s="187"/>
      <c r="D200" s="7" t="s">
        <v>273</v>
      </c>
      <c r="F200" s="194">
        <f>+F114</f>
        <v>1467160345.9400001</v>
      </c>
    </row>
    <row r="201" spans="1:6" x14ac:dyDescent="0.3">
      <c r="A201" s="185" t="s">
        <v>274</v>
      </c>
      <c r="D201" s="14" t="s">
        <v>275</v>
      </c>
      <c r="E201" s="14"/>
      <c r="F201" s="195" t="e">
        <f>+F200/F199</f>
        <v>#DIV/0!</v>
      </c>
    </row>
    <row r="202" spans="1:6" x14ac:dyDescent="0.3">
      <c r="A202" s="187" t="s">
        <v>276</v>
      </c>
      <c r="B202" s="190">
        <f>+F32</f>
        <v>1466638096.4200001</v>
      </c>
      <c r="F202" s="186"/>
    </row>
    <row r="203" spans="1:6" ht="16.5" customHeight="1" x14ac:dyDescent="0.3">
      <c r="A203" s="187" t="s">
        <v>277</v>
      </c>
      <c r="B203" s="191">
        <f>+F114</f>
        <v>1467160345.9400001</v>
      </c>
      <c r="D203" s="402" t="s">
        <v>278</v>
      </c>
      <c r="E203" s="402"/>
      <c r="F203" s="402"/>
    </row>
    <row r="204" spans="1:6" x14ac:dyDescent="0.3">
      <c r="A204" s="187" t="s">
        <v>279</v>
      </c>
      <c r="B204" s="196">
        <f>+B202-B203</f>
        <v>-522249.51999998093</v>
      </c>
      <c r="D204" s="402"/>
      <c r="E204" s="402"/>
      <c r="F204" s="402"/>
    </row>
    <row r="205" spans="1:6" x14ac:dyDescent="0.3">
      <c r="A205" s="187"/>
      <c r="D205" s="86" t="s">
        <v>280</v>
      </c>
      <c r="E205" s="5"/>
      <c r="F205" s="193">
        <f>+B75</f>
        <v>3561822679.4000001</v>
      </c>
    </row>
    <row r="206" spans="1:6" x14ac:dyDescent="0.3">
      <c r="A206" s="187"/>
      <c r="D206" s="86" t="s">
        <v>273</v>
      </c>
      <c r="E206" s="5"/>
      <c r="F206" s="194">
        <f>+F114</f>
        <v>1467160345.9400001</v>
      </c>
    </row>
    <row r="207" spans="1:6" x14ac:dyDescent="0.3">
      <c r="A207" s="187"/>
      <c r="D207" s="5"/>
      <c r="E207" s="5"/>
      <c r="F207" s="195">
        <f>+F206/F205</f>
        <v>0.41191279802484376</v>
      </c>
    </row>
    <row r="208" spans="1:6" x14ac:dyDescent="0.3">
      <c r="A208" s="197"/>
      <c r="B208" s="198"/>
      <c r="C208" s="198"/>
      <c r="D208" s="198"/>
      <c r="E208" s="198"/>
      <c r="F208" s="199"/>
    </row>
  </sheetData>
  <mergeCells count="101">
    <mergeCell ref="D203:F204"/>
    <mergeCell ref="A184:F184"/>
    <mergeCell ref="A186:F186"/>
    <mergeCell ref="B188:C188"/>
    <mergeCell ref="D188:F190"/>
    <mergeCell ref="B189:C189"/>
    <mergeCell ref="B190:C190"/>
    <mergeCell ref="A191:F191"/>
    <mergeCell ref="A193:F193"/>
    <mergeCell ref="D197:F198"/>
    <mergeCell ref="B153:D153"/>
    <mergeCell ref="B154:D154"/>
    <mergeCell ref="B155:C155"/>
    <mergeCell ref="B156:C156"/>
    <mergeCell ref="B159:C159"/>
    <mergeCell ref="B161:C161"/>
    <mergeCell ref="B164:C164"/>
    <mergeCell ref="B166:C166"/>
    <mergeCell ref="B169:C169"/>
    <mergeCell ref="A142:E142"/>
    <mergeCell ref="A143:E143"/>
    <mergeCell ref="A144:F144"/>
    <mergeCell ref="A145:F145"/>
    <mergeCell ref="A146:F146"/>
    <mergeCell ref="A147:F147"/>
    <mergeCell ref="A148:F148"/>
    <mergeCell ref="A150:F150"/>
    <mergeCell ref="B152:D152"/>
    <mergeCell ref="A114:B114"/>
    <mergeCell ref="A125:B125"/>
    <mergeCell ref="A128:F128"/>
    <mergeCell ref="A129:F129"/>
    <mergeCell ref="A130:F130"/>
    <mergeCell ref="A131:F131"/>
    <mergeCell ref="A133:F133"/>
    <mergeCell ref="A134:F134"/>
    <mergeCell ref="A135:F135"/>
    <mergeCell ref="A89:F89"/>
    <mergeCell ref="A90:F90"/>
    <mergeCell ref="A94:B94"/>
    <mergeCell ref="A104:F104"/>
    <mergeCell ref="A105:F105"/>
    <mergeCell ref="A106:F106"/>
    <mergeCell ref="A108:F108"/>
    <mergeCell ref="A109:F109"/>
    <mergeCell ref="A110:F110"/>
    <mergeCell ref="A67:F67"/>
    <mergeCell ref="A69:F69"/>
    <mergeCell ref="A71:F71"/>
    <mergeCell ref="A72:F72"/>
    <mergeCell ref="A73:F73"/>
    <mergeCell ref="A84:F84"/>
    <mergeCell ref="A85:F85"/>
    <mergeCell ref="A86:F86"/>
    <mergeCell ref="A88:F88"/>
    <mergeCell ref="A55:B55"/>
    <mergeCell ref="A56:B56"/>
    <mergeCell ref="A57:B57"/>
    <mergeCell ref="A58:B58"/>
    <mergeCell ref="A60:F60"/>
    <mergeCell ref="A61:F61"/>
    <mergeCell ref="B63:C63"/>
    <mergeCell ref="D63:F65"/>
    <mergeCell ref="B64:C64"/>
    <mergeCell ref="B65:C65"/>
    <mergeCell ref="A44:B44"/>
    <mergeCell ref="A45:B45"/>
    <mergeCell ref="A46:B46"/>
    <mergeCell ref="A47:B47"/>
    <mergeCell ref="A48:B48"/>
    <mergeCell ref="A50:F50"/>
    <mergeCell ref="A51:F51"/>
    <mergeCell ref="A53:F53"/>
    <mergeCell ref="A54:F54"/>
    <mergeCell ref="A33:B33"/>
    <mergeCell ref="A34:B34"/>
    <mergeCell ref="A35:B35"/>
    <mergeCell ref="A36:B36"/>
    <mergeCell ref="A37:B37"/>
    <mergeCell ref="A39:F39"/>
    <mergeCell ref="A40:F40"/>
    <mergeCell ref="A42:F42"/>
    <mergeCell ref="A43:F43"/>
    <mergeCell ref="A19:A20"/>
    <mergeCell ref="A21:A22"/>
    <mergeCell ref="A23:A24"/>
    <mergeCell ref="A26:F26"/>
    <mergeCell ref="A27:F27"/>
    <mergeCell ref="A29:F29"/>
    <mergeCell ref="A30:F30"/>
    <mergeCell ref="A31:B31"/>
    <mergeCell ref="A32:B32"/>
    <mergeCell ref="A1:F2"/>
    <mergeCell ref="A3:F3"/>
    <mergeCell ref="C5:E5"/>
    <mergeCell ref="C6:E6"/>
    <mergeCell ref="C7:E7"/>
    <mergeCell ref="A9:F9"/>
    <mergeCell ref="A11:F11"/>
    <mergeCell ref="A13:F13"/>
    <mergeCell ref="A14:F14"/>
  </mergeCells>
  <conditionalFormatting sqref="B204">
    <cfRule type="cellIs" dxfId="11" priority="5" operator="equal">
      <formula>0</formula>
    </cfRule>
    <cfRule type="cellIs" dxfId="10" priority="6" operator="lessThan">
      <formula>0</formula>
    </cfRule>
    <cfRule type="cellIs" dxfId="9" priority="7" operator="greaterThan">
      <formula>0</formula>
    </cfRule>
  </conditionalFormatting>
  <conditionalFormatting sqref="F170">
    <cfRule type="cellIs" dxfId="8" priority="2" operator="equal">
      <formula>0</formula>
    </cfRule>
    <cfRule type="cellIs" dxfId="7" priority="3" operator="lessThan">
      <formula>0</formula>
    </cfRule>
    <cfRule type="cellIs" dxfId="6" priority="4"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7" xr:uid="{00000000-0002-0000-07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95:A97 A115 A174" xr:uid="{00000000-0002-0000-0700-000001000000}">
      <formula1>0</formula1>
      <formula2>0</formula2>
    </dataValidation>
    <dataValidation allowBlank="1" showInputMessage="1" showErrorMessage="1" promptTitle="Advertencia" prompt="El nombre de la partida debe ser de acuerdo al Clasificador de los Ingresos del Sector Público. " sqref="B95:B97 B115 B174" xr:uid="{00000000-0002-0000-07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157:D158 D160:D161 D165" xr:uid="{00000000-0002-0000-07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B158:B160 B162:B165 B167:B169" xr:uid="{00000000-0002-0000-07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B153" xr:uid="{00000000-0002-0000-0700-000005000000}">
      <formula1>0</formula1>
      <formula2>0</formula2>
    </dataValidation>
    <dataValidation allowBlank="1" showInputMessage="1" showErrorMessage="1" promptTitle="Advertencia" prompt="Esta tabla solo la deben completar la unidades ejecutoras que por Ley específica estén facultadas para estimar superávits." sqref="F153" xr:uid="{00000000-0002-0000-0700-000006000000}">
      <formula1>0</formula1>
      <formula2>0</formula2>
    </dataValidation>
    <dataValidation allowBlank="1" showInputMessage="1" showErrorMessage="1" promptTitle="Advertencia" prompt="El código debe ser el definido para la partida en particular y debe ser el código establecido en el Clasificador de los Ingresos del Sector Público. " sqref="A91 A111" xr:uid="{00000000-0002-0000-0700-000007000000}">
      <formula1>0</formula1>
      <formula2>0</formula2>
    </dataValidation>
    <dataValidation allowBlank="1" showInputMessage="1" showErrorMessage="1" promptTitle="Advertencia" prompt="Se debe indicar el nombre de la partida de acuerdo al Clasificador de los Ingresos del Sector Público." sqref="B91" xr:uid="{00000000-0002-0000-0700-000008000000}">
      <formula1>0</formula1>
      <formula2>0</formula2>
    </dataValidation>
    <dataValidation allowBlank="1" showInputMessage="1" showErrorMessage="1" promptTitle="Advertencia" prompt="Esta tabla se completa únicamente con los ingresos y egresos del período 2024. Se recomienda leer cuidadosamente las indicaciones señaladas en la parte inferior de la tabla. " sqref="A134:F134" xr:uid="{00000000-0002-0000-0700-000009000000}">
      <formula1>0</formula1>
      <formula2>0</formula2>
    </dataValidation>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9:F109" xr:uid="{00000000-0002-0000-0700-00000A000000}">
      <formula1>0</formula1>
      <formula2>0</formula2>
    </dataValidation>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3:F65" xr:uid="{00000000-0002-0000-0700-00000B000000}">
      <formula1>0</formula1>
      <formula2>0</formula2>
    </dataValidation>
  </dataValidations>
  <hyperlinks>
    <hyperlink ref="A91" r:id="rId1" xr:uid="{00000000-0004-0000-0700-000000000000}"/>
    <hyperlink ref="B91" r:id="rId2" xr:uid="{00000000-0004-0000-0700-000001000000}"/>
    <hyperlink ref="A111" r:id="rId3" xr:uid="{00000000-0004-0000-0700-000002000000}"/>
    <hyperlink ref="B111" r:id="rId4" xr:uid="{00000000-0004-0000-0700-000003000000}"/>
  </hyperlinks>
  <printOptions horizontalCentered="1"/>
  <pageMargins left="0.118055555555556" right="0.118055555555556" top="0.31527777777777799" bottom="0.27569444444444402" header="0.511811023622047" footer="0.118055555555556"/>
  <pageSetup scale="51" orientation="portrait" horizontalDpi="300" verticalDpi="300"/>
  <headerFooter>
    <oddFooter>&amp;L&amp;"Palatino Linotype,Normal"&amp;K979797&amp;D&amp;C&amp;"Palatino Linotype,Normal"&amp;K979797Reporte de ejecución programática y presupuestaria (III Trimestre)&amp;R&amp;"Palatino Linotype,Normal"&amp;K979797&amp;P</oddFooter>
  </headerFooter>
  <rowBreaks count="3" manualBreakCount="3">
    <brk id="52" max="16383" man="1"/>
    <brk id="66" max="16383" man="1"/>
    <brk id="131" max="16383" man="1"/>
  </rowBreaks>
  <ignoredErrors>
    <ignoredError sqref="F20:F23" formula="1"/>
  </ignoredError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2951"/>
  </sheetPr>
  <dimension ref="A1:F108"/>
  <sheetViews>
    <sheetView showGridLines="0" zoomScale="80" zoomScaleNormal="80" workbookViewId="0">
      <selection sqref="A1:F2"/>
    </sheetView>
  </sheetViews>
  <sheetFormatPr baseColWidth="10" defaultColWidth="11.44140625" defaultRowHeight="15.6" x14ac:dyDescent="0.3"/>
  <cols>
    <col min="1" max="1" width="41.6640625" style="7" customWidth="1"/>
    <col min="2" max="2" width="24.88671875" style="7" customWidth="1"/>
    <col min="3" max="5" width="22.6640625" style="7" customWidth="1"/>
    <col min="6" max="6" width="20.6640625" style="7" customWidth="1"/>
    <col min="7" max="16384" width="11.44140625" style="7"/>
  </cols>
  <sheetData>
    <row r="1" spans="1:6" ht="18" customHeight="1" x14ac:dyDescent="0.3">
      <c r="A1" s="363" t="s">
        <v>109</v>
      </c>
      <c r="B1" s="363"/>
      <c r="C1" s="363"/>
      <c r="D1" s="363"/>
      <c r="E1" s="363"/>
      <c r="F1" s="363"/>
    </row>
    <row r="2" spans="1:6" ht="18" customHeight="1" x14ac:dyDescent="0.3">
      <c r="A2" s="363"/>
      <c r="B2" s="363"/>
      <c r="C2" s="363"/>
      <c r="D2" s="363"/>
      <c r="E2" s="363"/>
      <c r="F2" s="363"/>
    </row>
    <row r="3" spans="1:6" ht="18" customHeight="1" x14ac:dyDescent="0.3">
      <c r="A3" s="364" t="s">
        <v>324</v>
      </c>
      <c r="B3" s="364"/>
      <c r="C3" s="364"/>
      <c r="D3" s="364"/>
      <c r="E3" s="364"/>
      <c r="F3" s="364"/>
    </row>
    <row r="4" spans="1:6" ht="18" customHeight="1" x14ac:dyDescent="0.3"/>
    <row r="5" spans="1:6" ht="33" customHeight="1" x14ac:dyDescent="0.3">
      <c r="A5" s="1"/>
      <c r="B5" s="44" t="s">
        <v>111</v>
      </c>
      <c r="C5" s="365" t="s">
        <v>112</v>
      </c>
      <c r="D5" s="365"/>
      <c r="E5" s="365"/>
    </row>
    <row r="6" spans="1:6" x14ac:dyDescent="0.3">
      <c r="A6" s="1"/>
      <c r="B6" s="46" t="s">
        <v>113</v>
      </c>
      <c r="C6" s="404" t="s">
        <v>114</v>
      </c>
      <c r="D6" s="404"/>
      <c r="E6" s="404"/>
    </row>
    <row r="7" spans="1:6" ht="21" customHeight="1" x14ac:dyDescent="0.3">
      <c r="A7" s="1"/>
      <c r="B7" s="47" t="s">
        <v>115</v>
      </c>
      <c r="C7" s="427" t="s">
        <v>116</v>
      </c>
      <c r="D7" s="427"/>
      <c r="E7" s="427"/>
    </row>
    <row r="8" spans="1:6" x14ac:dyDescent="0.3">
      <c r="A8" s="1"/>
      <c r="B8" s="20"/>
      <c r="C8" s="20"/>
      <c r="D8" s="20"/>
      <c r="E8" s="20"/>
      <c r="F8" s="20"/>
    </row>
    <row r="9" spans="1:6" ht="21" customHeight="1" x14ac:dyDescent="0.3">
      <c r="A9" s="367" t="s">
        <v>325</v>
      </c>
      <c r="B9" s="367"/>
      <c r="C9" s="367"/>
      <c r="D9" s="367"/>
      <c r="E9" s="367"/>
      <c r="F9" s="367"/>
    </row>
    <row r="10" spans="1:6" ht="15" customHeight="1" x14ac:dyDescent="0.3"/>
    <row r="11" spans="1:6" ht="17.25" customHeight="1" x14ac:dyDescent="0.3">
      <c r="A11" s="368" t="s">
        <v>119</v>
      </c>
      <c r="B11" s="368"/>
      <c r="C11" s="368"/>
      <c r="D11" s="368"/>
      <c r="E11" s="368"/>
      <c r="F11" s="368"/>
    </row>
    <row r="12" spans="1:6" ht="17.25" customHeight="1" x14ac:dyDescent="0.3">
      <c r="A12" s="368" t="s">
        <v>120</v>
      </c>
      <c r="B12" s="368"/>
      <c r="C12" s="368"/>
      <c r="D12" s="368"/>
      <c r="E12" s="368"/>
      <c r="F12" s="368"/>
    </row>
    <row r="13" spans="1:6" ht="34.5" customHeight="1" x14ac:dyDescent="0.3">
      <c r="A13" s="50" t="s">
        <v>121</v>
      </c>
      <c r="B13" s="51" t="s">
        <v>122</v>
      </c>
      <c r="C13" s="50" t="s">
        <v>248</v>
      </c>
      <c r="D13" s="51" t="s">
        <v>301</v>
      </c>
      <c r="E13" s="51" t="s">
        <v>321</v>
      </c>
      <c r="F13" s="69" t="s">
        <v>326</v>
      </c>
    </row>
    <row r="14" spans="1:6" ht="18" customHeight="1" x14ac:dyDescent="0.3">
      <c r="A14" s="52" t="s">
        <v>127</v>
      </c>
      <c r="B14" s="53" t="s">
        <v>128</v>
      </c>
      <c r="C14" s="292">
        <f t="shared" ref="C14:F15" si="0">+C17+C19+C21</f>
        <v>669.66666666666606</v>
      </c>
      <c r="D14" s="292">
        <f t="shared" si="0"/>
        <v>859.66666666666674</v>
      </c>
      <c r="E14" s="292">
        <f t="shared" si="0"/>
        <v>1258.3333333333333</v>
      </c>
      <c r="F14" s="292">
        <f t="shared" si="0"/>
        <v>2787.6666666666661</v>
      </c>
    </row>
    <row r="15" spans="1:6" ht="15" customHeight="1" x14ac:dyDescent="0.3">
      <c r="A15" s="52"/>
      <c r="B15" s="53" t="s">
        <v>129</v>
      </c>
      <c r="C15" s="292">
        <f t="shared" si="0"/>
        <v>2827</v>
      </c>
      <c r="D15" s="292">
        <f t="shared" si="0"/>
        <v>3818</v>
      </c>
      <c r="E15" s="292">
        <f t="shared" si="0"/>
        <v>5694</v>
      </c>
      <c r="F15" s="292">
        <f t="shared" si="0"/>
        <v>12339</v>
      </c>
    </row>
    <row r="16" spans="1:6" ht="18" customHeight="1" x14ac:dyDescent="0.3">
      <c r="A16" s="55"/>
      <c r="B16" s="56"/>
      <c r="C16" s="202"/>
      <c r="D16" s="202"/>
      <c r="E16" s="203"/>
      <c r="F16" s="61"/>
    </row>
    <row r="17" spans="1:6" ht="18" customHeight="1" x14ac:dyDescent="0.3">
      <c r="A17" s="369" t="s">
        <v>130</v>
      </c>
      <c r="B17" s="59" t="s">
        <v>128</v>
      </c>
      <c r="C17" s="202">
        <v>199.333333333333</v>
      </c>
      <c r="D17" s="202">
        <f>+'2T'!F19</f>
        <v>228.33333333333334</v>
      </c>
      <c r="E17" s="203">
        <f>+'3T'!F19</f>
        <v>310.33333333333331</v>
      </c>
      <c r="F17" s="61">
        <f t="shared" ref="F17:F22" si="1">+SUM(C17:E17)</f>
        <v>737.99999999999966</v>
      </c>
    </row>
    <row r="18" spans="1:6" ht="18" customHeight="1" x14ac:dyDescent="0.3">
      <c r="A18" s="369"/>
      <c r="B18" s="59" t="s">
        <v>129</v>
      </c>
      <c r="C18" s="202">
        <v>949</v>
      </c>
      <c r="D18" s="202">
        <f>+'2T'!F20</f>
        <v>1228</v>
      </c>
      <c r="E18" s="203">
        <f>+'3T'!F20</f>
        <v>1777</v>
      </c>
      <c r="F18" s="61">
        <f t="shared" si="1"/>
        <v>3954</v>
      </c>
    </row>
    <row r="19" spans="1:6" ht="18" customHeight="1" x14ac:dyDescent="0.3">
      <c r="A19" s="370" t="s">
        <v>131</v>
      </c>
      <c r="B19" s="59" t="s">
        <v>128</v>
      </c>
      <c r="C19" s="202">
        <v>208.333333333333</v>
      </c>
      <c r="D19" s="202">
        <f>+'2T'!F21</f>
        <v>255.33333333333334</v>
      </c>
      <c r="E19" s="203">
        <f>+'3T'!F21</f>
        <v>352.33333333333331</v>
      </c>
      <c r="F19" s="61">
        <f t="shared" si="1"/>
        <v>815.99999999999966</v>
      </c>
    </row>
    <row r="20" spans="1:6" ht="18" customHeight="1" x14ac:dyDescent="0.3">
      <c r="A20" s="370"/>
      <c r="B20" s="59" t="s">
        <v>129</v>
      </c>
      <c r="C20" s="202">
        <v>899</v>
      </c>
      <c r="D20" s="202">
        <f>+'2T'!F22</f>
        <v>1131</v>
      </c>
      <c r="E20" s="203">
        <f>+'3T'!F22</f>
        <v>1572</v>
      </c>
      <c r="F20" s="61">
        <f t="shared" si="1"/>
        <v>3602</v>
      </c>
    </row>
    <row r="21" spans="1:6" ht="15" customHeight="1" x14ac:dyDescent="0.3">
      <c r="A21" s="370" t="s">
        <v>132</v>
      </c>
      <c r="B21" s="59" t="s">
        <v>128</v>
      </c>
      <c r="C21" s="202">
        <v>262</v>
      </c>
      <c r="D21" s="202">
        <f>+'2T'!F23</f>
        <v>376</v>
      </c>
      <c r="E21" s="203">
        <f>+'3T'!F23</f>
        <v>595.66666666666663</v>
      </c>
      <c r="F21" s="61">
        <f t="shared" si="1"/>
        <v>1233.6666666666665</v>
      </c>
    </row>
    <row r="22" spans="1:6" ht="18" customHeight="1" x14ac:dyDescent="0.3">
      <c r="A22" s="370"/>
      <c r="B22" s="59" t="s">
        <v>129</v>
      </c>
      <c r="C22" s="202">
        <v>979</v>
      </c>
      <c r="D22" s="202">
        <f>+'2T'!F24</f>
        <v>1459</v>
      </c>
      <c r="E22" s="203">
        <f>+'3T'!F24</f>
        <v>2345</v>
      </c>
      <c r="F22" s="293">
        <f t="shared" si="1"/>
        <v>4783</v>
      </c>
    </row>
    <row r="23" spans="1:6" x14ac:dyDescent="0.3">
      <c r="A23" s="62" t="s">
        <v>133</v>
      </c>
      <c r="B23" s="63" t="s">
        <v>286</v>
      </c>
      <c r="C23" s="64"/>
      <c r="D23" s="64"/>
      <c r="E23" s="64"/>
    </row>
    <row r="24" spans="1:6" ht="49.5" customHeight="1" x14ac:dyDescent="0.3">
      <c r="A24" s="389" t="s">
        <v>287</v>
      </c>
      <c r="B24" s="389"/>
      <c r="C24" s="389"/>
      <c r="D24" s="389"/>
      <c r="E24" s="389"/>
      <c r="F24" s="389"/>
    </row>
    <row r="25" spans="1:6" ht="17.25" customHeight="1" x14ac:dyDescent="0.3">
      <c r="A25" s="66"/>
      <c r="B25" s="66"/>
      <c r="C25" s="66"/>
      <c r="D25" s="67"/>
      <c r="E25" s="67"/>
    </row>
    <row r="26" spans="1:6" ht="18" customHeight="1" x14ac:dyDescent="0.3">
      <c r="A26" s="368" t="s">
        <v>136</v>
      </c>
      <c r="B26" s="368"/>
      <c r="C26" s="368"/>
      <c r="D26" s="368"/>
      <c r="E26" s="368"/>
    </row>
    <row r="27" spans="1:6" ht="18" customHeight="1" x14ac:dyDescent="0.3">
      <c r="A27" s="368" t="s">
        <v>137</v>
      </c>
      <c r="B27" s="368"/>
      <c r="C27" s="368"/>
      <c r="D27" s="368"/>
      <c r="E27" s="368"/>
    </row>
    <row r="28" spans="1:6" ht="34.5" customHeight="1" x14ac:dyDescent="0.3">
      <c r="A28" s="50" t="s">
        <v>306</v>
      </c>
      <c r="B28" s="294" t="s">
        <v>248</v>
      </c>
      <c r="C28" s="294" t="s">
        <v>301</v>
      </c>
      <c r="D28" s="294" t="s">
        <v>321</v>
      </c>
      <c r="E28" s="294" t="s">
        <v>326</v>
      </c>
    </row>
    <row r="29" spans="1:6" ht="18" customHeight="1" x14ac:dyDescent="0.3">
      <c r="A29" s="52" t="s">
        <v>127</v>
      </c>
      <c r="B29" s="70">
        <f>+SUM(B31:B34)</f>
        <v>980344909.08000004</v>
      </c>
      <c r="C29" s="70">
        <f>+SUM(C31:C34)</f>
        <v>1134365753.0999999</v>
      </c>
      <c r="D29" s="70">
        <f>+SUM(D31:D34)</f>
        <v>1466638096.4200001</v>
      </c>
      <c r="E29" s="70">
        <f>+SUM(E31:E34)</f>
        <v>3581348758.6000004</v>
      </c>
    </row>
    <row r="30" spans="1:6" ht="15" customHeight="1" x14ac:dyDescent="0.3">
      <c r="A30" s="237"/>
      <c r="B30" s="295"/>
      <c r="C30" s="295"/>
      <c r="D30" s="205"/>
      <c r="E30" s="296"/>
    </row>
    <row r="31" spans="1:6" ht="18" customHeight="1" x14ac:dyDescent="0.3">
      <c r="A31" s="240" t="s">
        <v>138</v>
      </c>
      <c r="B31" s="126">
        <v>359583679.30000001</v>
      </c>
      <c r="C31" s="177">
        <f>+'2T'!F34</f>
        <v>397878906.56999999</v>
      </c>
      <c r="D31" s="205">
        <f>+'3T'!F34</f>
        <v>488917447.97000003</v>
      </c>
      <c r="E31" s="204">
        <f>+SUM(B31:D31)</f>
        <v>1246380033.8400002</v>
      </c>
    </row>
    <row r="32" spans="1:6" ht="18" customHeight="1" x14ac:dyDescent="0.3">
      <c r="A32" s="240" t="s">
        <v>131</v>
      </c>
      <c r="B32" s="126">
        <v>303439176.80000001</v>
      </c>
      <c r="C32" s="177">
        <f>+'2T'!F35</f>
        <v>328404589.16000003</v>
      </c>
      <c r="D32" s="205">
        <f>+'3T'!F35</f>
        <v>394114095.75</v>
      </c>
      <c r="E32" s="204">
        <f>+SUM(B32:D32)</f>
        <v>1025957861.71</v>
      </c>
    </row>
    <row r="33" spans="1:6" ht="18" customHeight="1" x14ac:dyDescent="0.3">
      <c r="A33" s="240" t="s">
        <v>132</v>
      </c>
      <c r="B33" s="126">
        <v>317322052.98000002</v>
      </c>
      <c r="C33" s="177">
        <f>+'2T'!F36</f>
        <v>408082257.37</v>
      </c>
      <c r="D33" s="205">
        <f>+'3T'!F36</f>
        <v>583606552.69999993</v>
      </c>
      <c r="E33" s="204">
        <f>+SUM(B33:D33)</f>
        <v>1309010863.05</v>
      </c>
    </row>
    <row r="34" spans="1:6" ht="18" customHeight="1" x14ac:dyDescent="0.3">
      <c r="A34" s="243" t="s">
        <v>139</v>
      </c>
      <c r="B34" s="126">
        <v>0</v>
      </c>
      <c r="C34" s="177">
        <f>+'2T'!F37</f>
        <v>0</v>
      </c>
      <c r="D34" s="205">
        <f>+'3T'!F37</f>
        <v>0</v>
      </c>
      <c r="E34" s="297">
        <f>+SUM(B34:D34)</f>
        <v>0</v>
      </c>
    </row>
    <row r="35" spans="1:6" ht="15" customHeight="1" x14ac:dyDescent="0.3">
      <c r="A35" s="62" t="s">
        <v>133</v>
      </c>
      <c r="B35" s="63" t="s">
        <v>286</v>
      </c>
      <c r="C35" s="83"/>
      <c r="D35" s="83"/>
    </row>
    <row r="36" spans="1:6" ht="49.5" customHeight="1" x14ac:dyDescent="0.3">
      <c r="A36" s="389" t="s">
        <v>287</v>
      </c>
      <c r="B36" s="389"/>
      <c r="C36" s="389"/>
      <c r="D36" s="389"/>
      <c r="E36" s="389"/>
    </row>
    <row r="37" spans="1:6" ht="21" customHeight="1" x14ac:dyDescent="0.3"/>
    <row r="38" spans="1:6" ht="21" customHeight="1" x14ac:dyDescent="0.3">
      <c r="A38" s="367" t="s">
        <v>327</v>
      </c>
      <c r="B38" s="367"/>
      <c r="C38" s="367"/>
      <c r="D38" s="367"/>
      <c r="E38" s="367"/>
    </row>
    <row r="39" spans="1:6" ht="9.75" customHeight="1" x14ac:dyDescent="0.3"/>
    <row r="40" spans="1:6" ht="21" customHeight="1" x14ac:dyDescent="0.3">
      <c r="A40" s="378" t="s">
        <v>230</v>
      </c>
      <c r="B40" s="378"/>
      <c r="C40" s="378"/>
      <c r="D40" s="378"/>
      <c r="E40" s="378"/>
      <c r="F40" s="298"/>
    </row>
    <row r="41" spans="1:6" ht="21" customHeight="1" x14ac:dyDescent="0.3">
      <c r="A41" s="378" t="s">
        <v>231</v>
      </c>
      <c r="B41" s="378"/>
      <c r="C41" s="378"/>
      <c r="D41" s="378"/>
      <c r="E41" s="378"/>
    </row>
    <row r="42" spans="1:6" ht="21" customHeight="1" x14ac:dyDescent="0.3">
      <c r="A42" s="378" t="s">
        <v>172</v>
      </c>
      <c r="B42" s="378"/>
      <c r="C42" s="378"/>
      <c r="D42" s="378"/>
      <c r="E42" s="378"/>
    </row>
    <row r="43" spans="1:6" ht="34.5" customHeight="1" x14ac:dyDescent="0.3">
      <c r="A43" s="93" t="s">
        <v>232</v>
      </c>
      <c r="B43" s="93" t="s">
        <v>248</v>
      </c>
      <c r="C43" s="93" t="s">
        <v>301</v>
      </c>
      <c r="D43" s="299" t="s">
        <v>321</v>
      </c>
      <c r="E43" s="300" t="s">
        <v>326</v>
      </c>
      <c r="F43" s="301"/>
    </row>
    <row r="44" spans="1:6" ht="21" customHeight="1" x14ac:dyDescent="0.3">
      <c r="A44" s="162" t="s">
        <v>233</v>
      </c>
      <c r="B44" s="149">
        <v>0</v>
      </c>
      <c r="C44" s="149">
        <f>+B48</f>
        <v>-981782777.08000004</v>
      </c>
      <c r="D44" s="149">
        <f>+C48</f>
        <v>-981782777.08000004</v>
      </c>
      <c r="E44" s="302">
        <v>0</v>
      </c>
      <c r="F44" s="301"/>
    </row>
    <row r="45" spans="1:6" ht="21" customHeight="1" x14ac:dyDescent="0.3">
      <c r="A45" s="162" t="s">
        <v>234</v>
      </c>
      <c r="B45" s="149">
        <v>0</v>
      </c>
      <c r="C45" s="149">
        <v>0</v>
      </c>
      <c r="D45" s="149">
        <v>0</v>
      </c>
      <c r="E45" s="302">
        <f>+B45+C45+D45</f>
        <v>0</v>
      </c>
      <c r="F45" s="301"/>
    </row>
    <row r="46" spans="1:6" ht="21" customHeight="1" x14ac:dyDescent="0.3">
      <c r="A46" s="162" t="s">
        <v>235</v>
      </c>
      <c r="B46" s="149">
        <f>+B44+B45</f>
        <v>0</v>
      </c>
      <c r="C46" s="149">
        <f>+C44+C45</f>
        <v>-981782777.08000004</v>
      </c>
      <c r="D46" s="149">
        <f>+D44+D45</f>
        <v>-981782777.08000004</v>
      </c>
      <c r="E46" s="303">
        <f>+D46</f>
        <v>-981782777.08000004</v>
      </c>
      <c r="F46" s="301"/>
    </row>
    <row r="47" spans="1:6" ht="21" customHeight="1" x14ac:dyDescent="0.3">
      <c r="A47" s="162" t="s">
        <v>236</v>
      </c>
      <c r="B47" s="149">
        <v>981782777.08000004</v>
      </c>
      <c r="C47" s="149">
        <v>0</v>
      </c>
      <c r="D47" s="149">
        <v>0</v>
      </c>
      <c r="E47" s="303">
        <f>+D47</f>
        <v>0</v>
      </c>
      <c r="F47" s="301"/>
    </row>
    <row r="48" spans="1:6" ht="21" customHeight="1" x14ac:dyDescent="0.3">
      <c r="A48" s="162" t="s">
        <v>237</v>
      </c>
      <c r="B48" s="149">
        <f>+B46-B47</f>
        <v>-981782777.08000004</v>
      </c>
      <c r="C48" s="149">
        <f>+C46-C47</f>
        <v>-981782777.08000004</v>
      </c>
      <c r="D48" s="149">
        <f>+D46-D47</f>
        <v>-981782777.08000004</v>
      </c>
      <c r="E48" s="304">
        <f>+E46-E47</f>
        <v>-981782777.08000004</v>
      </c>
      <c r="F48" s="301"/>
    </row>
    <row r="49" spans="1:6" ht="9.75" customHeight="1" x14ac:dyDescent="0.3">
      <c r="A49" s="412" t="s">
        <v>292</v>
      </c>
      <c r="B49" s="412"/>
      <c r="C49" s="412"/>
      <c r="D49" s="412"/>
    </row>
    <row r="50" spans="1:6" ht="9.75" customHeight="1" x14ac:dyDescent="0.3">
      <c r="A50" s="113"/>
      <c r="B50" s="113"/>
      <c r="C50" s="113"/>
      <c r="D50" s="113"/>
    </row>
    <row r="51" spans="1:6" ht="9.75" customHeight="1" x14ac:dyDescent="0.3">
      <c r="A51" s="113"/>
      <c r="B51" s="113"/>
      <c r="C51" s="113"/>
      <c r="D51" s="113"/>
    </row>
    <row r="52" spans="1:6" ht="9.75" customHeight="1" x14ac:dyDescent="0.3">
      <c r="A52" s="113"/>
      <c r="B52" s="113"/>
      <c r="C52" s="113"/>
      <c r="D52" s="113"/>
    </row>
    <row r="53" spans="1:6" x14ac:dyDescent="0.3">
      <c r="A53" s="362" t="s">
        <v>108</v>
      </c>
      <c r="B53" s="362"/>
      <c r="C53" s="362"/>
      <c r="D53" s="362"/>
      <c r="E53" s="362"/>
      <c r="F53" s="362"/>
    </row>
    <row r="108" spans="1:1" x14ac:dyDescent="0.3"/>
  </sheetData>
  <mergeCells count="21">
    <mergeCell ref="A53:F53"/>
    <mergeCell ref="A38:E38"/>
    <mergeCell ref="A40:E40"/>
    <mergeCell ref="A41:E41"/>
    <mergeCell ref="A42:E42"/>
    <mergeCell ref="A49:D49"/>
    <mergeCell ref="A21:A22"/>
    <mergeCell ref="A24:F24"/>
    <mergeCell ref="A26:E26"/>
    <mergeCell ref="A27:E27"/>
    <mergeCell ref="A36:E36"/>
    <mergeCell ref="A9:F9"/>
    <mergeCell ref="A11:F11"/>
    <mergeCell ref="A12:F12"/>
    <mergeCell ref="A17:A18"/>
    <mergeCell ref="A19:A20"/>
    <mergeCell ref="A1:F2"/>
    <mergeCell ref="A3:F3"/>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44" xr:uid="{00000000-0002-0000-0800-000000000000}">
      <formula1>0</formula1>
      <formula2>0</formula2>
    </dataValidation>
  </dataValidations>
  <printOptions horizontalCentered="1"/>
  <pageMargins left="0.118055555555556" right="0.118055555555556" top="0.35416666666666702" bottom="0.35486111111111102" header="0.511811023622047" footer="0.31527777777777799"/>
  <pageSetup scale="65" orientation="portrait" horizontalDpi="300" verticalDpi="300"/>
  <headerFooter>
    <oddFooter>&amp;L&amp;"Palatino Linotype,Normal"&amp;K979797&amp;D&amp;C&amp;"Palatino Linotype,Normal"&amp;K979797Reporte ejecución programática y presupuestaria (III trimestre acumulado)&amp;R&amp;"Palatino Linotype,Normal"&amp;K979797&amp;P</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79797"/>
  </sheetPr>
  <dimension ref="A1:G209"/>
  <sheetViews>
    <sheetView showGridLines="0" zoomScale="80" zoomScaleNormal="80" workbookViewId="0">
      <selection sqref="A1:F2"/>
    </sheetView>
  </sheetViews>
  <sheetFormatPr baseColWidth="10" defaultColWidth="11.44140625" defaultRowHeight="15.6" x14ac:dyDescent="0.3"/>
  <cols>
    <col min="1" max="1" width="41.44140625" style="7" customWidth="1"/>
    <col min="2" max="2" width="27.6640625" style="7" customWidth="1"/>
    <col min="3" max="4" width="22.6640625" style="7" customWidth="1"/>
    <col min="5" max="5" width="26.44140625" style="7" customWidth="1"/>
    <col min="6" max="6" width="20.6640625" style="7" customWidth="1"/>
    <col min="7" max="7" width="17.109375" style="7" bestFit="1" customWidth="1"/>
    <col min="8" max="16384" width="11.44140625" style="7"/>
  </cols>
  <sheetData>
    <row r="1" spans="1:6" ht="26.25" customHeight="1" x14ac:dyDescent="0.3">
      <c r="A1" s="363" t="s">
        <v>109</v>
      </c>
      <c r="B1" s="363"/>
      <c r="C1" s="363"/>
      <c r="D1" s="363"/>
      <c r="E1" s="363"/>
      <c r="F1" s="363"/>
    </row>
    <row r="2" spans="1:6" ht="18.75" customHeight="1" x14ac:dyDescent="0.3">
      <c r="A2" s="363"/>
      <c r="B2" s="363"/>
      <c r="C2" s="363"/>
      <c r="D2" s="363"/>
      <c r="E2" s="363"/>
      <c r="F2" s="363"/>
    </row>
    <row r="3" spans="1:6" ht="17.399999999999999" x14ac:dyDescent="0.3">
      <c r="A3" s="364" t="s">
        <v>328</v>
      </c>
      <c r="B3" s="364"/>
      <c r="C3" s="364"/>
      <c r="D3" s="364"/>
      <c r="E3" s="364"/>
      <c r="F3" s="364"/>
    </row>
    <row r="4" spans="1:6" ht="9.75" customHeight="1" x14ac:dyDescent="0.3">
      <c r="A4" s="42"/>
      <c r="B4" s="42"/>
      <c r="C4" s="42"/>
      <c r="D4" s="42"/>
      <c r="E4" s="42"/>
      <c r="F4" s="42"/>
    </row>
    <row r="5" spans="1:6" ht="33" customHeight="1" x14ac:dyDescent="0.3">
      <c r="A5" s="43"/>
      <c r="B5" s="44" t="s">
        <v>111</v>
      </c>
      <c r="C5" s="365" t="s">
        <v>112</v>
      </c>
      <c r="D5" s="365"/>
      <c r="E5" s="365"/>
    </row>
    <row r="6" spans="1:6" ht="18" customHeight="1" x14ac:dyDescent="0.3">
      <c r="A6" s="45"/>
      <c r="B6" s="46" t="s">
        <v>113</v>
      </c>
      <c r="C6" s="404" t="s">
        <v>114</v>
      </c>
      <c r="D6" s="404"/>
      <c r="E6" s="404"/>
      <c r="F6" s="20"/>
    </row>
    <row r="7" spans="1:6" ht="30.75" customHeight="1" x14ac:dyDescent="0.3">
      <c r="A7" s="45"/>
      <c r="B7" s="47" t="s">
        <v>115</v>
      </c>
      <c r="C7" s="405" t="s">
        <v>116</v>
      </c>
      <c r="D7" s="405"/>
      <c r="E7" s="405"/>
      <c r="F7" s="20"/>
    </row>
    <row r="8" spans="1:6" ht="9.75" customHeight="1" x14ac:dyDescent="0.3">
      <c r="A8" s="267"/>
      <c r="B8" s="49"/>
      <c r="C8" s="49"/>
      <c r="D8" s="49"/>
      <c r="E8" s="49"/>
      <c r="F8" s="49"/>
    </row>
    <row r="9" spans="1:6" ht="21.75" customHeight="1" x14ac:dyDescent="0.3">
      <c r="A9" s="367" t="s">
        <v>117</v>
      </c>
      <c r="B9" s="367"/>
      <c r="C9" s="367"/>
      <c r="D9" s="367"/>
      <c r="E9" s="367"/>
      <c r="F9" s="367"/>
    </row>
    <row r="10" spans="1:6" ht="17.399999999999999" x14ac:dyDescent="0.3">
      <c r="A10" s="48"/>
      <c r="B10" s="48"/>
      <c r="C10" s="48"/>
      <c r="D10" s="48"/>
      <c r="E10" s="48"/>
      <c r="F10" s="48"/>
    </row>
    <row r="11" spans="1:6" ht="50.25" customHeight="1" x14ac:dyDescent="0.3">
      <c r="A11" s="357" t="s">
        <v>118</v>
      </c>
      <c r="B11" s="357"/>
      <c r="C11" s="357"/>
      <c r="D11" s="357"/>
      <c r="E11" s="357"/>
      <c r="F11" s="357"/>
    </row>
    <row r="12" spans="1:6" ht="17.399999999999999" x14ac:dyDescent="0.3">
      <c r="A12" s="48"/>
      <c r="B12" s="48"/>
      <c r="C12" s="48"/>
      <c r="D12" s="48"/>
      <c r="E12" s="48"/>
      <c r="F12" s="48"/>
    </row>
    <row r="13" spans="1:6" ht="16.5" customHeight="1" x14ac:dyDescent="0.3">
      <c r="A13" s="368" t="s">
        <v>119</v>
      </c>
      <c r="B13" s="368"/>
      <c r="C13" s="368"/>
      <c r="D13" s="368"/>
      <c r="E13" s="368"/>
      <c r="F13" s="368"/>
    </row>
    <row r="14" spans="1:6" ht="16.5" customHeight="1" x14ac:dyDescent="0.3">
      <c r="A14" s="368" t="s">
        <v>120</v>
      </c>
      <c r="B14" s="368"/>
      <c r="C14" s="368"/>
      <c r="D14" s="368"/>
      <c r="E14" s="368"/>
      <c r="F14" s="368"/>
    </row>
    <row r="15" spans="1:6" ht="18" customHeight="1" x14ac:dyDescent="0.3">
      <c r="A15" s="50" t="s">
        <v>121</v>
      </c>
      <c r="B15" s="51" t="s">
        <v>122</v>
      </c>
      <c r="C15" s="51" t="s">
        <v>329</v>
      </c>
      <c r="D15" s="51" t="s">
        <v>330</v>
      </c>
      <c r="E15" s="51" t="s">
        <v>331</v>
      </c>
      <c r="F15" s="50" t="s">
        <v>332</v>
      </c>
    </row>
    <row r="16" spans="1:6" ht="16.5" customHeight="1" x14ac:dyDescent="0.3">
      <c r="A16" s="52" t="s">
        <v>127</v>
      </c>
      <c r="B16" s="53" t="s">
        <v>128</v>
      </c>
      <c r="C16" s="54">
        <f>+C19+C21+C23</f>
        <v>1108</v>
      </c>
      <c r="D16" s="54">
        <f t="shared" ref="C16:E17" si="0">+D19+D21+D23</f>
        <v>1065</v>
      </c>
      <c r="E16" s="54">
        <f t="shared" si="0"/>
        <v>973</v>
      </c>
      <c r="F16" s="54">
        <f>+F19+F21+F23</f>
        <v>1048.6666666666665</v>
      </c>
    </row>
    <row r="17" spans="1:7" ht="16.5" customHeight="1" x14ac:dyDescent="0.3">
      <c r="A17" s="52"/>
      <c r="B17" s="53" t="s">
        <v>129</v>
      </c>
      <c r="C17" s="54">
        <f t="shared" si="0"/>
        <v>1463</v>
      </c>
      <c r="D17" s="54">
        <f t="shared" si="0"/>
        <v>1451</v>
      </c>
      <c r="E17" s="54">
        <f t="shared" si="0"/>
        <v>1280</v>
      </c>
      <c r="F17" s="54">
        <f>+F20+F22+F24</f>
        <v>4194</v>
      </c>
    </row>
    <row r="18" spans="1:7" ht="15" customHeight="1" x14ac:dyDescent="0.3">
      <c r="A18" s="55"/>
      <c r="B18" s="56"/>
      <c r="C18" s="57"/>
      <c r="D18" s="57"/>
      <c r="E18" s="57"/>
      <c r="F18" s="58"/>
    </row>
    <row r="19" spans="1:7" s="328" customFormat="1" ht="16.5" customHeight="1" x14ac:dyDescent="0.3">
      <c r="A19" s="423" t="s">
        <v>130</v>
      </c>
      <c r="B19" s="325" t="s">
        <v>128</v>
      </c>
      <c r="C19" s="326">
        <v>228</v>
      </c>
      <c r="D19" s="326">
        <v>244</v>
      </c>
      <c r="E19" s="326">
        <v>217</v>
      </c>
      <c r="F19" s="327">
        <f>+AVERAGE(C19:E19)</f>
        <v>229.66666666666666</v>
      </c>
      <c r="G19" s="7"/>
    </row>
    <row r="20" spans="1:7" s="328" customFormat="1" ht="16.5" customHeight="1" x14ac:dyDescent="0.3">
      <c r="A20" s="423"/>
      <c r="B20" s="325" t="s">
        <v>129</v>
      </c>
      <c r="C20" s="326">
        <v>345</v>
      </c>
      <c r="D20" s="326">
        <v>370</v>
      </c>
      <c r="E20" s="326">
        <v>321</v>
      </c>
      <c r="F20" s="327">
        <f>+SUM(C20:E20)</f>
        <v>1036</v>
      </c>
      <c r="G20" s="7"/>
    </row>
    <row r="21" spans="1:7" s="328" customFormat="1" ht="16.5" customHeight="1" x14ac:dyDescent="0.3">
      <c r="A21" s="406" t="s">
        <v>131</v>
      </c>
      <c r="B21" s="325" t="s">
        <v>128</v>
      </c>
      <c r="C21" s="329">
        <v>333</v>
      </c>
      <c r="D21" s="326">
        <v>301</v>
      </c>
      <c r="E21" s="326">
        <v>296</v>
      </c>
      <c r="F21" s="327">
        <f>+AVERAGE(C21:E21)</f>
        <v>310</v>
      </c>
      <c r="G21" s="7"/>
    </row>
    <row r="22" spans="1:7" s="328" customFormat="1" ht="16.5" customHeight="1" x14ac:dyDescent="0.3">
      <c r="A22" s="406"/>
      <c r="B22" s="325" t="s">
        <v>129</v>
      </c>
      <c r="C22" s="329">
        <v>449</v>
      </c>
      <c r="D22" s="326">
        <v>414</v>
      </c>
      <c r="E22" s="326">
        <v>399</v>
      </c>
      <c r="F22" s="327">
        <f>+SUM(C22:E22)</f>
        <v>1262</v>
      </c>
      <c r="G22" s="7"/>
    </row>
    <row r="23" spans="1:7" s="328" customFormat="1" ht="16.5" customHeight="1" x14ac:dyDescent="0.3">
      <c r="A23" s="406" t="s">
        <v>132</v>
      </c>
      <c r="B23" s="325" t="s">
        <v>128</v>
      </c>
      <c r="C23" s="329">
        <v>547</v>
      </c>
      <c r="D23" s="326">
        <v>520</v>
      </c>
      <c r="E23" s="326">
        <v>460</v>
      </c>
      <c r="F23" s="327">
        <f>+AVERAGE(C23:E23)</f>
        <v>509</v>
      </c>
      <c r="G23" s="7"/>
    </row>
    <row r="24" spans="1:7" s="328" customFormat="1" ht="16.5" customHeight="1" x14ac:dyDescent="0.3">
      <c r="A24" s="406"/>
      <c r="B24" s="325" t="s">
        <v>129</v>
      </c>
      <c r="C24" s="326">
        <v>669</v>
      </c>
      <c r="D24" s="326">
        <v>667</v>
      </c>
      <c r="E24" s="326">
        <v>560</v>
      </c>
      <c r="F24" s="327">
        <f>+SUM(C24:E24)</f>
        <v>1896</v>
      </c>
      <c r="G24" s="7"/>
    </row>
    <row r="25" spans="1:7" x14ac:dyDescent="0.3">
      <c r="A25" s="62" t="s">
        <v>133</v>
      </c>
      <c r="B25" s="63" t="s">
        <v>134</v>
      </c>
      <c r="C25" s="64"/>
      <c r="D25" s="64"/>
      <c r="E25" s="64"/>
      <c r="F25" s="64"/>
    </row>
    <row r="26" spans="1:7" ht="34.5" customHeight="1" x14ac:dyDescent="0.3">
      <c r="A26" s="371" t="s">
        <v>135</v>
      </c>
      <c r="B26" s="371"/>
      <c r="C26" s="371"/>
      <c r="D26" s="371"/>
      <c r="E26" s="371"/>
      <c r="F26" s="371"/>
    </row>
    <row r="27" spans="1:7" ht="74.25" customHeight="1" x14ac:dyDescent="0.3">
      <c r="A27" s="389" t="s">
        <v>365</v>
      </c>
      <c r="B27" s="389"/>
      <c r="C27" s="389"/>
      <c r="D27" s="389"/>
      <c r="E27" s="389"/>
      <c r="F27" s="389"/>
    </row>
    <row r="28" spans="1:7" ht="16.5" customHeight="1" x14ac:dyDescent="0.3">
      <c r="A28" s="66"/>
      <c r="B28" s="66"/>
      <c r="C28" s="66"/>
      <c r="D28" s="67"/>
      <c r="E28" s="67"/>
      <c r="F28" s="68"/>
    </row>
    <row r="29" spans="1:7" ht="16.5" customHeight="1" x14ac:dyDescent="0.3">
      <c r="A29" s="368" t="s">
        <v>136</v>
      </c>
      <c r="B29" s="368"/>
      <c r="C29" s="368"/>
      <c r="D29" s="368"/>
      <c r="E29" s="368"/>
      <c r="F29" s="368"/>
    </row>
    <row r="30" spans="1:7" ht="16.5" customHeight="1" x14ac:dyDescent="0.3">
      <c r="A30" s="368" t="s">
        <v>137</v>
      </c>
      <c r="B30" s="368"/>
      <c r="C30" s="368"/>
      <c r="D30" s="368"/>
      <c r="E30" s="368"/>
      <c r="F30" s="368"/>
    </row>
    <row r="31" spans="1:7" ht="18" customHeight="1" x14ac:dyDescent="0.3">
      <c r="A31" s="373" t="s">
        <v>121</v>
      </c>
      <c r="B31" s="373"/>
      <c r="C31" s="51" t="s">
        <v>329</v>
      </c>
      <c r="D31" s="51" t="s">
        <v>330</v>
      </c>
      <c r="E31" s="51" t="s">
        <v>331</v>
      </c>
      <c r="F31" s="50" t="s">
        <v>332</v>
      </c>
    </row>
    <row r="32" spans="1:7" ht="16.5" customHeight="1" x14ac:dyDescent="0.3">
      <c r="A32" s="374" t="s">
        <v>127</v>
      </c>
      <c r="B32" s="374"/>
      <c r="C32" s="70">
        <f>+SUM(C34:C37)</f>
        <v>473653099.06999999</v>
      </c>
      <c r="D32" s="70">
        <f>+SUM(D34:D37)</f>
        <v>488310018.67000002</v>
      </c>
      <c r="E32" s="70">
        <f>+SUM(E34:E37)</f>
        <v>402454266.05999994</v>
      </c>
      <c r="F32" s="70">
        <f>+SUM(F34:F37)</f>
        <v>1364417383.8</v>
      </c>
    </row>
    <row r="33" spans="1:7" ht="15" customHeight="1" x14ac:dyDescent="0.3">
      <c r="A33" s="375"/>
      <c r="B33" s="375"/>
      <c r="C33" s="72"/>
      <c r="D33" s="72"/>
      <c r="E33" s="72"/>
      <c r="F33" s="72"/>
    </row>
    <row r="34" spans="1:7" s="328" customFormat="1" ht="16.5" customHeight="1" x14ac:dyDescent="0.3">
      <c r="A34" s="408" t="s">
        <v>138</v>
      </c>
      <c r="B34" s="408"/>
      <c r="C34" s="330">
        <v>139437819.05000001</v>
      </c>
      <c r="D34" s="330">
        <v>148880831.06999999</v>
      </c>
      <c r="E34" s="330">
        <v>117610299.34999999</v>
      </c>
      <c r="F34" s="331">
        <f>+SUM(C34:E34)</f>
        <v>405928949.47000003</v>
      </c>
    </row>
    <row r="35" spans="1:7" s="328" customFormat="1" ht="16.5" customHeight="1" x14ac:dyDescent="0.3">
      <c r="A35" s="408" t="s">
        <v>131</v>
      </c>
      <c r="B35" s="408"/>
      <c r="C35" s="330">
        <v>131095923.52</v>
      </c>
      <c r="D35" s="330">
        <v>121992957.93000001</v>
      </c>
      <c r="E35" s="330">
        <v>106599323.98999999</v>
      </c>
      <c r="F35" s="331">
        <f>+SUM(C35:E35)</f>
        <v>359688205.44</v>
      </c>
      <c r="G35" s="343"/>
    </row>
    <row r="36" spans="1:7" s="328" customFormat="1" ht="16.5" customHeight="1" x14ac:dyDescent="0.3">
      <c r="A36" s="408" t="s">
        <v>132</v>
      </c>
      <c r="B36" s="408"/>
      <c r="C36" s="332">
        <v>193859545.88</v>
      </c>
      <c r="D36" s="330">
        <v>208176419.05000001</v>
      </c>
      <c r="E36" s="330">
        <v>168984832.09999999</v>
      </c>
      <c r="F36" s="331">
        <f>+SUM(C36:E36)</f>
        <v>571020797.02999997</v>
      </c>
      <c r="G36" s="343"/>
    </row>
    <row r="37" spans="1:7" ht="16.5" customHeight="1" x14ac:dyDescent="0.3">
      <c r="A37" s="377" t="s">
        <v>139</v>
      </c>
      <c r="B37" s="377"/>
      <c r="C37" s="344">
        <v>9259810.6199999992</v>
      </c>
      <c r="D37" s="344">
        <v>9259810.6199999992</v>
      </c>
      <c r="E37" s="344">
        <v>9259810.6199999992</v>
      </c>
      <c r="F37" s="331">
        <f>+SUM(C37:E37)</f>
        <v>27779431.859999999</v>
      </c>
      <c r="G37" s="343"/>
    </row>
    <row r="38" spans="1:7" ht="15" customHeight="1" x14ac:dyDescent="0.3">
      <c r="A38" s="62" t="s">
        <v>133</v>
      </c>
      <c r="B38" s="63" t="s">
        <v>134</v>
      </c>
      <c r="C38" s="64"/>
      <c r="D38" s="64"/>
      <c r="E38" s="64"/>
      <c r="F38" s="64"/>
      <c r="G38" s="343"/>
    </row>
    <row r="39" spans="1:7" ht="34.5" customHeight="1" x14ac:dyDescent="0.3">
      <c r="A39" s="371" t="s">
        <v>135</v>
      </c>
      <c r="B39" s="371"/>
      <c r="C39" s="371"/>
      <c r="D39" s="371"/>
      <c r="E39" s="371"/>
      <c r="F39" s="371"/>
    </row>
    <row r="40" spans="1:7" ht="67.5" customHeight="1" x14ac:dyDescent="0.3">
      <c r="A40" s="389" t="s">
        <v>362</v>
      </c>
      <c r="B40" s="389"/>
      <c r="C40" s="389"/>
      <c r="D40" s="389"/>
      <c r="E40" s="389"/>
      <c r="F40" s="389"/>
    </row>
    <row r="41" spans="1:7" ht="18" customHeight="1" x14ac:dyDescent="0.3"/>
    <row r="42" spans="1:7" ht="18" customHeight="1" x14ac:dyDescent="0.3">
      <c r="A42" s="378" t="s">
        <v>140</v>
      </c>
      <c r="B42" s="378"/>
      <c r="C42" s="378"/>
      <c r="D42" s="378"/>
      <c r="E42" s="378"/>
      <c r="F42" s="378"/>
    </row>
    <row r="43" spans="1:7" ht="18" customHeight="1" x14ac:dyDescent="0.3">
      <c r="A43" s="379" t="s">
        <v>141</v>
      </c>
      <c r="B43" s="379"/>
      <c r="C43" s="379"/>
      <c r="D43" s="379"/>
      <c r="E43" s="379"/>
      <c r="F43" s="379"/>
    </row>
    <row r="44" spans="1:7" ht="17.25" customHeight="1" x14ac:dyDescent="0.3">
      <c r="A44" s="380" t="s">
        <v>142</v>
      </c>
      <c r="B44" s="380"/>
      <c r="C44" s="51" t="s">
        <v>143</v>
      </c>
      <c r="D44" s="50" t="s">
        <v>144</v>
      </c>
      <c r="E44" s="77" t="s">
        <v>145</v>
      </c>
      <c r="F44" s="50" t="s">
        <v>146</v>
      </c>
    </row>
    <row r="45" spans="1:7" ht="30" customHeight="1" x14ac:dyDescent="0.3">
      <c r="A45" s="381" t="s">
        <v>147</v>
      </c>
      <c r="B45" s="381"/>
      <c r="C45" s="78"/>
      <c r="D45" s="78"/>
      <c r="E45" s="79" t="s">
        <v>0</v>
      </c>
      <c r="F45" s="80"/>
    </row>
    <row r="46" spans="1:7" ht="30" customHeight="1" x14ac:dyDescent="0.3">
      <c r="A46" s="382" t="s">
        <v>148</v>
      </c>
      <c r="B46" s="382"/>
      <c r="C46" s="78"/>
      <c r="D46" s="78"/>
      <c r="E46" s="79" t="s">
        <v>0</v>
      </c>
      <c r="F46" s="81"/>
    </row>
    <row r="47" spans="1:7" ht="30" customHeight="1" x14ac:dyDescent="0.3">
      <c r="A47" s="383" t="s">
        <v>149</v>
      </c>
      <c r="B47" s="383"/>
      <c r="C47" s="78"/>
      <c r="D47" s="78"/>
      <c r="E47" s="79" t="s">
        <v>0</v>
      </c>
      <c r="F47" s="81"/>
    </row>
    <row r="48" spans="1:7" ht="30" customHeight="1" x14ac:dyDescent="0.3">
      <c r="A48" s="384" t="s">
        <v>150</v>
      </c>
      <c r="B48" s="384"/>
      <c r="C48" s="78"/>
      <c r="D48" s="78"/>
      <c r="E48" s="79" t="s">
        <v>0</v>
      </c>
      <c r="F48" s="82"/>
    </row>
    <row r="49" spans="1:6" ht="16.5" customHeight="1" x14ac:dyDescent="0.3">
      <c r="A49" s="62" t="s">
        <v>133</v>
      </c>
      <c r="B49" s="63" t="s">
        <v>151</v>
      </c>
      <c r="C49" s="83"/>
      <c r="D49" s="83"/>
      <c r="E49" s="83"/>
      <c r="F49" s="83"/>
    </row>
    <row r="50" spans="1:6" ht="34.5" customHeight="1" x14ac:dyDescent="0.3">
      <c r="A50" s="371" t="s">
        <v>152</v>
      </c>
      <c r="B50" s="371"/>
      <c r="C50" s="371"/>
      <c r="D50" s="371"/>
      <c r="E50" s="371"/>
      <c r="F50" s="371"/>
    </row>
    <row r="51" spans="1:6" s="86" customFormat="1" ht="88.5" customHeight="1" x14ac:dyDescent="0.3">
      <c r="A51" s="389" t="s">
        <v>345</v>
      </c>
      <c r="B51" s="389"/>
      <c r="C51" s="389"/>
      <c r="D51" s="389"/>
      <c r="E51" s="389"/>
      <c r="F51" s="389"/>
    </row>
    <row r="53" spans="1:6" x14ac:dyDescent="0.3">
      <c r="A53" s="378" t="s">
        <v>153</v>
      </c>
      <c r="B53" s="378"/>
      <c r="C53" s="378"/>
      <c r="D53" s="378"/>
      <c r="E53" s="378"/>
      <c r="F53" s="378"/>
    </row>
    <row r="54" spans="1:6" x14ac:dyDescent="0.3">
      <c r="A54" s="378" t="s">
        <v>154</v>
      </c>
      <c r="B54" s="378"/>
      <c r="C54" s="378"/>
      <c r="D54" s="378"/>
      <c r="E54" s="378"/>
      <c r="F54" s="378"/>
    </row>
    <row r="55" spans="1:6" ht="16.5" customHeight="1" x14ac:dyDescent="0.3">
      <c r="A55" s="409" t="s">
        <v>142</v>
      </c>
      <c r="B55" s="409"/>
      <c r="C55" s="201" t="s">
        <v>143</v>
      </c>
      <c r="D55" s="200" t="s">
        <v>144</v>
      </c>
      <c r="E55" s="206" t="s">
        <v>155</v>
      </c>
      <c r="F55" s="200" t="s">
        <v>146</v>
      </c>
    </row>
    <row r="56" spans="1:6" ht="30" customHeight="1" x14ac:dyDescent="0.3">
      <c r="A56" s="383" t="s">
        <v>156</v>
      </c>
      <c r="B56" s="383"/>
      <c r="C56" s="79"/>
      <c r="D56" s="79"/>
      <c r="E56" s="207" t="s">
        <v>0</v>
      </c>
      <c r="F56" s="85"/>
    </row>
    <row r="57" spans="1:6" ht="30" customHeight="1" x14ac:dyDescent="0.3">
      <c r="A57" s="382" t="s">
        <v>157</v>
      </c>
      <c r="B57" s="382"/>
      <c r="C57" s="87"/>
      <c r="D57" s="87"/>
      <c r="E57" s="207" t="s">
        <v>0</v>
      </c>
      <c r="F57" s="88"/>
    </row>
    <row r="58" spans="1:6" s="86" customFormat="1" ht="30" customHeight="1" x14ac:dyDescent="0.3">
      <c r="A58" s="370" t="s">
        <v>158</v>
      </c>
      <c r="B58" s="370"/>
      <c r="C58" s="89"/>
      <c r="D58" s="89"/>
      <c r="E58" s="207" t="s">
        <v>0</v>
      </c>
      <c r="F58" s="88"/>
    </row>
    <row r="59" spans="1:6" x14ac:dyDescent="0.3">
      <c r="A59" s="62" t="s">
        <v>133</v>
      </c>
      <c r="B59" s="63" t="s">
        <v>151</v>
      </c>
      <c r="C59" s="64"/>
      <c r="D59" s="64"/>
      <c r="E59" s="64"/>
      <c r="F59" s="64"/>
    </row>
    <row r="60" spans="1:6" ht="34.5" customHeight="1" x14ac:dyDescent="0.3">
      <c r="A60" s="371" t="s">
        <v>160</v>
      </c>
      <c r="B60" s="371"/>
      <c r="C60" s="371"/>
      <c r="D60" s="371"/>
      <c r="E60" s="371"/>
      <c r="F60" s="371"/>
    </row>
    <row r="61" spans="1:6" ht="59.25" customHeight="1" x14ac:dyDescent="0.3">
      <c r="A61" s="389" t="s">
        <v>346</v>
      </c>
      <c r="B61" s="389"/>
      <c r="C61" s="389"/>
      <c r="D61" s="389"/>
      <c r="E61" s="389"/>
      <c r="F61" s="389"/>
    </row>
    <row r="62" spans="1:6" ht="9.75" customHeight="1" x14ac:dyDescent="0.3">
      <c r="E62" s="90"/>
    </row>
    <row r="63" spans="1:6" ht="39.75" customHeight="1" x14ac:dyDescent="0.3">
      <c r="A63" s="91" t="s">
        <v>161</v>
      </c>
      <c r="B63" s="385" t="s">
        <v>162</v>
      </c>
      <c r="C63" s="385"/>
      <c r="D63" s="386" t="s">
        <v>163</v>
      </c>
      <c r="E63" s="386"/>
      <c r="F63" s="386"/>
    </row>
    <row r="64" spans="1:6" ht="39.75" customHeight="1" x14ac:dyDescent="0.3">
      <c r="A64" s="91" t="s">
        <v>164</v>
      </c>
      <c r="B64" s="387" t="s">
        <v>364</v>
      </c>
      <c r="C64" s="387"/>
      <c r="D64" s="386"/>
      <c r="E64" s="386"/>
      <c r="F64" s="386"/>
    </row>
    <row r="65" spans="1:6" ht="39.75" customHeight="1" x14ac:dyDescent="0.3">
      <c r="A65" s="91" t="s">
        <v>166</v>
      </c>
      <c r="B65" s="385" t="s">
        <v>363</v>
      </c>
      <c r="C65" s="385"/>
      <c r="D65" s="386"/>
      <c r="E65" s="386"/>
      <c r="F65" s="386"/>
    </row>
    <row r="67" spans="1:6" ht="21.75" customHeight="1" x14ac:dyDescent="0.3">
      <c r="A67" s="367" t="s">
        <v>168</v>
      </c>
      <c r="B67" s="367"/>
      <c r="C67" s="367"/>
      <c r="D67" s="367"/>
      <c r="E67" s="367"/>
      <c r="F67" s="367"/>
    </row>
    <row r="68" spans="1:6" ht="9.75" customHeight="1" x14ac:dyDescent="0.3"/>
    <row r="69" spans="1:6" ht="84.75" customHeight="1" x14ac:dyDescent="0.3">
      <c r="A69" s="352" t="s">
        <v>288</v>
      </c>
      <c r="B69" s="352"/>
      <c r="C69" s="352"/>
      <c r="D69" s="352"/>
      <c r="E69" s="352"/>
      <c r="F69" s="352"/>
    </row>
    <row r="70" spans="1:6" ht="9.75" customHeight="1" x14ac:dyDescent="0.3"/>
    <row r="71" spans="1:6" x14ac:dyDescent="0.3">
      <c r="A71" s="378" t="s">
        <v>170</v>
      </c>
      <c r="B71" s="378"/>
      <c r="C71" s="378"/>
      <c r="D71" s="378"/>
      <c r="E71" s="378"/>
      <c r="F71" s="378"/>
    </row>
    <row r="72" spans="1:6" x14ac:dyDescent="0.3">
      <c r="A72" s="378" t="s">
        <v>289</v>
      </c>
      <c r="B72" s="378"/>
      <c r="C72" s="378"/>
      <c r="D72" s="378"/>
      <c r="E72" s="378"/>
      <c r="F72" s="378"/>
    </row>
    <row r="73" spans="1:6" x14ac:dyDescent="0.3">
      <c r="A73" s="378" t="s">
        <v>172</v>
      </c>
      <c r="B73" s="378"/>
      <c r="C73" s="378"/>
      <c r="D73" s="378"/>
      <c r="E73" s="378"/>
      <c r="F73" s="378"/>
    </row>
    <row r="74" spans="1:6" ht="30.75" customHeight="1" x14ac:dyDescent="0.3">
      <c r="A74" s="272" t="s">
        <v>173</v>
      </c>
      <c r="B74" s="272" t="s">
        <v>290</v>
      </c>
      <c r="C74" s="272" t="s">
        <v>175</v>
      </c>
      <c r="D74" s="272" t="s">
        <v>176</v>
      </c>
      <c r="E74" s="272" t="s">
        <v>177</v>
      </c>
      <c r="F74" s="272" t="s">
        <v>320</v>
      </c>
    </row>
    <row r="75" spans="1:6" x14ac:dyDescent="0.3">
      <c r="A75" s="52" t="s">
        <v>127</v>
      </c>
      <c r="B75" s="94">
        <f>+SUM(B77:B83)</f>
        <v>3561822679.4000001</v>
      </c>
      <c r="C75" s="208">
        <f>+SUM(C77:C83)</f>
        <v>99.999999999999986</v>
      </c>
      <c r="D75" s="96"/>
      <c r="E75" s="96"/>
      <c r="F75" s="96"/>
    </row>
    <row r="76" spans="1:6" ht="9.75" customHeight="1" x14ac:dyDescent="0.3">
      <c r="A76" s="114"/>
      <c r="B76" s="209"/>
      <c r="C76" s="210"/>
      <c r="D76" s="116"/>
      <c r="E76" s="116"/>
      <c r="F76" s="116"/>
    </row>
    <row r="77" spans="1:6" ht="16.5" customHeight="1" x14ac:dyDescent="0.3">
      <c r="A77" s="114" t="s">
        <v>179</v>
      </c>
      <c r="B77" s="209">
        <v>3297261942</v>
      </c>
      <c r="C77" s="210">
        <f t="shared" ref="C77:C83" si="1">+B77/$B$75*100</f>
        <v>92.572321499043113</v>
      </c>
      <c r="D77" s="100" t="s">
        <v>180</v>
      </c>
      <c r="E77" s="100">
        <v>0</v>
      </c>
      <c r="F77" s="100" t="s">
        <v>181</v>
      </c>
    </row>
    <row r="78" spans="1:6" ht="16.5" customHeight="1" x14ac:dyDescent="0.3">
      <c r="A78" s="97" t="s">
        <v>182</v>
      </c>
      <c r="B78" s="209">
        <v>0</v>
      </c>
      <c r="C78" s="210">
        <f t="shared" si="1"/>
        <v>0</v>
      </c>
      <c r="D78" s="100">
        <v>0</v>
      </c>
      <c r="E78" s="100">
        <v>0</v>
      </c>
      <c r="F78" s="100">
        <v>0</v>
      </c>
    </row>
    <row r="79" spans="1:6" ht="16.5" customHeight="1" x14ac:dyDescent="0.3">
      <c r="A79" s="114" t="s">
        <v>183</v>
      </c>
      <c r="B79" s="98">
        <v>264560737.40000001</v>
      </c>
      <c r="C79" s="210">
        <f t="shared" si="1"/>
        <v>7.4276785009568771</v>
      </c>
      <c r="D79" s="100"/>
      <c r="E79" s="100"/>
      <c r="F79" s="100" t="s">
        <v>353</v>
      </c>
    </row>
    <row r="80" spans="1:6" ht="16.5" customHeight="1" x14ac:dyDescent="0.3">
      <c r="A80" s="103" t="s">
        <v>184</v>
      </c>
      <c r="B80" s="104">
        <v>0</v>
      </c>
      <c r="C80" s="105">
        <f t="shared" si="1"/>
        <v>0</v>
      </c>
      <c r="D80" s="106"/>
      <c r="E80" s="106"/>
      <c r="F80" s="106"/>
    </row>
    <row r="81" spans="1:6" ht="16.5" customHeight="1" x14ac:dyDescent="0.3">
      <c r="A81" s="114" t="s">
        <v>185</v>
      </c>
      <c r="B81" s="209">
        <v>0</v>
      </c>
      <c r="C81" s="210">
        <f t="shared" si="1"/>
        <v>0</v>
      </c>
      <c r="D81" s="100"/>
      <c r="E81" s="100"/>
      <c r="F81" s="100"/>
    </row>
    <row r="82" spans="1:6" ht="16.5" customHeight="1" x14ac:dyDescent="0.3">
      <c r="A82" s="114" t="s">
        <v>186</v>
      </c>
      <c r="B82" s="209">
        <v>0</v>
      </c>
      <c r="C82" s="210">
        <f t="shared" si="1"/>
        <v>0</v>
      </c>
      <c r="D82" s="100"/>
      <c r="E82" s="100"/>
      <c r="F82" s="100"/>
    </row>
    <row r="83" spans="1:6" ht="16.5" customHeight="1" x14ac:dyDescent="0.3">
      <c r="A83" s="212" t="s">
        <v>187</v>
      </c>
      <c r="B83" s="209">
        <v>0</v>
      </c>
      <c r="C83" s="210">
        <f t="shared" si="1"/>
        <v>0</v>
      </c>
      <c r="D83" s="213"/>
      <c r="E83" s="213"/>
      <c r="F83" s="213"/>
    </row>
    <row r="84" spans="1:6" ht="14.25" customHeight="1" x14ac:dyDescent="0.3">
      <c r="A84" s="410" t="s">
        <v>292</v>
      </c>
      <c r="B84" s="410"/>
      <c r="C84" s="410"/>
      <c r="D84" s="410"/>
      <c r="E84" s="410"/>
      <c r="F84" s="410"/>
    </row>
    <row r="85" spans="1:6" ht="34.5" customHeight="1" x14ac:dyDescent="0.3">
      <c r="A85" s="388" t="s">
        <v>189</v>
      </c>
      <c r="B85" s="388"/>
      <c r="C85" s="388"/>
      <c r="D85" s="388"/>
      <c r="E85" s="388"/>
      <c r="F85" s="388"/>
    </row>
    <row r="86" spans="1:6" ht="49.5" customHeight="1" x14ac:dyDescent="0.3">
      <c r="A86" s="389" t="s">
        <v>293</v>
      </c>
      <c r="B86" s="389"/>
      <c r="C86" s="389"/>
      <c r="D86" s="389"/>
      <c r="E86" s="389"/>
      <c r="F86" s="389"/>
    </row>
    <row r="87" spans="1:6" ht="9.75" customHeight="1" x14ac:dyDescent="0.3">
      <c r="A87" s="114"/>
      <c r="B87" s="115"/>
      <c r="C87" s="116"/>
    </row>
    <row r="88" spans="1:6" ht="18" customHeight="1" x14ac:dyDescent="0.3">
      <c r="A88" s="378" t="s">
        <v>191</v>
      </c>
      <c r="B88" s="378"/>
      <c r="C88" s="378"/>
      <c r="D88" s="378"/>
      <c r="E88" s="378"/>
      <c r="F88" s="378"/>
    </row>
    <row r="89" spans="1:6" ht="18" customHeight="1" x14ac:dyDescent="0.3">
      <c r="A89" s="378" t="s">
        <v>192</v>
      </c>
      <c r="B89" s="378"/>
      <c r="C89" s="378"/>
      <c r="D89" s="378"/>
      <c r="E89" s="378"/>
      <c r="F89" s="378"/>
    </row>
    <row r="90" spans="1:6" s="305" customFormat="1" ht="18" customHeight="1" x14ac:dyDescent="0.3">
      <c r="A90" s="428" t="s">
        <v>172</v>
      </c>
      <c r="B90" s="428"/>
      <c r="C90" s="428"/>
      <c r="D90" s="428"/>
      <c r="E90" s="428"/>
      <c r="F90" s="428"/>
    </row>
    <row r="91" spans="1:6" ht="34.5" customHeight="1" x14ac:dyDescent="0.3">
      <c r="A91" s="117" t="s">
        <v>193</v>
      </c>
      <c r="B91" s="117" t="s">
        <v>194</v>
      </c>
      <c r="C91" s="93" t="s">
        <v>329</v>
      </c>
      <c r="D91" s="93" t="s">
        <v>330</v>
      </c>
      <c r="E91" s="93" t="s">
        <v>331</v>
      </c>
      <c r="F91" s="93" t="s">
        <v>332</v>
      </c>
    </row>
    <row r="92" spans="1:6" ht="18" customHeight="1" x14ac:dyDescent="0.3">
      <c r="A92" s="52" t="s">
        <v>127</v>
      </c>
      <c r="B92" s="118"/>
      <c r="C92" s="94">
        <f>+C94</f>
        <v>0</v>
      </c>
      <c r="D92" s="94">
        <f>+D94</f>
        <v>3022490113.5</v>
      </c>
      <c r="E92" s="94">
        <f>+E94</f>
        <v>274771828.5</v>
      </c>
      <c r="F92" s="94">
        <f>+F94</f>
        <v>3297261942</v>
      </c>
    </row>
    <row r="93" spans="1:6" ht="9.75" customHeight="1" x14ac:dyDescent="0.3">
      <c r="A93" s="55"/>
      <c r="B93" s="119"/>
      <c r="C93" s="72"/>
      <c r="D93" s="72"/>
      <c r="E93" s="72"/>
      <c r="F93" s="120"/>
    </row>
    <row r="94" spans="1:6" ht="17.25" customHeight="1" x14ac:dyDescent="0.3">
      <c r="A94" s="390" t="s">
        <v>196</v>
      </c>
      <c r="B94" s="390"/>
      <c r="C94" s="122">
        <f>+C95+C99</f>
        <v>0</v>
      </c>
      <c r="D94" s="122">
        <f>+D95+D99</f>
        <v>3022490113.5</v>
      </c>
      <c r="E94" s="122">
        <f>+E95+E99</f>
        <v>274771828.5</v>
      </c>
      <c r="F94" s="122">
        <f>+F95+F99</f>
        <v>3297261942</v>
      </c>
    </row>
    <row r="95" spans="1:6" x14ac:dyDescent="0.3">
      <c r="A95" s="123" t="s">
        <v>197</v>
      </c>
      <c r="B95" s="124" t="s">
        <v>198</v>
      </c>
      <c r="C95" s="72">
        <f t="shared" ref="C95:E97" si="2">+C96</f>
        <v>0</v>
      </c>
      <c r="D95" s="72">
        <f t="shared" si="2"/>
        <v>3022490113.5</v>
      </c>
      <c r="E95" s="72">
        <f t="shared" si="2"/>
        <v>274771828.5</v>
      </c>
      <c r="F95" s="125">
        <f t="shared" ref="F95:F102" si="3">+C95+D95+E95</f>
        <v>3297261942</v>
      </c>
    </row>
    <row r="96" spans="1:6" x14ac:dyDescent="0.3">
      <c r="A96" s="123" t="s">
        <v>199</v>
      </c>
      <c r="B96" s="124" t="s">
        <v>2</v>
      </c>
      <c r="C96" s="126">
        <f t="shared" si="2"/>
        <v>0</v>
      </c>
      <c r="D96" s="126">
        <f t="shared" si="2"/>
        <v>3022490113.5</v>
      </c>
      <c r="E96" s="126">
        <f t="shared" si="2"/>
        <v>274771828.5</v>
      </c>
      <c r="F96" s="127">
        <f t="shared" si="3"/>
        <v>3297261942</v>
      </c>
    </row>
    <row r="97" spans="1:6" x14ac:dyDescent="0.3">
      <c r="A97" s="123" t="s">
        <v>200</v>
      </c>
      <c r="B97" s="124" t="s">
        <v>201</v>
      </c>
      <c r="C97" s="139">
        <f t="shared" si="2"/>
        <v>0</v>
      </c>
      <c r="D97" s="139">
        <f t="shared" si="2"/>
        <v>3022490113.5</v>
      </c>
      <c r="E97" s="139">
        <f t="shared" si="2"/>
        <v>274771828.5</v>
      </c>
      <c r="F97" s="127">
        <f t="shared" si="3"/>
        <v>3297261942</v>
      </c>
    </row>
    <row r="98" spans="1:6" x14ac:dyDescent="0.3">
      <c r="A98" s="128" t="s">
        <v>202</v>
      </c>
      <c r="B98" s="129" t="s">
        <v>203</v>
      </c>
      <c r="C98" s="280">
        <v>0</v>
      </c>
      <c r="D98" s="280">
        <v>3022490113.5</v>
      </c>
      <c r="E98" s="280">
        <v>274771828.5</v>
      </c>
      <c r="F98" s="131">
        <f t="shared" si="3"/>
        <v>3297261942</v>
      </c>
    </row>
    <row r="99" spans="1:6" x14ac:dyDescent="0.3">
      <c r="A99" s="123" t="s">
        <v>204</v>
      </c>
      <c r="B99" s="124" t="s">
        <v>205</v>
      </c>
      <c r="C99" s="282">
        <f t="shared" ref="C99:E101" si="4">+C100</f>
        <v>0</v>
      </c>
      <c r="D99" s="282">
        <f t="shared" si="4"/>
        <v>0</v>
      </c>
      <c r="E99" s="282">
        <f t="shared" si="4"/>
        <v>0</v>
      </c>
      <c r="F99" s="125">
        <f t="shared" si="3"/>
        <v>0</v>
      </c>
    </row>
    <row r="100" spans="1:6" x14ac:dyDescent="0.3">
      <c r="A100" s="123" t="s">
        <v>206</v>
      </c>
      <c r="B100" s="124" t="s">
        <v>1</v>
      </c>
      <c r="C100" s="139">
        <f t="shared" si="4"/>
        <v>0</v>
      </c>
      <c r="D100" s="139">
        <f t="shared" si="4"/>
        <v>0</v>
      </c>
      <c r="E100" s="139">
        <f t="shared" si="4"/>
        <v>0</v>
      </c>
      <c r="F100" s="127">
        <f t="shared" si="3"/>
        <v>0</v>
      </c>
    </row>
    <row r="101" spans="1:6" x14ac:dyDescent="0.3">
      <c r="A101" s="123" t="s">
        <v>207</v>
      </c>
      <c r="B101" s="124" t="s">
        <v>208</v>
      </c>
      <c r="C101" s="139">
        <f t="shared" si="4"/>
        <v>0</v>
      </c>
      <c r="D101" s="139">
        <f t="shared" si="4"/>
        <v>0</v>
      </c>
      <c r="E101" s="139">
        <f t="shared" si="4"/>
        <v>0</v>
      </c>
      <c r="F101" s="127">
        <f t="shared" si="3"/>
        <v>0</v>
      </c>
    </row>
    <row r="102" spans="1:6" x14ac:dyDescent="0.3">
      <c r="A102" s="128" t="s">
        <v>209</v>
      </c>
      <c r="B102" s="129" t="s">
        <v>210</v>
      </c>
      <c r="C102" s="280">
        <v>0</v>
      </c>
      <c r="D102" s="280">
        <v>0</v>
      </c>
      <c r="E102" s="280">
        <v>0</v>
      </c>
      <c r="F102" s="131">
        <f t="shared" si="3"/>
        <v>0</v>
      </c>
    </row>
    <row r="103" spans="1:6" ht="9.75" customHeight="1" x14ac:dyDescent="0.3">
      <c r="A103" s="132"/>
      <c r="B103" s="133"/>
      <c r="C103" s="284"/>
      <c r="D103" s="284"/>
      <c r="E103" s="284"/>
      <c r="F103" s="285"/>
    </row>
    <row r="104" spans="1:6" x14ac:dyDescent="0.3">
      <c r="A104" s="410" t="s">
        <v>292</v>
      </c>
      <c r="B104" s="410"/>
      <c r="C104" s="410"/>
      <c r="D104" s="410"/>
      <c r="E104" s="410"/>
      <c r="F104" s="410"/>
    </row>
    <row r="105" spans="1:6" ht="34.5" customHeight="1" x14ac:dyDescent="0.3">
      <c r="A105" s="391" t="s">
        <v>295</v>
      </c>
      <c r="B105" s="391"/>
      <c r="C105" s="391"/>
      <c r="D105" s="391"/>
      <c r="E105" s="391"/>
      <c r="F105" s="391"/>
    </row>
    <row r="106" spans="1:6" ht="49.5" customHeight="1" x14ac:dyDescent="0.3">
      <c r="A106" s="389" t="s">
        <v>296</v>
      </c>
      <c r="B106" s="389"/>
      <c r="C106" s="389"/>
      <c r="D106" s="389"/>
      <c r="E106" s="389"/>
      <c r="F106" s="389"/>
    </row>
    <row r="107" spans="1:6" ht="9.75" customHeight="1" x14ac:dyDescent="0.3">
      <c r="A107" s="114"/>
      <c r="B107" s="115"/>
      <c r="C107" s="116"/>
    </row>
    <row r="108" spans="1:6" x14ac:dyDescent="0.3">
      <c r="A108" s="378" t="s">
        <v>212</v>
      </c>
      <c r="B108" s="378"/>
      <c r="C108" s="378"/>
      <c r="D108" s="378"/>
      <c r="E108" s="378"/>
      <c r="F108" s="378"/>
    </row>
    <row r="109" spans="1:6" ht="33" customHeight="1" x14ac:dyDescent="0.3">
      <c r="A109" s="379" t="s">
        <v>213</v>
      </c>
      <c r="B109" s="379"/>
      <c r="C109" s="379"/>
      <c r="D109" s="379"/>
      <c r="E109" s="379"/>
      <c r="F109" s="379"/>
    </row>
    <row r="110" spans="1:6" s="305" customFormat="1" ht="15" customHeight="1" x14ac:dyDescent="0.3">
      <c r="A110" s="428" t="s">
        <v>172</v>
      </c>
      <c r="B110" s="428"/>
      <c r="C110" s="428"/>
      <c r="D110" s="428"/>
      <c r="E110" s="428"/>
      <c r="F110" s="428"/>
    </row>
    <row r="111" spans="1:6" ht="33" customHeight="1" x14ac:dyDescent="0.3">
      <c r="A111" s="93" t="s">
        <v>193</v>
      </c>
      <c r="B111" s="117" t="s">
        <v>214</v>
      </c>
      <c r="C111" s="93" t="s">
        <v>329</v>
      </c>
      <c r="D111" s="93" t="s">
        <v>330</v>
      </c>
      <c r="E111" s="93" t="s">
        <v>331</v>
      </c>
      <c r="F111" s="93" t="s">
        <v>332</v>
      </c>
    </row>
    <row r="112" spans="1:6" ht="18" customHeight="1" x14ac:dyDescent="0.3">
      <c r="A112" s="52" t="s">
        <v>127</v>
      </c>
      <c r="B112" s="118"/>
      <c r="C112" s="94">
        <f>+C114+C126</f>
        <v>464289721.44999999</v>
      </c>
      <c r="D112" s="94">
        <f>+D114+D126</f>
        <v>478957222.05000001</v>
      </c>
      <c r="E112" s="94">
        <f>+E114+E126</f>
        <v>468754936.39999998</v>
      </c>
      <c r="F112" s="94">
        <f>+F114</f>
        <v>1412001879.9000001</v>
      </c>
    </row>
    <row r="113" spans="1:6" ht="9.75" customHeight="1" x14ac:dyDescent="0.3">
      <c r="A113" s="55"/>
      <c r="B113" s="119"/>
      <c r="C113" s="72"/>
      <c r="D113" s="72"/>
      <c r="E113" s="72"/>
      <c r="F113" s="120"/>
    </row>
    <row r="114" spans="1:6" ht="18" customHeight="1" x14ac:dyDescent="0.3">
      <c r="A114" s="390" t="s">
        <v>297</v>
      </c>
      <c r="B114" s="390"/>
      <c r="C114" s="122">
        <f>+SUM(C115:C124)</f>
        <v>464289721.44999999</v>
      </c>
      <c r="D114" s="122">
        <f>+SUM(D115:D124)</f>
        <v>478957222.05000001</v>
      </c>
      <c r="E114" s="122">
        <f>+SUM(E115:E124)</f>
        <v>468754936.39999998</v>
      </c>
      <c r="F114" s="122">
        <f>+SUM(F115:F124)</f>
        <v>1412001879.9000001</v>
      </c>
    </row>
    <row r="115" spans="1:6" x14ac:dyDescent="0.3">
      <c r="A115" s="123">
        <v>0</v>
      </c>
      <c r="B115" s="124" t="s">
        <v>216</v>
      </c>
      <c r="C115" s="126">
        <v>0</v>
      </c>
      <c r="D115" s="126">
        <v>0</v>
      </c>
      <c r="E115" s="126">
        <v>0</v>
      </c>
      <c r="F115" s="127">
        <f t="shared" ref="F115:F124" si="5">+C115+D115+E115</f>
        <v>0</v>
      </c>
    </row>
    <row r="116" spans="1:6" x14ac:dyDescent="0.3">
      <c r="A116" s="123">
        <v>1</v>
      </c>
      <c r="B116" s="124" t="s">
        <v>3</v>
      </c>
      <c r="C116" s="126">
        <v>0</v>
      </c>
      <c r="D116" s="138">
        <v>0</v>
      </c>
      <c r="E116" s="138">
        <f>74078484.96+890880</f>
        <v>74969364.959999993</v>
      </c>
      <c r="F116" s="127">
        <f t="shared" si="5"/>
        <v>74969364.959999993</v>
      </c>
    </row>
    <row r="117" spans="1:6" x14ac:dyDescent="0.3">
      <c r="A117" s="123">
        <v>2</v>
      </c>
      <c r="B117" s="124" t="s">
        <v>217</v>
      </c>
      <c r="C117" s="126">
        <v>0</v>
      </c>
      <c r="D117" s="126">
        <v>0</v>
      </c>
      <c r="E117" s="126">
        <v>0</v>
      </c>
      <c r="F117" s="127">
        <f t="shared" si="5"/>
        <v>0</v>
      </c>
    </row>
    <row r="118" spans="1:6" x14ac:dyDescent="0.3">
      <c r="A118" s="123">
        <v>3</v>
      </c>
      <c r="B118" s="124" t="s">
        <v>218</v>
      </c>
      <c r="C118" s="126">
        <v>0</v>
      </c>
      <c r="D118" s="126">
        <v>0</v>
      </c>
      <c r="E118" s="126">
        <v>0</v>
      </c>
      <c r="F118" s="127">
        <f t="shared" si="5"/>
        <v>0</v>
      </c>
    </row>
    <row r="119" spans="1:6" x14ac:dyDescent="0.3">
      <c r="A119" s="123">
        <v>4</v>
      </c>
      <c r="B119" s="124" t="s">
        <v>219</v>
      </c>
      <c r="C119" s="126">
        <v>0</v>
      </c>
      <c r="D119" s="126">
        <v>0</v>
      </c>
      <c r="E119" s="126">
        <v>0</v>
      </c>
      <c r="F119" s="127">
        <f t="shared" si="5"/>
        <v>0</v>
      </c>
    </row>
    <row r="120" spans="1:6" x14ac:dyDescent="0.3">
      <c r="A120" s="123">
        <v>5</v>
      </c>
      <c r="B120" s="124" t="s">
        <v>220</v>
      </c>
      <c r="C120" s="139">
        <v>0</v>
      </c>
      <c r="D120" s="139">
        <v>0</v>
      </c>
      <c r="E120" s="139">
        <v>0</v>
      </c>
      <c r="F120" s="127">
        <f t="shared" si="5"/>
        <v>0</v>
      </c>
    </row>
    <row r="121" spans="1:6" x14ac:dyDescent="0.3">
      <c r="A121" s="123">
        <v>6</v>
      </c>
      <c r="B121" s="124" t="s">
        <v>2</v>
      </c>
      <c r="C121" s="139">
        <v>464289721.44999999</v>
      </c>
      <c r="D121" s="139">
        <v>478957222.05000001</v>
      </c>
      <c r="E121" s="139">
        <v>393785571.44</v>
      </c>
      <c r="F121" s="127">
        <f t="shared" si="5"/>
        <v>1337032514.9400001</v>
      </c>
    </row>
    <row r="122" spans="1:6" x14ac:dyDescent="0.3">
      <c r="A122" s="123">
        <v>7</v>
      </c>
      <c r="B122" s="124" t="s">
        <v>1</v>
      </c>
      <c r="C122" s="139">
        <v>0</v>
      </c>
      <c r="D122" s="139">
        <v>0</v>
      </c>
      <c r="E122" s="139">
        <v>0</v>
      </c>
      <c r="F122" s="127">
        <f t="shared" si="5"/>
        <v>0</v>
      </c>
    </row>
    <row r="123" spans="1:6" x14ac:dyDescent="0.3">
      <c r="A123" s="123">
        <v>8</v>
      </c>
      <c r="B123" s="124" t="s">
        <v>221</v>
      </c>
      <c r="C123" s="139">
        <v>0</v>
      </c>
      <c r="D123" s="139">
        <v>0</v>
      </c>
      <c r="E123" s="139">
        <v>0</v>
      </c>
      <c r="F123" s="127">
        <f t="shared" si="5"/>
        <v>0</v>
      </c>
    </row>
    <row r="124" spans="1:6" x14ac:dyDescent="0.3">
      <c r="A124" s="123">
        <v>9</v>
      </c>
      <c r="B124" s="124" t="s">
        <v>222</v>
      </c>
      <c r="C124" s="139">
        <v>0</v>
      </c>
      <c r="D124" s="139">
        <v>0</v>
      </c>
      <c r="E124" s="139">
        <v>0</v>
      </c>
      <c r="F124" s="127">
        <f t="shared" si="5"/>
        <v>0</v>
      </c>
    </row>
    <row r="125" spans="1:6" ht="9.75" customHeight="1" x14ac:dyDescent="0.3">
      <c r="C125" s="140"/>
      <c r="D125" s="140"/>
      <c r="E125" s="140"/>
      <c r="F125" s="140"/>
    </row>
    <row r="126" spans="1:6" ht="18" customHeight="1" x14ac:dyDescent="0.3">
      <c r="A126" s="390" t="s">
        <v>298</v>
      </c>
      <c r="B126" s="390"/>
      <c r="C126" s="122">
        <f>+C127</f>
        <v>0</v>
      </c>
      <c r="D126" s="122">
        <f>+D127</f>
        <v>0</v>
      </c>
      <c r="E126" s="122">
        <f>+E127</f>
        <v>0</v>
      </c>
      <c r="F126" s="122">
        <f>+F127</f>
        <v>0</v>
      </c>
    </row>
    <row r="127" spans="1:6" ht="18" customHeight="1" x14ac:dyDescent="0.3">
      <c r="A127" s="123">
        <v>6</v>
      </c>
      <c r="B127" s="124" t="s">
        <v>2</v>
      </c>
      <c r="C127" s="139">
        <f>+C128</f>
        <v>0</v>
      </c>
      <c r="D127" s="139">
        <f>+D128</f>
        <v>0</v>
      </c>
      <c r="E127" s="139">
        <f>+E128</f>
        <v>0</v>
      </c>
      <c r="F127" s="140">
        <f>+C127+D127+E127</f>
        <v>0</v>
      </c>
    </row>
    <row r="128" spans="1:6" ht="18" customHeight="1" x14ac:dyDescent="0.3">
      <c r="A128" s="141" t="s">
        <v>224</v>
      </c>
      <c r="B128" s="142" t="s">
        <v>225</v>
      </c>
      <c r="C128" s="143">
        <v>0</v>
      </c>
      <c r="D128" s="143">
        <v>0</v>
      </c>
      <c r="E128" s="143">
        <v>0</v>
      </c>
      <c r="F128" s="144">
        <f>+C128+D128+E128</f>
        <v>0</v>
      </c>
    </row>
    <row r="129" spans="1:6" ht="15.75" customHeight="1" x14ac:dyDescent="0.3">
      <c r="A129" s="411" t="s">
        <v>226</v>
      </c>
      <c r="B129" s="411"/>
      <c r="C129" s="411"/>
      <c r="D129" s="411"/>
      <c r="E129" s="411"/>
      <c r="F129" s="411"/>
    </row>
    <row r="130" spans="1:6" ht="15" customHeight="1" x14ac:dyDescent="0.3">
      <c r="A130" s="410" t="s">
        <v>292</v>
      </c>
      <c r="B130" s="410"/>
      <c r="C130" s="410"/>
      <c r="D130" s="410"/>
      <c r="E130" s="410"/>
      <c r="F130" s="410"/>
    </row>
    <row r="131" spans="1:6" ht="75" customHeight="1" x14ac:dyDescent="0.3">
      <c r="A131" s="391" t="s">
        <v>228</v>
      </c>
      <c r="B131" s="391"/>
      <c r="C131" s="391"/>
      <c r="D131" s="391"/>
      <c r="E131" s="391"/>
      <c r="F131" s="391"/>
    </row>
    <row r="132" spans="1:6" ht="49.5" customHeight="1" x14ac:dyDescent="0.3">
      <c r="A132" s="389" t="s">
        <v>368</v>
      </c>
      <c r="B132" s="389"/>
      <c r="C132" s="389"/>
      <c r="D132" s="389"/>
      <c r="E132" s="389"/>
      <c r="F132" s="389"/>
    </row>
    <row r="133" spans="1:6" ht="9.75" customHeight="1" x14ac:dyDescent="0.3">
      <c r="A133" s="84"/>
      <c r="B133" s="84"/>
      <c r="C133" s="84"/>
      <c r="D133" s="84"/>
      <c r="E133" s="84"/>
      <c r="F133" s="84"/>
    </row>
    <row r="134" spans="1:6" x14ac:dyDescent="0.3">
      <c r="A134" s="378" t="s">
        <v>230</v>
      </c>
      <c r="B134" s="378"/>
      <c r="C134" s="378"/>
      <c r="D134" s="378"/>
      <c r="E134" s="378"/>
      <c r="F134" s="378"/>
    </row>
    <row r="135" spans="1:6" x14ac:dyDescent="0.3">
      <c r="A135" s="378" t="s">
        <v>231</v>
      </c>
      <c r="B135" s="378"/>
      <c r="C135" s="378"/>
      <c r="D135" s="378"/>
      <c r="E135" s="378"/>
      <c r="F135" s="378"/>
    </row>
    <row r="136" spans="1:6" x14ac:dyDescent="0.3">
      <c r="A136" s="378" t="s">
        <v>172</v>
      </c>
      <c r="B136" s="378"/>
      <c r="C136" s="378"/>
      <c r="D136" s="378"/>
      <c r="E136" s="378"/>
      <c r="F136" s="378"/>
    </row>
    <row r="137" spans="1:6" ht="17.399999999999999" x14ac:dyDescent="0.3">
      <c r="A137" s="93" t="s">
        <v>232</v>
      </c>
      <c r="B137" s="93" t="s">
        <v>329</v>
      </c>
      <c r="C137" s="93" t="s">
        <v>330</v>
      </c>
      <c r="D137" s="93" t="s">
        <v>331</v>
      </c>
      <c r="E137" s="93" t="s">
        <v>332</v>
      </c>
      <c r="F137" s="306"/>
    </row>
    <row r="138" spans="1:6" x14ac:dyDescent="0.3">
      <c r="A138" s="147" t="s">
        <v>233</v>
      </c>
      <c r="B138" s="115">
        <v>-3583278318.5999999</v>
      </c>
      <c r="C138" s="115">
        <f>+B142</f>
        <v>-4047568040.0499997</v>
      </c>
      <c r="D138" s="115">
        <f>+C142</f>
        <v>-1504035148.5999997</v>
      </c>
      <c r="E138" s="149">
        <f>+B138</f>
        <v>-3583278318.5999999</v>
      </c>
      <c r="F138" s="307"/>
    </row>
    <row r="139" spans="1:6" x14ac:dyDescent="0.3">
      <c r="A139" s="147" t="s">
        <v>234</v>
      </c>
      <c r="B139" s="115">
        <f>+C94</f>
        <v>0</v>
      </c>
      <c r="C139" s="115">
        <f>+D94</f>
        <v>3022490113.5</v>
      </c>
      <c r="D139" s="115">
        <f>+E94</f>
        <v>274771828.5</v>
      </c>
      <c r="E139" s="149">
        <f>+SUM(B139:D139)</f>
        <v>3297261942</v>
      </c>
      <c r="F139" s="307"/>
    </row>
    <row r="140" spans="1:6" x14ac:dyDescent="0.3">
      <c r="A140" s="152" t="s">
        <v>235</v>
      </c>
      <c r="B140" s="153">
        <f>+B138+B139</f>
        <v>-3583278318.5999999</v>
      </c>
      <c r="C140" s="153">
        <f>+C138+C139</f>
        <v>-1025077926.5499997</v>
      </c>
      <c r="D140" s="153">
        <f>+D138+D139</f>
        <v>-1229263320.0999997</v>
      </c>
      <c r="E140" s="153">
        <f>+E138+E139</f>
        <v>-286016376.5999999</v>
      </c>
      <c r="F140" s="307"/>
    </row>
    <row r="141" spans="1:6" x14ac:dyDescent="0.3">
      <c r="A141" s="147" t="s">
        <v>236</v>
      </c>
      <c r="B141" s="115">
        <f>+C114</f>
        <v>464289721.44999999</v>
      </c>
      <c r="C141" s="115">
        <f>+D114</f>
        <v>478957222.05000001</v>
      </c>
      <c r="D141" s="115">
        <f>+E114</f>
        <v>468754936.39999998</v>
      </c>
      <c r="E141" s="149">
        <f>+SUM(B141:D141)</f>
        <v>1412001879.9000001</v>
      </c>
      <c r="F141" s="307"/>
    </row>
    <row r="142" spans="1:6" x14ac:dyDescent="0.3">
      <c r="A142" s="152" t="s">
        <v>237</v>
      </c>
      <c r="B142" s="153">
        <f>+B140-B141</f>
        <v>-4047568040.0499997</v>
      </c>
      <c r="C142" s="153">
        <f>+C140-C141</f>
        <v>-1504035148.5999997</v>
      </c>
      <c r="D142" s="153">
        <f>+D140-D141</f>
        <v>-1698018256.4999995</v>
      </c>
      <c r="E142" s="153">
        <f>+E140-E141</f>
        <v>-1698018256.5</v>
      </c>
      <c r="F142" s="307"/>
    </row>
    <row r="143" spans="1:6" x14ac:dyDescent="0.3">
      <c r="A143" s="410" t="s">
        <v>292</v>
      </c>
      <c r="B143" s="410"/>
      <c r="C143" s="410"/>
      <c r="D143" s="410"/>
      <c r="E143" s="410"/>
      <c r="F143" s="169"/>
    </row>
    <row r="144" spans="1:6" ht="18" customHeight="1" x14ac:dyDescent="0.3">
      <c r="A144" s="394" t="s">
        <v>239</v>
      </c>
      <c r="B144" s="394"/>
      <c r="C144" s="394"/>
      <c r="D144" s="394"/>
      <c r="E144" s="394"/>
      <c r="F144" s="157"/>
    </row>
    <row r="145" spans="1:6" ht="52.5" customHeight="1" x14ac:dyDescent="0.3">
      <c r="A145" s="395" t="s">
        <v>333</v>
      </c>
      <c r="B145" s="395"/>
      <c r="C145" s="395"/>
      <c r="D145" s="395"/>
      <c r="E145" s="395"/>
      <c r="F145" s="395"/>
    </row>
    <row r="146" spans="1:6" ht="18" customHeight="1" x14ac:dyDescent="0.3">
      <c r="A146" s="395" t="s">
        <v>241</v>
      </c>
      <c r="B146" s="395"/>
      <c r="C146" s="395"/>
      <c r="D146" s="395"/>
      <c r="E146" s="395"/>
      <c r="F146" s="395"/>
    </row>
    <row r="147" spans="1:6" ht="18" customHeight="1" x14ac:dyDescent="0.3">
      <c r="A147" s="395" t="s">
        <v>242</v>
      </c>
      <c r="B147" s="395"/>
      <c r="C147" s="395"/>
      <c r="D147" s="395"/>
      <c r="E147" s="395"/>
      <c r="F147" s="395"/>
    </row>
    <row r="148" spans="1:6" ht="18" customHeight="1" x14ac:dyDescent="0.3">
      <c r="A148" s="395" t="s">
        <v>243</v>
      </c>
      <c r="B148" s="395"/>
      <c r="C148" s="395"/>
      <c r="D148" s="395"/>
      <c r="E148" s="395"/>
      <c r="F148" s="395"/>
    </row>
    <row r="149" spans="1:6" ht="18" customHeight="1" x14ac:dyDescent="0.3">
      <c r="A149" s="396" t="s">
        <v>244</v>
      </c>
      <c r="B149" s="396"/>
      <c r="C149" s="396"/>
      <c r="D149" s="396"/>
      <c r="E149" s="396"/>
      <c r="F149" s="396"/>
    </row>
    <row r="150" spans="1:6" x14ac:dyDescent="0.3">
      <c r="A150" s="158" t="s">
        <v>245</v>
      </c>
      <c r="B150" s="159"/>
      <c r="C150" s="159"/>
      <c r="D150" s="159"/>
      <c r="E150" s="159"/>
      <c r="F150" s="160"/>
    </row>
    <row r="151" spans="1:6" ht="39.75" customHeight="1" x14ac:dyDescent="0.3">
      <c r="A151" s="429" t="s">
        <v>300</v>
      </c>
      <c r="B151" s="429"/>
      <c r="C151" s="429"/>
      <c r="D151" s="429"/>
      <c r="E151" s="429"/>
      <c r="F151" s="429"/>
    </row>
    <row r="152" spans="1:6" ht="9.75" customHeight="1" x14ac:dyDescent="0.3">
      <c r="A152" s="113"/>
      <c r="B152" s="113"/>
      <c r="C152" s="113"/>
      <c r="D152" s="113"/>
      <c r="E152" s="113"/>
      <c r="F152" s="169"/>
    </row>
    <row r="153" spans="1:6" x14ac:dyDescent="0.3">
      <c r="A153" s="113"/>
      <c r="B153" s="378" t="s">
        <v>246</v>
      </c>
      <c r="C153" s="378"/>
      <c r="D153" s="378"/>
      <c r="F153" s="169"/>
    </row>
    <row r="154" spans="1:6" ht="17.25" customHeight="1" x14ac:dyDescent="0.3">
      <c r="A154" s="113"/>
      <c r="B154" s="379" t="s">
        <v>247</v>
      </c>
      <c r="C154" s="379"/>
      <c r="D154" s="379"/>
      <c r="F154" s="169"/>
    </row>
    <row r="155" spans="1:6" x14ac:dyDescent="0.3">
      <c r="A155" s="113"/>
      <c r="B155" s="378" t="s">
        <v>172</v>
      </c>
      <c r="C155" s="378"/>
      <c r="D155" s="378"/>
      <c r="F155" s="169"/>
    </row>
    <row r="156" spans="1:6" ht="17.25" customHeight="1" x14ac:dyDescent="0.3">
      <c r="A156" s="113"/>
      <c r="B156" s="380" t="s">
        <v>232</v>
      </c>
      <c r="C156" s="380"/>
      <c r="D156" s="50" t="s">
        <v>334</v>
      </c>
      <c r="F156" s="169"/>
    </row>
    <row r="157" spans="1:6" x14ac:dyDescent="0.3">
      <c r="A157" s="113"/>
      <c r="B157" s="398" t="s">
        <v>249</v>
      </c>
      <c r="C157" s="398"/>
      <c r="D157" s="50"/>
      <c r="F157" s="169"/>
    </row>
    <row r="158" spans="1:6" x14ac:dyDescent="0.3">
      <c r="A158" s="113"/>
      <c r="B158" s="162" t="s">
        <v>250</v>
      </c>
      <c r="D158" s="115">
        <v>0</v>
      </c>
      <c r="F158" s="169"/>
    </row>
    <row r="159" spans="1:6" x14ac:dyDescent="0.3">
      <c r="A159" s="113"/>
      <c r="B159" s="162" t="s">
        <v>251</v>
      </c>
      <c r="D159" s="115">
        <v>0</v>
      </c>
      <c r="F159" s="169"/>
    </row>
    <row r="160" spans="1:6" x14ac:dyDescent="0.3">
      <c r="A160" s="113"/>
      <c r="B160" s="399" t="s">
        <v>127</v>
      </c>
      <c r="C160" s="399"/>
      <c r="D160" s="153">
        <f>+D158+D159</f>
        <v>0</v>
      </c>
      <c r="F160" s="169"/>
    </row>
    <row r="161" spans="1:6" ht="9.75" customHeight="1" x14ac:dyDescent="0.3">
      <c r="A161" s="113"/>
      <c r="B161" s="162"/>
      <c r="D161" s="115"/>
      <c r="F161" s="169"/>
    </row>
    <row r="162" spans="1:6" x14ac:dyDescent="0.3">
      <c r="A162" s="113"/>
      <c r="B162" s="398" t="s">
        <v>252</v>
      </c>
      <c r="C162" s="398"/>
      <c r="D162" s="50" t="s">
        <v>334</v>
      </c>
      <c r="F162" s="169"/>
    </row>
    <row r="163" spans="1:6" x14ac:dyDescent="0.3">
      <c r="A163" s="113"/>
      <c r="B163" s="162" t="s">
        <v>250</v>
      </c>
      <c r="D163" s="115">
        <v>0</v>
      </c>
      <c r="F163" s="169"/>
    </row>
    <row r="164" spans="1:6" x14ac:dyDescent="0.3">
      <c r="B164" s="162" t="s">
        <v>253</v>
      </c>
      <c r="D164" s="115">
        <v>0</v>
      </c>
    </row>
    <row r="165" spans="1:6" x14ac:dyDescent="0.3">
      <c r="B165" s="399" t="s">
        <v>254</v>
      </c>
      <c r="C165" s="399"/>
      <c r="D165" s="153">
        <f>+D163+D164</f>
        <v>0</v>
      </c>
    </row>
    <row r="166" spans="1:6" ht="9.75" customHeight="1" x14ac:dyDescent="0.3">
      <c r="B166" s="162"/>
      <c r="D166" s="149"/>
    </row>
    <row r="167" spans="1:6" x14ac:dyDescent="0.3">
      <c r="B167" s="398" t="s">
        <v>255</v>
      </c>
      <c r="C167" s="398"/>
      <c r="D167" s="50" t="s">
        <v>334</v>
      </c>
    </row>
    <row r="168" spans="1:6" x14ac:dyDescent="0.3">
      <c r="B168" s="162" t="s">
        <v>250</v>
      </c>
      <c r="D168" s="115">
        <f>+D158-D163</f>
        <v>0</v>
      </c>
    </row>
    <row r="169" spans="1:6" x14ac:dyDescent="0.3">
      <c r="B169" s="162" t="s">
        <v>251</v>
      </c>
      <c r="D169" s="115">
        <f>+D159-D164</f>
        <v>0</v>
      </c>
    </row>
    <row r="170" spans="1:6" x14ac:dyDescent="0.3">
      <c r="B170" s="399" t="s">
        <v>256</v>
      </c>
      <c r="C170" s="399"/>
      <c r="D170" s="154">
        <f>+D168+D169</f>
        <v>0</v>
      </c>
    </row>
    <row r="171" spans="1:6" x14ac:dyDescent="0.3">
      <c r="B171" s="166" t="s">
        <v>257</v>
      </c>
      <c r="C171" s="167"/>
      <c r="D171" s="168"/>
      <c r="F171" s="169">
        <f>+D163-F174</f>
        <v>0</v>
      </c>
    </row>
    <row r="172" spans="1:6" x14ac:dyDescent="0.3">
      <c r="B172" s="170"/>
      <c r="C172" s="171"/>
      <c r="D172" s="168"/>
    </row>
    <row r="173" spans="1:6" x14ac:dyDescent="0.3">
      <c r="A173" s="51" t="s">
        <v>193</v>
      </c>
      <c r="B173" s="51" t="s">
        <v>258</v>
      </c>
      <c r="C173" s="51" t="s">
        <v>329</v>
      </c>
      <c r="D173" s="51" t="s">
        <v>330</v>
      </c>
      <c r="E173" s="51" t="s">
        <v>331</v>
      </c>
      <c r="F173" s="51" t="s">
        <v>332</v>
      </c>
    </row>
    <row r="174" spans="1:6" x14ac:dyDescent="0.3">
      <c r="A174" s="308" t="s">
        <v>259</v>
      </c>
      <c r="B174" s="173"/>
      <c r="C174" s="174">
        <f>+SUM(C175:C184)</f>
        <v>0</v>
      </c>
      <c r="D174" s="174">
        <f>+SUM(D175:D184)</f>
        <v>0</v>
      </c>
      <c r="E174" s="174">
        <f>+SUM(E175:E184)</f>
        <v>0</v>
      </c>
      <c r="F174" s="174">
        <f>+SUM(F175:F184)</f>
        <v>0</v>
      </c>
    </row>
    <row r="175" spans="1:6" x14ac:dyDescent="0.3">
      <c r="A175" s="123">
        <v>0</v>
      </c>
      <c r="B175" s="124" t="s">
        <v>216</v>
      </c>
      <c r="C175" s="175">
        <v>0</v>
      </c>
      <c r="D175" s="175">
        <v>0</v>
      </c>
      <c r="E175" s="175">
        <v>0</v>
      </c>
      <c r="F175" s="176">
        <f t="shared" ref="F175:F184" si="6">+C175+D175+E175</f>
        <v>0</v>
      </c>
    </row>
    <row r="176" spans="1:6" x14ac:dyDescent="0.3">
      <c r="A176" s="123">
        <v>1</v>
      </c>
      <c r="B176" s="124" t="s">
        <v>3</v>
      </c>
      <c r="C176" s="175">
        <v>0</v>
      </c>
      <c r="D176" s="177">
        <v>0</v>
      </c>
      <c r="E176" s="177">
        <v>0</v>
      </c>
      <c r="F176" s="176">
        <f t="shared" si="6"/>
        <v>0</v>
      </c>
    </row>
    <row r="177" spans="1:6" x14ac:dyDescent="0.3">
      <c r="A177" s="123">
        <v>2</v>
      </c>
      <c r="B177" s="124" t="s">
        <v>217</v>
      </c>
      <c r="C177" s="175">
        <v>0</v>
      </c>
      <c r="D177" s="175">
        <v>0</v>
      </c>
      <c r="E177" s="175">
        <v>0</v>
      </c>
      <c r="F177" s="176">
        <f t="shared" si="6"/>
        <v>0</v>
      </c>
    </row>
    <row r="178" spans="1:6" x14ac:dyDescent="0.3">
      <c r="A178" s="123">
        <v>3</v>
      </c>
      <c r="B178" s="124" t="s">
        <v>218</v>
      </c>
      <c r="C178" s="175">
        <v>0</v>
      </c>
      <c r="D178" s="175">
        <v>0</v>
      </c>
      <c r="E178" s="175">
        <v>0</v>
      </c>
      <c r="F178" s="176">
        <f t="shared" si="6"/>
        <v>0</v>
      </c>
    </row>
    <row r="179" spans="1:6" x14ac:dyDescent="0.3">
      <c r="A179" s="123">
        <v>4</v>
      </c>
      <c r="B179" s="124" t="s">
        <v>219</v>
      </c>
      <c r="C179" s="175">
        <v>0</v>
      </c>
      <c r="D179" s="175">
        <v>0</v>
      </c>
      <c r="E179" s="175">
        <v>0</v>
      </c>
      <c r="F179" s="176">
        <f t="shared" si="6"/>
        <v>0</v>
      </c>
    </row>
    <row r="180" spans="1:6" x14ac:dyDescent="0.3">
      <c r="A180" s="123">
        <v>5</v>
      </c>
      <c r="B180" s="124" t="s">
        <v>220</v>
      </c>
      <c r="C180" s="175">
        <v>0</v>
      </c>
      <c r="D180" s="175">
        <v>0</v>
      </c>
      <c r="E180" s="175">
        <v>0</v>
      </c>
      <c r="F180" s="176">
        <f t="shared" si="6"/>
        <v>0</v>
      </c>
    </row>
    <row r="181" spans="1:6" x14ac:dyDescent="0.3">
      <c r="A181" s="123">
        <v>6</v>
      </c>
      <c r="B181" s="124" t="s">
        <v>2</v>
      </c>
      <c r="C181" s="175">
        <v>0</v>
      </c>
      <c r="D181" s="175">
        <v>0</v>
      </c>
      <c r="E181" s="175">
        <v>0</v>
      </c>
      <c r="F181" s="176">
        <f t="shared" si="6"/>
        <v>0</v>
      </c>
    </row>
    <row r="182" spans="1:6" x14ac:dyDescent="0.3">
      <c r="A182" s="123">
        <v>7</v>
      </c>
      <c r="B182" s="124" t="s">
        <v>1</v>
      </c>
      <c r="C182" s="175">
        <v>0</v>
      </c>
      <c r="D182" s="175">
        <v>0</v>
      </c>
      <c r="E182" s="175">
        <v>0</v>
      </c>
      <c r="F182" s="176">
        <f t="shared" si="6"/>
        <v>0</v>
      </c>
    </row>
    <row r="183" spans="1:6" x14ac:dyDescent="0.3">
      <c r="A183" s="123">
        <v>8</v>
      </c>
      <c r="B183" s="124" t="s">
        <v>221</v>
      </c>
      <c r="C183" s="175">
        <v>0</v>
      </c>
      <c r="D183" s="175">
        <v>0</v>
      </c>
      <c r="E183" s="175">
        <v>0</v>
      </c>
      <c r="F183" s="176">
        <f t="shared" si="6"/>
        <v>0</v>
      </c>
    </row>
    <row r="184" spans="1:6" x14ac:dyDescent="0.3">
      <c r="A184" s="178">
        <v>9</v>
      </c>
      <c r="B184" s="179" t="s">
        <v>222</v>
      </c>
      <c r="C184" s="180">
        <v>0</v>
      </c>
      <c r="D184" s="180">
        <v>0</v>
      </c>
      <c r="E184" s="180">
        <v>0</v>
      </c>
      <c r="F184" s="181">
        <f t="shared" si="6"/>
        <v>0</v>
      </c>
    </row>
    <row r="185" spans="1:6" x14ac:dyDescent="0.3">
      <c r="A185" s="403" t="s">
        <v>257</v>
      </c>
      <c r="B185" s="403"/>
      <c r="C185" s="403"/>
      <c r="D185" s="403"/>
      <c r="E185" s="403"/>
      <c r="F185" s="403"/>
    </row>
    <row r="186" spans="1:6" x14ac:dyDescent="0.3">
      <c r="A186" s="158" t="s">
        <v>245</v>
      </c>
      <c r="B186" s="159"/>
      <c r="C186" s="159"/>
      <c r="D186" s="159"/>
      <c r="E186" s="159"/>
      <c r="F186" s="160"/>
    </row>
    <row r="187" spans="1:6" ht="39.75" customHeight="1" x14ac:dyDescent="0.3">
      <c r="A187" s="429" t="s">
        <v>300</v>
      </c>
      <c r="B187" s="429"/>
      <c r="C187" s="429"/>
      <c r="D187" s="429"/>
      <c r="E187" s="429"/>
      <c r="F187" s="429"/>
    </row>
    <row r="188" spans="1:6" ht="9.75" customHeight="1" x14ac:dyDescent="0.3"/>
    <row r="189" spans="1:6" ht="39.75" customHeight="1" x14ac:dyDescent="0.3">
      <c r="A189" s="269" t="s">
        <v>260</v>
      </c>
      <c r="B189" s="385" t="s">
        <v>369</v>
      </c>
      <c r="C189" s="385"/>
      <c r="D189" s="386" t="s">
        <v>163</v>
      </c>
      <c r="E189" s="386"/>
      <c r="F189" s="386"/>
    </row>
    <row r="190" spans="1:6" ht="39.75" customHeight="1" x14ac:dyDescent="0.3">
      <c r="A190" s="270" t="s">
        <v>164</v>
      </c>
      <c r="B190" s="385" t="s">
        <v>364</v>
      </c>
      <c r="C190" s="385"/>
      <c r="D190" s="386"/>
      <c r="E190" s="386"/>
      <c r="F190" s="386"/>
    </row>
    <row r="191" spans="1:6" ht="39.75" customHeight="1" x14ac:dyDescent="0.3">
      <c r="A191" s="271" t="s">
        <v>166</v>
      </c>
      <c r="B191" s="385" t="s">
        <v>188</v>
      </c>
      <c r="C191" s="385"/>
      <c r="D191" s="386"/>
      <c r="E191" s="386"/>
      <c r="F191" s="386"/>
    </row>
    <row r="192" spans="1:6" x14ac:dyDescent="0.3">
      <c r="A192" s="362" t="s">
        <v>108</v>
      </c>
      <c r="B192" s="362"/>
      <c r="C192" s="362"/>
      <c r="D192" s="362"/>
      <c r="E192" s="362"/>
      <c r="F192" s="362"/>
    </row>
    <row r="193" spans="1:6" ht="9.75" customHeight="1" x14ac:dyDescent="0.3"/>
    <row r="194" spans="1:6" x14ac:dyDescent="0.3">
      <c r="A194" s="401" t="s">
        <v>263</v>
      </c>
      <c r="B194" s="401"/>
      <c r="C194" s="401"/>
      <c r="D194" s="401"/>
      <c r="E194" s="401"/>
      <c r="F194" s="401"/>
    </row>
    <row r="195" spans="1:6" x14ac:dyDescent="0.3">
      <c r="A195" s="185" t="s">
        <v>264</v>
      </c>
      <c r="F195" s="186"/>
    </row>
    <row r="196" spans="1:6" ht="9.75" customHeight="1" x14ac:dyDescent="0.3">
      <c r="A196" s="187"/>
      <c r="F196" s="186"/>
    </row>
    <row r="197" spans="1:6" x14ac:dyDescent="0.3">
      <c r="A197" s="185" t="s">
        <v>266</v>
      </c>
      <c r="D197" s="14" t="s">
        <v>267</v>
      </c>
      <c r="F197" s="186"/>
    </row>
    <row r="198" spans="1:6" ht="16.5" customHeight="1" x14ac:dyDescent="0.3">
      <c r="A198" s="187" t="s">
        <v>268</v>
      </c>
      <c r="B198" s="190">
        <f>+B75</f>
        <v>3561822679.4000001</v>
      </c>
      <c r="D198" s="402" t="s">
        <v>269</v>
      </c>
      <c r="E198" s="402"/>
      <c r="F198" s="402"/>
    </row>
    <row r="199" spans="1:6" x14ac:dyDescent="0.3">
      <c r="A199" s="187" t="s">
        <v>270</v>
      </c>
      <c r="B199" s="191">
        <f>+F94</f>
        <v>3297261942</v>
      </c>
      <c r="D199" s="402"/>
      <c r="E199" s="402"/>
      <c r="F199" s="402"/>
    </row>
    <row r="200" spans="1:6" x14ac:dyDescent="0.3">
      <c r="A200" s="187" t="s">
        <v>271</v>
      </c>
      <c r="B200" s="192">
        <f>+B198-B199</f>
        <v>264560737.4000001</v>
      </c>
      <c r="D200" s="7" t="s">
        <v>272</v>
      </c>
      <c r="F200" s="193">
        <f>+F94</f>
        <v>3297261942</v>
      </c>
    </row>
    <row r="201" spans="1:6" x14ac:dyDescent="0.3">
      <c r="A201" s="187"/>
      <c r="D201" s="7" t="s">
        <v>273</v>
      </c>
      <c r="F201" s="194">
        <f>+F114</f>
        <v>1412001879.9000001</v>
      </c>
    </row>
    <row r="202" spans="1:6" x14ac:dyDescent="0.3">
      <c r="A202" s="185" t="s">
        <v>274</v>
      </c>
      <c r="D202" s="14" t="s">
        <v>275</v>
      </c>
      <c r="E202" s="14"/>
      <c r="F202" s="195">
        <f>+F201/F200</f>
        <v>0.42823467008008798</v>
      </c>
    </row>
    <row r="203" spans="1:6" x14ac:dyDescent="0.3">
      <c r="A203" s="187" t="s">
        <v>276</v>
      </c>
      <c r="B203" s="190">
        <f>+F32</f>
        <v>1364417383.8</v>
      </c>
      <c r="F203" s="186"/>
    </row>
    <row r="204" spans="1:6" ht="16.5" customHeight="1" x14ac:dyDescent="0.3">
      <c r="A204" s="187" t="s">
        <v>277</v>
      </c>
      <c r="B204" s="191">
        <f>+F114</f>
        <v>1412001879.9000001</v>
      </c>
      <c r="D204" s="402" t="s">
        <v>278</v>
      </c>
      <c r="E204" s="402"/>
      <c r="F204" s="402"/>
    </row>
    <row r="205" spans="1:6" x14ac:dyDescent="0.3">
      <c r="A205" s="187" t="s">
        <v>279</v>
      </c>
      <c r="B205" s="196">
        <f>+B203-B204</f>
        <v>-47584496.100000143</v>
      </c>
      <c r="D205" s="402"/>
      <c r="E205" s="402"/>
      <c r="F205" s="402"/>
    </row>
    <row r="206" spans="1:6" x14ac:dyDescent="0.3">
      <c r="A206" s="187"/>
      <c r="D206" s="86" t="s">
        <v>280</v>
      </c>
      <c r="E206" s="5"/>
      <c r="F206" s="193">
        <f>+B75</f>
        <v>3561822679.4000001</v>
      </c>
    </row>
    <row r="207" spans="1:6" x14ac:dyDescent="0.3">
      <c r="A207" s="187"/>
      <c r="D207" s="86" t="s">
        <v>273</v>
      </c>
      <c r="E207" s="5"/>
      <c r="F207" s="194">
        <f>+F114</f>
        <v>1412001879.9000001</v>
      </c>
    </row>
    <row r="208" spans="1:6" x14ac:dyDescent="0.3">
      <c r="A208" s="187"/>
      <c r="D208" s="5"/>
      <c r="E208" s="5"/>
      <c r="F208" s="195">
        <f>+F207/F206</f>
        <v>0.39642677555690564</v>
      </c>
    </row>
    <row r="209" spans="1:6" x14ac:dyDescent="0.3">
      <c r="A209" s="197"/>
      <c r="B209" s="198"/>
      <c r="C209" s="198"/>
      <c r="D209" s="198"/>
      <c r="E209" s="198"/>
      <c r="F209" s="199"/>
    </row>
  </sheetData>
  <mergeCells count="101">
    <mergeCell ref="D204:F205"/>
    <mergeCell ref="A185:F185"/>
    <mergeCell ref="A187:F187"/>
    <mergeCell ref="B189:C189"/>
    <mergeCell ref="D189:F191"/>
    <mergeCell ref="B190:C190"/>
    <mergeCell ref="B191:C191"/>
    <mergeCell ref="A192:F192"/>
    <mergeCell ref="A194:F194"/>
    <mergeCell ref="D198:F199"/>
    <mergeCell ref="B154:D154"/>
    <mergeCell ref="B155:D155"/>
    <mergeCell ref="B156:C156"/>
    <mergeCell ref="B157:C157"/>
    <mergeCell ref="B160:C160"/>
    <mergeCell ref="B162:C162"/>
    <mergeCell ref="B165:C165"/>
    <mergeCell ref="B167:C167"/>
    <mergeCell ref="B170:C170"/>
    <mergeCell ref="A143:E143"/>
    <mergeCell ref="A144:E144"/>
    <mergeCell ref="A145:F145"/>
    <mergeCell ref="A146:F146"/>
    <mergeCell ref="A147:F147"/>
    <mergeCell ref="A148:F148"/>
    <mergeCell ref="A149:F149"/>
    <mergeCell ref="A151:F151"/>
    <mergeCell ref="B153:D153"/>
    <mergeCell ref="A114:B114"/>
    <mergeCell ref="A126:B126"/>
    <mergeCell ref="A129:F129"/>
    <mergeCell ref="A130:F130"/>
    <mergeCell ref="A131:F131"/>
    <mergeCell ref="A132:F132"/>
    <mergeCell ref="A134:F134"/>
    <mergeCell ref="A135:F135"/>
    <mergeCell ref="A136:F136"/>
    <mergeCell ref="A89:F89"/>
    <mergeCell ref="A90:F90"/>
    <mergeCell ref="A94:B94"/>
    <mergeCell ref="A104:F104"/>
    <mergeCell ref="A105:F105"/>
    <mergeCell ref="A106:F106"/>
    <mergeCell ref="A108:F108"/>
    <mergeCell ref="A109:F109"/>
    <mergeCell ref="A110:F110"/>
    <mergeCell ref="A67:F67"/>
    <mergeCell ref="A69:F69"/>
    <mergeCell ref="A71:F71"/>
    <mergeCell ref="A72:F72"/>
    <mergeCell ref="A73:F73"/>
    <mergeCell ref="A84:F84"/>
    <mergeCell ref="A85:F85"/>
    <mergeCell ref="A86:F86"/>
    <mergeCell ref="A88:F88"/>
    <mergeCell ref="A55:B55"/>
    <mergeCell ref="A56:B56"/>
    <mergeCell ref="A57:B57"/>
    <mergeCell ref="A58:B58"/>
    <mergeCell ref="A60:F60"/>
    <mergeCell ref="A61:F61"/>
    <mergeCell ref="B63:C63"/>
    <mergeCell ref="D63:F65"/>
    <mergeCell ref="B64:C64"/>
    <mergeCell ref="B65:C65"/>
    <mergeCell ref="A44:B44"/>
    <mergeCell ref="A45:B45"/>
    <mergeCell ref="A46:B46"/>
    <mergeCell ref="A47:B47"/>
    <mergeCell ref="A48:B48"/>
    <mergeCell ref="A50:F50"/>
    <mergeCell ref="A51:F51"/>
    <mergeCell ref="A53:F53"/>
    <mergeCell ref="A54:F54"/>
    <mergeCell ref="A33:B33"/>
    <mergeCell ref="A34:B34"/>
    <mergeCell ref="A35:B35"/>
    <mergeCell ref="A36:B36"/>
    <mergeCell ref="A37:B37"/>
    <mergeCell ref="A39:F39"/>
    <mergeCell ref="A40:F40"/>
    <mergeCell ref="A42:F42"/>
    <mergeCell ref="A43:F43"/>
    <mergeCell ref="A19:A20"/>
    <mergeCell ref="A21:A22"/>
    <mergeCell ref="A23:A24"/>
    <mergeCell ref="A26:F26"/>
    <mergeCell ref="A27:F27"/>
    <mergeCell ref="A29:F29"/>
    <mergeCell ref="A30:F30"/>
    <mergeCell ref="A31:B31"/>
    <mergeCell ref="A32:B32"/>
    <mergeCell ref="A1:F2"/>
    <mergeCell ref="A3:F3"/>
    <mergeCell ref="C5:E5"/>
    <mergeCell ref="C6:E6"/>
    <mergeCell ref="C7:E7"/>
    <mergeCell ref="A9:F9"/>
    <mergeCell ref="A11:F11"/>
    <mergeCell ref="A13:F13"/>
    <mergeCell ref="A14:F14"/>
  </mergeCells>
  <conditionalFormatting sqref="B205">
    <cfRule type="cellIs" dxfId="5" priority="5" operator="equal">
      <formula>0</formula>
    </cfRule>
    <cfRule type="cellIs" dxfId="4" priority="6" operator="lessThan">
      <formula>0</formula>
    </cfRule>
    <cfRule type="cellIs" dxfId="3" priority="7" operator="greaterThan">
      <formula>0</formula>
    </cfRule>
  </conditionalFormatting>
  <conditionalFormatting sqref="F171">
    <cfRule type="cellIs" dxfId="2" priority="2" operator="equal">
      <formula>0</formula>
    </cfRule>
    <cfRule type="cellIs" dxfId="1" priority="3" operator="lessThan">
      <formula>0</formula>
    </cfRule>
    <cfRule type="cellIs" dxfId="0" priority="4"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8" xr:uid="{00000000-0002-0000-09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95:A97 A115 A175" xr:uid="{00000000-0002-0000-0900-000001000000}">
      <formula1>0</formula1>
      <formula2>0</formula2>
    </dataValidation>
    <dataValidation allowBlank="1" showInputMessage="1" showErrorMessage="1" promptTitle="Advertencia" prompt="El nombre de la partida debe ser de acuerdo al Clasificador de los Ingresos del Sector Público. " sqref="B95:B97 B115 B175" xr:uid="{00000000-0002-0000-09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158:D159 D161 D166" xr:uid="{00000000-0002-0000-09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B159:B161 B163:B166 B168:B170" xr:uid="{00000000-0002-0000-09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B154" xr:uid="{00000000-0002-0000-0900-000005000000}">
      <formula1>0</formula1>
      <formula2>0</formula2>
    </dataValidation>
    <dataValidation allowBlank="1" showInputMessage="1" showErrorMessage="1" promptTitle="Advertencia" prompt="El código debe ser el definido para la partida en particular y debe ser el código establecido en el Clasificador de los Ingresos del Sector Público. " sqref="A91" xr:uid="{00000000-0002-0000-0900-000006000000}">
      <formula1>0</formula1>
      <formula2>0</formula2>
    </dataValidation>
    <dataValidation allowBlank="1" showInputMessage="1" showErrorMessage="1" promptTitle="Advertencia" prompt="Se debe indicar el nombre de la partida de acuerdo al Clasificador de los Ingresos del Sector Público." sqref="B91" xr:uid="{00000000-0002-0000-0900-000007000000}">
      <formula1>0</formula1>
      <formula2>0</formula2>
    </dataValidation>
    <dataValidation allowBlank="1" showInputMessage="1" showErrorMessage="1" promptTitle="Advertencia" prompt="Esta tabla se completa únicamente con los ingresos y egresos del período 2024. Se recomienda leer cuidadosamente las indicaciones señaladas en la parte inferior de la tabla. " sqref="A135:F135" xr:uid="{00000000-0002-0000-0900-000008000000}">
      <formula1>0</formula1>
      <formula2>0</formula2>
    </dataValidation>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9:F109" xr:uid="{00000000-0002-0000-0900-000009000000}">
      <formula1>0</formula1>
      <formula2>0</formula2>
    </dataValidation>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3:F65" xr:uid="{00000000-0002-0000-0900-00000A000000}">
      <formula1>0</formula1>
      <formula2>0</formula2>
    </dataValidation>
  </dataValidations>
  <hyperlinks>
    <hyperlink ref="A91" r:id="rId1" xr:uid="{00000000-0004-0000-0900-000000000000}"/>
    <hyperlink ref="B91" r:id="rId2" xr:uid="{00000000-0004-0000-0900-000001000000}"/>
    <hyperlink ref="B111" r:id="rId3" xr:uid="{00000000-0004-0000-0900-000002000000}"/>
  </hyperlinks>
  <printOptions horizontalCentered="1"/>
  <pageMargins left="0.118055555555556" right="0.118055555555556" top="0.31527777777777799" bottom="0.27569444444444402" header="0.511811023622047" footer="0.118055555555556"/>
  <pageSetup scale="54" orientation="portrait" horizontalDpi="300" verticalDpi="300"/>
  <headerFooter>
    <oddFooter>&amp;L&amp;"Palatino Linotype,Normal"&amp;K979797&amp;D&amp;C&amp;"Palatino Linotype,Normal"&amp;K979797Reporte de ejecución programática y presupuestaria (VI Trimestre)&amp;R&amp;"Palatino Linotype,Normal"&amp;K979797&amp;P</oddFooter>
  </headerFooter>
  <rowBreaks count="3" manualBreakCount="3">
    <brk id="52" max="16383" man="1"/>
    <brk id="66" max="16383" man="1"/>
    <brk id="132" max="16383" man="1"/>
  </rowBreaks>
  <ignoredErrors>
    <ignoredError sqref="F20:F23" formula="1"/>
  </ignoredErrors>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82951"/>
  </sheetPr>
  <dimension ref="A1:H112"/>
  <sheetViews>
    <sheetView showGridLines="0" zoomScale="80" zoomScaleNormal="80" workbookViewId="0">
      <selection sqref="A1:G2"/>
    </sheetView>
  </sheetViews>
  <sheetFormatPr baseColWidth="10" defaultColWidth="11.44140625" defaultRowHeight="15.6" x14ac:dyDescent="0.35"/>
  <cols>
    <col min="1" max="1" width="46.6640625" style="19" customWidth="1"/>
    <col min="2" max="2" width="29" style="19" customWidth="1"/>
    <col min="3" max="5" width="22.6640625" style="19" customWidth="1"/>
    <col min="6" max="7" width="18.6640625" style="19" customWidth="1"/>
    <col min="8" max="16384" width="11.44140625" style="19"/>
  </cols>
  <sheetData>
    <row r="1" spans="1:7" ht="18" customHeight="1" x14ac:dyDescent="0.35">
      <c r="A1" s="363" t="s">
        <v>109</v>
      </c>
      <c r="B1" s="363"/>
      <c r="C1" s="363"/>
      <c r="D1" s="363"/>
      <c r="E1" s="363"/>
      <c r="F1" s="363"/>
      <c r="G1" s="363"/>
    </row>
    <row r="2" spans="1:7" ht="18" customHeight="1" x14ac:dyDescent="0.35">
      <c r="A2" s="363"/>
      <c r="B2" s="363"/>
      <c r="C2" s="363"/>
      <c r="D2" s="363"/>
      <c r="E2" s="363"/>
      <c r="F2" s="363"/>
      <c r="G2" s="363"/>
    </row>
    <row r="3" spans="1:7" ht="18" customHeight="1" x14ac:dyDescent="0.4">
      <c r="A3" s="430" t="s">
        <v>335</v>
      </c>
      <c r="B3" s="430"/>
      <c r="C3" s="430"/>
      <c r="D3" s="430"/>
      <c r="E3" s="430"/>
      <c r="F3" s="430"/>
      <c r="G3" s="430"/>
    </row>
    <row r="4" spans="1:7" ht="15" customHeight="1" x14ac:dyDescent="0.35">
      <c r="A4" s="7"/>
      <c r="B4" s="7"/>
      <c r="C4" s="7"/>
      <c r="D4" s="7"/>
      <c r="E4" s="7"/>
      <c r="F4" s="265"/>
    </row>
    <row r="5" spans="1:7" ht="33" customHeight="1" x14ac:dyDescent="0.35">
      <c r="A5" s="1"/>
      <c r="B5" s="44" t="s">
        <v>111</v>
      </c>
      <c r="C5" s="365" t="s">
        <v>112</v>
      </c>
      <c r="D5" s="365"/>
      <c r="E5" s="365"/>
      <c r="F5" s="265"/>
    </row>
    <row r="6" spans="1:7" ht="18" customHeight="1" x14ac:dyDescent="0.35">
      <c r="A6" s="1"/>
      <c r="B6" s="46" t="s">
        <v>113</v>
      </c>
      <c r="C6" s="30" t="s">
        <v>114</v>
      </c>
      <c r="D6" s="309"/>
      <c r="E6" s="310"/>
      <c r="F6" s="265"/>
    </row>
    <row r="7" spans="1:7" ht="38.25" customHeight="1" thickBot="1" x14ac:dyDescent="0.4">
      <c r="A7" s="1"/>
      <c r="B7" s="47" t="s">
        <v>115</v>
      </c>
      <c r="C7" s="431" t="s">
        <v>116</v>
      </c>
      <c r="D7" s="432"/>
      <c r="E7" s="433"/>
      <c r="F7" s="265"/>
    </row>
    <row r="8" spans="1:7" ht="15" customHeight="1" x14ac:dyDescent="0.35">
      <c r="B8" s="20"/>
      <c r="C8" s="20"/>
      <c r="D8" s="20"/>
      <c r="E8" s="20"/>
      <c r="F8" s="20"/>
    </row>
    <row r="9" spans="1:7" ht="21.75" customHeight="1" x14ac:dyDescent="0.35">
      <c r="A9" s="367" t="s">
        <v>336</v>
      </c>
      <c r="B9" s="367"/>
      <c r="C9" s="367"/>
      <c r="D9" s="367"/>
      <c r="E9" s="367"/>
      <c r="F9" s="367"/>
      <c r="G9" s="367"/>
    </row>
    <row r="10" spans="1:7" ht="15" customHeight="1" x14ac:dyDescent="0.35">
      <c r="A10" s="311"/>
      <c r="B10" s="312"/>
      <c r="C10" s="312"/>
      <c r="D10" s="312"/>
      <c r="E10" s="312"/>
      <c r="F10" s="312"/>
    </row>
    <row r="11" spans="1:7" ht="18" customHeight="1" x14ac:dyDescent="0.35">
      <c r="A11" s="368" t="s">
        <v>119</v>
      </c>
      <c r="B11" s="368"/>
      <c r="C11" s="368"/>
      <c r="D11" s="368"/>
      <c r="E11" s="368"/>
      <c r="F11" s="368"/>
      <c r="G11" s="368"/>
    </row>
    <row r="12" spans="1:7" ht="18" customHeight="1" x14ac:dyDescent="0.35">
      <c r="A12" s="368" t="s">
        <v>120</v>
      </c>
      <c r="B12" s="368"/>
      <c r="C12" s="368"/>
      <c r="D12" s="368"/>
      <c r="E12" s="368"/>
      <c r="F12" s="368"/>
      <c r="G12" s="368"/>
    </row>
    <row r="13" spans="1:7" ht="18" customHeight="1" x14ac:dyDescent="0.35">
      <c r="A13" s="50" t="s">
        <v>121</v>
      </c>
      <c r="B13" s="51" t="s">
        <v>122</v>
      </c>
      <c r="C13" s="50" t="s">
        <v>248</v>
      </c>
      <c r="D13" s="51" t="s">
        <v>301</v>
      </c>
      <c r="E13" s="51" t="s">
        <v>321</v>
      </c>
      <c r="F13" s="69" t="s">
        <v>334</v>
      </c>
      <c r="G13" s="69" t="s">
        <v>337</v>
      </c>
    </row>
    <row r="14" spans="1:7" ht="18" customHeight="1" x14ac:dyDescent="0.35">
      <c r="A14" s="52" t="s">
        <v>127</v>
      </c>
      <c r="B14" s="53" t="s">
        <v>128</v>
      </c>
      <c r="C14" s="54">
        <f>+C17+C19+C21</f>
        <v>669.66666666666606</v>
      </c>
      <c r="D14" s="54">
        <f>+D17+D19+D21</f>
        <v>859.66666666666674</v>
      </c>
      <c r="E14" s="54">
        <f t="shared" ref="C14:G15" si="0">+E17+E19+E21</f>
        <v>1258.3333333333333</v>
      </c>
      <c r="F14" s="54">
        <f t="shared" si="0"/>
        <v>1048.6666666666665</v>
      </c>
      <c r="G14" s="54">
        <f t="shared" si="0"/>
        <v>3836.3333333333326</v>
      </c>
    </row>
    <row r="15" spans="1:7" ht="15" customHeight="1" x14ac:dyDescent="0.35">
      <c r="A15" s="52"/>
      <c r="B15" s="53" t="s">
        <v>129</v>
      </c>
      <c r="C15" s="54">
        <f t="shared" si="0"/>
        <v>2827</v>
      </c>
      <c r="D15" s="54">
        <f t="shared" si="0"/>
        <v>3818</v>
      </c>
      <c r="E15" s="54">
        <f t="shared" si="0"/>
        <v>5694</v>
      </c>
      <c r="F15" s="54">
        <f t="shared" si="0"/>
        <v>4194</v>
      </c>
      <c r="G15" s="54">
        <f t="shared" si="0"/>
        <v>16533</v>
      </c>
    </row>
    <row r="16" spans="1:7" ht="18" customHeight="1" x14ac:dyDescent="0.35">
      <c r="A16" s="55"/>
      <c r="B16" s="56"/>
      <c r="C16" s="202"/>
      <c r="D16" s="202"/>
      <c r="E16" s="203"/>
      <c r="F16" s="203"/>
      <c r="G16" s="61"/>
    </row>
    <row r="17" spans="1:7" ht="18" customHeight="1" x14ac:dyDescent="0.35">
      <c r="A17" s="369" t="s">
        <v>130</v>
      </c>
      <c r="B17" s="59" t="s">
        <v>128</v>
      </c>
      <c r="C17" s="202">
        <v>199.333333333333</v>
      </c>
      <c r="D17" s="327">
        <f>+'2T'!F19</f>
        <v>228.33333333333334</v>
      </c>
      <c r="E17" s="203">
        <f>+'3T'!F19</f>
        <v>310.33333333333331</v>
      </c>
      <c r="F17" s="203">
        <f>+'4T'!F19</f>
        <v>229.66666666666666</v>
      </c>
      <c r="G17" s="61">
        <f t="shared" ref="G17:G22" si="1">+SUM(C17:F17)</f>
        <v>967.66666666666629</v>
      </c>
    </row>
    <row r="18" spans="1:7" ht="18" customHeight="1" x14ac:dyDescent="0.35">
      <c r="A18" s="369"/>
      <c r="B18" s="59" t="s">
        <v>129</v>
      </c>
      <c r="C18" s="202">
        <v>949</v>
      </c>
      <c r="D18" s="61">
        <f>+'2T'!F20</f>
        <v>1228</v>
      </c>
      <c r="E18" s="203">
        <f>+'3T'!F20</f>
        <v>1777</v>
      </c>
      <c r="F18" s="203">
        <f>+'4T'!F20</f>
        <v>1036</v>
      </c>
      <c r="G18" s="61">
        <f t="shared" si="1"/>
        <v>4990</v>
      </c>
    </row>
    <row r="19" spans="1:7" ht="18" customHeight="1" x14ac:dyDescent="0.35">
      <c r="A19" s="370" t="s">
        <v>131</v>
      </c>
      <c r="B19" s="59" t="s">
        <v>128</v>
      </c>
      <c r="C19" s="202">
        <v>208.333333333333</v>
      </c>
      <c r="D19" s="327">
        <f>+'2T'!F21</f>
        <v>255.33333333333334</v>
      </c>
      <c r="E19" s="203">
        <f>+'3T'!F21</f>
        <v>352.33333333333331</v>
      </c>
      <c r="F19" s="203">
        <f>+'4T'!F21</f>
        <v>310</v>
      </c>
      <c r="G19" s="61">
        <f t="shared" si="1"/>
        <v>1125.9999999999995</v>
      </c>
    </row>
    <row r="20" spans="1:7" ht="18" customHeight="1" x14ac:dyDescent="0.35">
      <c r="A20" s="370"/>
      <c r="B20" s="59" t="s">
        <v>129</v>
      </c>
      <c r="C20" s="202">
        <v>899</v>
      </c>
      <c r="D20" s="327">
        <f>+'2T'!F22</f>
        <v>1131</v>
      </c>
      <c r="E20" s="203">
        <f>+'3T'!F22</f>
        <v>1572</v>
      </c>
      <c r="F20" s="203">
        <f>+'4T'!F22</f>
        <v>1262</v>
      </c>
      <c r="G20" s="61">
        <f t="shared" si="1"/>
        <v>4864</v>
      </c>
    </row>
    <row r="21" spans="1:7" ht="18" customHeight="1" x14ac:dyDescent="0.35">
      <c r="A21" s="370" t="s">
        <v>132</v>
      </c>
      <c r="B21" s="59" t="s">
        <v>128</v>
      </c>
      <c r="C21" s="202">
        <v>262</v>
      </c>
      <c r="D21" s="327">
        <f>+'2T'!F23</f>
        <v>376</v>
      </c>
      <c r="E21" s="203">
        <f>+'3T'!F23</f>
        <v>595.66666666666663</v>
      </c>
      <c r="F21" s="203">
        <f>+'4T'!F23</f>
        <v>509</v>
      </c>
      <c r="G21" s="61">
        <f t="shared" si="1"/>
        <v>1742.6666666666665</v>
      </c>
    </row>
    <row r="22" spans="1:7" ht="18" customHeight="1" x14ac:dyDescent="0.35">
      <c r="A22" s="370"/>
      <c r="B22" s="59" t="s">
        <v>129</v>
      </c>
      <c r="C22" s="202">
        <v>979</v>
      </c>
      <c r="D22" s="327">
        <f>+'2T'!F24</f>
        <v>1459</v>
      </c>
      <c r="E22" s="203">
        <f>+'3T'!F24</f>
        <v>2345</v>
      </c>
      <c r="F22" s="313">
        <f>+'4T'!F24</f>
        <v>1896</v>
      </c>
      <c r="G22" s="293">
        <f t="shared" si="1"/>
        <v>6679</v>
      </c>
    </row>
    <row r="23" spans="1:7" ht="18" customHeight="1" x14ac:dyDescent="0.35">
      <c r="A23" s="62" t="s">
        <v>133</v>
      </c>
      <c r="B23" s="63" t="s">
        <v>134</v>
      </c>
      <c r="C23" s="83"/>
      <c r="D23" s="83"/>
      <c r="E23" s="83"/>
    </row>
    <row r="24" spans="1:7" ht="69" customHeight="1" x14ac:dyDescent="0.35">
      <c r="A24" s="389" t="s">
        <v>366</v>
      </c>
      <c r="B24" s="389"/>
      <c r="C24" s="389"/>
      <c r="D24" s="389"/>
      <c r="E24" s="389"/>
      <c r="F24" s="389"/>
      <c r="G24" s="389"/>
    </row>
    <row r="25" spans="1:7" ht="15" customHeight="1" x14ac:dyDescent="0.35">
      <c r="A25" s="66"/>
      <c r="B25" s="66"/>
      <c r="C25" s="66"/>
      <c r="D25" s="67"/>
      <c r="E25" s="67"/>
    </row>
    <row r="26" spans="1:7" ht="18" customHeight="1" x14ac:dyDescent="0.35">
      <c r="A26" s="368" t="s">
        <v>136</v>
      </c>
      <c r="B26" s="368"/>
      <c r="C26" s="368"/>
      <c r="D26" s="368"/>
      <c r="E26" s="368"/>
      <c r="F26" s="368"/>
    </row>
    <row r="27" spans="1:7" ht="18" customHeight="1" x14ac:dyDescent="0.35">
      <c r="A27" s="368" t="s">
        <v>137</v>
      </c>
      <c r="B27" s="368"/>
      <c r="C27" s="368"/>
      <c r="D27" s="368"/>
      <c r="E27" s="368"/>
      <c r="F27" s="368"/>
    </row>
    <row r="28" spans="1:7" ht="18" customHeight="1" x14ac:dyDescent="0.35">
      <c r="A28" s="50" t="s">
        <v>306</v>
      </c>
      <c r="B28" s="50" t="s">
        <v>248</v>
      </c>
      <c r="C28" s="50" t="s">
        <v>301</v>
      </c>
      <c r="D28" s="50" t="s">
        <v>321</v>
      </c>
      <c r="E28" s="50" t="s">
        <v>334</v>
      </c>
      <c r="F28" s="50" t="s">
        <v>337</v>
      </c>
    </row>
    <row r="29" spans="1:7" ht="18" customHeight="1" x14ac:dyDescent="0.35">
      <c r="A29" s="52" t="s">
        <v>127</v>
      </c>
      <c r="B29" s="70">
        <f>+SUM(B31:B34)</f>
        <v>980344909.08000004</v>
      </c>
      <c r="C29" s="70">
        <f>+SUM(C31:C34)</f>
        <v>1134365753.0999999</v>
      </c>
      <c r="D29" s="70">
        <f>+SUM(D31:D34)</f>
        <v>1466638096.4200001</v>
      </c>
      <c r="E29" s="70">
        <f>+SUM(E31:E34)</f>
        <v>1364417383.8</v>
      </c>
      <c r="F29" s="70">
        <f>+SUM(F31:F34)</f>
        <v>4945766142.3999996</v>
      </c>
    </row>
    <row r="30" spans="1:7" ht="15" customHeight="1" x14ac:dyDescent="0.35">
      <c r="A30" s="314"/>
      <c r="B30" s="295"/>
      <c r="C30" s="295"/>
      <c r="D30" s="205"/>
      <c r="E30" s="205"/>
      <c r="F30" s="296"/>
    </row>
    <row r="31" spans="1:7" ht="18" customHeight="1" x14ac:dyDescent="0.35">
      <c r="A31" s="240" t="s">
        <v>138</v>
      </c>
      <c r="B31" s="126">
        <v>359583679.30000001</v>
      </c>
      <c r="C31" s="177">
        <f>+'2T'!F34</f>
        <v>397878906.56999999</v>
      </c>
      <c r="D31" s="205">
        <f>+'3T'!F34</f>
        <v>488917447.97000003</v>
      </c>
      <c r="E31" s="205">
        <f>+'4T'!F34</f>
        <v>405928949.47000003</v>
      </c>
      <c r="F31" s="204">
        <f>+SUM(B31:E31)</f>
        <v>1652308983.3100002</v>
      </c>
    </row>
    <row r="32" spans="1:7" ht="18" customHeight="1" x14ac:dyDescent="0.35">
      <c r="A32" s="240" t="s">
        <v>131</v>
      </c>
      <c r="B32" s="126">
        <v>303439176.80000001</v>
      </c>
      <c r="C32" s="177">
        <f>+'2T'!F35</f>
        <v>328404589.16000003</v>
      </c>
      <c r="D32" s="205">
        <f>+'3T'!F35</f>
        <v>394114095.75</v>
      </c>
      <c r="E32" s="205">
        <f>+'4T'!F35</f>
        <v>359688205.44</v>
      </c>
      <c r="F32" s="204">
        <f>+SUM(B32:E32)</f>
        <v>1385646067.1500001</v>
      </c>
    </row>
    <row r="33" spans="1:8" ht="30" customHeight="1" x14ac:dyDescent="0.35">
      <c r="A33" s="240" t="s">
        <v>132</v>
      </c>
      <c r="B33" s="126">
        <v>317322052.98000002</v>
      </c>
      <c r="C33" s="177">
        <f>+'2T'!F36</f>
        <v>408082257.37</v>
      </c>
      <c r="D33" s="205">
        <f>+'3T'!F36</f>
        <v>583606552.69999993</v>
      </c>
      <c r="E33" s="205">
        <f>+'4T'!F36</f>
        <v>571020797.02999997</v>
      </c>
      <c r="F33" s="204">
        <f>+SUM(B33:E33)</f>
        <v>1880031660.0799999</v>
      </c>
    </row>
    <row r="34" spans="1:8" ht="30" customHeight="1" x14ac:dyDescent="0.35">
      <c r="A34" s="243" t="s">
        <v>139</v>
      </c>
      <c r="B34" s="126">
        <v>0</v>
      </c>
      <c r="C34" s="177">
        <v>0</v>
      </c>
      <c r="D34" s="205">
        <v>0</v>
      </c>
      <c r="E34" s="315">
        <f>+'4T'!F37</f>
        <v>27779431.859999999</v>
      </c>
      <c r="F34" s="297">
        <f>+SUM(B34:E34)</f>
        <v>27779431.859999999</v>
      </c>
    </row>
    <row r="35" spans="1:8" ht="18" customHeight="1" x14ac:dyDescent="0.35">
      <c r="A35" s="62" t="s">
        <v>133</v>
      </c>
      <c r="B35" s="63" t="s">
        <v>134</v>
      </c>
      <c r="C35" s="83"/>
      <c r="D35" s="83"/>
    </row>
    <row r="36" spans="1:8" ht="70.5" customHeight="1" x14ac:dyDescent="0.35">
      <c r="A36" s="389" t="s">
        <v>367</v>
      </c>
      <c r="B36" s="389"/>
      <c r="C36" s="389"/>
      <c r="D36" s="389"/>
      <c r="E36" s="389"/>
      <c r="F36" s="389"/>
    </row>
    <row r="37" spans="1:8" ht="18" customHeight="1" x14ac:dyDescent="0.35"/>
    <row r="39" spans="1:8" ht="21" customHeight="1" x14ac:dyDescent="0.35">
      <c r="A39" s="367" t="s">
        <v>338</v>
      </c>
      <c r="B39" s="367"/>
      <c r="C39" s="367"/>
      <c r="D39" s="367"/>
      <c r="E39" s="367"/>
      <c r="F39" s="367"/>
      <c r="G39" s="367"/>
      <c r="H39" s="246"/>
    </row>
    <row r="40" spans="1:8" ht="9.75" customHeight="1" x14ac:dyDescent="0.35">
      <c r="A40" s="265"/>
      <c r="B40" s="265"/>
      <c r="C40" s="265"/>
      <c r="D40" s="265"/>
      <c r="E40" s="265"/>
      <c r="F40" s="265"/>
    </row>
    <row r="41" spans="1:8" x14ac:dyDescent="0.35">
      <c r="A41" s="378" t="s">
        <v>191</v>
      </c>
      <c r="B41" s="378"/>
      <c r="C41" s="378"/>
      <c r="D41" s="378"/>
      <c r="E41" s="378"/>
      <c r="F41" s="378"/>
      <c r="G41" s="378"/>
    </row>
    <row r="42" spans="1:8" ht="17.25" customHeight="1" x14ac:dyDescent="0.35">
      <c r="A42" s="379" t="s">
        <v>309</v>
      </c>
      <c r="B42" s="379"/>
      <c r="C42" s="379"/>
      <c r="D42" s="379"/>
      <c r="E42" s="379"/>
      <c r="F42" s="379"/>
      <c r="G42" s="379"/>
    </row>
    <row r="43" spans="1:8" x14ac:dyDescent="0.35">
      <c r="A43" s="378" t="s">
        <v>172</v>
      </c>
      <c r="B43" s="378"/>
      <c r="C43" s="378"/>
      <c r="D43" s="378"/>
      <c r="E43" s="378"/>
      <c r="F43" s="378"/>
      <c r="G43" s="378"/>
    </row>
    <row r="44" spans="1:8" ht="34.5" customHeight="1" x14ac:dyDescent="0.35">
      <c r="A44" s="93" t="s">
        <v>193</v>
      </c>
      <c r="B44" s="93" t="s">
        <v>194</v>
      </c>
      <c r="C44" s="93" t="s">
        <v>248</v>
      </c>
      <c r="D44" s="93" t="s">
        <v>301</v>
      </c>
      <c r="E44" s="93" t="s">
        <v>321</v>
      </c>
      <c r="F44" s="93" t="s">
        <v>339</v>
      </c>
      <c r="G44" s="93" t="s">
        <v>337</v>
      </c>
    </row>
    <row r="45" spans="1:8" ht="18" customHeight="1" x14ac:dyDescent="0.35">
      <c r="A45" s="52" t="s">
        <v>127</v>
      </c>
      <c r="B45" s="118"/>
      <c r="C45" s="94">
        <f>+C47</f>
        <v>0</v>
      </c>
      <c r="D45" s="94">
        <f>+D47</f>
        <v>0</v>
      </c>
      <c r="E45" s="94">
        <f>+E47</f>
        <v>0</v>
      </c>
      <c r="F45" s="94">
        <f>+F47</f>
        <v>0</v>
      </c>
      <c r="G45" s="94">
        <f>+G47</f>
        <v>0</v>
      </c>
    </row>
    <row r="46" spans="1:8" ht="9.75" customHeight="1" x14ac:dyDescent="0.35">
      <c r="A46" s="55"/>
      <c r="B46" s="119"/>
      <c r="C46" s="72"/>
      <c r="D46" s="72"/>
      <c r="E46" s="72"/>
      <c r="F46" s="72"/>
      <c r="G46" s="120"/>
    </row>
    <row r="47" spans="1:8" ht="18" customHeight="1" x14ac:dyDescent="0.35">
      <c r="A47" s="390" t="s">
        <v>196</v>
      </c>
      <c r="B47" s="390"/>
      <c r="C47" s="122">
        <f>+C48</f>
        <v>0</v>
      </c>
      <c r="D47" s="122">
        <f>+D48</f>
        <v>0</v>
      </c>
      <c r="E47" s="122">
        <f>+E48</f>
        <v>0</v>
      </c>
      <c r="F47" s="122">
        <f>+F48</f>
        <v>0</v>
      </c>
      <c r="G47" s="122">
        <f>+G48</f>
        <v>0</v>
      </c>
    </row>
    <row r="48" spans="1:8" x14ac:dyDescent="0.35">
      <c r="A48" s="123" t="s">
        <v>197</v>
      </c>
      <c r="B48" s="124" t="s">
        <v>198</v>
      </c>
      <c r="C48" s="204">
        <f t="shared" ref="C48:F50" si="2">+C49</f>
        <v>0</v>
      </c>
      <c r="D48" s="204">
        <f t="shared" si="2"/>
        <v>0</v>
      </c>
      <c r="E48" s="204">
        <f t="shared" si="2"/>
        <v>0</v>
      </c>
      <c r="F48" s="204">
        <f t="shared" si="2"/>
        <v>0</v>
      </c>
      <c r="G48" s="316">
        <f>+C48+D48+E48+F48</f>
        <v>0</v>
      </c>
    </row>
    <row r="49" spans="1:7" x14ac:dyDescent="0.35">
      <c r="A49" s="123" t="s">
        <v>199</v>
      </c>
      <c r="B49" s="124" t="s">
        <v>2</v>
      </c>
      <c r="C49" s="175">
        <f t="shared" si="2"/>
        <v>0</v>
      </c>
      <c r="D49" s="175">
        <f t="shared" si="2"/>
        <v>0</v>
      </c>
      <c r="E49" s="175">
        <f t="shared" si="2"/>
        <v>0</v>
      </c>
      <c r="F49" s="175">
        <f t="shared" si="2"/>
        <v>0</v>
      </c>
      <c r="G49" s="317">
        <f>+C49+D49+E49+F49</f>
        <v>0</v>
      </c>
    </row>
    <row r="50" spans="1:7" x14ac:dyDescent="0.35">
      <c r="A50" s="123" t="s">
        <v>200</v>
      </c>
      <c r="B50" s="124" t="s">
        <v>201</v>
      </c>
      <c r="C50" s="284">
        <f t="shared" si="2"/>
        <v>0</v>
      </c>
      <c r="D50" s="284">
        <f t="shared" si="2"/>
        <v>0</v>
      </c>
      <c r="E50" s="284">
        <f t="shared" si="2"/>
        <v>0</v>
      </c>
      <c r="F50" s="284">
        <f t="shared" si="2"/>
        <v>0</v>
      </c>
      <c r="G50" s="318">
        <f>+C50+D50+E50+F50</f>
        <v>0</v>
      </c>
    </row>
    <row r="51" spans="1:7" x14ac:dyDescent="0.35">
      <c r="A51" s="123" t="s">
        <v>202</v>
      </c>
      <c r="B51" s="124" t="s">
        <v>203</v>
      </c>
      <c r="C51" s="284">
        <v>0</v>
      </c>
      <c r="D51" s="284">
        <v>0</v>
      </c>
      <c r="E51" s="284">
        <v>0</v>
      </c>
      <c r="F51" s="284">
        <v>0</v>
      </c>
      <c r="G51" s="318">
        <f>+C51+D51+E51+F51</f>
        <v>0</v>
      </c>
    </row>
    <row r="52" spans="1:7" ht="9.75" customHeight="1" x14ac:dyDescent="0.35">
      <c r="A52" s="132"/>
      <c r="B52" s="133"/>
      <c r="C52" s="134"/>
      <c r="D52" s="134"/>
      <c r="E52" s="134"/>
      <c r="F52" s="134"/>
      <c r="G52" s="319"/>
    </row>
    <row r="53" spans="1:7" x14ac:dyDescent="0.35">
      <c r="A53" s="434" t="s">
        <v>292</v>
      </c>
      <c r="B53" s="434"/>
      <c r="C53" s="434"/>
      <c r="D53" s="434"/>
      <c r="E53" s="434"/>
      <c r="F53" s="265"/>
    </row>
    <row r="54" spans="1:7" ht="49.5" customHeight="1" x14ac:dyDescent="0.35">
      <c r="A54" s="435" t="s">
        <v>340</v>
      </c>
      <c r="B54" s="435"/>
      <c r="C54" s="435"/>
      <c r="D54" s="435"/>
      <c r="E54" s="435"/>
      <c r="F54" s="435"/>
      <c r="G54" s="435"/>
    </row>
    <row r="55" spans="1:7" ht="9.75" customHeight="1" x14ac:dyDescent="0.35">
      <c r="A55" s="114"/>
      <c r="B55" s="115"/>
      <c r="C55" s="116"/>
      <c r="D55" s="7"/>
      <c r="E55" s="7"/>
      <c r="F55" s="265"/>
    </row>
    <row r="56" spans="1:7" x14ac:dyDescent="0.35">
      <c r="A56" s="378" t="s">
        <v>212</v>
      </c>
      <c r="B56" s="378"/>
      <c r="C56" s="378"/>
      <c r="D56" s="378"/>
      <c r="E56" s="378"/>
      <c r="F56" s="378"/>
      <c r="G56" s="378"/>
    </row>
    <row r="57" spans="1:7" ht="17.25" customHeight="1" x14ac:dyDescent="0.35">
      <c r="A57" s="379" t="s">
        <v>314</v>
      </c>
      <c r="B57" s="379"/>
      <c r="C57" s="379"/>
      <c r="D57" s="379"/>
      <c r="E57" s="379"/>
      <c r="F57" s="379"/>
      <c r="G57" s="379"/>
    </row>
    <row r="58" spans="1:7" x14ac:dyDescent="0.35">
      <c r="A58" s="378" t="s">
        <v>172</v>
      </c>
      <c r="B58" s="378"/>
      <c r="C58" s="378"/>
      <c r="D58" s="378"/>
      <c r="E58" s="378"/>
      <c r="F58" s="378"/>
      <c r="G58" s="378"/>
    </row>
    <row r="59" spans="1:7" ht="34.5" customHeight="1" x14ac:dyDescent="0.35">
      <c r="A59" s="93" t="s">
        <v>193</v>
      </c>
      <c r="B59" s="93" t="s">
        <v>194</v>
      </c>
      <c r="C59" s="93" t="s">
        <v>248</v>
      </c>
      <c r="D59" s="93" t="s">
        <v>301</v>
      </c>
      <c r="E59" s="93" t="s">
        <v>321</v>
      </c>
      <c r="F59" s="93" t="s">
        <v>334</v>
      </c>
      <c r="G59" s="93" t="s">
        <v>337</v>
      </c>
    </row>
    <row r="60" spans="1:7" ht="18" customHeight="1" x14ac:dyDescent="0.35">
      <c r="A60" s="52" t="s">
        <v>127</v>
      </c>
      <c r="B60" s="118"/>
      <c r="C60" s="94">
        <f>+C62</f>
        <v>584560</v>
      </c>
      <c r="D60" s="94">
        <f>+D62</f>
        <v>0</v>
      </c>
      <c r="E60" s="94">
        <f>+E62</f>
        <v>0</v>
      </c>
      <c r="F60" s="94">
        <f>+F62</f>
        <v>0</v>
      </c>
      <c r="G60" s="94">
        <f>+G62</f>
        <v>584560</v>
      </c>
    </row>
    <row r="61" spans="1:7" ht="15" customHeight="1" x14ac:dyDescent="0.35">
      <c r="A61" s="55"/>
      <c r="B61" s="119"/>
      <c r="C61" s="72"/>
      <c r="D61" s="72"/>
      <c r="E61" s="72"/>
      <c r="F61" s="120"/>
      <c r="G61" s="120"/>
    </row>
    <row r="62" spans="1:7" ht="17.25" customHeight="1" x14ac:dyDescent="0.35">
      <c r="A62" s="390" t="s">
        <v>297</v>
      </c>
      <c r="B62" s="390"/>
      <c r="C62" s="122">
        <f>+SUM(C63:C67)</f>
        <v>584560</v>
      </c>
      <c r="D62" s="122">
        <f>+SUM(D63:D67)</f>
        <v>0</v>
      </c>
      <c r="E62" s="122">
        <f>+SUM(E63:E67)</f>
        <v>0</v>
      </c>
      <c r="F62" s="122">
        <f>+SUM(F63:F67)</f>
        <v>0</v>
      </c>
      <c r="G62" s="122">
        <f>+SUM(G63:G67)</f>
        <v>584560</v>
      </c>
    </row>
    <row r="63" spans="1:7" x14ac:dyDescent="0.35">
      <c r="A63" s="123">
        <v>0</v>
      </c>
      <c r="B63" s="124" t="s">
        <v>216</v>
      </c>
      <c r="C63" s="175">
        <v>0</v>
      </c>
      <c r="D63" s="175">
        <v>0</v>
      </c>
      <c r="E63" s="175">
        <v>0</v>
      </c>
      <c r="F63" s="175">
        <v>0</v>
      </c>
      <c r="G63" s="317">
        <f t="shared" ref="G63:G72" si="3">+C63+D63+E63+F63</f>
        <v>0</v>
      </c>
    </row>
    <row r="64" spans="1:7" x14ac:dyDescent="0.35">
      <c r="A64" s="123">
        <v>1</v>
      </c>
      <c r="B64" s="124" t="s">
        <v>3</v>
      </c>
      <c r="C64" s="175">
        <v>584560</v>
      </c>
      <c r="D64" s="175">
        <v>0</v>
      </c>
      <c r="E64" s="175">
        <v>0</v>
      </c>
      <c r="F64" s="175">
        <v>0</v>
      </c>
      <c r="G64" s="317">
        <f t="shared" si="3"/>
        <v>584560</v>
      </c>
    </row>
    <row r="65" spans="1:7" x14ac:dyDescent="0.35">
      <c r="A65" s="123">
        <v>2</v>
      </c>
      <c r="B65" s="124" t="s">
        <v>217</v>
      </c>
      <c r="C65" s="175">
        <v>0</v>
      </c>
      <c r="D65" s="175">
        <v>0</v>
      </c>
      <c r="E65" s="175">
        <v>0</v>
      </c>
      <c r="F65" s="175">
        <v>0</v>
      </c>
      <c r="G65" s="317">
        <f t="shared" si="3"/>
        <v>0</v>
      </c>
    </row>
    <row r="66" spans="1:7" x14ac:dyDescent="0.35">
      <c r="A66" s="123">
        <v>3</v>
      </c>
      <c r="B66" s="124" t="s">
        <v>218</v>
      </c>
      <c r="C66" s="175">
        <v>0</v>
      </c>
      <c r="D66" s="175">
        <v>0</v>
      </c>
      <c r="E66" s="175">
        <v>0</v>
      </c>
      <c r="F66" s="175">
        <v>0</v>
      </c>
      <c r="G66" s="317">
        <f t="shared" si="3"/>
        <v>0</v>
      </c>
    </row>
    <row r="67" spans="1:7" x14ac:dyDescent="0.35">
      <c r="A67" s="123">
        <v>4</v>
      </c>
      <c r="B67" s="124" t="s">
        <v>219</v>
      </c>
      <c r="C67" s="175">
        <v>0</v>
      </c>
      <c r="D67" s="175">
        <v>0</v>
      </c>
      <c r="E67" s="175">
        <v>0</v>
      </c>
      <c r="F67" s="175">
        <v>0</v>
      </c>
      <c r="G67" s="317">
        <f t="shared" si="3"/>
        <v>0</v>
      </c>
    </row>
    <row r="68" spans="1:7" x14ac:dyDescent="0.35">
      <c r="A68" s="123">
        <v>5</v>
      </c>
      <c r="B68" s="124" t="s">
        <v>220</v>
      </c>
      <c r="C68" s="175">
        <v>0</v>
      </c>
      <c r="D68" s="175">
        <v>0</v>
      </c>
      <c r="E68" s="175">
        <v>0</v>
      </c>
      <c r="F68" s="175">
        <v>0</v>
      </c>
      <c r="G68" s="318">
        <f t="shared" si="3"/>
        <v>0</v>
      </c>
    </row>
    <row r="69" spans="1:7" x14ac:dyDescent="0.35">
      <c r="A69" s="123">
        <v>6</v>
      </c>
      <c r="B69" s="124" t="s">
        <v>2</v>
      </c>
      <c r="C69" s="175">
        <v>981198217.08000004</v>
      </c>
      <c r="D69" s="175">
        <v>0</v>
      </c>
      <c r="E69" s="175">
        <v>0</v>
      </c>
      <c r="F69" s="175">
        <v>0</v>
      </c>
      <c r="G69" s="318">
        <f t="shared" si="3"/>
        <v>981198217.08000004</v>
      </c>
    </row>
    <row r="70" spans="1:7" x14ac:dyDescent="0.35">
      <c r="A70" s="123">
        <v>7</v>
      </c>
      <c r="B70" s="124" t="s">
        <v>1</v>
      </c>
      <c r="C70" s="175">
        <v>0</v>
      </c>
      <c r="D70" s="175">
        <v>0</v>
      </c>
      <c r="E70" s="175">
        <v>0</v>
      </c>
      <c r="F70" s="175">
        <v>0</v>
      </c>
      <c r="G70" s="318">
        <f t="shared" si="3"/>
        <v>0</v>
      </c>
    </row>
    <row r="71" spans="1:7" x14ac:dyDescent="0.35">
      <c r="A71" s="123">
        <v>8</v>
      </c>
      <c r="B71" s="124" t="s">
        <v>221</v>
      </c>
      <c r="C71" s="175">
        <v>0</v>
      </c>
      <c r="D71" s="175">
        <v>0</v>
      </c>
      <c r="E71" s="175">
        <v>0</v>
      </c>
      <c r="F71" s="175">
        <v>0</v>
      </c>
      <c r="G71" s="318">
        <f t="shared" si="3"/>
        <v>0</v>
      </c>
    </row>
    <row r="72" spans="1:7" x14ac:dyDescent="0.35">
      <c r="A72" s="123">
        <v>9</v>
      </c>
      <c r="B72" s="124" t="s">
        <v>222</v>
      </c>
      <c r="C72" s="175">
        <v>0</v>
      </c>
      <c r="D72" s="175">
        <v>0</v>
      </c>
      <c r="E72" s="175">
        <v>0</v>
      </c>
      <c r="F72" s="175">
        <v>0</v>
      </c>
      <c r="G72" s="318">
        <f t="shared" si="3"/>
        <v>0</v>
      </c>
    </row>
    <row r="73" spans="1:7" ht="15" customHeight="1" x14ac:dyDescent="0.35">
      <c r="A73" s="7"/>
      <c r="B73" s="7"/>
      <c r="C73" s="190"/>
      <c r="D73" s="190"/>
      <c r="E73" s="190"/>
      <c r="F73" s="190"/>
      <c r="G73" s="190"/>
    </row>
    <row r="74" spans="1:7" ht="17.25" customHeight="1" x14ac:dyDescent="0.35">
      <c r="A74" s="390" t="s">
        <v>298</v>
      </c>
      <c r="B74" s="390"/>
      <c r="C74" s="122">
        <f t="shared" ref="C74:G75" si="4">+C75</f>
        <v>0</v>
      </c>
      <c r="D74" s="122">
        <f t="shared" si="4"/>
        <v>0</v>
      </c>
      <c r="E74" s="122">
        <f t="shared" si="4"/>
        <v>0</v>
      </c>
      <c r="F74" s="122">
        <f t="shared" si="4"/>
        <v>0</v>
      </c>
      <c r="G74" s="122">
        <f t="shared" si="4"/>
        <v>0</v>
      </c>
    </row>
    <row r="75" spans="1:7" x14ac:dyDescent="0.35">
      <c r="A75" s="123">
        <v>6</v>
      </c>
      <c r="B75" s="124" t="s">
        <v>2</v>
      </c>
      <c r="C75" s="284">
        <f t="shared" si="4"/>
        <v>0</v>
      </c>
      <c r="D75" s="284">
        <f t="shared" si="4"/>
        <v>0</v>
      </c>
      <c r="E75" s="284">
        <f t="shared" si="4"/>
        <v>0</v>
      </c>
      <c r="F75" s="284">
        <f t="shared" si="4"/>
        <v>0</v>
      </c>
      <c r="G75" s="318">
        <f t="shared" si="4"/>
        <v>0</v>
      </c>
    </row>
    <row r="76" spans="1:7" x14ac:dyDescent="0.35">
      <c r="A76" s="320" t="s">
        <v>224</v>
      </c>
      <c r="B76" s="133" t="s">
        <v>225</v>
      </c>
      <c r="C76" s="134">
        <v>0</v>
      </c>
      <c r="D76" s="134">
        <v>0</v>
      </c>
      <c r="E76" s="134">
        <v>0</v>
      </c>
      <c r="F76" s="134">
        <v>0</v>
      </c>
      <c r="G76" s="319">
        <f>+C76+D76+E76+F76</f>
        <v>0</v>
      </c>
    </row>
    <row r="77" spans="1:7" ht="16.5" customHeight="1" x14ac:dyDescent="0.35">
      <c r="A77" s="393" t="s">
        <v>226</v>
      </c>
      <c r="B77" s="393"/>
      <c r="C77" s="393"/>
      <c r="D77" s="393"/>
      <c r="E77" s="393"/>
      <c r="F77" s="393"/>
    </row>
    <row r="78" spans="1:7" x14ac:dyDescent="0.35">
      <c r="A78" s="434" t="s">
        <v>292</v>
      </c>
      <c r="B78" s="434"/>
      <c r="C78" s="434"/>
      <c r="D78" s="434"/>
      <c r="E78" s="434"/>
      <c r="F78" s="434"/>
    </row>
    <row r="79" spans="1:7" x14ac:dyDescent="0.35">
      <c r="A79" s="113"/>
      <c r="B79" s="113"/>
      <c r="C79" s="113"/>
      <c r="D79" s="113"/>
      <c r="E79" s="113"/>
      <c r="F79" s="113"/>
    </row>
    <row r="80" spans="1:7" x14ac:dyDescent="0.35">
      <c r="A80" s="378" t="s">
        <v>230</v>
      </c>
      <c r="B80" s="378"/>
      <c r="C80" s="378"/>
      <c r="D80" s="378"/>
      <c r="E80" s="378"/>
      <c r="F80" s="378"/>
    </row>
    <row r="81" spans="1:7" x14ac:dyDescent="0.35">
      <c r="A81" s="378" t="s">
        <v>231</v>
      </c>
      <c r="B81" s="378"/>
      <c r="C81" s="378"/>
      <c r="D81" s="378"/>
      <c r="E81" s="378"/>
      <c r="F81" s="378"/>
    </row>
    <row r="82" spans="1:7" x14ac:dyDescent="0.35">
      <c r="A82" s="378" t="s">
        <v>172</v>
      </c>
      <c r="B82" s="378"/>
      <c r="C82" s="378"/>
      <c r="D82" s="378"/>
      <c r="E82" s="378"/>
      <c r="F82" s="378"/>
    </row>
    <row r="83" spans="1:7" x14ac:dyDescent="0.35">
      <c r="A83" s="93" t="s">
        <v>232</v>
      </c>
      <c r="B83" s="93" t="s">
        <v>248</v>
      </c>
      <c r="C83" s="93" t="s">
        <v>301</v>
      </c>
      <c r="D83" s="93" t="s">
        <v>321</v>
      </c>
      <c r="E83" s="93" t="s">
        <v>339</v>
      </c>
      <c r="F83" s="93" t="s">
        <v>337</v>
      </c>
    </row>
    <row r="84" spans="1:7" x14ac:dyDescent="0.35">
      <c r="A84" s="162" t="s">
        <v>233</v>
      </c>
      <c r="B84" s="149">
        <v>0</v>
      </c>
      <c r="C84" s="149">
        <v>-981782777.08000004</v>
      </c>
      <c r="D84" s="149">
        <v>-981782777.08000004</v>
      </c>
      <c r="E84" s="149">
        <v>-981782777.08000004</v>
      </c>
      <c r="F84" s="149">
        <f>+B84</f>
        <v>0</v>
      </c>
    </row>
    <row r="85" spans="1:7" x14ac:dyDescent="0.35">
      <c r="A85" s="162" t="s">
        <v>234</v>
      </c>
      <c r="B85" s="149">
        <v>0</v>
      </c>
      <c r="C85" s="149">
        <v>0</v>
      </c>
      <c r="D85" s="149">
        <v>0</v>
      </c>
      <c r="E85" s="149">
        <v>0</v>
      </c>
      <c r="F85" s="149">
        <f>+B85+C85+D85+E85</f>
        <v>0</v>
      </c>
    </row>
    <row r="86" spans="1:7" x14ac:dyDescent="0.35">
      <c r="A86" s="152" t="s">
        <v>235</v>
      </c>
      <c r="B86" s="153">
        <f>+B84+B85</f>
        <v>0</v>
      </c>
      <c r="C86" s="153">
        <f>+C84+C85</f>
        <v>-981782777.08000004</v>
      </c>
      <c r="D86" s="153">
        <f>+D84+D85</f>
        <v>-981782777.08000004</v>
      </c>
      <c r="E86" s="153">
        <f>+E84+E85</f>
        <v>-981782777.08000004</v>
      </c>
      <c r="F86" s="153">
        <f>+F84+F85</f>
        <v>0</v>
      </c>
    </row>
    <row r="87" spans="1:7" x14ac:dyDescent="0.35">
      <c r="A87" s="162" t="s">
        <v>236</v>
      </c>
      <c r="B87" s="149">
        <v>981782777.08000004</v>
      </c>
      <c r="C87" s="149">
        <v>0</v>
      </c>
      <c r="D87" s="149">
        <v>0</v>
      </c>
      <c r="E87" s="149">
        <v>0</v>
      </c>
      <c r="F87" s="149">
        <f>+B87+C87+D87+E87</f>
        <v>981782777.08000004</v>
      </c>
    </row>
    <row r="88" spans="1:7" x14ac:dyDescent="0.35">
      <c r="A88" s="152" t="s">
        <v>237</v>
      </c>
      <c r="B88" s="153">
        <f>+B86-B87</f>
        <v>-981782777.08000004</v>
      </c>
      <c r="C88" s="153">
        <f>+C86-C87</f>
        <v>-981782777.08000004</v>
      </c>
      <c r="D88" s="153">
        <f>+D86-D87</f>
        <v>-981782777.08000004</v>
      </c>
      <c r="E88" s="154">
        <f>+E86-E87</f>
        <v>-981782777.08000004</v>
      </c>
      <c r="F88" s="154">
        <f>+F86-F87</f>
        <v>-981782777.08000004</v>
      </c>
      <c r="G88" s="321"/>
    </row>
    <row r="89" spans="1:7" x14ac:dyDescent="0.35">
      <c r="A89" s="412" t="s">
        <v>292</v>
      </c>
      <c r="B89" s="412"/>
      <c r="C89" s="412"/>
      <c r="D89" s="412"/>
      <c r="E89" s="322"/>
      <c r="F89" s="265"/>
    </row>
    <row r="90" spans="1:7" x14ac:dyDescent="0.35">
      <c r="A90" s="84"/>
      <c r="B90" s="84"/>
      <c r="C90" s="84"/>
      <c r="D90" s="84"/>
      <c r="E90" s="322"/>
      <c r="F90" s="265"/>
    </row>
    <row r="91" spans="1:7" x14ac:dyDescent="0.35">
      <c r="A91" s="378" t="s">
        <v>246</v>
      </c>
      <c r="B91" s="378"/>
      <c r="C91" s="378"/>
      <c r="D91" s="378"/>
      <c r="E91" s="378"/>
      <c r="F91" s="378"/>
    </row>
    <row r="92" spans="1:7" ht="17.25" customHeight="1" x14ac:dyDescent="0.35">
      <c r="A92" s="379" t="s">
        <v>247</v>
      </c>
      <c r="B92" s="379"/>
      <c r="C92" s="379"/>
      <c r="D92" s="379"/>
      <c r="E92" s="379"/>
      <c r="F92" s="379"/>
    </row>
    <row r="93" spans="1:7" x14ac:dyDescent="0.35">
      <c r="A93" s="378" t="s">
        <v>172</v>
      </c>
      <c r="B93" s="378"/>
      <c r="C93" s="378"/>
      <c r="D93" s="378"/>
      <c r="E93" s="378"/>
      <c r="F93" s="378"/>
    </row>
    <row r="94" spans="1:7" x14ac:dyDescent="0.35">
      <c r="A94" s="263" t="s">
        <v>232</v>
      </c>
      <c r="B94" s="263"/>
      <c r="C94" s="263" t="s">
        <v>248</v>
      </c>
      <c r="D94" s="263" t="s">
        <v>301</v>
      </c>
      <c r="E94" s="263" t="s">
        <v>321</v>
      </c>
      <c r="F94" s="263" t="s">
        <v>334</v>
      </c>
    </row>
    <row r="95" spans="1:7" x14ac:dyDescent="0.35">
      <c r="A95" s="161" t="s">
        <v>249</v>
      </c>
      <c r="B95" s="161"/>
      <c r="C95" s="50"/>
      <c r="D95" s="50"/>
      <c r="E95" s="323"/>
      <c r="F95" s="324"/>
    </row>
    <row r="96" spans="1:7" x14ac:dyDescent="0.35">
      <c r="A96" s="162" t="s">
        <v>250</v>
      </c>
      <c r="B96" s="7"/>
      <c r="C96" s="115">
        <v>0</v>
      </c>
      <c r="D96" s="115">
        <v>0</v>
      </c>
      <c r="E96" s="115">
        <v>0</v>
      </c>
      <c r="F96" s="115">
        <v>0</v>
      </c>
    </row>
    <row r="97" spans="1:6" x14ac:dyDescent="0.35">
      <c r="A97" s="162" t="s">
        <v>251</v>
      </c>
      <c r="B97" s="7"/>
      <c r="C97" s="115">
        <v>0</v>
      </c>
      <c r="D97" s="115">
        <v>0</v>
      </c>
      <c r="E97" s="115">
        <v>0</v>
      </c>
      <c r="F97" s="115">
        <v>0</v>
      </c>
    </row>
    <row r="98" spans="1:6" x14ac:dyDescent="0.35">
      <c r="A98" s="163" t="s">
        <v>341</v>
      </c>
      <c r="B98" s="163"/>
      <c r="C98" s="153">
        <f>+C96+C97</f>
        <v>0</v>
      </c>
      <c r="D98" s="153">
        <f>+D96+D97</f>
        <v>0</v>
      </c>
      <c r="E98" s="153">
        <f>+E96+E97</f>
        <v>0</v>
      </c>
      <c r="F98" s="153">
        <f>+F96+F97</f>
        <v>0</v>
      </c>
    </row>
    <row r="99" spans="1:6" x14ac:dyDescent="0.35">
      <c r="A99" s="162"/>
      <c r="B99" s="7"/>
      <c r="C99" s="115"/>
      <c r="D99" s="115"/>
      <c r="E99" s="322"/>
      <c r="F99" s="265"/>
    </row>
    <row r="100" spans="1:6" x14ac:dyDescent="0.35">
      <c r="A100" s="161" t="s">
        <v>252</v>
      </c>
      <c r="B100" s="161"/>
      <c r="C100" s="50" t="s">
        <v>248</v>
      </c>
      <c r="D100" s="50" t="s">
        <v>301</v>
      </c>
      <c r="E100" s="263" t="s">
        <v>321</v>
      </c>
      <c r="F100" s="263" t="s">
        <v>334</v>
      </c>
    </row>
    <row r="101" spans="1:6" x14ac:dyDescent="0.35">
      <c r="A101" s="162" t="s">
        <v>250</v>
      </c>
      <c r="B101" s="7"/>
      <c r="C101" s="115">
        <v>0</v>
      </c>
      <c r="D101" s="115">
        <v>0</v>
      </c>
      <c r="E101" s="115">
        <v>0</v>
      </c>
      <c r="F101" s="115">
        <v>0</v>
      </c>
    </row>
    <row r="102" spans="1:6" x14ac:dyDescent="0.35">
      <c r="A102" s="162" t="s">
        <v>253</v>
      </c>
      <c r="B102" s="7"/>
      <c r="C102" s="115">
        <v>0</v>
      </c>
      <c r="D102" s="115">
        <v>0</v>
      </c>
      <c r="E102" s="115">
        <v>0</v>
      </c>
      <c r="F102" s="115">
        <v>0</v>
      </c>
    </row>
    <row r="103" spans="1:6" x14ac:dyDescent="0.35">
      <c r="A103" s="163" t="s">
        <v>254</v>
      </c>
      <c r="B103" s="163"/>
      <c r="C103" s="153">
        <f>+C101+C102</f>
        <v>0</v>
      </c>
      <c r="D103" s="153">
        <f>+D101+D102</f>
        <v>0</v>
      </c>
      <c r="E103" s="153">
        <f>+E101+E102</f>
        <v>0</v>
      </c>
      <c r="F103" s="153">
        <f>+F101+F102</f>
        <v>0</v>
      </c>
    </row>
    <row r="104" spans="1:6" x14ac:dyDescent="0.35">
      <c r="A104" s="162"/>
      <c r="B104" s="7"/>
      <c r="C104" s="149"/>
      <c r="D104" s="149"/>
      <c r="E104" s="322"/>
      <c r="F104" s="265"/>
    </row>
    <row r="105" spans="1:6" x14ac:dyDescent="0.35">
      <c r="A105" s="161" t="s">
        <v>255</v>
      </c>
      <c r="B105" s="161"/>
      <c r="C105" s="50" t="s">
        <v>248</v>
      </c>
      <c r="D105" s="50" t="s">
        <v>301</v>
      </c>
      <c r="E105" s="263" t="s">
        <v>321</v>
      </c>
      <c r="F105" s="263" t="s">
        <v>334</v>
      </c>
    </row>
    <row r="106" spans="1:6" x14ac:dyDescent="0.35">
      <c r="A106" s="162" t="s">
        <v>250</v>
      </c>
      <c r="B106" s="7"/>
      <c r="C106" s="115">
        <v>0</v>
      </c>
      <c r="D106" s="115">
        <v>0</v>
      </c>
      <c r="E106" s="115">
        <v>0</v>
      </c>
      <c r="F106" s="115">
        <v>0</v>
      </c>
    </row>
    <row r="107" spans="1:6" x14ac:dyDescent="0.35">
      <c r="A107" s="162" t="s">
        <v>251</v>
      </c>
      <c r="B107" s="7"/>
      <c r="C107" s="115">
        <v>0</v>
      </c>
      <c r="D107" s="115">
        <v>0</v>
      </c>
      <c r="E107" s="115">
        <v>0</v>
      </c>
      <c r="F107" s="115">
        <v>0</v>
      </c>
    </row>
    <row r="108" spans="1:6" x14ac:dyDescent="0.35">
      <c r="A108" s="163" t="s">
        <v>256</v>
      </c>
      <c r="B108" s="163"/>
      <c r="C108" s="154">
        <f>+C106+C107</f>
        <v>0</v>
      </c>
      <c r="D108" s="154">
        <f>+D106+D107</f>
        <v>0</v>
      </c>
      <c r="E108" s="154">
        <f>+E106+E107</f>
        <v>0</v>
      </c>
      <c r="F108" s="154">
        <f>+F106+F107</f>
        <v>0</v>
      </c>
    </row>
    <row r="109" spans="1:6" x14ac:dyDescent="0.35">
      <c r="A109" s="166" t="s">
        <v>257</v>
      </c>
      <c r="B109" s="167"/>
      <c r="C109" s="168"/>
    </row>
    <row r="112" spans="1:6" x14ac:dyDescent="0.35">
      <c r="A112" s="362" t="s">
        <v>108</v>
      </c>
      <c r="B112" s="362"/>
      <c r="C112" s="362"/>
      <c r="D112" s="362"/>
      <c r="E112" s="362"/>
      <c r="F112" s="362"/>
    </row>
  </sheetData>
  <mergeCells count="36">
    <mergeCell ref="A89:D89"/>
    <mergeCell ref="A91:F91"/>
    <mergeCell ref="A92:F92"/>
    <mergeCell ref="A93:F93"/>
    <mergeCell ref="A112:F112"/>
    <mergeCell ref="A77:F77"/>
    <mergeCell ref="A78:F78"/>
    <mergeCell ref="A80:F80"/>
    <mergeCell ref="A81:F81"/>
    <mergeCell ref="A82:F82"/>
    <mergeCell ref="A56:G56"/>
    <mergeCell ref="A57:G57"/>
    <mergeCell ref="A58:G58"/>
    <mergeCell ref="A62:B62"/>
    <mergeCell ref="A74:B74"/>
    <mergeCell ref="A42:G42"/>
    <mergeCell ref="A43:G43"/>
    <mergeCell ref="A47:B47"/>
    <mergeCell ref="A53:E53"/>
    <mergeCell ref="A54:G54"/>
    <mergeCell ref="A26:F26"/>
    <mergeCell ref="A27:F27"/>
    <mergeCell ref="A36:F36"/>
    <mergeCell ref="A39:G39"/>
    <mergeCell ref="A41:G41"/>
    <mergeCell ref="A12:G12"/>
    <mergeCell ref="A17:A18"/>
    <mergeCell ref="A19:A20"/>
    <mergeCell ref="A21:A22"/>
    <mergeCell ref="A24:G24"/>
    <mergeCell ref="A1:G2"/>
    <mergeCell ref="A3:G3"/>
    <mergeCell ref="C5:E5"/>
    <mergeCell ref="A9:G9"/>
    <mergeCell ref="A11:G11"/>
    <mergeCell ref="C7:E7"/>
  </mergeCells>
  <dataValidations count="6">
    <dataValidation allowBlank="1" showInputMessage="1" showErrorMessage="1" promptTitle="Advertencia" prompt="Se recomienda leer cuidadosamente las indicaciones dispuestas en la parte inferior de esta tabla. " sqref="A84" xr:uid="{00000000-0002-0000-0A00-000000000000}">
      <formula1>0</formula1>
      <formula2>0</formula2>
    </dataValidation>
    <dataValidation allowBlank="1" showInputMessage="1" showErrorMessage="1" promptTitle="Advertencia" prompt="En este espacio se debe detallar el código correspondiente a la partida detallada y debe ser el código definido en el Clasificador de los Ingresos del Sector Público. " sqref="A48:A50 A63" xr:uid="{00000000-0002-0000-0A00-000001000000}">
      <formula1>0</formula1>
      <formula2>0</formula2>
    </dataValidation>
    <dataValidation allowBlank="1" showInputMessage="1" showErrorMessage="1" promptTitle="Advertencia" prompt="El nombre de la partida debe ser de acuerdo al Clasificador de los Ingresos del Sector Público. " sqref="B48:B50 B63" xr:uid="{00000000-0002-0000-0A00-000002000000}">
      <formula1>0</formula1>
      <formula2>0</formula2>
    </dataValidation>
    <dataValidation allowBlank="1" showInputMessage="1" showErrorMessage="1" promptTitle="Advertencia" prompt="Debe coincidir con el monto reportado en la Liquidación Prespuestaria 2023, caso contrario se debe justificar en el espacio de observaciones. " sqref="D99:D100 C100 D104" xr:uid="{00000000-0002-0000-0A00-000003000000}">
      <formula1>0</formula1>
      <formula2>0</formula2>
    </dataValidation>
    <dataValidation allowBlank="1" showInputMessage="1" showErrorMessage="1" promptTitle="Recordatorio" prompt="El superávit libre debe ser reintegrado a más tardar el 31 de marzo,_x000a_de acuerdo al  Decreto Nº 43189-MTSS, artículo 66. " sqref="A97:A99 A101:A104 A106:A108" xr:uid="{00000000-0002-0000-0A00-000004000000}">
      <formula1>0</formula1>
      <formula2>0</formula2>
    </dataValidation>
    <dataValidation allowBlank="1" showInputMessage="1" showErrorMessage="1" promptTitle="Advertencia" prompt="Esta tabla solo la deben completar la unidades ejecutoras que por Ley específica estén facultadas para estimar y re presupuestar superávits." sqref="A92" xr:uid="{00000000-0002-0000-0A00-000005000000}">
      <formula1>0</formula1>
      <formula2>0</formula2>
    </dataValidation>
  </dataValidations>
  <printOptions horizontalCentered="1"/>
  <pageMargins left="0.118055555555556" right="0.118055555555556" top="0.35416666666666702" bottom="0.35486111111111102" header="0.511811023622047" footer="0.31527777777777799"/>
  <pageSetup scale="70" orientation="landscape" horizontalDpi="300" verticalDpi="300"/>
  <headerFooter>
    <oddFooter>&amp;L&amp;"Palatino Linotype,Normal"&amp;K979797&amp;D&amp;C&amp;"Palatino Linotype,Normal"&amp;K979797Reporte ejecución programática y presupuestaria (Anual)&amp;R&amp;"Palatino Linotype,Normal"&amp;K979797&amp;P</oddFooter>
  </headerFooter>
  <rowBreaks count="2" manualBreakCount="2">
    <brk id="37" max="16383" man="1"/>
    <brk id="79" max="16383" man="1"/>
  </rowBreaks>
  <drawing r:id="rId1"/>
  <legacyDrawing r:id="rId2"/>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Salas;Tatiana Vargas</dc:creator>
  <dc:description/>
  <cp:lastModifiedBy>Stephanie Tatiana Salas Soto</cp:lastModifiedBy>
  <cp:revision>2</cp:revision>
  <cp:lastPrinted>2024-04-04T23:03:03Z</cp:lastPrinted>
  <dcterms:created xsi:type="dcterms:W3CDTF">2011-10-26T20:29:12Z</dcterms:created>
  <dcterms:modified xsi:type="dcterms:W3CDTF">2026-01-03T13:00:02Z</dcterms:modified>
  <dc:language>es-CR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