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C68D1DB1-5711-49C3-88C0-9B5CF0D2BB68}" xr6:coauthVersionLast="47" xr6:coauthVersionMax="47" xr10:uidLastSave="{00000000-0000-0000-0000-000000000000}"/>
  <bookViews>
    <workbookView xWindow="-108" yWindow="-108" windowWidth="23256" windowHeight="13896" tabRatio="835" xr2:uid="{00000000-000D-0000-FFFF-FFFF00000000}"/>
  </bookViews>
  <sheets>
    <sheet name="Calendario" sheetId="30" r:id="rId1"/>
    <sheet name="Instrucciones" sheetId="33" r:id="rId2"/>
    <sheet name="1T" sheetId="1" r:id="rId3"/>
    <sheet name="2T" sheetId="17" r:id="rId4"/>
    <sheet name="I Semestre" sheetId="22" r:id="rId5"/>
    <sheet name="I Semestre (observ tabla 6)" sheetId="34" r:id="rId6"/>
    <sheet name="3T" sheetId="19" r:id="rId7"/>
    <sheet name="III T Acum" sheetId="32" r:id="rId8"/>
    <sheet name="4T" sheetId="20" r:id="rId9"/>
    <sheet name="Anual" sheetId="24" r:id="rId10"/>
  </sheets>
  <externalReferences>
    <externalReference r:id="rId11"/>
    <externalReference r:id="rId12"/>
  </externalReferences>
  <definedNames>
    <definedName name="ANPHNN" localSheetId="1">#REF!</definedName>
    <definedName name="ANPHNN">#REF!</definedName>
    <definedName name="_xlnm.Print_Area" localSheetId="2">'1T'!$A$1:$F$223</definedName>
    <definedName name="_xlnm.Print_Area" localSheetId="3">'2T'!$A$1:$F$215</definedName>
    <definedName name="_xlnm.Print_Area" localSheetId="6">'3T'!$A$1:$F$206</definedName>
    <definedName name="_xlnm.Print_Area" localSheetId="8">'4T'!$A$1:$F$204</definedName>
    <definedName name="_xlnm.Print_Area" localSheetId="9">Anual!$A$1:$G$102</definedName>
    <definedName name="_xlnm.Print_Area" localSheetId="0">Calendario!$A$1:$E$16</definedName>
    <definedName name="_xlnm.Print_Area" localSheetId="4">'I Semestre'!$A$1:$F$116</definedName>
    <definedName name="_xlnm.Print_Area" localSheetId="7">'III T Acum'!$A$1:$F$44</definedName>
    <definedName name="_xlnm.Print_Area" localSheetId="1">Instrucciones!$A$1:$D$95</definedName>
    <definedName name="AYA" localSheetId="1">#REF!</definedName>
    <definedName name="AYA">#REF!</definedName>
    <definedName name="BANHVI" localSheetId="1">#REF!</definedName>
    <definedName name="BANHVI">#REF!</definedName>
    <definedName name="CCSS" localSheetId="1">#REF!</definedName>
    <definedName name="CCSS">#REF!</definedName>
    <definedName name="CDN">#REF!</definedName>
    <definedName name="ICODER">#REF!</definedName>
    <definedName name="IMAS" localSheetId="7">[1]!Tabla7[Columna1]</definedName>
    <definedName name="IMAS" localSheetId="1">#REF!</definedName>
    <definedName name="IMAS">#REF!</definedName>
    <definedName name="Institución_737" localSheetId="1">#REF!</definedName>
    <definedName name="Institución_737">#REF!</definedName>
    <definedName name="Institución_GC" localSheetId="1">[2]PRESUPUESTO_2024!#REF!</definedName>
    <definedName name="Institución_GC">#REF!</definedName>
    <definedName name="PANI" localSheetId="1">#REF!</definedName>
    <definedName name="PANI">#REF!</definedName>
    <definedName name="Programa_737" localSheetId="1">[2]PRESUPUESTO_2024!#REF!</definedName>
    <definedName name="Programa_737">#REF!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 i="17" l="1"/>
  <c r="C28" i="17"/>
  <c r="F18" i="1" l="1"/>
  <c r="D27" i="20" l="1"/>
  <c r="E27" i="20"/>
  <c r="C27" i="20"/>
  <c r="D27" i="19"/>
  <c r="E27" i="19"/>
  <c r="C27" i="19"/>
  <c r="E28" i="17"/>
  <c r="D28" i="1"/>
  <c r="E28" i="1"/>
  <c r="C28" i="1"/>
  <c r="C16" i="24"/>
  <c r="C14" i="24" s="1"/>
  <c r="C16" i="32"/>
  <c r="C14" i="32" s="1"/>
  <c r="C16" i="22"/>
  <c r="C14" i="22" s="1"/>
  <c r="F29" i="20"/>
  <c r="F27" i="20" s="1"/>
  <c r="F19" i="20"/>
  <c r="F17" i="24" s="1"/>
  <c r="F18" i="20"/>
  <c r="F16" i="20" s="1"/>
  <c r="E16" i="20"/>
  <c r="D16" i="20"/>
  <c r="C16" i="20"/>
  <c r="F29" i="19"/>
  <c r="D26" i="32" s="1"/>
  <c r="D24" i="32" s="1"/>
  <c r="F19" i="19"/>
  <c r="E17" i="32" s="1"/>
  <c r="F18" i="19"/>
  <c r="F16" i="19" s="1"/>
  <c r="E16" i="19"/>
  <c r="D16" i="19"/>
  <c r="C16" i="19"/>
  <c r="F30" i="17"/>
  <c r="F28" i="17" s="1"/>
  <c r="F19" i="17"/>
  <c r="D17" i="32" s="1"/>
  <c r="F18" i="17"/>
  <c r="D16" i="32" s="1"/>
  <c r="D14" i="32" s="1"/>
  <c r="E16" i="17"/>
  <c r="D16" i="17"/>
  <c r="C16" i="17"/>
  <c r="D16" i="1"/>
  <c r="E16" i="1"/>
  <c r="C16" i="1"/>
  <c r="F19" i="1"/>
  <c r="C17" i="32" s="1"/>
  <c r="F16" i="1"/>
  <c r="F27" i="19" l="1"/>
  <c r="E26" i="24"/>
  <c r="E24" i="24" s="1"/>
  <c r="F16" i="24"/>
  <c r="F14" i="24" s="1"/>
  <c r="E16" i="32"/>
  <c r="E14" i="32" s="1"/>
  <c r="E17" i="24"/>
  <c r="E16" i="24"/>
  <c r="E14" i="24" s="1"/>
  <c r="D26" i="24"/>
  <c r="D24" i="24" s="1"/>
  <c r="C26" i="32"/>
  <c r="C24" i="32" s="1"/>
  <c r="F16" i="17"/>
  <c r="D17" i="22"/>
  <c r="C28" i="22"/>
  <c r="C26" i="22" s="1"/>
  <c r="D17" i="24"/>
  <c r="C26" i="24"/>
  <c r="C24" i="24" s="1"/>
  <c r="D16" i="24"/>
  <c r="D14" i="24" s="1"/>
  <c r="D16" i="22"/>
  <c r="D14" i="22" s="1"/>
  <c r="C17" i="24"/>
  <c r="C17" i="22"/>
  <c r="F17" i="32"/>
  <c r="F16" i="32" l="1"/>
  <c r="F14" i="32" s="1"/>
  <c r="G16" i="24"/>
  <c r="G14" i="24" s="1"/>
  <c r="E16" i="22"/>
  <c r="E14" i="22" s="1"/>
  <c r="E17" i="22"/>
  <c r="G17" i="24"/>
  <c r="F95" i="20"/>
  <c r="E94" i="20"/>
  <c r="D94" i="20"/>
  <c r="D93" i="20" s="1"/>
  <c r="D92" i="20" s="1"/>
  <c r="C94" i="20"/>
  <c r="C93" i="20" s="1"/>
  <c r="C92" i="20" s="1"/>
  <c r="F98" i="19"/>
  <c r="E97" i="19"/>
  <c r="E96" i="19" s="1"/>
  <c r="E95" i="19" s="1"/>
  <c r="D97" i="19"/>
  <c r="D96" i="19" s="1"/>
  <c r="D95" i="19" s="1"/>
  <c r="C97" i="19"/>
  <c r="C96" i="19" s="1"/>
  <c r="C102" i="17"/>
  <c r="C101" i="17" s="1"/>
  <c r="C100" i="17" s="1"/>
  <c r="C121" i="1"/>
  <c r="F103" i="17"/>
  <c r="D49" i="22" s="1"/>
  <c r="D48" i="22" s="1"/>
  <c r="D47" i="22" s="1"/>
  <c r="D46" i="22" s="1"/>
  <c r="E102" i="17"/>
  <c r="E101" i="17" s="1"/>
  <c r="E100" i="17" s="1"/>
  <c r="D102" i="17"/>
  <c r="F106" i="1"/>
  <c r="C49" i="22" s="1"/>
  <c r="E105" i="1"/>
  <c r="E104" i="1" s="1"/>
  <c r="E103" i="1" s="1"/>
  <c r="D105" i="1"/>
  <c r="D104" i="1" s="1"/>
  <c r="D103" i="1" s="1"/>
  <c r="C105" i="1"/>
  <c r="C104" i="1" s="1"/>
  <c r="F102" i="1"/>
  <c r="D101" i="1"/>
  <c r="D100" i="1" s="1"/>
  <c r="D99" i="1" s="1"/>
  <c r="E101" i="1"/>
  <c r="E100" i="1" s="1"/>
  <c r="E99" i="1" s="1"/>
  <c r="C101" i="1"/>
  <c r="C100" i="1" s="1"/>
  <c r="E98" i="1" l="1"/>
  <c r="E96" i="1" s="1"/>
  <c r="F94" i="20"/>
  <c r="E49" i="22"/>
  <c r="E93" i="20"/>
  <c r="E92" i="20" s="1"/>
  <c r="F92" i="20" s="1"/>
  <c r="F96" i="19"/>
  <c r="C95" i="19"/>
  <c r="F95" i="19" s="1"/>
  <c r="F97" i="19"/>
  <c r="C48" i="22"/>
  <c r="C47" i="22" s="1"/>
  <c r="C46" i="22" s="1"/>
  <c r="E46" i="22" s="1"/>
  <c r="D98" i="1"/>
  <c r="D96" i="1" s="1"/>
  <c r="F101" i="1"/>
  <c r="F102" i="17"/>
  <c r="D101" i="17"/>
  <c r="D100" i="17" s="1"/>
  <c r="F100" i="17" s="1"/>
  <c r="C99" i="1"/>
  <c r="F100" i="1"/>
  <c r="F104" i="1"/>
  <c r="C103" i="1"/>
  <c r="F103" i="1" s="1"/>
  <c r="F105" i="1"/>
  <c r="F177" i="20"/>
  <c r="F176" i="20"/>
  <c r="F175" i="20"/>
  <c r="F174" i="20"/>
  <c r="F173" i="20"/>
  <c r="F172" i="20"/>
  <c r="F171" i="20"/>
  <c r="F170" i="20"/>
  <c r="F169" i="20"/>
  <c r="F168" i="20"/>
  <c r="E167" i="20"/>
  <c r="D167" i="20"/>
  <c r="C167" i="20"/>
  <c r="F181" i="19"/>
  <c r="F180" i="19"/>
  <c r="F179" i="19"/>
  <c r="F178" i="19"/>
  <c r="F177" i="19"/>
  <c r="F176" i="19"/>
  <c r="F175" i="19"/>
  <c r="F174" i="19"/>
  <c r="F173" i="19"/>
  <c r="F172" i="19"/>
  <c r="E171" i="19"/>
  <c r="D171" i="19"/>
  <c r="C171" i="19"/>
  <c r="F188" i="17"/>
  <c r="F187" i="17"/>
  <c r="F186" i="17"/>
  <c r="F185" i="17"/>
  <c r="F184" i="17"/>
  <c r="F175" i="17" s="1"/>
  <c r="F183" i="17"/>
  <c r="F182" i="17"/>
  <c r="F181" i="17"/>
  <c r="F180" i="17"/>
  <c r="F179" i="17"/>
  <c r="E178" i="17"/>
  <c r="D178" i="17"/>
  <c r="C178" i="17"/>
  <c r="F192" i="1"/>
  <c r="E185" i="1"/>
  <c r="D185" i="1"/>
  <c r="C185" i="1"/>
  <c r="F195" i="1"/>
  <c r="F194" i="1"/>
  <c r="F193" i="1"/>
  <c r="F191" i="1"/>
  <c r="F190" i="1"/>
  <c r="F189" i="1"/>
  <c r="F188" i="1"/>
  <c r="F187" i="1"/>
  <c r="F186" i="1"/>
  <c r="E48" i="22" l="1"/>
  <c r="E47" i="22"/>
  <c r="F93" i="20"/>
  <c r="F101" i="17"/>
  <c r="C98" i="1"/>
  <c r="C96" i="1" s="1"/>
  <c r="F99" i="1"/>
  <c r="F98" i="1" s="1"/>
  <c r="F167" i="20"/>
  <c r="F164" i="20" s="1"/>
  <c r="F171" i="19"/>
  <c r="F168" i="19" s="1"/>
  <c r="F178" i="17"/>
  <c r="F185" i="1"/>
  <c r="F182" i="1" s="1"/>
  <c r="F96" i="1" l="1"/>
  <c r="B37" i="32"/>
  <c r="B38" i="32" s="1"/>
  <c r="C7" i="32"/>
  <c r="C6" i="32"/>
  <c r="C5" i="32"/>
  <c r="F94" i="24" l="1"/>
  <c r="F93" i="24"/>
  <c r="E94" i="24"/>
  <c r="E93" i="24"/>
  <c r="D94" i="24"/>
  <c r="D93" i="24"/>
  <c r="C94" i="24"/>
  <c r="C93" i="24"/>
  <c r="C89" i="24"/>
  <c r="C88" i="24"/>
  <c r="D64" i="24"/>
  <c r="D158" i="20"/>
  <c r="E120" i="20"/>
  <c r="E119" i="20" s="1"/>
  <c r="D120" i="20"/>
  <c r="D119" i="20" s="1"/>
  <c r="C120" i="20"/>
  <c r="C119" i="20" s="1"/>
  <c r="F109" i="20"/>
  <c r="F56" i="24" s="1"/>
  <c r="F110" i="20"/>
  <c r="F57" i="24" s="1"/>
  <c r="F111" i="20"/>
  <c r="F58" i="24" s="1"/>
  <c r="F112" i="20"/>
  <c r="F59" i="24" s="1"/>
  <c r="F113" i="20"/>
  <c r="F60" i="24" s="1"/>
  <c r="F114" i="20"/>
  <c r="F61" i="24" s="1"/>
  <c r="F115" i="20"/>
  <c r="F62" i="24" s="1"/>
  <c r="F116" i="20"/>
  <c r="F63" i="24" s="1"/>
  <c r="F117" i="20"/>
  <c r="F64" i="24" s="1"/>
  <c r="D107" i="20"/>
  <c r="E107" i="20"/>
  <c r="C107" i="20"/>
  <c r="D90" i="20"/>
  <c r="D89" i="20" s="1"/>
  <c r="D88" i="20" s="1"/>
  <c r="E90" i="20"/>
  <c r="E89" i="20" s="1"/>
  <c r="E88" i="20" s="1"/>
  <c r="C90" i="20"/>
  <c r="C89" i="20" s="1"/>
  <c r="C88" i="20" s="1"/>
  <c r="B77" i="1"/>
  <c r="E73" i="19"/>
  <c r="D73" i="19"/>
  <c r="F77" i="17"/>
  <c r="F76" i="17"/>
  <c r="F73" i="19"/>
  <c r="F72" i="19"/>
  <c r="F70" i="20"/>
  <c r="F71" i="20"/>
  <c r="E71" i="20"/>
  <c r="D71" i="20"/>
  <c r="B71" i="20"/>
  <c r="B73" i="19"/>
  <c r="E77" i="17"/>
  <c r="D77" i="17"/>
  <c r="B77" i="17"/>
  <c r="E70" i="20"/>
  <c r="D70" i="20"/>
  <c r="B70" i="20"/>
  <c r="D162" i="19"/>
  <c r="C137" i="19"/>
  <c r="D137" i="19"/>
  <c r="B137" i="19"/>
  <c r="E137" i="19" s="1"/>
  <c r="C122" i="19"/>
  <c r="C121" i="19" s="1"/>
  <c r="C110" i="19"/>
  <c r="D98" i="17"/>
  <c r="D97" i="17" s="1"/>
  <c r="D96" i="17" s="1"/>
  <c r="D95" i="17" s="1"/>
  <c r="E98" i="17"/>
  <c r="E97" i="17" s="1"/>
  <c r="E96" i="17" s="1"/>
  <c r="E95" i="17" s="1"/>
  <c r="C98" i="17"/>
  <c r="E93" i="19"/>
  <c r="E92" i="19" s="1"/>
  <c r="E91" i="19" s="1"/>
  <c r="E90" i="19" s="1"/>
  <c r="D93" i="19"/>
  <c r="D92" i="19" s="1"/>
  <c r="D91" i="19" s="1"/>
  <c r="D90" i="19" s="1"/>
  <c r="C93" i="19"/>
  <c r="C92" i="19" s="1"/>
  <c r="C91" i="19" s="1"/>
  <c r="C90" i="19" s="1"/>
  <c r="B212" i="1" l="1"/>
  <c r="C80" i="1"/>
  <c r="C87" i="20"/>
  <c r="C85" i="20" s="1"/>
  <c r="D87" i="20"/>
  <c r="D85" i="20" s="1"/>
  <c r="E87" i="20"/>
  <c r="E85" i="20" s="1"/>
  <c r="C97" i="17"/>
  <c r="F98" i="17"/>
  <c r="F95" i="24"/>
  <c r="E95" i="24"/>
  <c r="D95" i="24"/>
  <c r="C90" i="24"/>
  <c r="C95" i="24"/>
  <c r="C108" i="19"/>
  <c r="E122" i="19"/>
  <c r="E121" i="19" s="1"/>
  <c r="D122" i="19"/>
  <c r="D121" i="19" s="1"/>
  <c r="F112" i="19"/>
  <c r="E56" i="24" s="1"/>
  <c r="F113" i="19"/>
  <c r="E57" i="24" s="1"/>
  <c r="F114" i="19"/>
  <c r="E58" i="24" s="1"/>
  <c r="F115" i="19"/>
  <c r="E59" i="24" s="1"/>
  <c r="F116" i="19"/>
  <c r="E60" i="24" s="1"/>
  <c r="F117" i="19"/>
  <c r="E61" i="24" s="1"/>
  <c r="F118" i="19"/>
  <c r="E62" i="24" s="1"/>
  <c r="F119" i="19"/>
  <c r="E63" i="24" s="1"/>
  <c r="F120" i="19"/>
  <c r="E64" i="24" s="1"/>
  <c r="E110" i="19"/>
  <c r="E108" i="19" s="1"/>
  <c r="D110" i="19"/>
  <c r="D108" i="19" s="1"/>
  <c r="E72" i="19"/>
  <c r="D72" i="19"/>
  <c r="D108" i="22"/>
  <c r="D107" i="22"/>
  <c r="C108" i="22"/>
  <c r="C107" i="22"/>
  <c r="C103" i="22"/>
  <c r="C102" i="22"/>
  <c r="D169" i="17"/>
  <c r="C96" i="17" l="1"/>
  <c r="F97" i="17"/>
  <c r="C104" i="22"/>
  <c r="C109" i="22"/>
  <c r="C88" i="19"/>
  <c r="B135" i="19"/>
  <c r="E88" i="19"/>
  <c r="D135" i="19"/>
  <c r="D88" i="19"/>
  <c r="C135" i="19"/>
  <c r="D109" i="22"/>
  <c r="C95" i="17" l="1"/>
  <c r="C93" i="17" s="1"/>
  <c r="F96" i="17"/>
  <c r="F95" i="17" s="1"/>
  <c r="D180" i="1"/>
  <c r="C99" i="24" s="1"/>
  <c r="D179" i="1"/>
  <c r="C98" i="24" s="1"/>
  <c r="D176" i="1"/>
  <c r="D171" i="1"/>
  <c r="D78" i="22"/>
  <c r="E134" i="1"/>
  <c r="E133" i="1" s="1"/>
  <c r="D134" i="1"/>
  <c r="D133" i="1" s="1"/>
  <c r="C134" i="1"/>
  <c r="C133" i="1" s="1"/>
  <c r="E130" i="17"/>
  <c r="E129" i="17" s="1"/>
  <c r="E121" i="1"/>
  <c r="B150" i="1"/>
  <c r="D121" i="1"/>
  <c r="D117" i="17"/>
  <c r="C145" i="17" s="1"/>
  <c r="E117" i="17"/>
  <c r="D145" i="17" s="1"/>
  <c r="C117" i="17"/>
  <c r="B145" i="17" s="1"/>
  <c r="C130" i="17"/>
  <c r="C129" i="17" s="1"/>
  <c r="F131" i="17"/>
  <c r="D130" i="17"/>
  <c r="D129" i="17" s="1"/>
  <c r="F135" i="1"/>
  <c r="F125" i="17"/>
  <c r="F124" i="17"/>
  <c r="F123" i="17"/>
  <c r="F122" i="17"/>
  <c r="D74" i="22" l="1"/>
  <c r="D60" i="24"/>
  <c r="D73" i="22"/>
  <c r="D59" i="24"/>
  <c r="D75" i="22"/>
  <c r="D61" i="24"/>
  <c r="D76" i="22"/>
  <c r="D62" i="24"/>
  <c r="F130" i="17"/>
  <c r="F129" i="17" s="1"/>
  <c r="D68" i="24"/>
  <c r="D67" i="24" s="1"/>
  <c r="D66" i="24" s="1"/>
  <c r="C100" i="24"/>
  <c r="F134" i="1"/>
  <c r="C68" i="24"/>
  <c r="C67" i="24" s="1"/>
  <c r="C66" i="24" s="1"/>
  <c r="C112" i="22"/>
  <c r="D162" i="17"/>
  <c r="D88" i="24" s="1"/>
  <c r="C113" i="22"/>
  <c r="D163" i="17"/>
  <c r="D89" i="24" s="1"/>
  <c r="E145" i="17"/>
  <c r="D82" i="22"/>
  <c r="D81" i="22" s="1"/>
  <c r="D80" i="22" s="1"/>
  <c r="D181" i="1"/>
  <c r="C82" i="22"/>
  <c r="B148" i="1"/>
  <c r="B149" i="1" s="1"/>
  <c r="B151" i="1" s="1"/>
  <c r="C147" i="1" s="1"/>
  <c r="C93" i="22" l="1"/>
  <c r="D90" i="24"/>
  <c r="C114" i="22"/>
  <c r="D164" i="17"/>
  <c r="D103" i="22"/>
  <c r="D173" i="17"/>
  <c r="D172" i="17"/>
  <c r="D102" i="22"/>
  <c r="E82" i="22"/>
  <c r="E81" i="22" s="1"/>
  <c r="E80" i="22" s="1"/>
  <c r="C81" i="22"/>
  <c r="C80" i="22" s="1"/>
  <c r="E76" i="17"/>
  <c r="D76" i="17"/>
  <c r="B76" i="17"/>
  <c r="C45" i="22"/>
  <c r="C44" i="22" s="1"/>
  <c r="C43" i="22" s="1"/>
  <c r="C42" i="22" s="1"/>
  <c r="C41" i="22" s="1"/>
  <c r="F130" i="1"/>
  <c r="F129" i="1"/>
  <c r="F128" i="1"/>
  <c r="F127" i="1"/>
  <c r="F126" i="1"/>
  <c r="D104" i="22" l="1"/>
  <c r="C73" i="22"/>
  <c r="E73" i="22" s="1"/>
  <c r="C59" i="24"/>
  <c r="C76" i="22"/>
  <c r="E76" i="22" s="1"/>
  <c r="C62" i="24"/>
  <c r="C74" i="22"/>
  <c r="E74" i="22" s="1"/>
  <c r="C60" i="24"/>
  <c r="C75" i="22"/>
  <c r="E75" i="22" s="1"/>
  <c r="C61" i="24"/>
  <c r="D151" i="20"/>
  <c r="F88" i="24" s="1"/>
  <c r="D98" i="24"/>
  <c r="D152" i="20"/>
  <c r="D99" i="24"/>
  <c r="C77" i="22"/>
  <c r="C63" i="24"/>
  <c r="D174" i="17"/>
  <c r="D156" i="19"/>
  <c r="D113" i="22"/>
  <c r="D155" i="19"/>
  <c r="E88" i="24" s="1"/>
  <c r="D112" i="22"/>
  <c r="C148" i="1"/>
  <c r="D114" i="22" l="1"/>
  <c r="D153" i="20"/>
  <c r="D161" i="20"/>
  <c r="F98" i="24" s="1"/>
  <c r="D100" i="24"/>
  <c r="D162" i="20"/>
  <c r="F99" i="24" s="1"/>
  <c r="F89" i="24"/>
  <c r="F90" i="24" s="1"/>
  <c r="D166" i="19"/>
  <c r="E99" i="24" s="1"/>
  <c r="E89" i="24"/>
  <c r="E90" i="24" s="1"/>
  <c r="D165" i="19"/>
  <c r="D157" i="19"/>
  <c r="F220" i="1"/>
  <c r="C7" i="24"/>
  <c r="C6" i="24"/>
  <c r="C5" i="24"/>
  <c r="C7" i="20"/>
  <c r="C6" i="20"/>
  <c r="C5" i="20"/>
  <c r="C7" i="19"/>
  <c r="C6" i="19"/>
  <c r="C5" i="19"/>
  <c r="C7" i="22"/>
  <c r="C6" i="22"/>
  <c r="C5" i="22"/>
  <c r="C7" i="17"/>
  <c r="C6" i="17"/>
  <c r="C5" i="17"/>
  <c r="F100" i="24" l="1"/>
  <c r="D167" i="19"/>
  <c r="E98" i="24"/>
  <c r="E100" i="24" s="1"/>
  <c r="D163" i="20"/>
  <c r="F91" i="19"/>
  <c r="F90" i="19" s="1"/>
  <c r="B72" i="19"/>
  <c r="F88" i="19" l="1"/>
  <c r="E43" i="24" s="1"/>
  <c r="E42" i="24" s="1"/>
  <c r="E41" i="24" s="1"/>
  <c r="E40" i="24" s="1"/>
  <c r="E39" i="24" s="1"/>
  <c r="E37" i="24" s="1"/>
  <c r="D37" i="32"/>
  <c r="E135" i="19"/>
  <c r="B68" i="20" l="1"/>
  <c r="B70" i="19"/>
  <c r="B74" i="17"/>
  <c r="C85" i="1"/>
  <c r="F201" i="20" l="1"/>
  <c r="B193" i="20"/>
  <c r="B195" i="19"/>
  <c r="F203" i="19"/>
  <c r="B204" i="17"/>
  <c r="F212" i="17"/>
  <c r="C71" i="20"/>
  <c r="C75" i="20"/>
  <c r="C77" i="19"/>
  <c r="C73" i="19"/>
  <c r="C77" i="17"/>
  <c r="C80" i="17"/>
  <c r="C81" i="17"/>
  <c r="C84" i="1"/>
  <c r="C83" i="1"/>
  <c r="C79" i="1"/>
  <c r="C76" i="20"/>
  <c r="C74" i="20"/>
  <c r="C78" i="19"/>
  <c r="C76" i="19"/>
  <c r="C82" i="17"/>
  <c r="C82" i="1"/>
  <c r="C81" i="1"/>
  <c r="C77" i="1" l="1"/>
  <c r="F120" i="20" l="1"/>
  <c r="F119" i="20" s="1"/>
  <c r="F108" i="20"/>
  <c r="F93" i="19"/>
  <c r="F92" i="19"/>
  <c r="F107" i="20" l="1"/>
  <c r="F55" i="24"/>
  <c r="F54" i="24" s="1"/>
  <c r="F197" i="19"/>
  <c r="B196" i="19"/>
  <c r="B197" i="19" s="1"/>
  <c r="D77" i="24"/>
  <c r="C37" i="32"/>
  <c r="E37" i="32" s="1"/>
  <c r="F121" i="20" l="1"/>
  <c r="F68" i="24" s="1"/>
  <c r="F67" i="24" s="1"/>
  <c r="F66" i="24" s="1"/>
  <c r="F91" i="20"/>
  <c r="F90" i="20"/>
  <c r="F89" i="20"/>
  <c r="F88" i="20"/>
  <c r="F87" i="20" s="1"/>
  <c r="D132" i="20"/>
  <c r="C132" i="20"/>
  <c r="B132" i="20"/>
  <c r="C73" i="20"/>
  <c r="F123" i="19"/>
  <c r="F122" i="19"/>
  <c r="F121" i="19" s="1"/>
  <c r="F111" i="19"/>
  <c r="F94" i="19"/>
  <c r="C74" i="19"/>
  <c r="E115" i="17"/>
  <c r="D115" i="17"/>
  <c r="C115" i="17"/>
  <c r="F126" i="17"/>
  <c r="F121" i="17"/>
  <c r="F120" i="17"/>
  <c r="F119" i="17"/>
  <c r="F118" i="17"/>
  <c r="D55" i="24" s="1"/>
  <c r="F99" i="17"/>
  <c r="B143" i="17"/>
  <c r="C79" i="17"/>
  <c r="F123" i="1"/>
  <c r="C56" i="24" s="1"/>
  <c r="F124" i="1"/>
  <c r="C57" i="24" s="1"/>
  <c r="F125" i="1"/>
  <c r="C58" i="24" s="1"/>
  <c r="F131" i="1"/>
  <c r="F122" i="1"/>
  <c r="C55" i="24" s="1"/>
  <c r="D119" i="1"/>
  <c r="E119" i="1"/>
  <c r="C119" i="1"/>
  <c r="C150" i="1"/>
  <c r="D150" i="1"/>
  <c r="D45" i="22" l="1"/>
  <c r="D44" i="22" s="1"/>
  <c r="F110" i="19"/>
  <c r="D39" i="32" s="1"/>
  <c r="E39" i="32" s="1"/>
  <c r="E55" i="24"/>
  <c r="E54" i="24" s="1"/>
  <c r="D77" i="22"/>
  <c r="E77" i="22" s="1"/>
  <c r="D63" i="24"/>
  <c r="D72" i="22"/>
  <c r="D58" i="24"/>
  <c r="D70" i="22"/>
  <c r="D56" i="24"/>
  <c r="D54" i="24" s="1"/>
  <c r="D71" i="22"/>
  <c r="D57" i="24"/>
  <c r="C78" i="22"/>
  <c r="E78" i="22" s="1"/>
  <c r="C64" i="24"/>
  <c r="C54" i="24" s="1"/>
  <c r="C52" i="24" s="1"/>
  <c r="D134" i="20"/>
  <c r="E105" i="20"/>
  <c r="B134" i="20"/>
  <c r="C105" i="20"/>
  <c r="E132" i="20"/>
  <c r="C134" i="20"/>
  <c r="D105" i="20"/>
  <c r="F85" i="20"/>
  <c r="F43" i="24" s="1"/>
  <c r="F42" i="24" s="1"/>
  <c r="F41" i="24" s="1"/>
  <c r="F40" i="24" s="1"/>
  <c r="F39" i="24" s="1"/>
  <c r="F37" i="24" s="1"/>
  <c r="F117" i="17"/>
  <c r="C39" i="32" s="1"/>
  <c r="E150" i="1"/>
  <c r="B213" i="1"/>
  <c r="B214" i="1" s="1"/>
  <c r="F121" i="1"/>
  <c r="C143" i="17"/>
  <c r="D93" i="17"/>
  <c r="D143" i="17"/>
  <c r="E93" i="17"/>
  <c r="F133" i="1"/>
  <c r="D148" i="1"/>
  <c r="C69" i="22"/>
  <c r="C71" i="22"/>
  <c r="C70" i="22"/>
  <c r="E68" i="24"/>
  <c r="D69" i="22"/>
  <c r="F52" i="24"/>
  <c r="F105" i="20"/>
  <c r="C72" i="20"/>
  <c r="B198" i="20"/>
  <c r="C72" i="22"/>
  <c r="C70" i="20"/>
  <c r="B200" i="19"/>
  <c r="C75" i="19"/>
  <c r="C72" i="19"/>
  <c r="B209" i="17"/>
  <c r="C76" i="17"/>
  <c r="C78" i="17"/>
  <c r="E134" i="20" l="1"/>
  <c r="B93" i="22"/>
  <c r="D93" i="22" s="1"/>
  <c r="D43" i="22"/>
  <c r="E44" i="22"/>
  <c r="E45" i="22"/>
  <c r="F108" i="19"/>
  <c r="B218" i="1"/>
  <c r="B39" i="32"/>
  <c r="B40" i="32" s="1"/>
  <c r="C36" i="32" s="1"/>
  <c r="E143" i="17"/>
  <c r="E67" i="24"/>
  <c r="E66" i="24" s="1"/>
  <c r="G68" i="24"/>
  <c r="G67" i="24" s="1"/>
  <c r="G66" i="24" s="1"/>
  <c r="C43" i="24"/>
  <c r="C42" i="24" s="1"/>
  <c r="C41" i="24" s="1"/>
  <c r="C40" i="24" s="1"/>
  <c r="C39" i="24" s="1"/>
  <c r="C37" i="24" s="1"/>
  <c r="C68" i="20"/>
  <c r="F195" i="20"/>
  <c r="B194" i="20"/>
  <c r="B195" i="20" s="1"/>
  <c r="E77" i="24"/>
  <c r="F202" i="20"/>
  <c r="F203" i="20" s="1"/>
  <c r="B199" i="20"/>
  <c r="B200" i="20" s="1"/>
  <c r="F196" i="20"/>
  <c r="E79" i="24"/>
  <c r="F204" i="19"/>
  <c r="F205" i="19" s="1"/>
  <c r="B201" i="19"/>
  <c r="B202" i="19" s="1"/>
  <c r="F198" i="19"/>
  <c r="F199" i="19" s="1"/>
  <c r="D79" i="24"/>
  <c r="C149" i="1"/>
  <c r="C151" i="1" s="1"/>
  <c r="E148" i="1"/>
  <c r="F115" i="17"/>
  <c r="F93" i="17"/>
  <c r="D43" i="24" s="1"/>
  <c r="D42" i="24" s="1"/>
  <c r="D41" i="24" s="1"/>
  <c r="D40" i="24" s="1"/>
  <c r="D39" i="24" s="1"/>
  <c r="D37" i="24" s="1"/>
  <c r="F206" i="17"/>
  <c r="B205" i="17"/>
  <c r="B206" i="17" s="1"/>
  <c r="C77" i="24"/>
  <c r="B210" i="17"/>
  <c r="B211" i="17" s="1"/>
  <c r="F207" i="17"/>
  <c r="F213" i="17"/>
  <c r="F214" i="17" s="1"/>
  <c r="C79" i="24"/>
  <c r="F221" i="1"/>
  <c r="F222" i="1" s="1"/>
  <c r="F119" i="1"/>
  <c r="F214" i="1"/>
  <c r="C74" i="17"/>
  <c r="C70" i="19"/>
  <c r="B79" i="24"/>
  <c r="F215" i="1"/>
  <c r="B77" i="24"/>
  <c r="E70" i="22"/>
  <c r="E69" i="22"/>
  <c r="E72" i="22"/>
  <c r="E71" i="22"/>
  <c r="G64" i="24"/>
  <c r="G59" i="24"/>
  <c r="G61" i="24"/>
  <c r="G57" i="24"/>
  <c r="G56" i="24"/>
  <c r="G63" i="24"/>
  <c r="G62" i="24"/>
  <c r="G58" i="24"/>
  <c r="E52" i="24"/>
  <c r="G60" i="24"/>
  <c r="D68" i="22"/>
  <c r="D66" i="22" s="1"/>
  <c r="G55" i="24"/>
  <c r="D52" i="24"/>
  <c r="C68" i="22"/>
  <c r="G54" i="24" l="1"/>
  <c r="E149" i="1"/>
  <c r="E151" i="1" s="1"/>
  <c r="C91" i="22"/>
  <c r="D42" i="22"/>
  <c r="E43" i="22"/>
  <c r="C38" i="32"/>
  <c r="C40" i="32" s="1"/>
  <c r="D36" i="32" s="1"/>
  <c r="D38" i="32" s="1"/>
  <c r="G43" i="24"/>
  <c r="C39" i="22"/>
  <c r="G42" i="24"/>
  <c r="G40" i="24"/>
  <c r="G39" i="24" s="1"/>
  <c r="G37" i="24" s="1"/>
  <c r="G41" i="24"/>
  <c r="F79" i="24"/>
  <c r="F197" i="20"/>
  <c r="E68" i="22"/>
  <c r="B91" i="22"/>
  <c r="C66" i="22"/>
  <c r="F208" i="17"/>
  <c r="F216" i="1"/>
  <c r="D147" i="1"/>
  <c r="B76" i="24" s="1"/>
  <c r="F77" i="24"/>
  <c r="G52" i="24"/>
  <c r="F30" i="1"/>
  <c r="B26" i="32" l="1"/>
  <c r="B28" i="22"/>
  <c r="B26" i="24"/>
  <c r="F28" i="1"/>
  <c r="B217" i="1" s="1"/>
  <c r="B219" i="1" s="1"/>
  <c r="D40" i="32"/>
  <c r="E38" i="32"/>
  <c r="E40" i="32" s="1"/>
  <c r="D41" i="22"/>
  <c r="E42" i="22"/>
  <c r="D91" i="22"/>
  <c r="D92" i="22" s="1"/>
  <c r="D94" i="22" s="1"/>
  <c r="B92" i="22"/>
  <c r="B94" i="22" s="1"/>
  <c r="C90" i="22" s="1"/>
  <c r="C92" i="22" s="1"/>
  <c r="C94" i="22" s="1"/>
  <c r="E66" i="22"/>
  <c r="D149" i="1"/>
  <c r="D151" i="1" s="1"/>
  <c r="F76" i="24"/>
  <c r="F78" i="24" s="1"/>
  <c r="F80" i="24" s="1"/>
  <c r="B78" i="24"/>
  <c r="B80" i="24" s="1"/>
  <c r="D28" i="22" l="1"/>
  <c r="D26" i="22" s="1"/>
  <c r="B26" i="22"/>
  <c r="F26" i="24"/>
  <c r="F24" i="24" s="1"/>
  <c r="B24" i="24"/>
  <c r="B24" i="32"/>
  <c r="E26" i="32"/>
  <c r="E24" i="32" s="1"/>
  <c r="D39" i="22"/>
  <c r="E41" i="22"/>
  <c r="E39" i="22" s="1"/>
  <c r="B142" i="17"/>
  <c r="E142" i="17" s="1"/>
  <c r="B144" i="17" l="1"/>
  <c r="B146" i="17" s="1"/>
  <c r="C142" i="17" s="1"/>
  <c r="E144" i="17"/>
  <c r="E146" i="17" l="1"/>
  <c r="B134" i="19" s="1"/>
  <c r="C144" i="17"/>
  <c r="C146" i="17" s="1"/>
  <c r="D142" i="17" s="1"/>
  <c r="B136" i="19" l="1"/>
  <c r="B138" i="19" s="1"/>
  <c r="C134" i="19" s="1"/>
  <c r="E134" i="19"/>
  <c r="E136" i="19" s="1"/>
  <c r="F138" i="19" s="1"/>
  <c r="C76" i="24"/>
  <c r="C78" i="24" s="1"/>
  <c r="C80" i="24" s="1"/>
  <c r="D144" i="17"/>
  <c r="D146" i="17" s="1"/>
  <c r="C136" i="19" l="1"/>
  <c r="C138" i="19" s="1"/>
  <c r="D134" i="19" s="1"/>
  <c r="E138" i="19"/>
  <c r="D76" i="24"/>
  <c r="D78" i="24" s="1"/>
  <c r="D80" i="24" s="1"/>
  <c r="D136" i="19" l="1"/>
  <c r="D138" i="19" s="1"/>
  <c r="B131" i="20" s="1"/>
  <c r="B133" i="20" l="1"/>
  <c r="B135" i="20" s="1"/>
  <c r="C131" i="20" s="1"/>
  <c r="C133" i="20" s="1"/>
  <c r="C135" i="20" s="1"/>
  <c r="D131" i="20" s="1"/>
  <c r="D133" i="20" s="1"/>
  <c r="D135" i="20" s="1"/>
  <c r="E131" i="20"/>
  <c r="E133" i="20" l="1"/>
  <c r="E135" i="20" s="1"/>
  <c r="E76" i="24"/>
  <c r="E78" i="24" s="1"/>
  <c r="E80"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0" authorId="0" shapeId="0" xr:uid="{00000000-0006-0000-0400-000001000000}">
      <text>
        <r>
          <rPr>
            <b/>
            <sz val="9"/>
            <color indexed="81"/>
            <rFont val="Tahoma"/>
            <family val="2"/>
          </rPr>
          <t>Esta fila solo se completa si aplica.</t>
        </r>
      </text>
    </comment>
    <comment ref="A93" authorId="0" shapeId="0" xr:uid="{00000000-0006-0000-0400-000002000000}">
      <text>
        <r>
          <rPr>
            <b/>
            <sz val="9"/>
            <color indexed="81"/>
            <rFont val="Tahoma"/>
            <family val="2"/>
          </rPr>
          <t>No incluir ingresos de vigencias anteriores, esos se detallan en la tabla 9.</t>
        </r>
      </text>
    </comment>
    <comment ref="B147" authorId="0" shapeId="0" xr:uid="{00000000-0006-0000-0400-000003000000}">
      <text>
        <r>
          <rPr>
            <b/>
            <sz val="9"/>
            <color indexed="81"/>
            <rFont val="Tahoma"/>
            <family val="2"/>
          </rPr>
          <t>BLOQUEAR</t>
        </r>
      </text>
    </comment>
    <comment ref="B164" authorId="0" shapeId="0" xr:uid="{00000000-0006-0000-0400-000004000000}">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7" authorId="0" shapeId="0" xr:uid="{00000000-0006-0000-0500-000001000000}">
      <text>
        <r>
          <rPr>
            <b/>
            <sz val="9"/>
            <color indexed="81"/>
            <rFont val="Tahoma"/>
            <family val="2"/>
          </rPr>
          <t>Esta fila solo se completa si aplica.</t>
        </r>
      </text>
    </comment>
    <comment ref="B157" authorId="0" shapeId="0" xr:uid="{00000000-0006-0000-0500-000002000000}">
      <text>
        <r>
          <rPr>
            <b/>
            <sz val="9"/>
            <color indexed="81"/>
            <rFont val="Tahoma"/>
            <family val="2"/>
          </rPr>
          <t>Esta tabla solo la deben completar la unidades ejecutoras que por Ley específica estén facultadas para estimar superávits.</t>
        </r>
      </text>
    </comment>
    <comment ref="A195" authorId="0" shapeId="0" xr:uid="{00000000-0006-0000-0500-000003000000}">
      <text>
        <r>
          <rPr>
            <sz val="9"/>
            <color indexed="81"/>
            <rFont val="Tahoma"/>
            <family val="2"/>
          </rPr>
          <t xml:space="preserve">Lo relacionado a la ejecución presupuestaria debe ser completado por el encargado de Presupuesto/Financiero o su homólogo.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7" authorId="0" shapeId="0" xr:uid="{00000000-0006-0000-0600-0000010000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3" authorId="0" shapeId="0" xr:uid="{00000000-0006-0000-0800-000001000000}">
      <text>
        <r>
          <rPr>
            <b/>
            <sz val="9"/>
            <color indexed="81"/>
            <rFont val="Tahoma"/>
            <family val="2"/>
          </rPr>
          <t>Esta fila solo se completa si aplica.</t>
        </r>
      </text>
    </comment>
    <comment ref="B150" authorId="0" shapeId="0" xr:uid="{00000000-0006-0000-0800-000002000000}">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100" authorId="0" shapeId="0" xr:uid="{00000000-0006-0000-0900-000001000000}">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46" authorId="0" shapeId="0" xr:uid="{00000000-0006-0000-0A00-000001000000}">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3" authorId="0" shapeId="0" xr:uid="{00000000-0006-0000-0B00-000001000000}">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<sst xmlns="http://schemas.openxmlformats.org/spreadsheetml/2006/main" count="1431" uniqueCount="368">
  <si>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</si>
  <si>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</si>
  <si>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</si>
  <si>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</si>
  <si>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</si>
  <si>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</si>
  <si>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</si>
  <si>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</si>
  <si>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</si>
  <si>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</si>
  <si>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</si>
  <si>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</si>
  <si>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</si>
  <si>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</si>
  <si>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</si>
  <si>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</si>
  <si>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</si>
  <si>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</si>
  <si>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</si>
  <si>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</si>
  <si>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</si>
  <si>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</si>
  <si>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</si>
  <si>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</si>
  <si>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</si>
  <si>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</si>
  <si>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</si>
  <si>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</si>
  <si>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</si>
  <si>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</si>
  <si>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</si>
  <si>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</si>
  <si>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</si>
  <si>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</si>
  <si>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</si>
  <si>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</si>
  <si>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</si>
  <si>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</si>
  <si>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</si>
  <si>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</si>
  <si>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</si>
  <si>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</si>
  <si>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</si>
  <si>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</si>
  <si>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</si>
  <si>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</si>
  <si>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</si>
  <si>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</si>
  <si>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</si>
  <si>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</si>
  <si>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</si>
  <si>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</si>
  <si>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</si>
  <si>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</si>
  <si>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</si>
  <si>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</si>
  <si>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</si>
  <si>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</si>
  <si>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</si>
  <si>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</si>
  <si>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</si>
  <si>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</si>
  <si>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</si>
  <si>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</si>
  <si>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</si>
  <si>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</si>
  <si>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</si>
  <si>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</si>
  <si>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</si>
  <si>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</si>
  <si>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</si>
  <si>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</si>
  <si>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</si>
  <si>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</si>
  <si>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</si>
  <si>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</si>
  <si>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</si>
  <si>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</si>
  <si>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</si>
  <si>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</si>
  <si>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</si>
  <si>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</si>
  <si>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</si>
  <si>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</si>
  <si>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</si>
  <si>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</si>
  <si>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</si>
  <si>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</si>
  <si>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</si>
  <si>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</si>
  <si>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</si>
  <si>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</si>
  <si>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</si>
  <si>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</si>
  <si>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</si>
  <si>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</si>
  <si>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</si>
  <si>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</si>
  <si>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</si>
  <si>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</si>
  <si>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</si>
  <si>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</si>
  <si>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t>Reporte ejecución programática (Anual)</t>
  </si>
  <si>
    <t>Reporte ejecución presupuestaria (Anual)</t>
  </si>
  <si>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</si>
  <si>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</si>
  <si>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</si>
  <si>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</si>
  <si>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</si>
  <si>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</si>
  <si>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</si>
  <si>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</si>
  <si>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</si>
  <si>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</si>
  <si>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</si>
  <si>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</si>
  <si>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</si>
  <si>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</si>
  <si>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</si>
  <si>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</si>
  <si>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</si>
  <si>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</si>
  <si>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</si>
  <si>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</si>
  <si>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</si>
  <si>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</si>
  <si>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</si>
  <si>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</si>
  <si>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</si>
  <si>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</si>
  <si>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</si>
  <si>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</si>
  <si>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</si>
  <si>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</si>
  <si>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</si>
  <si>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</si>
  <si>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</si>
  <si>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</si>
  <si>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</si>
  <si>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</si>
  <si>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</si>
  <si>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</si>
  <si>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</si>
  <si>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</si>
  <si>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</si>
  <si>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</si>
  <si>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</si>
  <si>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</si>
  <si>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</si>
  <si>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</si>
  <si>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</si>
  <si>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</si>
  <si>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</si>
  <si>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</si>
  <si>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</si>
  <si>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</si>
  <si>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</si>
  <si>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</si>
  <si>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</si>
  <si>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</si>
  <si>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SERVICIOS</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</si>
  <si>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</si>
  <si>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</si>
  <si>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</si>
  <si>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</si>
  <si>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</si>
  <si>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</si>
  <si>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</si>
  <si>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Becas Postsecundaria</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</si>
  <si>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</si>
  <si>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</si>
  <si>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</si>
  <si>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</si>
  <si>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</si>
  <si>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</si>
  <si>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</si>
  <si>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</si>
  <si>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</si>
  <si>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</si>
  <si>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</si>
  <si>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</si>
  <si>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</si>
  <si>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</si>
  <si>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</si>
  <si>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</si>
  <si>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</si>
  <si>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</si>
  <si>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</si>
  <si>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</si>
  <si>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</si>
  <si>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</si>
  <si>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</si>
  <si>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</si>
  <si>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</si>
  <si>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</si>
  <si>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</si>
  <si>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</si>
  <si>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</si>
  <si>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</si>
  <si>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</si>
  <si>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</si>
  <si>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</si>
  <si>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</si>
  <si>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</si>
  <si>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</si>
  <si>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</si>
  <si>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</si>
  <si>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</si>
  <si>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</si>
  <si>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</si>
  <si>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</si>
  <si>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</si>
  <si>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</si>
  <si>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</si>
  <si>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</si>
  <si>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</si>
  <si>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</si>
  <si>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</si>
  <si>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</si>
  <si>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</si>
  <si>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</si>
  <si>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</si>
  <si>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</si>
  <si>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</si>
  <si>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</si>
  <si>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</si>
  <si>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</si>
  <si>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</si>
  <si>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</si>
  <si>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</si>
  <si>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</si>
  <si>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</si>
  <si>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</si>
  <si>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</si>
  <si>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</si>
  <si>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</si>
  <si>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</si>
  <si>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</si>
  <si>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</si>
  <si>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</si>
  <si>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</si>
  <si>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</si>
  <si>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</si>
  <si>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</si>
  <si>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</si>
  <si>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</si>
  <si>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</si>
  <si>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</si>
  <si>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</si>
  <si>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</si>
  <si>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</si>
  <si>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</si>
  <si>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</si>
  <si>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</si>
  <si>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</si>
  <si>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</si>
  <si>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</si>
  <si>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</si>
  <si>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</si>
  <si>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</si>
  <si>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</si>
  <si>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</si>
  <si>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</si>
  <si>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</si>
  <si>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</si>
  <si>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</si>
  <si>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</si>
  <si>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</si>
  <si>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</si>
  <si>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</si>
  <si>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</si>
  <si>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</si>
  <si>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</si>
  <si>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</si>
  <si>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</si>
  <si>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</si>
  <si>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Ministerio de Educación Pública (MEP)</t>
  </si>
  <si>
    <t>Dirección de Programas de Equidad</t>
  </si>
  <si>
    <t xml:space="preserve">Becas Postsecundaria </t>
  </si>
  <si>
    <t xml:space="preserve">Personas beneficiarias </t>
  </si>
  <si>
    <t>Cantidad total de desembolsos</t>
  </si>
  <si>
    <t>Jueves 01 de febrero de 2024</t>
  </si>
  <si>
    <t>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último día hábil del mes de noviembre.</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</si>
  <si>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</si>
  <si>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</si>
  <si>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</si>
  <si>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</si>
  <si>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</si>
  <si>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</si>
  <si>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 xml:space="preserve">Stephanie Salas / Silvia Hernández </t>
  </si>
  <si>
    <t xml:space="preserve">stephanie.salas@mtss.go.cr / silvia.hernandez@mtss.go.cr </t>
  </si>
  <si>
    <t>Ejecución Presupuestaria:</t>
  </si>
  <si>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</si>
  <si>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</si>
  <si>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</si>
  <si>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Tatiana Vargas</t>
  </si>
  <si>
    <t>tatiana.vargas@mtss.go.cr</t>
  </si>
  <si>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</si>
  <si>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</si>
  <si>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</si>
  <si>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Datos de la sesión:</t>
  </si>
  <si>
    <t>Fecha:</t>
  </si>
  <si>
    <t xml:space="preserve">Horario: </t>
  </si>
  <si>
    <t>Modalidad:</t>
  </si>
  <si>
    <t>Virtual</t>
  </si>
  <si>
    <t>Link de la sesión:</t>
  </si>
  <si>
    <t>Google Meet</t>
  </si>
  <si>
    <t>Instituciones participantes 
(Ministerios)</t>
  </si>
  <si>
    <t>de 9 am a 11 am</t>
  </si>
  <si>
    <t>MEP-Becas Postsecundaria</t>
  </si>
  <si>
    <t>MEP-Comedores Escolares</t>
  </si>
  <si>
    <t>MS-CEN-CINAI</t>
  </si>
  <si>
    <t>Reporte ejecución presupuestaria (III trimestre acumulado)</t>
  </si>
  <si>
    <r>
      <t xml:space="preserve">Se debe enviar en el formato establecido a los correos electrónicos: </t>
    </r>
    <r>
      <rPr>
        <b/>
        <u/>
        <sz val="11"/>
        <color rgb="FF002060"/>
        <rFont val="Palatino Linotype"/>
        <family val="1"/>
      </rPr>
      <t>presupuesto.desaf@mtss.go.cr</t>
    </r>
    <r>
      <rPr>
        <sz val="11"/>
        <color theme="1"/>
        <rFont val="Palatino Linotype"/>
        <family val="1"/>
      </rPr>
      <t xml:space="preserve"> </t>
    </r>
  </si>
  <si>
    <r>
      <t xml:space="preserve">Se debe enviar en los formatos establecidos a los correos: </t>
    </r>
    <r>
      <rPr>
        <b/>
        <u/>
        <sz val="11"/>
        <color rgb="FF002060"/>
        <rFont val="Palatino Linotype"/>
        <family val="1"/>
      </rPr>
      <t>direccion.desaf@mtss.go.cr, presupuesto.desaf@mtss.go.cr</t>
    </r>
  </si>
  <si>
    <t>martes 16 de abril, 2024</t>
  </si>
  <si>
    <t>Base de datos Programa de Becas, Dirección de Programas de Equidad/Reporte SIGAF</t>
  </si>
  <si>
    <t>Base de datos Programa de Becas/Reporte SIGAF</t>
  </si>
  <si>
    <t>x</t>
  </si>
  <si>
    <t>Periódica</t>
  </si>
  <si>
    <t>Base de datos Programa de Becas, Dirección de Programas de Equidad/Consulta Base de Datos SINIRUBE</t>
  </si>
  <si>
    <t>Johan Mena Cubero</t>
  </si>
  <si>
    <t>Director de Programas de Equidad</t>
  </si>
  <si>
    <t>Unidad de Becas</t>
  </si>
  <si>
    <t>-</t>
  </si>
  <si>
    <t>MTSS-DMT-OF-627-2023</t>
  </si>
  <si>
    <t>MTSS-DESAF-OF-891 -2023</t>
  </si>
  <si>
    <t>NA</t>
  </si>
  <si>
    <t>MTSS-DESAF-OF-1320-2023</t>
  </si>
  <si>
    <r>
      <t xml:space="preserve">Observaciones: 
</t>
    </r>
    <r>
      <rPr>
        <sz val="10"/>
        <color theme="1"/>
        <rFont val="Palatino Linotype"/>
        <family val="1"/>
      </rPr>
      <t xml:space="preserve">1. La programación de metas para el año 2024  es de 4.139 becas,  al cierre del  I Trimestre la cantidad de personas beneficiarias suma un total de 1.978.   En este punto cabe mencionar, que fueron aplicados 491 cierres por condición socioeconómica, es decir, los estudiantes según el Sistema Nacional de Información de Registro Único de Beneficiarios del Estado (SINIRUBE), se ubicaron en la categoría "No Pobre", incumpliendo lo estipulado en la cláusula décima primera del Contrato de becas para estudios postsecundarios, octava, novena y décima cuarta de los Términos y Condiciones de la beca, según corresponda la fecha en que fueron aceptados por la persona estudiante y Lineamientos N°DVM-A-DPE-PB-0070-2023.
2. Esta programación se realiza con el monto mayor de beca, el cual es de ¢83.000,00.
3.  En el I Trimestre se efectuaron un total de 5.860 desembolsos, distribuidos de la siguiente manera:
a. En el mes de enero no se desembolsan beneficios por cuanto el proceso de prórroga para los estudiantes  de modalidad cuatrimestral inició en la segunda semana del mes en mención y finalizó en la segunda semana del mes de febrero.  Y para los estudiantes en modalidad semestral, dicho proceso inició en la primera semana del mes de marzo y finalizó en la primera semana del mes de abril.  Estos períodos se encuentran acordes con las fechas que comunican las universidades para el proceso de matrícula.
Posterior a ello, la Unidad de Becas debe realizar el proceso de verificación y valoración de la información aportada por cada estudiante en el Módulo de Prórroga y así determinar en cada caso, si este cumple con todos los requisitos de acuerdo a los Lineamientos de Becas, para continuar o no con el beneficio.  
b. En el mes de febrero se realizaron  un total de 1.940 desembolsos efectivos, cubriendo el beneficio del mes de enero al mes de febrero.
c. En el mes de marzo se efectuaron un total de 3.920 desembolsos, de ellos 2.940 cubrieron del mes de enero al mes de marzo, 10 cubrieron del mes de enero al mes de  febrero (rebotaron en el mes de febrero por inconvenientes en las cuentas de los estudiantes) y  970 abarcaron solo el mes de marzo,.
</t>
    </r>
    <r>
      <rPr>
        <sz val="11"/>
        <color theme="1"/>
        <rFont val="Palatino Linotype"/>
        <family val="1"/>
      </rPr>
      <t xml:space="preserve">
</t>
    </r>
    <r>
      <rPr>
        <b/>
        <sz val="11"/>
        <color theme="1"/>
        <rFont val="Palatino Linotype"/>
        <family val="1"/>
      </rPr>
      <t xml:space="preserve">
</t>
    </r>
  </si>
  <si>
    <r>
      <t xml:space="preserve">Observaciones: 
</t>
    </r>
    <r>
      <rPr>
        <sz val="10"/>
        <color theme="1"/>
        <rFont val="Palatino Linotype"/>
        <family val="1"/>
      </rPr>
      <t>La Dirección de Proveeduría Institucional es en donde se administra, operacionaliza y supervisa entre otros, todo el tema relacionado al registro de los activos en SIBINET.  FODESAF no destina recursos a la Unidad de Becas para la adquisición de activos.</t>
    </r>
  </si>
  <si>
    <r>
      <rPr>
        <b/>
        <sz val="10"/>
        <color theme="1"/>
        <rFont val="Palatino Linotype"/>
        <family val="1"/>
      </rPr>
      <t xml:space="preserve">Observaciones: </t>
    </r>
    <r>
      <rPr>
        <sz val="10"/>
        <color theme="1"/>
        <rFont val="Palatino Linotype"/>
        <family val="1"/>
      </rPr>
      <t xml:space="preserve">
1.  La ejecución de recursos se encuentra ligada  a los procesos de prórroga que realizan los estudiantes, que deriva en el otorgamiento del beneficio.  
2.  En el mes de enero no se realiza una ejecución de recursos, estos son ejecutados en el resto de los meses del 1 Trimestre, debido a:
a. El proceso de prórroga (cuatrimestral) dio inicio en la segunda semana del mes de enero y finalizó en la segunda semana del mes de febrero, luego de ello el Programa de Becas realiza el proceso de validación, en donde se verifica que el estudiante cumpla las condiciones para el otorgamiento del beneficio.
b. En cuanto a lo que es la modalidad semestral dicho proceso inició en la primera semana del mes de marzo y finalizó en la primera semana del mes de abril.  Estos períodos se encuentran acordes con las fechas que comunican las universidades para el proceso de matrícula. Posterior a ello, la Unidad de Becas debe realizar el proceso de verificación y valoración de la información aportada por cada estudiante en el Módulo de Prórroga y así determinar en cada caso, si este cumple con todos los requisitos de acuerdo a los Lineamientos de Becas, para continuar o no con el beneficio.
3. La Unidad de Becas ejecutó para el I Trimestre 2024 un total de ¢418.862.600,00, distribuido de la siguiente manera:  ¢143.548.000,00 en el mes de febrero y ¢275.314.600,00 en el mes de marzo, en el mes de enero no se ejecutaron recursos, por cuanto estos fueron ejecutados en el resto del trimestre.  Lo anterior presenta una ejecución del 41% sobre los recursos girados por Fodesaf.</t>
    </r>
    <r>
      <rPr>
        <sz val="11"/>
        <color theme="1"/>
        <rFont val="Palatino Linotype"/>
        <family val="1"/>
      </rPr>
      <t xml:space="preserve">
</t>
    </r>
  </si>
  <si>
    <r>
      <t xml:space="preserve">Observaciones: 
</t>
    </r>
    <r>
      <rPr>
        <sz val="10"/>
        <color theme="1"/>
        <rFont val="Palatino Linotype"/>
        <family val="1"/>
      </rPr>
      <t xml:space="preserve">En cada uno de  los procesos que tiene a cargo la Unidad de Becas,  el estudiante debe encontrarse en condición de pobreza, pobreza extrema o vulnerabilidad social definida por el Sistema Nacional de Información y Registro Único de Beneficiarios del Estado (SINIRUBE), de acuerdo con el artículo N°3 de la Directriz N° 060-MTSS-MDHIS para priorización de la atención de la pobreza.  Este requisito es comunicado a los estudiantes mediante los diferente oficios en los cuales se definen las condiciones para mantener u optar por el beneficio.
El SINIRUBE cuenta con la plataforma SIVAR,  en donde periódicamente la Unidad de Becas realiza las cargas de información de los beneficiarios que cuentan con el depóstio efectivo.
</t>
    </r>
  </si>
  <si>
    <r>
      <rPr>
        <b/>
        <sz val="10"/>
        <color theme="1"/>
        <rFont val="Palatino Linotype"/>
        <family val="1"/>
      </rPr>
      <t xml:space="preserve">Observaciones: </t>
    </r>
    <r>
      <rPr>
        <sz val="10"/>
        <color theme="1"/>
        <rFont val="Palatino Linotype"/>
        <family val="1"/>
      </rPr>
      <t xml:space="preserve">
Mediante el oficio MTSS-DMT-OF-627-2023 de fecha 04/05/2023 se le informa al Minsiterio de Educación el monto de recursos a transferir por 0.43% Ley Fodesaf en el ejercicio económico 2024 y mediante el oficio MTSS-DESAF-OF-891 -2023 del 22/08/2023, la incoporación de recursos adiconales al prespuesto ordinario 204.
En el oficio MTSS-DESAF-OF-1320-2023 de fecha 14/12/2023 se aprueba al Plan Presupuesto 2024 del Programa de Becas de Postsecundaria.
Fuente:  Ministerio de Trabajo y Seguridad Social/Fondo de Asignaciones Familiares</t>
    </r>
  </si>
  <si>
    <r>
      <rPr>
        <b/>
        <sz val="10"/>
        <color theme="1"/>
        <rFont val="Palatino Linotype"/>
        <family val="1"/>
      </rPr>
      <t xml:space="preserve">Observaciones: </t>
    </r>
    <r>
      <rPr>
        <sz val="10"/>
        <color theme="1"/>
        <rFont val="Palatino Linotype"/>
        <family val="1"/>
      </rPr>
      <t xml:space="preserve">
1.  En el mes de enero no se realiza una ejecución de recursos, los mismos son ejecutados en el resto de los meses del 1 Trimestre, debido a que  el proceso de prórroga para los estudiantes  de modalidad cuatrimestral inició en la segunda semana del mes en mención y finalizó en la segunda semana del mes de febrero.  Y para los estudiantes en modalidad semestral dicho proceso inició en la primera semana del mes de marzo y finalizó en la primera semana del mes de abril.  Estos períodos se encuentran acordes con las fechas que comunican las universidades para el proceso de matrícula.  . Posterior a ello, la Unidad de Becas debe realizar el proceso de verificación y valoración de la información aportada por cada estudiante en el Módulo de Prórroga y así determinar en cada caso, si este cumple con todos los requisitos de acuerdo a los Lineamientos de Becas, para continuar o no con el beneficio.
2.  La ejecución de recursos se encuentra asociada a los procesos de prórroga que realizan los estudiantes, que deriva en el otorgamiento del beneficio.  
3. La Unidad de Becas ejecutó para el I Trimestre 2024 un total de ¢418.862.600,00, distribuido de la siguiente manera:  ¢143.548.000,00 en el mes de febrero y ¢275.314.600,00 en el mes de marzo, en el mes de enero no se ejecutaron recursos, por cuanto estos fueron ejecutados en el resto del trimestre.  
Fuente:  Base de datos Programa de Becas/Reporte SIGAF</t>
    </r>
    <r>
      <rPr>
        <sz val="11"/>
        <color theme="1"/>
        <rFont val="Palatino Linotype"/>
        <family val="1"/>
      </rPr>
      <t xml:space="preserve">
</t>
    </r>
  </si>
  <si>
    <t>De acuerdo a los recursos girados para el I Trimestre por la fuente de financiamiento 0.43% Ley Fodesaf, han sido ejectutados el 41% de los mismos, por los 
motivos señaladas en los apartados anteriores.
Fuente:  Base de datos Programa de Becas/Reporte SIGAF</t>
  </si>
  <si>
    <r>
      <rPr>
        <b/>
        <sz val="10"/>
        <color theme="1"/>
        <rFont val="Palatino Linotype"/>
        <family val="1"/>
      </rPr>
      <t xml:space="preserve">Observaciones: </t>
    </r>
    <r>
      <rPr>
        <sz val="10"/>
        <color theme="1"/>
        <rFont val="Palatino Linotype"/>
        <family val="1"/>
      </rPr>
      <t xml:space="preserve">
En el I Trimestre 2024 el total de recursos otorgados por 0.43% Ley Fodesaf suman un total de ¢1.030.599.654,00, distribuidos de la siguiente forma: ¢343.533.218,00 en el mes de enero, en el mes de febrero ¢¢343.533.218,00 y la misma cantidad en el mes de marzo.  Ello conforme a la cuota liberada y registrada en SIGAF para el trimestre en mención, lo cual también coincide con la distribución del flujo de efectivo del año 2024.
Fuente:  Reporte SIGAF</t>
    </r>
  </si>
  <si>
    <r>
      <t xml:space="preserve">Observaciones: 
1. </t>
    </r>
    <r>
      <rPr>
        <sz val="11"/>
        <rFont val="Palatino Linotype"/>
        <family val="1"/>
      </rPr>
      <t>En el I Semestre los recursos otorgados por la fuente de financiamiento fue por un total de ¢1.414.988.238,88 dispuestos de la siguiente manera:  I Trimestre un monto de ¢1.030.599.654,00 y en el II Trimestre un monto de ¢384.388.584.88.
2. El deficit de recursos que no fueron depositados en la cuota de inicio del II Trimestre (mes de abril), fueron solventados con los recursos del saldo de caja fnal del I Trimestre 2024. La misma dinámica aplicó para los meses de mayo y junio.
Fuente:  Base de datos Programa de Becas/Reporte SIGAF</t>
    </r>
  </si>
  <si>
    <r>
      <rPr>
        <b/>
        <sz val="10"/>
        <color theme="1"/>
        <rFont val="Palatino Linotype"/>
        <family val="1"/>
      </rPr>
      <t xml:space="preserve">Observaciones: </t>
    </r>
    <r>
      <rPr>
        <sz val="10"/>
        <color theme="1"/>
        <rFont val="Palatino Linotype"/>
        <family val="1"/>
      </rPr>
      <t xml:space="preserve">
1.  La ejecución de recursos siempre se va a encontarse asociada a los procesos de prórroga que realizan los estudiantes, que deriva en el otorgamiento del beneficio.  
2. La Unidad de Becas ejecutó para el II Trimestre 2024 un total de ¢799.812.600,00, distribuidos de la siguiente manera:  ¢437.762,00 en el mes de abril, ¢61.662.200 en el mes de mayo y ¢300.388.400,00 para el mes de junio.  
3. Es una constante que en el mes de  mayo siempre la ejecución de recursos tienen a dismuir y en el mes de junio se incrementa, ello debido a que, en lo que corresponde al segundo proceso de prórroga cuatrimestral este inicia  en la tercera semana del mes de mayo y concluye a finales de la tercera semana del mes de junio.  Se debe considerar que el   73% de los estudiantes beneficiarios con recursos 0.43% Ley Fodesaf, se encuentran en la modaldiad de cuatrimestre.  Luego de que los beneficiarios efectúan el proceso de prórroga, la Unidad de Becase debe realizar el proceso de validación/valoración, en el cual se verifica que el beneficiario continuará cumpliendo con todas las condiciones para mantener la beca.
4. A la Unidad de Becas  le tomo alrededor de tres meses y medio finalizar el proceso de validación de todos los registros ingresados por los estudiantes en el proceso de recepción de nuevas solicitudes mediante ReDi realizado a finales del mes de marzo. El cual dio como resultado que de la totalidad de los ingresos, al 52% se le pudo otorgar un beneficio de Postsecundaria y de estos,  por sus condiciones presentadas, el 64% la beca ha sido otorgada con recursos de 0.43% Ley Fodesaf y el restante con recursos de otra fuente presupuestaria.
</t>
    </r>
    <r>
      <rPr>
        <sz val="11"/>
        <color theme="1"/>
        <rFont val="Palatino Linotype"/>
        <family val="1"/>
      </rPr>
      <t xml:space="preserve">
</t>
    </r>
  </si>
  <si>
    <r>
      <t xml:space="preserve">Observaciones: 
</t>
    </r>
    <r>
      <rPr>
        <sz val="10"/>
        <color theme="1"/>
        <rFont val="Palatino Linotype"/>
        <family val="1"/>
      </rPr>
      <t xml:space="preserve">En cada uno de  los procesos que tiene a cargo la Unidad de Becas,  el estudiante debe encontrarse en condición de pobreza, pobreza extrema o vulnerabilidad social definida por el Sistema Nacional de Información y Registro Único de Beneficiarios del Estado (SINIRUBE), de acuerdo con el artículo N°3 de la Directriz N° 060-MTSS-MDHIS para priorización de la atención de la pobreza.  Este requisito es comunicado a los estudiantes mediante los diferentes oficios en los cuales se definen las condiciones para mantener u optar por el beneficio.
El SINIRUBE cuenta con la plataforma SIVAR,  en donde periódicamente la Unidad de Becas realiza las cargas de información de los beneficiarios que cuentan con el depóstio efectivo.
</t>
    </r>
  </si>
  <si>
    <r>
      <rPr>
        <b/>
        <sz val="10"/>
        <color theme="1"/>
        <rFont val="Palatino Linotype"/>
        <family val="1"/>
      </rPr>
      <t xml:space="preserve">Observaciones: </t>
    </r>
    <r>
      <rPr>
        <sz val="10"/>
        <color theme="1"/>
        <rFont val="Palatino Linotype"/>
        <family val="1"/>
      </rPr>
      <t xml:space="preserve">
Mediante el oficio MTSS-DMT-OF-627-2023 de fecha 04/05/2023 se le informa al Minsiterio de Educación el monto de recursos a transferir por 0.43% Ley Fodesaf en el ejercicio económico 2024 y mediante el oficio MTSS-DESAF-OF-891 -2023 del 22/08/2023, la incoporación de recursos adiconales al prespuesto ordinario 2024.  En el oficio MTSS-DESAF-OF-1320-2023 de fecha 14/12/2023 se aprueba al Plan Presupuesto 2024 del Programa de Becas de Postsecundaria.
</t>
    </r>
    <r>
      <rPr>
        <b/>
        <sz val="10"/>
        <color theme="1"/>
        <rFont val="Palatino Linotype"/>
        <family val="1"/>
      </rPr>
      <t>Fuente</t>
    </r>
    <r>
      <rPr>
        <sz val="10"/>
        <color theme="1"/>
        <rFont val="Palatino Linotype"/>
        <family val="1"/>
      </rPr>
      <t>:  Ministerio de Trabajo y Seguridad Social/Fondo de Asignaciones Familiares</t>
    </r>
  </si>
  <si>
    <r>
      <rPr>
        <b/>
        <sz val="10"/>
        <color theme="1"/>
        <rFont val="Palatino Linotype"/>
        <family val="1"/>
      </rPr>
      <t xml:space="preserve">Observaciones: </t>
    </r>
    <r>
      <rPr>
        <sz val="10"/>
        <color theme="1"/>
        <rFont val="Palatino Linotype"/>
        <family val="1"/>
      </rPr>
      <t xml:space="preserve">
En el II Trimestre 2024 el total de recursos otorgados por 0.43% Ley Fodesaf fue de ¢384.388.584,88, distribuidos de la siguiente forma:  en el mes de abril no fue depositada ninguna suma, en el mes de mayo  ¢192.194.292,44 y la misma cantidad en el mes junio.  El motivo por el cual no se libero la cuota (depósito de recursos) en el mes de abril fue por cuanto no se había aprobado el primer traslado de partidas, esto por cuanto la coletilla presupuestaria estaba en proceso de modificación.  Esta aprobación se dio a fnales del mes de abril, por lo que el monto de la cuota depositada se ajustó al mes de mayo y junio.
Fuente:  Reporte SIGAF</t>
    </r>
  </si>
  <si>
    <r>
      <rPr>
        <b/>
        <sz val="10"/>
        <color theme="1"/>
        <rFont val="Palatino Linotype"/>
        <family val="1"/>
      </rPr>
      <t xml:space="preserve">Observaciones: </t>
    </r>
    <r>
      <rPr>
        <sz val="10"/>
        <color theme="1"/>
        <rFont val="Palatino Linotype"/>
        <family val="1"/>
      </rPr>
      <t xml:space="preserve">
1.  La ejecución de recursos siempre se va a encontarSE  asociada a los procesos de prórroga que realizan los estudiantes, que deriva en el otorgamiento del beneficio.  
2. La Unidad de Becas ejecutó para el II Trimestre 2024 un total de ¢799.812.600,00, distribuidos de la siguiente manera:  ¢437.762,00 en el mes de abril, ¢61.662.200 en el mes de mayo y ¢300.388.400,00 para el mes de junio.  
3. Es una constante que en el mes de  mayo siempre la ejecución de recursos tienen a dismuir y en el mes de junio se incrementa, ello debido a que, en lo que corresponde al segundo proceso de prórroga cuatrimestral este inició  en la tercera semana del mes de mayo y concluyó a finales de la tercera semana del mes de junio.  Se debe considerar que el   73% de los estudiantes beneficiarios con recursos 0.43% Ley Fodesaf, se encuentran en la modaldiad de cuatrimestre.  Luego que los beneficiarios efectúan el proceso de prórroga, la Unidad de Becase debe realizar el proceso de validación/valoración, en el cual se verifica que el beneficiario continuará cumpliendo con todas las condiciones para mantener la beca.
4. A la Unidad de Becas le tomo alrededor de tres meses y medio finalizar el proceso de validación de todos los registros ingresados por los estudiantes en el proceso de recepción de nuevas solicitudes mediante ReDi realizado a finales del mes de marzo. Este dio como resultadado que de la totalidad de los ingresos, al 52% se le pudo otorgar un beneficio de Postsecundaria y de estos por sus condiciones, el 64% la beca fue otorgada con recursos de 0.43% Ley Fodesaf.
5. El deficit de recursos que no fueron depositados en la cuota de inicio del II Trimestre (tabla #6), fueron solventados con los recursos del saldo de caja fnal del I Trimestre 2024.
Fuente:  Base de datos Programa de Becas/Reporte SIGAF
</t>
    </r>
    <r>
      <rPr>
        <sz val="11"/>
        <color theme="1"/>
        <rFont val="Palatino Linotype"/>
        <family val="1"/>
      </rPr>
      <t xml:space="preserve">
</t>
    </r>
  </si>
  <si>
    <t>De acuerdo a los recursos disponibles en el  II Trimestre por la fuente de financiamiento 0.43% Ley Fodesaf, han sido ejectutados el 80% de los mismos, por 
los motivos señaladas en los apartados anteriores.
Fuente:  Base de datos Programa de Becas/Reporte SIGAF</t>
  </si>
  <si>
    <r>
      <t xml:space="preserve">Observaciones: 
</t>
    </r>
    <r>
      <rPr>
        <sz val="10"/>
        <color theme="1"/>
        <rFont val="Palatino Linotype"/>
        <family val="1"/>
      </rPr>
      <t>1.  La programación de metas para el año 2024 es de 4.139 becas.
2. El monto de beca otorgado se encuentra en función de la cantidad de materias que cada  estudiante matricule en los diferentes procesos de gestión de becas.
3. En el I Semestre se hicieron un total de 16.777 desembolsos, contemplados de la siguiente manera:  en el I Trimestre de 5.860 desembolsos y en el II Trimestre 10.917,  detallados en el informe de cada trimestre.
4. En el I Trimestre la cantidad de personas beneficiarias sumó un total de 1.978.  Cabe mencionar, que fueron aplicados 491 cierres por condición socioeconómica, es decir, los estudiantes según el Sistema Nacional de Información de Registro Único de Beneficiarios del Estado (SINIRUBE), se ubicaron en la categoría "No Pobre", incumpliendo lo estipulado en la cláusula décima primera del Contrato de becas para estudios postsecundarios, octava, novena y décima cuarta de los Términos y Condiciones de la beca, según corresponda la fecha en que fueron aceptados por la persona estudiante y Lineamientos N°DVM-A-DPE-PB-0070-2023.
5. En el II Trimestre la cantidad de personas beneficarias fue de 1.256, por lo que para el cierre del I Semestre la cantidad de beneficiarios total fue de 3.234.
5. A fnales del mes de marzo se habilitó el proceso de recepción de solicitudes nuevas mediante el Módulo de Regionalización Digital (ReDi),  
el 38% de los estudiantes que ingresaron presentaron los requisitos documentales de forma incompleta, el 60% de los estudiantes que ingresaron y que se encontraron  matriculados en universidades públicas ya contaban con una beca que les cubría del 80% al 100% de la exoneración del pago de matrícula y materias.  Posteriormente,  a los estudiantes que presentaron los requisitos incompletos (recepción mes de marzo) se les brindo nuevamente una oportunidad de ingresar a ReDi, con el propósto que  efectuarán todo el proceso de forma completa. Sin embargo, el 30% de los estudiantes que ingresaron volvieron por segunda ocasión a presentar los requisitos de forma incompleta.</t>
    </r>
    <r>
      <rPr>
        <sz val="11"/>
        <color theme="1"/>
        <rFont val="Palatino Linotype"/>
        <family val="1"/>
      </rPr>
      <t xml:space="preserve">
</t>
    </r>
    <r>
      <rPr>
        <b/>
        <sz val="11"/>
        <color theme="1"/>
        <rFont val="Palatino Linotype"/>
        <family val="1"/>
      </rPr>
      <t xml:space="preserve">
</t>
    </r>
  </si>
  <si>
    <r>
      <t xml:space="preserve">Observaciones: 
</t>
    </r>
    <r>
      <rPr>
        <sz val="10"/>
        <color theme="1"/>
        <rFont val="Palatino Linotype"/>
        <family val="1"/>
      </rPr>
      <t>1. La programación de metas para el año 2024  es de 4.139 becas,  al finalizar el  II Trimestre la cantidad de personas beneficiarias es de 3.234.   
2. Esta programación se realiza con el monto mayor de beca, el cual es de ¢83.000,00.
3.  En el II Trimestre se efectuaron un total de 10.917 desembolsos, distribuidos de la siguiente manera:
a. En el mes de abril se realizaron  un total de 5.902 desembolsos efectivos,  de los cuales 3.940 cubrieron el beneficio del mes de enero al mes de abril, 1.954 abarcaron el beneficio del mes de abril, 6 correspondieron al beneficio del mes de enero al mes de marzo (habían rebotado en el mes de marzo) y 2 englobaron el beneficio del mes de marzo (también había rebotado en el mes de marzo).
b. En el mes de mayo se efectuaron un total de 829 desembolsos, de ellos 806 cubrieron la beca del mes de mayo,  20  correspondieron al beneficio del mes de enero al mes de abril (rebotaron en el mes de abril por inconvenientes en las cuentas de los estudiantes) y 03 abarcaron el mes de abril (también habían rebotado en el mes de abril).
c. En el mes de junio se hicieron un total de 4.186 desembolsos, de estos 3.156 abarcaron el beneficio del mes de mayo al mes de junio y 1.030 cubrieron el beneficio del mes de junio.
4. A finales del mes de marzo se habilitó el proceso de recepción de solicitudes nuevas mediante el Módulo de Regionalización Digital (ReDi),  el 38% de los estudiantes que ingresaron presentaron los requisitos documentales de forma incompleta, el 60% de los estudiantes que ingresaron y que se encontraron  matriculados en universidades públicas ya contaban con una beca que les cubría del 80% al 100% de la exoneración del pago de matrícula y materias.  
Por otra parte,  a los estudiantes que presentaron los requisitos incompletos, se les brindo nuevamente una oportunidad de ingresar a ReDi (finales del mes de mayo), con el propósto que  efectuarán todo el proceso de forma completa. Sin embargo, de nuevo el 30% de los estudiantes que ingresaron volvieron por segunda ocasión a presentar los requisitos de forma incompleta.  Todo este proceso le llevo a la Unidad alrededor de 3 meses y medio.</t>
    </r>
    <r>
      <rPr>
        <sz val="11"/>
        <color theme="1"/>
        <rFont val="Palatino Linotype"/>
        <family val="1"/>
      </rPr>
      <t xml:space="preserve">
</t>
    </r>
    <r>
      <rPr>
        <b/>
        <sz val="11"/>
        <color theme="1"/>
        <rFont val="Palatino Linotype"/>
        <family val="1"/>
      </rPr>
      <t xml:space="preserve">
</t>
    </r>
  </si>
  <si>
    <r>
      <t xml:space="preserve">Observaciones: </t>
    </r>
    <r>
      <rPr>
        <sz val="10"/>
        <color theme="1"/>
        <rFont val="Palatino Linotype"/>
        <family val="1"/>
      </rPr>
      <t xml:space="preserve">
1. La ejecución de recursos en cada trimestre siempre va a estar vinculada con los procesos de próroga que van efectuando los beneficiarios
 (de acuerdo a los períodos de matrícula de las diferentes universidades) y a su vez, derivan en el otorgamiento y continuidad del beneficio. Así como 
también, al resultado del proceso de recepción de nuevas solicitudes a beca, mediante ReDi.
2. En el I Semestre se obtuvo una ejecución de recursos por un total de ¢1.218.675.200,00, de ellos: ¢418.862.600 corresponden a la ejecución del I Trimestre 
y para el II Trimestre, la ejecución fue de ¢799.812.600,00.
3. En el I Trimestre se aplicaron 491 cierres por condición socioeconómica, elo cual significa, los estudiantes según el Sistema Nacional de Información de Registro Único de Beneficiarios del Estado (SINIRUBE), se ubicaron en la categoría "No Pobre", incumpliendo lo estipulado en la cláusula décima primera del Contrato de becas para estudios postsecundarios, octava, novena y décima cuarta de los Términos y Condiciones de la beca, según corresponda la fecha en 
que fueron aceptados por la persona estudiante y Lineamientos N°DVM-A-DPE-PB-0070-2023
4. Es una constante que el II Trimestre siempre la ejecución de recursos tienen a dismuir y a finales del trimestre se incrementa, esto se debe a que el segundo proceso de prórroga cuatrimestral empieza en la tercera semana del mes de mayo y concluye a finales de la tercera semana del mes de junio. Se debe tomar 
en consideración que el  73% de los estudiantes beneficiarios con recursos 0.43% Ley Fodesaf, se encuentran en la modaldiad de cuatrimestre.  Luego que los beneficiarios efectúan el proceso de prórroga, la Unidad de Becase debe realizar el proceso de validación/valoración, en el cual se verifica que el beneficiario continúe cumpliendo con todas las condiciones para mantener la beca.
5. Por otra parte, en lo que coresponde al proceso de nuevas solicitudes a beca mediante ReDi, el resultadado que se obtuvo fue que de la totalidad de los ingresos, al 52% se le pudo otorgar un beneficio de Postsecundaria y de estos por sus condiciones, el 64% la beca ha sido otorgada con recursos de 0.43% Ley Fodesaf.  Este proceso le tomo a la Unidad de Becas finalizarlo alredor de tres meses, incluyendo desde el ingreso del estudiante al módulo, todo lo que corresponde al proceso de validación de lo aportado por cada estudiante,  hasta el otorgamiento del beneficio.
</t>
    </r>
  </si>
  <si>
    <r>
      <rPr>
        <b/>
        <sz val="10"/>
        <color theme="1"/>
        <rFont val="Palatino Linotype"/>
        <family val="1"/>
      </rPr>
      <t xml:space="preserve">Observaciones: </t>
    </r>
    <r>
      <rPr>
        <sz val="10"/>
        <color theme="1"/>
        <rFont val="Palatino Linotype"/>
        <family val="1"/>
      </rPr>
      <t xml:space="preserve">
En el III Trimestre 2024 el total de recursos otorgados por 0.43% Ley Fodesaf fue de ¢977.557.17,80, distribuidos de la siguiente forma:  en el mes de julio ¢325.852.382,60, en el mes de agosto y setiembre la misma cantidad en el mes julio.
Fuente:  Reporte SIGAF</t>
    </r>
  </si>
  <si>
    <r>
      <rPr>
        <b/>
        <sz val="10"/>
        <color theme="1"/>
        <rFont val="Palatino Linotype"/>
        <family val="1"/>
      </rPr>
      <t xml:space="preserve">
Observaciones: </t>
    </r>
    <r>
      <rPr>
        <sz val="10"/>
        <color theme="1"/>
        <rFont val="Palatino Linotype"/>
        <family val="1"/>
      </rPr>
      <t xml:space="preserve">
1.  La ejecución de recursos del Programa de Becas de Postsecundaria  siempre estará ligada tanto a los procesos de prórroga que realizan los estudiantes, como también a la recepción de nuevas solicitude a beca, ambas conllevarán al otorgamiento del beneficio.  Ello siempre y cuando en ambos procesos, los estudiantes cumplan con los requisitos de los mismos,
2. La Unidad de Becas ejecutó para el III Trimestre 2024 un total de ¢550.603.000,00, distribuidos de la siguiente manera:  ¢168.076.600,00 en el mes de julio, ¢213.756.000,00 en el mes de agosto y ¢168.770.400,00 para el mes de setiembre.
3. Es un comportamiento constante que en el mes de  julio siempre la ejecución de recursos tienen a dismuir y en el mes de agosto se incrementa y en mes de setiembre vuelve a disminuir, ello debido a que en lo que corresponde al segundo proceso de prórroga semestral este inicia  en la segunda quincena del mes de julio y concluye a finales del mes de agosto. Así como también el tercer proceso de prórroga cuatrimestral inicia en la primera semana del mes de setiembre y terminará en la primera quincena del mes de octubre. Posteriormente, la Unidad de Becas realiza el proceso de validación/valoración con toda la documentación que el estudiante aporte, en el cual se verifica que el beneficiario cumpla con todas las condiciones para mantener o no el beneficio.
</t>
    </r>
    <r>
      <rPr>
        <sz val="11"/>
        <color theme="1"/>
        <rFont val="Palatino Linotype"/>
        <family val="1"/>
      </rPr>
      <t xml:space="preserve">
</t>
    </r>
  </si>
  <si>
    <t>Base de datos Unidad de Becas, Dirección de Programas de Equidad/Reporte SIGAF</t>
  </si>
  <si>
    <t>Base de datos Unidad de Becas/Reporte SIGAF</t>
  </si>
  <si>
    <t>Base de datos Unidad de Becas, Dirección de Programas de Equidad/Consulta Base de Datos SINIRUBE</t>
  </si>
  <si>
    <r>
      <rPr>
        <b/>
        <sz val="10"/>
        <color theme="1"/>
        <rFont val="Palatino Linotype"/>
        <family val="1"/>
      </rPr>
      <t xml:space="preserve">
Observaciones: </t>
    </r>
    <r>
      <rPr>
        <sz val="10"/>
        <color theme="1"/>
        <rFont val="Palatino Linotype"/>
        <family val="1"/>
      </rPr>
      <t xml:space="preserve">
1.  La ejecución de recursos del Programa de Becas de Postsecundaria  siempre estará de la mano tanto de los procesos de prórroga que realizan los estudiantes, como también lo que respecta a la recepción de nuevas solicitude a beca, el resltado de ambas será el otorgamiento del beneficio.  Ello claro esta, cuando los estudiantes que ingresan a dichos procesos, cumplan con los requisitos y condiciones de los mismos,
2. La Unidad de Becas ejecutó para el III Trimestre 2024 un total de ¢550.603.000,00, distribuidos de la siguiente manera:  ¢168.076.600,00 en el mes de julio, ¢213.756.000,00 en el mes de agosto y ¢168.770.400,00 para el mes de setiembre
3. Es una constante que en el mes de  julio  la ejecución de recursos tienen a dismuir y en el mes de agosto tiene un incremento y en mes de setiembre vuelve a disminuir, ello debido a que en lo que corresponde al segundo proceso de prórroga semestral este inicia  en la segunda quincena del mes de julio y concluye a finales del mes de agosto. Así como también el tercer proceso de prórroga cuatrimestral inició en la primera semana del mes de setiembre y terminará en la primera quincena del mes de octubre. Posteriormente a todo ello, Unidad de Becas realiza el proceso de validación/valoración con toda la documentación que el estudiante aporte, en el cual se verifica que el beneficiario cumpla con todas las condiciones para continuar o no con el beneficio.
Fuente:  Reporte SIGAF/Base de datos Unidad de Becas
</t>
    </r>
    <r>
      <rPr>
        <sz val="11"/>
        <color theme="1"/>
        <rFont val="Palatino Linotype"/>
        <family val="1"/>
      </rPr>
      <t xml:space="preserve">
</t>
    </r>
  </si>
  <si>
    <t>De acuerdo a los recursos disponibles en el  III Trimestre por la fuente de financiamiento 0.43% Ley Fodesaf, han sido ejectutados el 47% de los mismos, por 
los motivos señaladas en los apartados anteriores.
Fuente:  Reporte SIGAF/Base de datos Unidad de Becas</t>
  </si>
  <si>
    <r>
      <t xml:space="preserve">Observaciones: 
</t>
    </r>
    <r>
      <rPr>
        <sz val="10"/>
        <color theme="1"/>
        <rFont val="Palatino Linotype"/>
        <family val="1"/>
      </rPr>
      <t xml:space="preserve">1. La programación inicial de metas  para el año 2024  fue de 4.139 becas. Al concluir el  III Trimestre la cantidad de personas beneficiarias fue de 3.510. 
2.  La programación de becas se realizó con el monto mayor de beca, el cual es de ¢83.000,00. 
3.  En el III Trimestre se efectuaron un total de 7.613 desembolsos, distribuidos de la siguiente manera:
a. En el mes de julio se realizaron  un total de 2.381 desembolsos efectivos,  de los cuales 1.757 cubrieron el beneficio solo el mes de julio, 603 abarcaron el beneficio del mes de mayo al mes de  julio, 10 correspondieron al beneficio del mes de mayo al mes de junio, 1 cubrió solamente el mes de junio (había rebotado en el mes de junio) y 10 englobaron el beneficio del mes de mayo al mes de junio (también había rebotado en el mes de junio),
b. En el mes de agosto se efectuaron un total de 2.940 desembolsos, de ellos  1.954 cubrieron el beneficio solo del mes de agosto,  960 abarcaron el beneficio del mes de julio al mes de  agosto, 24 correspondieron al beneficio del mes de mayo al mes de agosto y 2 cubrieron el beneficio del mes de julio al mes de julio (habían rebotado en el mes de julio),
c. En el mes de setiembre se realizaron un total de 2.292 desemboloso, los cuales se conformaron de la siguiente manera: 1.370 abarcaron el beneficio solo del mes de setiembre,  918 el beneficio del mes de julio al mes de setiembre y 4 cubrieron el beneficio del mes de agosto al mes de agosto (rebotaron en el mes de agosto),
4. El tercer proceso de prórroga cuatrimestral inició en la primera semana del mes de setiembre y finalizará en la segunda quincena del mes de octubre, posteriormente a ello, la Unidad de Becas efectuará el proceso de validación/valoración con toda la documentación que el estudiante aporta, en el cual se verificará que el beneficiario cumpla con todas las condiciones para mantener o no la beca. Es por ello que en el mes de setiembre cíclicamente la cantidad de desembolsos tiende a tener una disminución, es decir, es un comportamiento habitualen el proceso.
5. A inicios del mes de setiembre se habilitó el proceso de recepción de solicitudes nuevas mediante el Módulo de Regionalización Digital (ReDi),  en donde el 40% de los estudiantes que ingresaron presentaron los requisitos documentales de forma incompleta,  así como también el 7% de los estudiantes que ingresaron y que matricularon en universidades públicas ya contaban con una beca que les cubría del 80% al 100% de la exoneración del pago de matrícula y materias.  Al 60% restante se le otorgo un benefcio, de los cuales, el 31% fue con recursos de 0,43% Ley Fodesaf (de acuerdo a sus condicnes) y el restante con recursos de otra fuente presupuestaria.
</t>
    </r>
    <r>
      <rPr>
        <b/>
        <sz val="11"/>
        <color theme="1"/>
        <rFont val="Palatino Linotype"/>
        <family val="1"/>
      </rPr>
      <t xml:space="preserve">
</t>
    </r>
  </si>
  <si>
    <t>MTSS-DMT-DVAS-DESAF-944-2024</t>
  </si>
  <si>
    <r>
      <t xml:space="preserve">Observaciones: 
</t>
    </r>
    <r>
      <rPr>
        <sz val="10"/>
        <color theme="1"/>
        <rFont val="Palatino Linotype"/>
        <family val="1"/>
      </rPr>
      <t xml:space="preserve">1. La programación inicial de metas  para el año 2024  fue de 4.139 becas,  sin embargo, mediante el  OFICIO-MTSS-DMT-DVAS-DESAF-944-2024 la Dirección de Desarrollo Social y Asignaciones Familiares otorgo el aval a la Dirección de Programas de Equidad a lo solicitado por medio del oficio DVM-A-DPE-0337-2024, en relación al traslado de
recursos del Programa de Becas de Postsecundaria por un monto de ¢1 292 303 200,00 al Programa de Alimentación y Nutrición del Estudiante y el Adolescente de la Dirección de Programas de Equidad,  Lo cual representa que se de una modificación en la meta, pasando de 4.139 a 3.814 becas.
2.  La programación de becas se realizó con el monto mayor de beca, el cual es de ¢83.000,00. 
3.  En el IV Trimestre se efectuaron un total de 12.479 desembolsos, distribuidos de la siguiente manera:
a. En el mes de octubre se realizaron un total de 4.401 desembolsos efectivos, de ellos 2.295 cubrieron el beneficio solo del mes de octubre, 2.072 abarcaron el beneficio del mes de setiembre a octubre,  3 correspondieron al beneficio del mes de agosto a octubre y 28 cubrieron el beneficio del mes de julio al mes de octubre.  Y por último 3 desembolsos con el beneficio del mes de setiembre al mes de setiembre (habían rebotado en el mes de setiembre).
b. En el mes de noviembre se efectuaron un total de 3.644 desembolsos, de los cuales 3.491 abarcaron el beneficio solo del mes de noviembre, 126 cubrieron el beneficio del mes de setiembre al mes de noviembre, 15 correspondieron al beneficio del mes de julio al mes de noviembre y 3 cubrieron el beneficio del mes de julio al mes de agosto y luego solo el mes de noviembre. Y por último 8 desembolsos que abarcaron el beneficio del mes de setiembre a octubre y 1 del mes de octubre al mes de octubre, ambos casos habían rebotado en el mes de octubre.
c. En el mes de diciembre se realizaron un total de 4.434 desemboloso, los cuales se conformaron de la siguiente manera: 3.496 cubrieron el beneficio solo del mes diciembre,  590 abarcaron el beneficio del mes de setiembre al mes de setiembre,  340 correspondieron al beneficio del mes de setiembre al mes de octubre y 2 abarcaron el beneficio del mes de noviembre al mes de diciembre,  Y por último, 1 desembolso que cubrió solo el mes de octubre y 5 que abarcaron el beneficio solo del mes de noviembre; ambos casos fueron rebotados en el mes de octubre y en el mes de noviembre, respectivamente.
4. El tercer proceso de prórroga cuatrimestral empezo en la primera semana del mes de setiembre y finalizó en la segunda quincena del mes de octubre, posteriormente a ello, la Unidad de Becas hizó el proceso de validación/valoración con toda la documentación que cada  estudiante aportó en el proceso, en este se  verifica que el beneficiario cumplierá con todas las condiciones para continuar con el beneficio. 
5. En el mes de setiembre se habilitó el proceso de recepción de solicitudes nuevas mediante el Módulo de Regionalización Digital (ReDi), de este proceso se obtuvo que el 60% de los estudiantes que ingresaron se les otorgó un beneficio, ello debido a que sí cumpleiron los requisitos y lineamientos de beca para ello,  Siendo que el  el 31%  se le otorgó la beca con recursos de la fuente presupuestaria 0,43% Ley Fodesaf (de acuerdo a sus condiciones) y el restante con recursos de otra fuente presupuestaria.
</t>
    </r>
    <r>
      <rPr>
        <b/>
        <sz val="11"/>
        <color theme="1"/>
        <rFont val="Palatino Linotype"/>
        <family val="1"/>
      </rPr>
      <t xml:space="preserve">
</t>
    </r>
  </si>
  <si>
    <r>
      <rPr>
        <b/>
        <sz val="10"/>
        <color theme="1"/>
        <rFont val="Palatino Linotype"/>
        <family val="1"/>
      </rPr>
      <t xml:space="preserve">
Observaciones: </t>
    </r>
    <r>
      <rPr>
        <sz val="10"/>
        <color theme="1"/>
        <rFont val="Palatino Linotype"/>
        <family val="1"/>
      </rPr>
      <t xml:space="preserve">
1.  La ejecución de recursos del Programa de Becas de Postsecundaria  siempre estará asociada a los procesos de prórroga que realizan los beneficiarios y al resultado de la recepción de nuevas solicitude a beca, por ednde ambias, al otorgamiento del beneficio.  Lo anterior, considerenado que en ambos los estudiantes y beneficiarios cumplan con los requisitos y lineamientos que beca para cada proceso,
2. La Unidad de Becas ejecutó para el IV Trimestre 2024 un total de ¢926.525.800,00, distribuidos de la siguiente manera:  ¢323.475.000,00 en el mes de octubre, ¢269.692.000,00 en el mes de noviembre y ¢333.358.800,00 para el mes de diciembre.
3. El tercer proceso de prórroga cuatrimestral empezo en la primera semana del mes de setiembre y finalizó en la segunda quincena del mes de octubre, posteriormente a ello, la Unidad de Becas hizó el proceso de validación/valoración con toda la documentación que cada  estudiante aportó en el proceso, en este se  verifica que el beneficiario cumplierá con todas las condiciones para continuar con el beneficio. 
4. En los primeros tres días del mes de setiembre se habilitó el proceso de recepción de solicitudes nuevas mediante el Módulo de Regionalización Digital (ReDi), de este proceso se obtuvo que el 60% de los estudiantes que ingresaron se les otorgó un beneficio, ello debido a que sí cumpleiron los requisitos y lineamientos de beca para ello,  Siendo que el  el 31%  se le otorgó la beca con recursos de la fuente presupuestaria 0,43% Ley Fodesaf (de acuerdo a sus condiciones) y el restante con recursos de otra fuente presupuestaria. Para cada uno de ellos, la Unidad de Becas realiza el proceso de validación/valoración con toda la documentación que el estudiante adjuntó, en el cual se verificó que el estudiante cumplierá con todas las condiciones para ser acreedor de una beca.
</t>
    </r>
    <r>
      <rPr>
        <sz val="11"/>
        <color theme="1"/>
        <rFont val="Palatino Linotype"/>
        <family val="1"/>
      </rPr>
      <t xml:space="preserve">
</t>
    </r>
  </si>
  <si>
    <r>
      <rPr>
        <b/>
        <sz val="10"/>
        <color theme="1"/>
        <rFont val="Palatino Linotype"/>
        <family val="1"/>
      </rPr>
      <t xml:space="preserve">Observaciones: </t>
    </r>
    <r>
      <rPr>
        <sz val="10"/>
        <color theme="1"/>
        <rFont val="Palatino Linotype"/>
        <family val="1"/>
      </rPr>
      <t xml:space="preserve">
Mediante el oficio MTSS-DMT-OF-627-2023 de fecha 04/05/2023 se le informa al Minsiterio de Educación el monto de recursos a transferir por 0.43% Ley Fodesaf en el ejercicio económico 2024 y mediante el oficio MTSS-DESAF-OF-891 -2023 del 22/08/2023, la incoporación de recursos adiconales al prespuesto ordinario 2024.  En el oficio MTSS-DESAF-OF-1320-2023 de fecha 14/12/2023 se aprueba al Plan Presupuesto 2024 del Programa de Becas de Postsecundaria.
Por otra parte, por medio del oficio  DVM-A-DPE-0337-2024 de fecha 06/09/2024 la Dirección de Programas de Equidad solicito a la Dirección de Desarrollo Social y Asignaciones Familiares, un cambio de destino de recursos del Programa de  Becas Postsecundaria al Programa de Alimentación y Nutrición del Estudiante y el Adolescente.  Es así que mediante el OFICIO-MTSS-DMT-DVAS-DESAF-944-2024 (09/09/2024)  la Dirección de Desarrollo Social y Asignaciones Familiares le otorgó el aval a la Dirección de Programas de Equidad para dcho cambio,  El cual fue el trasladar un monto de ¢1 292 303 200,00 al Programa de Alimentación y Nutrición del Estudiante y el Adolescente.  Por lo cual, el nuevo presupuesto programado para el ejercicio 2024 para el Porgrama de Becas Postsecundaria fue de ¢2.830.095.418,45.
</t>
    </r>
    <r>
      <rPr>
        <b/>
        <sz val="10"/>
        <color theme="1"/>
        <rFont val="Palatino Linotype"/>
        <family val="1"/>
      </rPr>
      <t>Fuente</t>
    </r>
    <r>
      <rPr>
        <sz val="10"/>
        <color theme="1"/>
        <rFont val="Palatino Linotype"/>
        <family val="1"/>
      </rPr>
      <t>:  Ministerio de Trabajo y Seguridad Social/Fondo de Asignaciones Familiares/Dirección de Programas de Equidad</t>
    </r>
  </si>
  <si>
    <r>
      <rPr>
        <b/>
        <sz val="10"/>
        <color theme="1"/>
        <rFont val="Palatino Linotype"/>
        <family val="1"/>
      </rPr>
      <t xml:space="preserve">
Observaciones: </t>
    </r>
    <r>
      <rPr>
        <sz val="10"/>
        <color theme="1"/>
        <rFont val="Palatino Linotype"/>
        <family val="1"/>
      </rPr>
      <t xml:space="preserve">
1.  La ejecución de recursos del Programa de Becas de Postsecundaria  siempre estará asociada a los procesos de prórroga que realizan los beneficiarios y al resultado de la recepción de nuevas solicitude a beca, por ednde ambias, al otorgamiento del beneficio.  Lo anterior, considerenado que en ambos los estudiantes y beneficiarios cumplan con los requisitos y lineamientos que beca para cada proceso,
2. La Unidad de Becas ejecutó para el IV Trimestre 2024 un total de ¢926.525.800,00, distribuidos de la siguiente manera:  ¢323.475.000,00 en el mes de octubre, ¢269.692.000,00 en el mes de noviembre y ¢333.358.800,00 para el mes de diciembre.
3. El tercer proceso de prórroga cuatrimestral empezo en la primera semana del mes de setiembre y finalizó en la segunda quincena del mes de octubre, posteriormente a ello, la Unidad de Becas hizó el proceso de validación/valoración con toda la documentación que cada  estudiante aportó en el proceso, en este se  verifica que el beneficiario cumplierá con todas las condiciones para continuar con el beneficio. 
4. En los primeros tres días del mes de setiembre se habilitó el proceso de recepción de solicitudes nuevas mediante el Módulo de Regionalización Digital (ReDi), de este proceso se obtuvo que el 60% de los estudiantes que ingresaron se les otorgó un beneficio, ello debido a que sí cumpleiron los requisitos y lineamientos de beca para ello,  Siendo que el  el 31%  se le otorgó la beca con recursos de la fuente presupuestaria 0,43% Ley Fodesaf (de acuerdo a sus condiciones) y el restante con recursos de otra fuente presupuestaria. Para cada uno de ellos, la Unidad de Becas realiza el proceso de validación/valoración con toda la documentación que el estudiante adjuntó, en el cual se verificó que el estudiante cumplierá con todas las condiciones para ser acreedor de una beca.
Fuente:  Reporte SIGAF
</t>
    </r>
    <r>
      <rPr>
        <sz val="11"/>
        <color theme="1"/>
        <rFont val="Palatino Linotype"/>
        <family val="1"/>
      </rPr>
      <t xml:space="preserve">
</t>
    </r>
  </si>
  <si>
    <r>
      <rPr>
        <b/>
        <sz val="10"/>
        <color theme="1"/>
        <rFont val="Palatino Linotype"/>
        <family val="1"/>
      </rPr>
      <t xml:space="preserve">Observaciones: </t>
    </r>
    <r>
      <rPr>
        <sz val="10"/>
        <color theme="1"/>
        <rFont val="Palatino Linotype"/>
        <family val="1"/>
      </rPr>
      <t xml:space="preserve">
En el IV Trimestre 2024 el total de recursos otorgados por 0.43% Ley Fodesaf fue de ¢475.550.031,77, distribuidos de la siguiente forma: en el mes de octubre ¢145.850.010,59, en el mes de noviembre y diciembre  la misma cantidad que el mes octubre.
Fuente:  Reporte SIGAF</t>
    </r>
  </si>
  <si>
    <t>De acuerdo a los recursos disponibles en el  IV Trimestre por la fuente de financiamiento 0.43% Ley Fodesaf, han sido ejectutados el 87% de los mismos, por 
los motivos señaladas en los apartados anteriores.
Fuente:  Reporte SIGAF/Base de datos Unidad de Becas</t>
  </si>
  <si>
    <t>Observaciones: 
1. La programación inicial de metas  para el año 2024  fue de 4.139 becas,  sin embargo, mediante el  OFICIO-MTSS-DMT-DVAS-DESAF-944-2024 la Dirección de Desarrollo Social y Asignaciones Familiares otorgo el aval a la Dirección de Programas de Equidad a lo solicitado por medio del oficio DVM-A-DPE-0337-2024, en relación al traslado de recursos del Programa de Becas de Postsecundaria por un monto de ¢1 292 303 200,00 al Programa de Alimentación y Nutrición del Estudiante y el Adolescente de la Dirección de Programas de Equidad,  Lo cual representa que se de una modificación en la meta, pasando de 4.139 a 3.814 becas.
2.  La programación de becas se realizó con el monto mayor de beca, el cual es de ¢83.000,00. 
3.  En el I Trimestre se efectuaron un total de 5.860 desembolsos, en el II Trimestre 10.917, en el III Trimestre 7.613 y en el IV Trimestre 12.479.  Para un total anual de desembolsos de 36.689.
4.  Cada cantidad de los desembolsos trimestrales fueron detalladas en cada trimestre.</t>
  </si>
  <si>
    <t>Reporte SIGAF</t>
  </si>
  <si>
    <r>
      <rPr>
        <b/>
        <sz val="10"/>
        <color theme="1"/>
        <rFont val="Palatino Linotype"/>
        <family val="1"/>
      </rPr>
      <t xml:space="preserve">
Observaciones: </t>
    </r>
    <r>
      <rPr>
        <sz val="10"/>
        <color theme="1"/>
        <rFont val="Palatino Linotype"/>
        <family val="1"/>
      </rPr>
      <t xml:space="preserve">
1.  La ejecución de recursos del Programa de Becas de Postsecundaria  siempre estará asociada a los procesos de prórroga que realizan los beneficiarios y al resultado de la recepción de nuevas solicitude a beca, por ednde ambias, al otorgamiento del beneficio.  Lo anterior, considerenado que en ambos los estudiantes y beneficiarios cumplan con los requisitos y lineamientos que beca para cada proceso,
2. La Unidad de Becas ejecutó para el I Trimestre ¢418.862.600,  en el II Trimestre ¢799.812.600,00, en el III Trimestre ¢550.603.000,00 y en el IV Trimestre ¢926.525.800,00.  Para un total anual de gasto efectivo de ¢2.695.804.000,00
3.  Cada uno de los gastos efectivos trimestrales, fueron detallados en el apartado correspondiente de cada trimestre.
</t>
    </r>
    <r>
      <rPr>
        <sz val="11"/>
        <color theme="1"/>
        <rFont val="Palatino Linotype"/>
        <family val="1"/>
      </rPr>
      <t xml:space="preserve">
</t>
    </r>
  </si>
  <si>
    <r>
      <t xml:space="preserve">Fuente: </t>
    </r>
    <r>
      <rPr>
        <sz val="9"/>
        <rFont val="Palatino Linotype"/>
        <family val="1"/>
      </rPr>
      <t>Reporte SIGAF</t>
    </r>
  </si>
  <si>
    <r>
      <t xml:space="preserve">Observaciones: 
</t>
    </r>
    <r>
      <rPr>
        <sz val="11"/>
        <color theme="1"/>
        <rFont val="Palatino Linotype"/>
        <family val="1"/>
      </rPr>
      <t xml:space="preserve">El total de recursos otrogados por 0.43% Ley Fodesaf para el período 2024, fue de ¢2.830.095.418,45, mismo que coincide con el presupuesto anual modificado, como se muestra en la tabla 5 "Detalle del presupuesto modificado del programa" de la pestaña 4T.
</t>
    </r>
  </si>
  <si>
    <r>
      <t xml:space="preserve">Fuente: </t>
    </r>
    <r>
      <rPr>
        <sz val="9"/>
        <rFont val="Palatino Linotype"/>
        <family val="1"/>
      </rPr>
      <t>Reportes SIGAF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</si>
</sst>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5"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0"/>
      <color theme="1"/>
      <name val="Cambria"/>
      <family val="1"/>
      <scheme val="major"/>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i/>
      <sz val="11"/>
      <name val="Palatino Linotype"/>
      <family val="1"/>
    </font>
    <font>
      <b/>
      <sz val="12"/>
      <color rgb="FF182951"/>
      <name val="Palatino Linotype"/>
      <family val="1"/>
    </font>
    <font>
      <b/>
      <sz val="12"/>
      <color theme="3" tint="-0.249977111117893"/>
      <name val="Palatino Linotype"/>
      <family val="1"/>
    </font>
    <font>
      <sz val="9"/>
      <color theme="1"/>
      <name val="Cambria"/>
      <family val="1"/>
      <scheme val="major"/>
    </font>
  </fonts>
  <fills count="10">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FFFF"/>
        <bgColor indexed="64"/>
      </patternFill>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7" fillId="0" borderId="0" applyNumberFormat="0" applyFill="0" applyBorder="0" applyAlignment="0" applyProtection="0"/>
    <xf numFmtId="0" fontId="1" fillId="0" borderId="0"/>
    <xf numFmtId="9" fontId="1" fillId="0" borderId="0" applyFont="0" applyFill="0" applyBorder="0" applyAlignment="0" applyProtection="0"/>
  </cellStyleXfs>
  <cellXfs count="666">
    <xf numFmtId="0" fontId="0" fillId="0" borderId="0" xfId="0"/>
    <xf numFmtId="0" fontId="2" fillId="0" borderId="0" xfId="0" applyFont="1" applyAlignment="1"/>
    <xf numFmtId="0" fontId="2" fillId="0" borderId="0" xfId="0" applyFont="1" applyAlignment="1">
      <alignment vertical="center"/>
    </xf>
    <xf numFmtId="0" fontId="3" fillId="0" borderId="0" xfId="0" applyFont="1" applyAlignme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0" fontId="3" fillId="0" borderId="0" xfId="0" applyFont="1"/>
    <xf numFmtId="165" fontId="7"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1" xfId="1" applyNumberFormat="1" applyFont="1" applyFill="1" applyBorder="1" applyAlignment="1">
      <alignment horizontal="right" vertical="center" wrapText="1"/>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165" fontId="13" fillId="2" borderId="1" xfId="1" applyNumberFormat="1" applyFont="1" applyFill="1" applyBorder="1" applyAlignment="1">
      <alignment horizontal="left" vertical="center" wrapText="1"/>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4" fontId="7" fillId="0" borderId="0" xfId="0" applyNumberFormat="1" applyFont="1" applyBorder="1" applyAlignment="1">
      <alignment vertical="center"/>
    </xf>
    <xf numFmtId="0" fontId="3" fillId="0" borderId="0" xfId="0" applyFont="1" applyBorder="1" applyAlignment="1">
      <alignment vertical="center"/>
    </xf>
    <xf numFmtId="0" fontId="6" fillId="0" borderId="0" xfId="0" applyFont="1" applyAlignment="1">
      <alignment vertical="center"/>
    </xf>
    <xf numFmtId="0" fontId="0" fillId="0" borderId="0" xfId="0" applyAlignment="1">
      <alignment vertical="center"/>
    </xf>
    <xf numFmtId="4" fontId="3" fillId="0" borderId="0" xfId="0" applyNumberFormat="1" applyFont="1" applyBorder="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horizontal="left" vertical="center" wrapText="1"/>
    </xf>
    <xf numFmtId="4" fontId="13" fillId="2" borderId="0" xfId="1" applyNumberFormat="1" applyFont="1" applyFill="1" applyBorder="1" applyAlignment="1">
      <alignment horizontal="center" vertical="center" wrapText="1"/>
    </xf>
    <xf numFmtId="0" fontId="5" fillId="0" borderId="12" xfId="0" applyFont="1" applyFill="1" applyBorder="1" applyAlignment="1">
      <alignment horizontal="left" vertical="center"/>
    </xf>
    <xf numFmtId="0" fontId="5" fillId="0" borderId="12" xfId="0" applyFont="1" applyFill="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0" fontId="3" fillId="2" borderId="0" xfId="0" applyFont="1" applyFill="1" applyAlignment="1">
      <alignment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3" xfId="1" applyNumberFormat="1" applyFont="1" applyBorder="1" applyAlignment="1">
      <alignment vertical="center"/>
    </xf>
    <xf numFmtId="4" fontId="3" fillId="0" borderId="43" xfId="1" applyNumberFormat="1" applyFont="1" applyBorder="1" applyAlignment="1">
      <alignment vertical="center"/>
    </xf>
    <xf numFmtId="0" fontId="3" fillId="0" borderId="0" xfId="0" applyFont="1" applyAlignment="1">
      <alignment vertical="center" wrapText="1"/>
    </xf>
    <xf numFmtId="0" fontId="25" fillId="0" borderId="0" xfId="0" applyFont="1" applyAlignment="1">
      <alignment vertical="center"/>
    </xf>
    <xf numFmtId="0" fontId="28" fillId="0" borderId="0" xfId="4" applyFont="1" applyAlignment="1">
      <alignment vertical="center"/>
    </xf>
    <xf numFmtId="0" fontId="29" fillId="0" borderId="0" xfId="0" applyFont="1" applyAlignment="1">
      <alignment vertical="center"/>
    </xf>
    <xf numFmtId="0" fontId="13" fillId="0" borderId="0" xfId="1" applyNumberFormat="1" applyFont="1" applyFill="1" applyBorder="1" applyAlignment="1">
      <alignment vertical="center" wrapText="1"/>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0" fontId="4" fillId="0" borderId="0" xfId="0" applyFont="1" applyAlignment="1">
      <alignment horizontal="center" vertical="center"/>
    </xf>
    <xf numFmtId="0" fontId="6" fillId="0" borderId="0" xfId="1" applyNumberFormat="1" applyFont="1" applyFill="1" applyBorder="1" applyAlignment="1">
      <alignment horizontal="left" vertical="center" wrapText="1"/>
    </xf>
    <xf numFmtId="0" fontId="4" fillId="0" borderId="0" xfId="0" applyFont="1" applyAlignment="1">
      <alignment horizontal="center" vertical="center"/>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0" fontId="5" fillId="5" borderId="32" xfId="0" applyFont="1" applyFill="1" applyBorder="1" applyAlignment="1">
      <alignment horizontal="left"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165" fontId="11" fillId="4" borderId="0" xfId="1" applyNumberFormat="1" applyFont="1" applyFill="1" applyBorder="1" applyAlignment="1">
      <alignment horizontal="lef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4" xfId="1" applyNumberFormat="1" applyFont="1" applyFill="1" applyBorder="1" applyAlignment="1">
      <alignment horizontal="left" vertical="center" wrapText="1"/>
    </xf>
    <xf numFmtId="4" fontId="3" fillId="0" borderId="0" xfId="0" applyNumberFormat="1" applyFont="1" applyBorder="1" applyAlignment="1">
      <alignment vertical="center"/>
    </xf>
    <xf numFmtId="0" fontId="6" fillId="0" borderId="46" xfId="0" applyFont="1" applyBorder="1" applyAlignment="1">
      <alignment vertical="center"/>
    </xf>
    <xf numFmtId="0" fontId="3" fillId="0" borderId="47" xfId="0" applyFont="1" applyBorder="1" applyAlignment="1">
      <alignment vertical="center"/>
    </xf>
    <xf numFmtId="0" fontId="3" fillId="0" borderId="46" xfId="0" applyFont="1" applyBorder="1" applyAlignment="1">
      <alignment vertical="center"/>
    </xf>
    <xf numFmtId="0" fontId="3" fillId="0" borderId="22" xfId="0" applyFont="1" applyBorder="1" applyAlignment="1">
      <alignment vertical="center"/>
    </xf>
    <xf numFmtId="0" fontId="3" fillId="0" borderId="17" xfId="0" applyFont="1" applyBorder="1" applyAlignment="1">
      <alignment vertical="center"/>
    </xf>
    <xf numFmtId="0" fontId="3" fillId="0" borderId="21" xfId="0" applyFont="1" applyBorder="1" applyAlignment="1">
      <alignment vertical="center"/>
    </xf>
    <xf numFmtId="0" fontId="3" fillId="0" borderId="0" xfId="0" applyFont="1" applyAlignment="1">
      <alignment vertical="top"/>
    </xf>
    <xf numFmtId="0" fontId="11" fillId="0" borderId="0" xfId="0" applyFont="1" applyFill="1" applyAlignment="1">
      <alignment vertical="center"/>
    </xf>
    <xf numFmtId="4" fontId="6" fillId="0" borderId="0" xfId="0" applyNumberFormat="1" applyFont="1" applyFill="1" applyAlignment="1">
      <alignment horizontal="right" vertical="center"/>
    </xf>
    <xf numFmtId="0" fontId="5" fillId="5" borderId="27"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4" fontId="3" fillId="0" borderId="0" xfId="0" applyNumberFormat="1" applyFont="1" applyFill="1" applyAlignment="1">
      <alignment horizontal="right" vertical="center"/>
    </xf>
    <xf numFmtId="0" fontId="5" fillId="4" borderId="24" xfId="1" applyNumberFormat="1" applyFont="1" applyFill="1" applyBorder="1" applyAlignment="1">
      <alignment vertical="center" wrapText="1"/>
    </xf>
    <xf numFmtId="165" fontId="5" fillId="5" borderId="13" xfId="1" applyNumberFormat="1" applyFont="1" applyFill="1" applyBorder="1" applyAlignment="1">
      <alignment horizontal="center" vertical="center" wrapText="1"/>
    </xf>
    <xf numFmtId="0" fontId="5" fillId="5" borderId="30" xfId="0" applyFont="1" applyFill="1" applyBorder="1" applyAlignment="1">
      <alignment horizontal="left" vertical="center" wrapText="1"/>
    </xf>
    <xf numFmtId="0" fontId="35" fillId="0" borderId="0" xfId="0" applyFont="1" applyBorder="1" applyAlignment="1">
      <alignment horizontal="center" vertical="center"/>
    </xf>
    <xf numFmtId="4" fontId="6" fillId="3" borderId="1" xfId="0" applyNumberFormat="1" applyFont="1" applyFill="1" applyBorder="1" applyAlignment="1">
      <alignment horizontal="right" vertical="center"/>
    </xf>
    <xf numFmtId="165" fontId="38" fillId="5" borderId="14" xfId="4" applyNumberFormat="1" applyFont="1" applyFill="1" applyBorder="1" applyAlignment="1">
      <alignment horizontal="center" vertical="center" wrapText="1"/>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Border="1" applyAlignment="1">
      <alignment horizontal="right" vertical="center"/>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3" fillId="0" borderId="0" xfId="0" applyFont="1" applyFill="1" applyAlignment="1">
      <alignment vertical="center"/>
    </xf>
    <xf numFmtId="0" fontId="5" fillId="5" borderId="50" xfId="0" applyFont="1" applyFill="1" applyBorder="1" applyAlignment="1">
      <alignment horizontal="left" vertical="center"/>
    </xf>
    <xf numFmtId="0" fontId="6" fillId="0" borderId="0" xfId="0" applyFont="1" applyBorder="1" applyAlignment="1">
      <alignment vertical="center"/>
    </xf>
    <xf numFmtId="0" fontId="5" fillId="5" borderId="51"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2" xfId="0" applyFont="1" applyFill="1" applyBorder="1" applyAlignment="1">
      <alignment horizontal="lef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wrapText="1"/>
    </xf>
    <xf numFmtId="0" fontId="6" fillId="0" borderId="59" xfId="0" applyFont="1" applyBorder="1" applyAlignment="1">
      <alignment vertical="center" wrapText="1"/>
    </xf>
    <xf numFmtId="4" fontId="6" fillId="0" borderId="61" xfId="0" applyNumberFormat="1" applyFont="1" applyBorder="1" applyAlignment="1">
      <alignment vertical="center"/>
    </xf>
    <xf numFmtId="4" fontId="3" fillId="0" borderId="61" xfId="0" applyNumberFormat="1" applyFont="1" applyBorder="1" applyAlignment="1">
      <alignment vertical="center"/>
    </xf>
    <xf numFmtId="4" fontId="3" fillId="0" borderId="47" xfId="0" applyNumberFormat="1" applyFont="1" applyBorder="1" applyAlignment="1">
      <alignment vertical="center"/>
    </xf>
    <xf numFmtId="4" fontId="3" fillId="0" borderId="60" xfId="0" applyNumberFormat="1" applyFont="1" applyBorder="1" applyAlignment="1">
      <alignment vertical="center"/>
    </xf>
    <xf numFmtId="9" fontId="6" fillId="0" borderId="62" xfId="6" applyFont="1" applyBorder="1" applyAlignment="1">
      <alignment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2" xfId="0" applyFont="1" applyBorder="1" applyAlignment="1">
      <alignment vertical="center"/>
    </xf>
    <xf numFmtId="0" fontId="21" fillId="5" borderId="2" xfId="0" applyFont="1" applyFill="1" applyBorder="1" applyAlignment="1">
      <alignment horizontal="center" vertical="center"/>
    </xf>
    <xf numFmtId="165" fontId="5" fillId="5" borderId="0" xfId="1" applyNumberFormat="1" applyFont="1" applyFill="1" applyBorder="1" applyAlignment="1">
      <alignment horizontal="center" vertical="center" wrapText="1"/>
    </xf>
    <xf numFmtId="4" fontId="14" fillId="0" borderId="1" xfId="0" applyNumberFormat="1" applyFont="1" applyBorder="1" applyAlignment="1">
      <alignment horizontal="righ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4" fontId="41" fillId="0" borderId="0" xfId="0" applyNumberFormat="1" applyFont="1" applyFill="1" applyAlignment="1">
      <alignment horizontal="right" vertical="center"/>
    </xf>
    <xf numFmtId="0" fontId="19" fillId="0" borderId="0" xfId="0" applyFont="1" applyAlignment="1">
      <alignment horizontal="left" vertical="center"/>
    </xf>
    <xf numFmtId="0" fontId="43" fillId="0" borderId="0" xfId="0" applyFont="1" applyAlignment="1">
      <alignment vertical="center"/>
    </xf>
    <xf numFmtId="165" fontId="5" fillId="5" borderId="0" xfId="1" applyNumberFormat="1" applyFont="1" applyFill="1" applyBorder="1" applyAlignment="1">
      <alignment horizontal="left" vertical="center"/>
    </xf>
    <xf numFmtId="4" fontId="14" fillId="0" borderId="0" xfId="0" applyNumberFormat="1" applyFont="1" applyBorder="1" applyAlignment="1">
      <alignment vertical="center"/>
    </xf>
    <xf numFmtId="0" fontId="11" fillId="3" borderId="0" xfId="0" applyFont="1" applyFill="1" applyAlignment="1">
      <alignment horizontal="center" vertical="center"/>
    </xf>
    <xf numFmtId="4" fontId="6" fillId="3" borderId="43" xfId="0" applyNumberFormat="1" applyFont="1" applyFill="1" applyBorder="1" applyAlignment="1">
      <alignment horizontal="right" vertical="center"/>
    </xf>
    <xf numFmtId="4" fontId="45" fillId="0" borderId="15" xfId="0" applyNumberFormat="1" applyFont="1" applyBorder="1" applyAlignment="1">
      <alignment horizontal="left" vertical="center"/>
    </xf>
    <xf numFmtId="4" fontId="37" fillId="0" borderId="63" xfId="1" applyNumberFormat="1" applyFont="1" applyBorder="1" applyAlignment="1">
      <alignment horizontal="center" vertical="center"/>
    </xf>
    <xf numFmtId="0" fontId="6" fillId="0" borderId="46" xfId="0" applyFont="1" applyBorder="1" applyAlignment="1">
      <alignment horizontal="center" vertical="center" wrapText="1"/>
    </xf>
    <xf numFmtId="165" fontId="5" fillId="5" borderId="43" xfId="1" applyNumberFormat="1" applyFont="1" applyFill="1" applyBorder="1" applyAlignment="1">
      <alignment horizontal="center" vertical="center" wrapText="1"/>
    </xf>
    <xf numFmtId="0" fontId="43" fillId="0" borderId="0" xfId="0" applyFont="1" applyAlignment="1">
      <alignment horizontal="left" vertical="center"/>
    </xf>
    <xf numFmtId="165" fontId="13" fillId="2" borderId="0" xfId="1" applyNumberFormat="1" applyFont="1" applyFill="1" applyBorder="1" applyAlignment="1">
      <alignment horizontal="left" vertical="center"/>
    </xf>
    <xf numFmtId="165" fontId="13" fillId="2" borderId="1" xfId="1" applyNumberFormat="1" applyFont="1" applyFill="1" applyBorder="1" applyAlignment="1">
      <alignment horizontal="left" vertical="center"/>
    </xf>
    <xf numFmtId="165" fontId="13" fillId="2" borderId="64"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9" fillId="3" borderId="2" xfId="0" applyFont="1" applyFill="1" applyBorder="1" applyAlignment="1">
      <alignment vertical="center" wrapText="1"/>
    </xf>
    <xf numFmtId="165" fontId="12" fillId="0" borderId="43" xfId="1" applyNumberFormat="1" applyFont="1" applyFill="1" applyBorder="1" applyAlignment="1">
      <alignment horizontal="left" vertical="center" wrapText="1"/>
    </xf>
    <xf numFmtId="0" fontId="12" fillId="0" borderId="43"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41"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3" fillId="0" borderId="0" xfId="0" applyFont="1" applyAlignment="1">
      <alignment vertical="center"/>
    </xf>
    <xf numFmtId="165" fontId="5" fillId="5" borderId="66" xfId="1" applyNumberFormat="1" applyFont="1" applyFill="1" applyBorder="1" applyAlignment="1">
      <alignment horizontal="center" vertical="center" wrapText="1"/>
    </xf>
    <xf numFmtId="4" fontId="45" fillId="0" borderId="0" xfId="0" applyNumberFormat="1" applyFont="1" applyBorder="1" applyAlignment="1">
      <alignment horizontal="left" vertical="center"/>
    </xf>
    <xf numFmtId="4" fontId="15" fillId="0" borderId="0" xfId="0" applyNumberFormat="1" applyFont="1" applyBorder="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3" fillId="0" borderId="1" xfId="0" applyFont="1" applyBorder="1" applyAlignment="1">
      <alignment vertical="center"/>
    </xf>
    <xf numFmtId="4" fontId="3" fillId="2" borderId="1" xfId="1" applyNumberFormat="1" applyFont="1" applyFill="1" applyBorder="1" applyAlignment="1">
      <alignment horizontal="right" vertical="center"/>
    </xf>
    <xf numFmtId="0" fontId="3" fillId="0" borderId="65" xfId="0" applyFont="1" applyBorder="1" applyAlignment="1">
      <alignment vertical="center" wrapText="1"/>
    </xf>
    <xf numFmtId="0" fontId="41" fillId="0" borderId="2" xfId="0" applyFont="1" applyBorder="1" applyAlignment="1">
      <alignment vertical="center" wrapText="1"/>
    </xf>
    <xf numFmtId="0" fontId="11" fillId="3" borderId="0" xfId="0" applyFont="1" applyFill="1" applyAlignment="1">
      <alignment horizontal="center" vertical="center"/>
    </xf>
    <xf numFmtId="0" fontId="3" fillId="0" borderId="0" xfId="0" applyFont="1" applyBorder="1" applyAlignment="1">
      <alignment horizontal="left" vertical="center" wrapText="1"/>
    </xf>
    <xf numFmtId="165" fontId="5" fillId="5"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7" fillId="4" borderId="0" xfId="1" applyNumberFormat="1" applyFont="1" applyFill="1" applyBorder="1" applyAlignment="1">
      <alignment horizontal="left" vertical="center" wrapText="1"/>
    </xf>
    <xf numFmtId="4" fontId="14" fillId="0" borderId="0" xfId="0" applyNumberFormat="1" applyFont="1" applyBorder="1" applyAlignment="1">
      <alignment horizontal="left" vertical="center"/>
    </xf>
    <xf numFmtId="0" fontId="6" fillId="0" borderId="0" xfId="1" applyNumberFormat="1" applyFont="1" applyFill="1" applyBorder="1" applyAlignment="1">
      <alignment horizontal="left" vertical="center" wrapText="1"/>
    </xf>
    <xf numFmtId="0" fontId="6" fillId="0" borderId="0" xfId="0" applyFont="1" applyAlignment="1">
      <alignment horizontal="left" vertical="center" wrapText="1"/>
    </xf>
    <xf numFmtId="165" fontId="5" fillId="5" borderId="0" xfId="1" applyNumberFormat="1" applyFont="1" applyFill="1" applyBorder="1" applyAlignment="1">
      <alignment horizontal="center" vertical="center" wrapText="1"/>
    </xf>
    <xf numFmtId="165" fontId="5" fillId="5" borderId="13" xfId="1" applyNumberFormat="1" applyFont="1" applyFill="1" applyBorder="1" applyAlignment="1">
      <alignment horizontal="center" vertical="center" wrapText="1"/>
    </xf>
    <xf numFmtId="4" fontId="14" fillId="0" borderId="15" xfId="0" applyNumberFormat="1" applyFont="1" applyBorder="1" applyAlignment="1">
      <alignment vertical="center"/>
    </xf>
    <xf numFmtId="4" fontId="14" fillId="0" borderId="0" xfId="0" applyNumberFormat="1" applyFont="1" applyBorder="1" applyAlignment="1">
      <alignment horizontal="left" vertical="center"/>
    </xf>
    <xf numFmtId="0" fontId="53" fillId="0" borderId="0" xfId="0" applyFont="1" applyAlignment="1">
      <alignment vertical="center"/>
    </xf>
    <xf numFmtId="0" fontId="41" fillId="0" borderId="0" xfId="0" applyFont="1" applyAlignment="1">
      <alignment vertical="center"/>
    </xf>
    <xf numFmtId="0" fontId="26"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40" fillId="0" borderId="0" xfId="0" applyFont="1" applyAlignment="1">
      <alignment vertical="center"/>
    </xf>
    <xf numFmtId="4" fontId="41" fillId="0" borderId="0" xfId="1" applyNumberFormat="1" applyFont="1" applyFill="1" applyBorder="1" applyAlignment="1">
      <alignment horizontal="right" vertical="center" wrapText="1"/>
    </xf>
    <xf numFmtId="0" fontId="40" fillId="0" borderId="0" xfId="0" applyFont="1"/>
    <xf numFmtId="0" fontId="7" fillId="0" borderId="0" xfId="1" applyNumberFormat="1" applyFont="1" applyFill="1" applyBorder="1" applyAlignment="1">
      <alignment horizontal="left" vertical="center" wrapText="1"/>
    </xf>
    <xf numFmtId="0" fontId="7" fillId="0" borderId="0" xfId="0" applyFont="1" applyAlignment="1">
      <alignment vertical="center"/>
    </xf>
    <xf numFmtId="0" fontId="13" fillId="4" borderId="0" xfId="0" applyFont="1" applyFill="1" applyAlignment="1">
      <alignment vertical="center"/>
    </xf>
    <xf numFmtId="0" fontId="13" fillId="0" borderId="0" xfId="0" applyFont="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4" fontId="41" fillId="0" borderId="0" xfId="0" applyNumberFormat="1" applyFont="1" applyBorder="1" applyAlignment="1">
      <alignment horizontal="right" vertical="center"/>
    </xf>
    <xf numFmtId="0" fontId="41" fillId="0" borderId="0" xfId="0" applyFont="1" applyBorder="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7" fillId="0" borderId="0" xfId="0" applyFont="1" applyAlignment="1">
      <alignment horizontal="center" vertical="center"/>
    </xf>
    <xf numFmtId="0" fontId="58"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Fill="1" applyAlignment="1">
      <alignment horizontal="right" vertical="center"/>
    </xf>
    <xf numFmtId="165" fontId="41"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3" xfId="0" applyNumberFormat="1" applyFont="1" applyFill="1" applyBorder="1" applyAlignment="1">
      <alignment horizontal="right" vertical="center"/>
    </xf>
    <xf numFmtId="0" fontId="60" fillId="0" borderId="0" xfId="0" applyFont="1" applyAlignment="1">
      <alignment vertical="center"/>
    </xf>
    <xf numFmtId="165" fontId="5" fillId="5" borderId="12" xfId="1" applyNumberFormat="1" applyFont="1" applyFill="1" applyBorder="1" applyAlignment="1">
      <alignment horizontal="center" vertical="center" wrapText="1"/>
    </xf>
    <xf numFmtId="165" fontId="5" fillId="5" borderId="72" xfId="1" applyNumberFormat="1" applyFont="1" applyFill="1" applyBorder="1" applyAlignment="1">
      <alignment horizontal="center" vertical="center" wrapText="1"/>
    </xf>
    <xf numFmtId="165" fontId="53" fillId="0" borderId="0" xfId="1" applyNumberFormat="1" applyFont="1" applyFill="1" applyAlignment="1">
      <alignment horizontal="left" vertical="center"/>
    </xf>
    <xf numFmtId="165" fontId="54" fillId="2" borderId="0" xfId="1" applyNumberFormat="1" applyFont="1" applyFill="1" applyBorder="1" applyAlignment="1">
      <alignment horizontal="left" vertical="center"/>
    </xf>
    <xf numFmtId="0" fontId="55" fillId="0" borderId="0" xfId="0" applyFont="1" applyAlignment="1">
      <alignmen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165" fontId="5" fillId="5" borderId="0" xfId="1" applyNumberFormat="1" applyFont="1" applyFill="1" applyBorder="1" applyAlignment="1">
      <alignment horizontal="center" vertical="center" wrapText="1"/>
    </xf>
    <xf numFmtId="165" fontId="5" fillId="5" borderId="0" xfId="1" applyNumberFormat="1" applyFont="1" applyFill="1" applyBorder="1" applyAlignment="1">
      <alignment horizontal="left" vertical="center"/>
    </xf>
    <xf numFmtId="4" fontId="14" fillId="0" borderId="16" xfId="0" applyNumberFormat="1" applyFont="1" applyBorder="1" applyAlignment="1">
      <alignment horizontal="left" vertical="center"/>
    </xf>
    <xf numFmtId="4" fontId="14" fillId="0" borderId="15" xfId="0" applyNumberFormat="1" applyFont="1" applyBorder="1" applyAlignment="1">
      <alignment vertical="center"/>
    </xf>
    <xf numFmtId="165" fontId="11" fillId="4" borderId="0" xfId="1" applyNumberFormat="1" applyFont="1" applyFill="1" applyBorder="1" applyAlignment="1">
      <alignment horizontal="left" vertical="center" wrapText="1"/>
    </xf>
    <xf numFmtId="0" fontId="3" fillId="0" borderId="2" xfId="0" applyFont="1" applyBorder="1" applyAlignment="1">
      <alignment vertical="center" wrapText="1"/>
    </xf>
    <xf numFmtId="0" fontId="16" fillId="0" borderId="0" xfId="0" applyFont="1" applyAlignment="1">
      <alignment horizontal="left"/>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3"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4" fontId="12" fillId="0" borderId="0" xfId="0" applyNumberFormat="1" applyFont="1" applyAlignment="1">
      <alignment horizontal="right" vertical="center"/>
    </xf>
    <xf numFmtId="165" fontId="10" fillId="0" borderId="0" xfId="1" applyNumberFormat="1" applyFont="1" applyFill="1" applyBorder="1" applyAlignment="1">
      <alignment horizontal="center" vertical="center" wrapText="1"/>
    </xf>
    <xf numFmtId="165" fontId="10" fillId="0" borderId="0" xfId="1" applyNumberFormat="1" applyFont="1" applyFill="1" applyBorder="1" applyAlignment="1">
      <alignment horizontal="right" vertical="center" wrapText="1"/>
    </xf>
    <xf numFmtId="0" fontId="12" fillId="0" borderId="0" xfId="0" applyFont="1" applyAlignment="1">
      <alignment horizontal="right" vertical="center"/>
    </xf>
    <xf numFmtId="4" fontId="19" fillId="0" borderId="1"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9" fillId="0" borderId="1" xfId="1" applyNumberFormat="1" applyFont="1" applyFill="1" applyBorder="1" applyAlignment="1">
      <alignment horizontal="right" vertical="center" wrapText="1"/>
    </xf>
    <xf numFmtId="4" fontId="22" fillId="0" borderId="0" xfId="0" applyNumberFormat="1" applyFont="1" applyAlignment="1">
      <alignment horizontal="right" vertical="center"/>
    </xf>
    <xf numFmtId="3" fontId="22" fillId="0" borderId="0" xfId="0" applyNumberFormat="1" applyFont="1" applyAlignment="1">
      <alignment horizontal="right" vertical="center"/>
    </xf>
    <xf numFmtId="3" fontId="12" fillId="0" borderId="1" xfId="0" applyNumberFormat="1" applyFont="1" applyBorder="1" applyAlignment="1">
      <alignment horizontal="right" vertical="center"/>
    </xf>
    <xf numFmtId="4" fontId="10" fillId="0" borderId="0" xfId="1" applyNumberFormat="1" applyFont="1" applyFill="1" applyBorder="1" applyAlignment="1">
      <alignment horizontal="right" vertical="center" wrapText="1"/>
    </xf>
    <xf numFmtId="4" fontId="12" fillId="0" borderId="1" xfId="0" applyNumberFormat="1" applyFont="1" applyBorder="1" applyAlignment="1">
      <alignment horizontal="right" vertical="center"/>
    </xf>
    <xf numFmtId="0" fontId="41" fillId="0" borderId="65" xfId="0" applyFont="1" applyBorder="1" applyAlignment="1">
      <alignment vertical="center" wrapText="1"/>
    </xf>
    <xf numFmtId="0" fontId="21" fillId="0" borderId="0" xfId="0" applyFont="1" applyAlignment="1">
      <alignment horizontal="center" vertical="center" wrapText="1"/>
    </xf>
    <xf numFmtId="0" fontId="26" fillId="0" borderId="0" xfId="0" applyFont="1" applyAlignment="1">
      <alignment horizontal="left" vertical="center" wrapText="1"/>
    </xf>
    <xf numFmtId="0" fontId="3" fillId="0" borderId="0" xfId="0" applyFont="1" applyAlignment="1">
      <alignment horizontal="left" vertical="center" wrapText="1"/>
    </xf>
    <xf numFmtId="0" fontId="24" fillId="0" borderId="0" xfId="0" applyFont="1" applyAlignment="1">
      <alignment horizontal="left" vertical="top" wrapText="1"/>
    </xf>
    <xf numFmtId="0" fontId="3" fillId="0" borderId="0" xfId="0" applyFont="1" applyAlignment="1">
      <alignment horizontal="left" vertical="top" wrapText="1"/>
    </xf>
    <xf numFmtId="0" fontId="6" fillId="0" borderId="0" xfId="1" applyNumberFormat="1" applyFont="1" applyFill="1" applyBorder="1" applyAlignment="1">
      <alignment horizontal="left" vertical="center" wrapText="1"/>
    </xf>
    <xf numFmtId="0" fontId="62" fillId="2" borderId="0" xfId="0" applyFont="1" applyFill="1" applyAlignment="1">
      <alignment vertical="center"/>
    </xf>
    <xf numFmtId="0" fontId="63" fillId="0" borderId="0" xfId="0" applyFont="1" applyAlignment="1">
      <alignment vertical="center"/>
    </xf>
    <xf numFmtId="0" fontId="63" fillId="0" borderId="3" xfId="0" applyFont="1" applyBorder="1" applyAlignment="1">
      <alignment horizontal="center" vertical="center" wrapText="1"/>
    </xf>
    <xf numFmtId="0" fontId="6" fillId="0" borderId="2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4" xfId="0" applyFont="1" applyBorder="1" applyAlignment="1">
      <alignment horizontal="center" vertical="center"/>
    </xf>
    <xf numFmtId="0" fontId="3" fillId="0" borderId="6" xfId="0" applyFont="1" applyBorder="1" applyAlignment="1">
      <alignment vertical="center"/>
    </xf>
    <xf numFmtId="0" fontId="3" fillId="0" borderId="48" xfId="0" applyFont="1" applyBorder="1" applyAlignment="1">
      <alignment horizontal="center" vertical="center"/>
    </xf>
    <xf numFmtId="0" fontId="6" fillId="0" borderId="7" xfId="0" applyFont="1" applyBorder="1" applyAlignment="1">
      <alignment vertical="center"/>
    </xf>
    <xf numFmtId="0" fontId="28" fillId="0" borderId="8" xfId="4" applyFont="1" applyFill="1" applyBorder="1" applyAlignment="1">
      <alignment vertical="center"/>
    </xf>
    <xf numFmtId="0" fontId="6" fillId="0" borderId="71" xfId="0" applyFont="1" applyBorder="1" applyAlignment="1">
      <alignment horizontal="center" vertical="center"/>
    </xf>
    <xf numFmtId="2" fontId="13" fillId="2" borderId="0" xfId="1" applyNumberFormat="1" applyFont="1" applyFill="1" applyBorder="1" applyAlignment="1">
      <alignment horizontal="center" vertical="center"/>
    </xf>
    <xf numFmtId="2" fontId="13" fillId="2" borderId="64" xfId="1" applyNumberFormat="1" applyFont="1" applyFill="1" applyBorder="1" applyAlignment="1">
      <alignment horizontal="center" vertical="center"/>
    </xf>
    <xf numFmtId="2" fontId="13" fillId="2" borderId="1" xfId="1" applyNumberFormat="1" applyFont="1" applyFill="1" applyBorder="1" applyAlignment="1">
      <alignment horizontal="center" vertical="center"/>
    </xf>
    <xf numFmtId="4" fontId="11" fillId="3" borderId="0" xfId="1" applyNumberFormat="1" applyFont="1" applyFill="1" applyBorder="1" applyAlignment="1">
      <alignment horizontal="right" vertical="center" wrapText="1"/>
    </xf>
    <xf numFmtId="4" fontId="7" fillId="2" borderId="0" xfId="1" applyNumberFormat="1" applyFont="1" applyFill="1" applyBorder="1" applyAlignment="1">
      <alignment horizontal="right" vertical="center"/>
    </xf>
    <xf numFmtId="4" fontId="41" fillId="2" borderId="0" xfId="1" applyNumberFormat="1" applyFont="1" applyFill="1" applyBorder="1" applyAlignment="1">
      <alignment horizontal="right" vertical="center"/>
    </xf>
    <xf numFmtId="4" fontId="41" fillId="0" borderId="0" xfId="0" applyNumberFormat="1" applyFont="1" applyAlignment="1">
      <alignment vertical="center"/>
    </xf>
    <xf numFmtId="4" fontId="41" fillId="2" borderId="1" xfId="1" applyNumberFormat="1" applyFont="1" applyFill="1" applyBorder="1" applyAlignment="1">
      <alignment horizontal="right" vertical="center"/>
    </xf>
    <xf numFmtId="4" fontId="45" fillId="0" borderId="0" xfId="0" applyNumberFormat="1" applyFont="1" applyBorder="1" applyAlignment="1">
      <alignment horizontal="center" vertical="center"/>
    </xf>
    <xf numFmtId="4" fontId="7" fillId="4" borderId="0" xfId="1" applyNumberFormat="1" applyFont="1" applyFill="1" applyBorder="1" applyAlignment="1">
      <alignment horizontal="center" vertical="center" wrapText="1"/>
    </xf>
    <xf numFmtId="0" fontId="19" fillId="7" borderId="1" xfId="0" applyFont="1" applyFill="1" applyBorder="1" applyAlignment="1">
      <alignment horizontal="center" vertical="center"/>
    </xf>
    <xf numFmtId="0" fontId="12" fillId="7" borderId="1" xfId="0" applyFont="1" applyFill="1" applyBorder="1" applyAlignment="1">
      <alignment vertical="center"/>
    </xf>
    <xf numFmtId="4" fontId="41" fillId="7" borderId="1" xfId="0" applyNumberFormat="1" applyFont="1" applyFill="1" applyBorder="1" applyAlignment="1">
      <alignment vertical="center"/>
    </xf>
    <xf numFmtId="0" fontId="20" fillId="0" borderId="0" xfId="0" applyFont="1" applyAlignment="1">
      <alignment vertical="center"/>
    </xf>
    <xf numFmtId="4" fontId="13" fillId="2" borderId="0" xfId="1" applyNumberFormat="1" applyFont="1" applyFill="1" applyBorder="1" applyAlignment="1">
      <alignment horizontal="center" vertical="center"/>
    </xf>
    <xf numFmtId="0" fontId="64" fillId="0" borderId="0" xfId="0" applyFont="1" applyAlignment="1">
      <alignment vertical="center"/>
    </xf>
    <xf numFmtId="164" fontId="7" fillId="3" borderId="0" xfId="1" applyFont="1" applyFill="1" applyBorder="1" applyAlignment="1">
      <alignment horizontal="right" vertical="center"/>
    </xf>
    <xf numFmtId="164" fontId="7" fillId="2" borderId="0" xfId="1" applyFont="1" applyFill="1" applyBorder="1" applyAlignment="1">
      <alignment horizontal="right" vertical="center"/>
    </xf>
    <xf numFmtId="164" fontId="41" fillId="2" borderId="0" xfId="1" applyFont="1" applyFill="1" applyBorder="1" applyAlignment="1">
      <alignment horizontal="right" vertical="center"/>
    </xf>
    <xf numFmtId="164" fontId="41" fillId="0" borderId="0" xfId="1" applyFont="1" applyAlignment="1">
      <alignment vertical="center"/>
    </xf>
    <xf numFmtId="4" fontId="11" fillId="0" borderId="0" xfId="1" applyNumberFormat="1" applyFont="1" applyAlignment="1">
      <alignment vertical="center"/>
    </xf>
    <xf numFmtId="164" fontId="7" fillId="0" borderId="0" xfId="1" applyFont="1" applyAlignment="1">
      <alignment vertical="center"/>
    </xf>
    <xf numFmtId="0" fontId="28" fillId="0" borderId="0" xfId="4" applyFont="1" applyFill="1" applyAlignment="1">
      <alignment vertical="center"/>
    </xf>
    <xf numFmtId="0" fontId="19" fillId="8" borderId="0" xfId="1" applyNumberFormat="1" applyFont="1" applyFill="1" applyBorder="1" applyAlignment="1">
      <alignment horizontal="center" vertical="center" wrapText="1"/>
    </xf>
    <xf numFmtId="0" fontId="43" fillId="8" borderId="0" xfId="0" applyFont="1" applyFill="1" applyAlignment="1">
      <alignment vertical="center"/>
    </xf>
    <xf numFmtId="4" fontId="13" fillId="8" borderId="0" xfId="1" applyNumberFormat="1" applyFont="1" applyFill="1" applyBorder="1" applyAlignment="1">
      <alignment horizontal="right" vertical="center" wrapText="1"/>
    </xf>
    <xf numFmtId="4" fontId="41" fillId="8" borderId="0" xfId="1" applyNumberFormat="1" applyFont="1" applyFill="1" applyBorder="1" applyAlignment="1">
      <alignment horizontal="righ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3" fillId="8" borderId="1" xfId="1" applyNumberFormat="1" applyFont="1" applyFill="1" applyBorder="1" applyAlignment="1">
      <alignment vertical="center"/>
    </xf>
    <xf numFmtId="4" fontId="41" fillId="8" borderId="1" xfId="0" applyNumberFormat="1" applyFont="1" applyFill="1" applyBorder="1" applyAlignment="1">
      <alignmen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165" fontId="14" fillId="8" borderId="0" xfId="1" applyNumberFormat="1" applyFont="1" applyFill="1" applyBorder="1" applyAlignment="1">
      <alignment horizontal="left" vertical="center" wrapText="1"/>
    </xf>
    <xf numFmtId="0" fontId="14" fillId="8" borderId="0" xfId="0" applyFont="1" applyFill="1" applyAlignment="1">
      <alignment vertical="center"/>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0" fontId="43" fillId="8" borderId="0" xfId="0" applyFont="1" applyFill="1" applyAlignment="1">
      <alignment horizontal="left" vertical="center"/>
    </xf>
    <xf numFmtId="164" fontId="41" fillId="8" borderId="0" xfId="1" applyFont="1" applyFill="1" applyAlignment="1">
      <alignment vertical="center"/>
    </xf>
    <xf numFmtId="4" fontId="12" fillId="8" borderId="43" xfId="1" applyNumberFormat="1" applyFont="1" applyFill="1" applyBorder="1" applyAlignment="1">
      <alignment vertical="center"/>
    </xf>
    <xf numFmtId="4" fontId="3" fillId="8" borderId="43" xfId="1" applyNumberFormat="1" applyFont="1" applyFill="1" applyBorder="1" applyAlignment="1">
      <alignment vertical="center"/>
    </xf>
    <xf numFmtId="4" fontId="12" fillId="8" borderId="0" xfId="1" applyNumberFormat="1" applyFont="1" applyFill="1" applyAlignment="1">
      <alignment vertical="center"/>
    </xf>
    <xf numFmtId="4" fontId="3" fillId="8" borderId="0" xfId="1" applyNumberFormat="1" applyFont="1" applyFill="1" applyBorder="1" applyAlignment="1">
      <alignment vertical="center"/>
    </xf>
    <xf numFmtId="0" fontId="3" fillId="0" borderId="0" xfId="0" applyFont="1" applyAlignment="1" applyProtection="1">
      <alignment vertical="center"/>
      <protection locked="0"/>
    </xf>
    <xf numFmtId="165" fontId="8" fillId="2" borderId="0" xfId="1" applyNumberFormat="1" applyFont="1" applyFill="1" applyBorder="1" applyAlignment="1" applyProtection="1">
      <alignment horizontal="center" vertical="center" wrapText="1"/>
      <protection locked="0"/>
    </xf>
    <xf numFmtId="165" fontId="5" fillId="5" borderId="0" xfId="1" applyNumberFormat="1" applyFont="1" applyFill="1" applyBorder="1" applyAlignment="1" applyProtection="1">
      <alignment horizontal="center" vertical="center" wrapText="1"/>
      <protection locked="0"/>
    </xf>
    <xf numFmtId="165" fontId="5" fillId="5" borderId="14" xfId="1" applyNumberFormat="1" applyFont="1" applyFill="1" applyBorder="1" applyAlignment="1" applyProtection="1">
      <alignment horizontal="center" vertical="center" wrapText="1"/>
      <protection locked="0"/>
    </xf>
    <xf numFmtId="165" fontId="11" fillId="4" borderId="0" xfId="1" applyNumberFormat="1" applyFont="1" applyFill="1" applyBorder="1" applyAlignment="1" applyProtection="1">
      <alignment horizontal="left" vertical="center" wrapText="1"/>
      <protection locked="0"/>
    </xf>
    <xf numFmtId="165" fontId="11" fillId="4" borderId="0" xfId="1" applyNumberFormat="1" applyFont="1" applyFill="1" applyBorder="1" applyAlignment="1" applyProtection="1">
      <alignment horizontal="center" vertical="center" wrapText="1"/>
      <protection locked="0"/>
    </xf>
    <xf numFmtId="3" fontId="11" fillId="4" borderId="0" xfId="1" applyNumberFormat="1" applyFont="1" applyFill="1" applyBorder="1" applyAlignment="1" applyProtection="1">
      <alignment horizontal="right" vertical="center" wrapText="1"/>
      <protection locked="0"/>
    </xf>
    <xf numFmtId="165" fontId="11" fillId="0" borderId="0" xfId="1" applyNumberFormat="1" applyFont="1" applyFill="1" applyBorder="1" applyAlignment="1" applyProtection="1">
      <alignment horizontal="left" vertical="center" wrapText="1"/>
      <protection locked="0"/>
    </xf>
    <xf numFmtId="165" fontId="11" fillId="0" borderId="0" xfId="1" applyNumberFormat="1" applyFont="1" applyFill="1" applyBorder="1" applyAlignment="1" applyProtection="1">
      <alignment horizontal="center" vertical="center" wrapText="1"/>
      <protection locked="0"/>
    </xf>
    <xf numFmtId="3" fontId="11" fillId="0" borderId="0" xfId="1" applyNumberFormat="1" applyFont="1" applyFill="1" applyBorder="1" applyAlignment="1" applyProtection="1">
      <alignment horizontal="right" vertical="center" wrapText="1"/>
      <protection locked="0"/>
    </xf>
    <xf numFmtId="0" fontId="16" fillId="0" borderId="0" xfId="0" applyFont="1" applyAlignment="1" applyProtection="1">
      <alignment horizontal="left"/>
      <protection locked="0"/>
    </xf>
    <xf numFmtId="3" fontId="12" fillId="0" borderId="0" xfId="1" applyNumberFormat="1" applyFont="1" applyFill="1" applyBorder="1" applyAlignment="1" applyProtection="1">
      <alignment horizontal="right" vertical="center" wrapText="1"/>
      <protection locked="0"/>
    </xf>
    <xf numFmtId="3" fontId="19" fillId="0" borderId="0" xfId="1" applyNumberFormat="1" applyFont="1" applyFill="1" applyBorder="1" applyAlignment="1" applyProtection="1">
      <alignment horizontal="right" vertical="center" wrapText="1"/>
      <protection locked="0"/>
    </xf>
    <xf numFmtId="0" fontId="3" fillId="0" borderId="0" xfId="0" applyFont="1" applyFill="1" applyAlignment="1" applyProtection="1">
      <alignment vertical="center"/>
      <protection locked="0"/>
    </xf>
    <xf numFmtId="4" fontId="14" fillId="0" borderId="16" xfId="0" applyNumberFormat="1" applyFont="1" applyBorder="1" applyAlignment="1" applyProtection="1">
      <alignment horizontal="right" vertical="center"/>
      <protection locked="0"/>
    </xf>
    <xf numFmtId="4" fontId="14" fillId="0" borderId="16" xfId="0" applyNumberFormat="1" applyFont="1" applyBorder="1" applyAlignment="1" applyProtection="1">
      <alignment horizontal="left" vertical="center"/>
      <protection locked="0"/>
    </xf>
    <xf numFmtId="4" fontId="14" fillId="0" borderId="16" xfId="0" applyNumberFormat="1" applyFont="1" applyBorder="1" applyAlignment="1" applyProtection="1">
      <alignment vertical="center"/>
      <protection locked="0"/>
    </xf>
    <xf numFmtId="0" fontId="3" fillId="0" borderId="0" xfId="0" applyFont="1" applyAlignment="1" applyProtection="1">
      <alignment vertical="top"/>
      <protection locked="0"/>
    </xf>
    <xf numFmtId="165" fontId="3" fillId="0" borderId="0" xfId="1" applyNumberFormat="1" applyFont="1" applyFill="1" applyAlignment="1" applyProtection="1">
      <alignment horizontal="left" vertical="center" wrapText="1"/>
      <protection locked="0"/>
    </xf>
    <xf numFmtId="165" fontId="3" fillId="0" borderId="0" xfId="1" applyNumberFormat="1" applyFont="1" applyFill="1" applyAlignment="1" applyProtection="1">
      <alignment horizontal="left" vertical="center"/>
      <protection locked="0"/>
    </xf>
    <xf numFmtId="165" fontId="3" fillId="0" borderId="0" xfId="1" applyNumberFormat="1" applyFont="1" applyFill="1" applyAlignment="1" applyProtection="1">
      <alignment vertical="center"/>
      <protection locked="0"/>
    </xf>
    <xf numFmtId="4" fontId="11" fillId="4" borderId="0" xfId="1" applyNumberFormat="1" applyFont="1" applyFill="1" applyBorder="1" applyAlignment="1" applyProtection="1">
      <alignment horizontal="right" vertical="center" wrapText="1"/>
      <protection locked="0"/>
    </xf>
    <xf numFmtId="4" fontId="11" fillId="0" borderId="0" xfId="1" applyNumberFormat="1" applyFont="1" applyFill="1" applyBorder="1" applyAlignment="1" applyProtection="1">
      <alignment horizontal="right" vertical="center" wrapText="1"/>
      <protection locked="0"/>
    </xf>
    <xf numFmtId="4" fontId="12" fillId="0" borderId="0" xfId="1" applyNumberFormat="1" applyFont="1" applyFill="1" applyBorder="1" applyAlignment="1" applyProtection="1">
      <alignment horizontal="right" vertical="center" wrapText="1"/>
      <protection locked="0"/>
    </xf>
    <xf numFmtId="4" fontId="19" fillId="0" borderId="0" xfId="1" applyNumberFormat="1" applyFont="1" applyFill="1" applyBorder="1" applyAlignment="1" applyProtection="1">
      <alignment horizontal="right" vertical="center" wrapText="1"/>
      <protection locked="0"/>
    </xf>
    <xf numFmtId="0" fontId="3" fillId="0" borderId="0" xfId="0" applyFont="1" applyBorder="1" applyAlignment="1" applyProtection="1">
      <alignment vertical="center"/>
      <protection locked="0"/>
    </xf>
    <xf numFmtId="165" fontId="5" fillId="5" borderId="19" xfId="1" applyNumberFormat="1" applyFont="1" applyFill="1" applyBorder="1" applyAlignment="1" applyProtection="1">
      <alignment horizontal="center" vertical="center" wrapText="1"/>
      <protection locked="0"/>
    </xf>
    <xf numFmtId="0" fontId="12" fillId="2" borderId="18" xfId="0" applyFont="1" applyFill="1" applyBorder="1" applyAlignment="1" applyProtection="1">
      <alignment horizontal="center" vertical="center"/>
      <protection locked="0"/>
    </xf>
    <xf numFmtId="0" fontId="12" fillId="2" borderId="20" xfId="0" applyFont="1" applyFill="1" applyBorder="1" applyAlignment="1" applyProtection="1">
      <alignment horizontal="center" vertical="center"/>
      <protection locked="0"/>
    </xf>
    <xf numFmtId="4" fontId="14" fillId="0" borderId="15" xfId="0" applyNumberFormat="1" applyFont="1" applyBorder="1" applyAlignment="1" applyProtection="1">
      <alignment vertical="center"/>
      <protection locked="0"/>
    </xf>
    <xf numFmtId="0" fontId="6" fillId="0" borderId="0" xfId="1" applyNumberFormat="1" applyFont="1" applyFill="1" applyBorder="1" applyAlignment="1" applyProtection="1">
      <alignment horizontal="left" vertical="center" wrapText="1"/>
      <protection locked="0"/>
    </xf>
    <xf numFmtId="0" fontId="12" fillId="2" borderId="17" xfId="0" applyFont="1" applyFill="1" applyBorder="1" applyAlignment="1" applyProtection="1">
      <alignment horizontal="center" vertical="center"/>
      <protection locked="0"/>
    </xf>
    <xf numFmtId="0" fontId="19" fillId="0" borderId="22" xfId="0" applyFont="1" applyBorder="1" applyAlignment="1" applyProtection="1">
      <alignment vertical="center"/>
      <protection locked="0"/>
    </xf>
    <xf numFmtId="0" fontId="3" fillId="0" borderId="0" xfId="0" applyFont="1" applyAlignment="1" applyProtection="1">
      <alignment horizontal="left" vertical="center"/>
      <protection locked="0"/>
    </xf>
    <xf numFmtId="0" fontId="12" fillId="2" borderId="25" xfId="0" applyFont="1" applyFill="1" applyBorder="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0" fontId="19" fillId="0" borderId="26" xfId="0" applyFont="1" applyBorder="1" applyAlignment="1" applyProtection="1">
      <alignment vertical="center"/>
      <protection locked="0"/>
    </xf>
    <xf numFmtId="0" fontId="12" fillId="0" borderId="25" xfId="0" applyFont="1" applyFill="1" applyBorder="1" applyAlignment="1" applyProtection="1">
      <alignment horizontal="center" vertical="center"/>
      <protection locked="0"/>
    </xf>
    <xf numFmtId="0" fontId="19" fillId="0" borderId="26" xfId="0" applyFont="1" applyFill="1" applyBorder="1" applyAlignment="1" applyProtection="1">
      <alignment vertical="center"/>
      <protection locked="0"/>
    </xf>
    <xf numFmtId="0" fontId="3" fillId="0" borderId="15" xfId="0" applyFont="1" applyBorder="1" applyAlignment="1" applyProtection="1">
      <alignment vertical="center"/>
      <protection locked="0"/>
    </xf>
    <xf numFmtId="0" fontId="5" fillId="5" borderId="12" xfId="0" applyFont="1" applyFill="1" applyBorder="1" applyAlignment="1" applyProtection="1">
      <alignment horizontal="left" vertical="center" wrapText="1"/>
      <protection locked="0"/>
    </xf>
    <xf numFmtId="4" fontId="7" fillId="4" borderId="0" xfId="1" applyNumberFormat="1" applyFont="1" applyFill="1" applyBorder="1" applyAlignment="1" applyProtection="1">
      <alignment horizontal="right" vertical="center" wrapText="1"/>
      <protection locked="0"/>
    </xf>
    <xf numFmtId="0" fontId="0" fillId="0" borderId="0" xfId="0" applyProtection="1">
      <protection locked="0"/>
    </xf>
    <xf numFmtId="4" fontId="13" fillId="2" borderId="0" xfId="1" applyNumberFormat="1" applyFont="1" applyFill="1" applyBorder="1" applyAlignment="1" applyProtection="1">
      <alignment horizontal="right" vertical="center"/>
      <protection locked="0"/>
    </xf>
    <xf numFmtId="4" fontId="13" fillId="2" borderId="64" xfId="1" applyNumberFormat="1" applyFont="1" applyFill="1" applyBorder="1" applyAlignment="1" applyProtection="1">
      <alignment horizontal="right" vertical="center"/>
      <protection locked="0"/>
    </xf>
    <xf numFmtId="4" fontId="13" fillId="2" borderId="1" xfId="1" applyNumberFormat="1" applyFont="1" applyFill="1" applyBorder="1" applyAlignment="1" applyProtection="1">
      <alignment horizontal="right" vertical="center"/>
      <protection locked="0"/>
    </xf>
    <xf numFmtId="0" fontId="13" fillId="2" borderId="0" xfId="1" applyNumberFormat="1" applyFont="1" applyFill="1" applyBorder="1" applyAlignment="1" applyProtection="1">
      <alignment horizontal="left" vertical="center"/>
      <protection locked="0"/>
    </xf>
    <xf numFmtId="0" fontId="13" fillId="2" borderId="64" xfId="1" applyNumberFormat="1" applyFont="1" applyFill="1" applyBorder="1" applyAlignment="1" applyProtection="1">
      <alignment horizontal="left" vertical="center"/>
      <protection locked="0"/>
    </xf>
    <xf numFmtId="0" fontId="3" fillId="0" borderId="0" xfId="0" applyNumberFormat="1" applyFont="1" applyAlignment="1" applyProtection="1">
      <alignment horizontal="left"/>
      <protection locked="0"/>
    </xf>
    <xf numFmtId="0" fontId="12" fillId="0" borderId="1" xfId="0" applyNumberFormat="1" applyFont="1" applyBorder="1" applyAlignment="1" applyProtection="1">
      <alignment horizontal="left" vertical="center"/>
      <protection locked="0"/>
    </xf>
    <xf numFmtId="4" fontId="13" fillId="8" borderId="0" xfId="1" applyNumberFormat="1" applyFont="1" applyFill="1" applyBorder="1" applyAlignment="1" applyProtection="1">
      <alignment horizontal="right" vertical="center" wrapText="1"/>
      <protection locked="0"/>
    </xf>
    <xf numFmtId="4" fontId="13" fillId="0" borderId="0" xfId="1" applyNumberFormat="1" applyFont="1" applyFill="1" applyBorder="1" applyAlignment="1" applyProtection="1">
      <alignment horizontal="right" vertical="center" wrapText="1"/>
      <protection locked="0"/>
    </xf>
    <xf numFmtId="4" fontId="13" fillId="0" borderId="0" xfId="1" applyNumberFormat="1" applyFont="1" applyFill="1" applyBorder="1" applyAlignment="1" applyProtection="1">
      <alignment horizontal="right" vertical="center"/>
      <protection locked="0"/>
    </xf>
    <xf numFmtId="4" fontId="13" fillId="8" borderId="1" xfId="1" applyNumberFormat="1" applyFont="1" applyFill="1" applyBorder="1" applyAlignment="1" applyProtection="1">
      <alignment vertical="center"/>
      <protection locked="0"/>
    </xf>
    <xf numFmtId="4" fontId="3" fillId="0" borderId="0" xfId="0" applyNumberFormat="1" applyFont="1" applyFill="1" applyAlignment="1" applyProtection="1">
      <alignment horizontal="right" vertical="center"/>
      <protection locked="0"/>
    </xf>
    <xf numFmtId="4" fontId="13" fillId="0" borderId="1" xfId="1" applyNumberFormat="1" applyFont="1" applyFill="1" applyBorder="1" applyAlignment="1" applyProtection="1">
      <alignment horizontal="right" vertical="center" wrapText="1"/>
      <protection locked="0"/>
    </xf>
    <xf numFmtId="0" fontId="3" fillId="0" borderId="0" xfId="0" applyFont="1" applyAlignment="1" applyProtection="1">
      <alignment horizontal="left" vertical="center" wrapText="1"/>
      <protection locked="0"/>
    </xf>
    <xf numFmtId="165" fontId="10" fillId="5" borderId="0" xfId="1" applyNumberFormat="1" applyFont="1" applyFill="1" applyBorder="1" applyAlignment="1" applyProtection="1">
      <alignment horizontal="center" vertical="center" wrapText="1"/>
      <protection locked="0"/>
    </xf>
    <xf numFmtId="165" fontId="10" fillId="5" borderId="14" xfId="1" applyNumberFormat="1" applyFont="1" applyFill="1" applyBorder="1" applyAlignment="1" applyProtection="1">
      <alignment horizontal="center" vertical="center" wrapText="1"/>
      <protection locked="0"/>
    </xf>
    <xf numFmtId="165" fontId="10" fillId="5" borderId="19" xfId="1" applyNumberFormat="1" applyFont="1" applyFill="1" applyBorder="1" applyAlignment="1" applyProtection="1">
      <alignment horizontal="center" vertical="center" wrapText="1"/>
      <protection locked="0"/>
    </xf>
    <xf numFmtId="4" fontId="13" fillId="2" borderId="0" xfId="1" applyNumberFormat="1" applyFont="1" applyFill="1" applyBorder="1" applyAlignment="1" applyProtection="1">
      <alignment horizontal="right" vertical="center" wrapText="1"/>
      <protection locked="0"/>
    </xf>
    <xf numFmtId="165" fontId="13" fillId="2" borderId="0" xfId="1" applyNumberFormat="1" applyFont="1" applyFill="1" applyBorder="1" applyAlignment="1" applyProtection="1">
      <alignment horizontal="center" vertical="center" wrapText="1"/>
      <protection locked="0"/>
    </xf>
    <xf numFmtId="0" fontId="15" fillId="2" borderId="0" xfId="1" applyNumberFormat="1" applyFont="1" applyFill="1" applyBorder="1" applyAlignment="1" applyProtection="1">
      <alignment horizontal="left" vertical="center"/>
      <protection locked="0"/>
    </xf>
    <xf numFmtId="0" fontId="3" fillId="0" borderId="1" xfId="0" applyNumberFormat="1" applyFont="1" applyBorder="1" applyAlignment="1" applyProtection="1">
      <alignment horizontal="left" vertical="center"/>
      <protection locked="0"/>
    </xf>
    <xf numFmtId="4" fontId="12" fillId="8" borderId="1" xfId="1" applyNumberFormat="1" applyFont="1" applyFill="1" applyBorder="1" applyAlignment="1" applyProtection="1">
      <alignment vertical="center"/>
      <protection locked="0"/>
    </xf>
    <xf numFmtId="0" fontId="40" fillId="0" borderId="0" xfId="0" applyFont="1" applyAlignment="1" applyProtection="1">
      <alignment vertical="center"/>
      <protection locked="0"/>
    </xf>
    <xf numFmtId="0" fontId="41" fillId="0" borderId="0" xfId="0" applyFont="1" applyAlignment="1" applyProtection="1">
      <alignment vertical="center"/>
      <protection locked="0"/>
    </xf>
    <xf numFmtId="165" fontId="7" fillId="0" borderId="0" xfId="1" applyNumberFormat="1" applyFont="1" applyFill="1" applyBorder="1" applyAlignment="1" applyProtection="1">
      <alignment vertical="center" wrapText="1"/>
      <protection locked="0"/>
    </xf>
    <xf numFmtId="0" fontId="41" fillId="0" borderId="0" xfId="0" applyFont="1" applyFill="1" applyAlignment="1" applyProtection="1">
      <alignment vertical="center"/>
      <protection locked="0"/>
    </xf>
    <xf numFmtId="3" fontId="13" fillId="0" borderId="0" xfId="1" applyNumberFormat="1" applyFont="1" applyFill="1" applyBorder="1" applyAlignment="1" applyProtection="1">
      <alignment horizontal="right" vertical="center" wrapText="1"/>
      <protection locked="0"/>
    </xf>
    <xf numFmtId="165" fontId="41" fillId="0" borderId="0" xfId="1" applyNumberFormat="1" applyFont="1" applyFill="1" applyAlignment="1" applyProtection="1">
      <alignment horizontal="left" vertical="center" wrapText="1"/>
      <protection locked="0"/>
    </xf>
    <xf numFmtId="165" fontId="41" fillId="0" borderId="0" xfId="1" applyNumberFormat="1" applyFont="1" applyFill="1" applyAlignment="1" applyProtection="1">
      <alignment horizontal="left" vertical="center"/>
      <protection locked="0"/>
    </xf>
    <xf numFmtId="165" fontId="41" fillId="0" borderId="0" xfId="1" applyNumberFormat="1" applyFont="1" applyFill="1" applyAlignment="1" applyProtection="1">
      <alignment vertical="center"/>
      <protection locked="0"/>
    </xf>
    <xf numFmtId="165" fontId="7" fillId="0" borderId="0" xfId="1" applyNumberFormat="1" applyFont="1" applyFill="1" applyBorder="1" applyAlignment="1" applyProtection="1">
      <alignment horizontal="center" vertical="center" wrapText="1"/>
      <protection locked="0"/>
    </xf>
    <xf numFmtId="4" fontId="41" fillId="0" borderId="0" xfId="0" applyNumberFormat="1" applyFont="1" applyFill="1" applyAlignment="1" applyProtection="1">
      <alignment vertical="center"/>
      <protection locked="0"/>
    </xf>
    <xf numFmtId="165" fontId="5" fillId="5" borderId="13" xfId="1" applyNumberFormat="1" applyFont="1" applyFill="1" applyBorder="1" applyAlignment="1" applyProtection="1">
      <alignment horizontal="center" vertical="center" wrapText="1"/>
      <protection locked="0"/>
    </xf>
    <xf numFmtId="165" fontId="5" fillId="5" borderId="73" xfId="1" applyNumberFormat="1" applyFont="1" applyFill="1" applyBorder="1" applyAlignment="1" applyProtection="1">
      <alignment horizontal="center" vertical="center" wrapText="1"/>
      <protection locked="0"/>
    </xf>
    <xf numFmtId="165" fontId="11" fillId="0" borderId="0" xfId="1" applyNumberFormat="1" applyFont="1" applyFill="1" applyBorder="1" applyAlignment="1" applyProtection="1">
      <alignment horizontal="right" vertical="center" wrapText="1"/>
      <protection locked="0"/>
    </xf>
    <xf numFmtId="0" fontId="13" fillId="0" borderId="0" xfId="1" applyNumberFormat="1" applyFont="1" applyFill="1" applyBorder="1" applyAlignment="1" applyProtection="1">
      <alignment vertical="center" wrapText="1"/>
      <protection locked="0"/>
    </xf>
    <xf numFmtId="0" fontId="40" fillId="0" borderId="0" xfId="0" applyFont="1" applyProtection="1">
      <protection locked="0"/>
    </xf>
    <xf numFmtId="4" fontId="7" fillId="0" borderId="0" xfId="0" applyNumberFormat="1" applyFont="1" applyBorder="1" applyAlignment="1" applyProtection="1">
      <alignment vertical="center"/>
      <protection locked="0"/>
    </xf>
    <xf numFmtId="0" fontId="7" fillId="0" borderId="0" xfId="1" applyNumberFormat="1" applyFont="1" applyFill="1" applyBorder="1" applyAlignment="1" applyProtection="1">
      <alignment vertical="center" wrapText="1"/>
      <protection locked="0"/>
    </xf>
    <xf numFmtId="0" fontId="7" fillId="0" borderId="0" xfId="1" applyNumberFormat="1" applyFont="1" applyFill="1" applyBorder="1" applyAlignment="1" applyProtection="1">
      <alignment horizontal="left" vertical="center" wrapText="1"/>
      <protection locked="0"/>
    </xf>
    <xf numFmtId="4" fontId="41" fillId="0" borderId="0" xfId="0" applyNumberFormat="1" applyFont="1" applyFill="1" applyBorder="1" applyAlignment="1" applyProtection="1">
      <alignment vertical="center"/>
      <protection locked="0"/>
    </xf>
    <xf numFmtId="4" fontId="41" fillId="0" borderId="0" xfId="0" applyNumberFormat="1" applyFont="1" applyFill="1" applyAlignment="1" applyProtection="1">
      <alignment horizontal="right" vertical="center"/>
      <protection locked="0"/>
    </xf>
    <xf numFmtId="0" fontId="2" fillId="0" borderId="0" xfId="0" applyFont="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horizontal="left" vertical="center"/>
      <protection locked="0"/>
    </xf>
    <xf numFmtId="0" fontId="5" fillId="5" borderId="30"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4" fontId="13" fillId="8" borderId="0" xfId="1" applyNumberFormat="1" applyFont="1" applyFill="1" applyAlignment="1" applyProtection="1">
      <alignment vertical="center"/>
      <protection locked="0"/>
    </xf>
    <xf numFmtId="4" fontId="13" fillId="0" borderId="0" xfId="1" applyNumberFormat="1" applyFont="1" applyAlignment="1" applyProtection="1">
      <alignment vertical="center"/>
      <protection locked="0"/>
    </xf>
    <xf numFmtId="0" fontId="2" fillId="0" borderId="0" xfId="0" applyFont="1" applyAlignment="1" applyProtection="1">
      <protection locked="0"/>
    </xf>
    <xf numFmtId="0" fontId="64" fillId="0" borderId="0" xfId="0" applyFont="1" applyAlignment="1" applyProtection="1">
      <alignment vertical="center"/>
      <protection locked="0"/>
    </xf>
    <xf numFmtId="165" fontId="13" fillId="2" borderId="0" xfId="1" applyNumberFormat="1" applyFont="1" applyFill="1" applyBorder="1" applyAlignment="1" applyProtection="1">
      <alignment horizontal="left" vertical="center" wrapText="1"/>
      <protection locked="0"/>
    </xf>
    <xf numFmtId="4" fontId="3" fillId="0" borderId="0" xfId="0" applyNumberFormat="1" applyFont="1" applyBorder="1" applyAlignment="1" applyProtection="1">
      <alignment horizontal="right" vertical="center"/>
      <protection locked="0"/>
    </xf>
    <xf numFmtId="165" fontId="12" fillId="0" borderId="1" xfId="1" applyNumberFormat="1" applyFont="1" applyFill="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4" fontId="12" fillId="0" borderId="0" xfId="1" applyNumberFormat="1" applyFont="1" applyAlignment="1" applyProtection="1">
      <alignment vertical="center"/>
      <protection locked="0"/>
    </xf>
    <xf numFmtId="2" fontId="3" fillId="0" borderId="0" xfId="0" applyNumberFormat="1" applyFont="1" applyAlignment="1" applyProtection="1">
      <alignment vertical="center"/>
      <protection locked="0"/>
    </xf>
    <xf numFmtId="165" fontId="12" fillId="0" borderId="0" xfId="1" applyNumberFormat="1" applyFont="1" applyFill="1" applyBorder="1" applyAlignment="1" applyProtection="1">
      <alignment horizontal="left" vertical="center" wrapText="1"/>
      <protection locked="0"/>
    </xf>
    <xf numFmtId="0" fontId="12" fillId="0" borderId="0" xfId="0" applyFont="1" applyAlignment="1" applyProtection="1">
      <alignment vertical="center"/>
      <protection locked="0"/>
    </xf>
    <xf numFmtId="165" fontId="52" fillId="2" borderId="0" xfId="1" applyNumberFormat="1" applyFont="1" applyFill="1" applyBorder="1" applyAlignment="1" applyProtection="1">
      <alignment horizontal="left" vertical="center"/>
      <protection locked="0"/>
    </xf>
    <xf numFmtId="165" fontId="1" fillId="0" borderId="0" xfId="1" applyNumberFormat="1" applyFont="1" applyFill="1" applyAlignment="1" applyProtection="1">
      <alignment horizontal="center" vertical="center"/>
      <protection locked="0"/>
    </xf>
    <xf numFmtId="0" fontId="6" fillId="0" borderId="0" xfId="1" applyNumberFormat="1" applyFont="1" applyFill="1" applyBorder="1" applyAlignment="1" applyProtection="1">
      <alignment vertical="center" wrapText="1"/>
      <protection locked="0"/>
    </xf>
    <xf numFmtId="0" fontId="6" fillId="0" borderId="0" xfId="0" applyFont="1" applyAlignment="1" applyProtection="1">
      <alignment vertical="center"/>
      <protection locked="0"/>
    </xf>
    <xf numFmtId="165" fontId="5" fillId="2" borderId="0" xfId="1" applyNumberFormat="1" applyFont="1" applyFill="1" applyBorder="1" applyAlignment="1" applyProtection="1">
      <alignment horizontal="center" vertical="center" wrapText="1"/>
      <protection locked="0"/>
    </xf>
    <xf numFmtId="165" fontId="3" fillId="0" borderId="0" xfId="1" applyNumberFormat="1" applyFont="1" applyFill="1" applyAlignment="1" applyProtection="1">
      <alignment horizontal="center" vertical="center"/>
      <protection locked="0"/>
    </xf>
    <xf numFmtId="0" fontId="57" fillId="0" borderId="0" xfId="0" applyFont="1" applyProtection="1">
      <protection locked="0"/>
    </xf>
    <xf numFmtId="0" fontId="56" fillId="0" borderId="0" xfId="0" applyFont="1" applyProtection="1">
      <protection locked="0"/>
    </xf>
    <xf numFmtId="4" fontId="45" fillId="0" borderId="0" xfId="0" applyNumberFormat="1" applyFont="1" applyBorder="1" applyAlignment="1" applyProtection="1">
      <alignment horizontal="left" vertical="center"/>
      <protection locked="0"/>
    </xf>
    <xf numFmtId="4" fontId="15" fillId="0" borderId="0" xfId="0" applyNumberFormat="1" applyFont="1" applyBorder="1" applyAlignment="1" applyProtection="1">
      <alignment vertical="center"/>
      <protection locked="0"/>
    </xf>
    <xf numFmtId="4" fontId="14" fillId="0" borderId="0" xfId="0" applyNumberFormat="1" applyFont="1" applyBorder="1" applyAlignment="1" applyProtection="1">
      <alignment vertical="center"/>
      <protection locked="0"/>
    </xf>
    <xf numFmtId="0" fontId="3" fillId="0" borderId="0" xfId="0" applyFont="1" applyProtection="1">
      <protection locked="0"/>
    </xf>
    <xf numFmtId="0" fontId="3" fillId="2" borderId="0" xfId="0" applyFont="1" applyFill="1" applyAlignment="1" applyProtection="1">
      <alignment vertical="center"/>
      <protection locked="0"/>
    </xf>
    <xf numFmtId="0" fontId="6" fillId="0" borderId="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4" fontId="12" fillId="0" borderId="1" xfId="1" applyNumberFormat="1" applyFont="1" applyBorder="1" applyAlignment="1" applyProtection="1">
      <alignment vertical="center"/>
      <protection locked="0"/>
    </xf>
    <xf numFmtId="2" fontId="3" fillId="0" borderId="1" xfId="0" applyNumberFormat="1" applyFont="1" applyBorder="1" applyAlignment="1" applyProtection="1">
      <alignment vertical="center"/>
      <protection locked="0"/>
    </xf>
    <xf numFmtId="165" fontId="13" fillId="0" borderId="0" xfId="1" applyNumberFormat="1" applyFont="1" applyFill="1" applyBorder="1" applyAlignment="1" applyProtection="1">
      <alignment horizontal="left" vertical="center" wrapText="1"/>
      <protection locked="0"/>
    </xf>
    <xf numFmtId="4" fontId="41" fillId="2" borderId="0" xfId="1" applyNumberFormat="1" applyFont="1" applyFill="1" applyBorder="1" applyAlignment="1" applyProtection="1">
      <alignment horizontal="right" vertical="center"/>
      <protection locked="0"/>
    </xf>
    <xf numFmtId="165" fontId="51" fillId="2" borderId="0" xfId="1" applyNumberFormat="1" applyFont="1" applyFill="1" applyBorder="1" applyAlignment="1" applyProtection="1">
      <alignment horizontal="left" vertical="center"/>
      <protection locked="0"/>
    </xf>
    <xf numFmtId="4" fontId="6" fillId="0" borderId="0" xfId="0" applyNumberFormat="1" applyFont="1" applyFill="1" applyAlignment="1" applyProtection="1">
      <alignment horizontal="right" vertical="center"/>
      <protection locked="0"/>
    </xf>
    <xf numFmtId="4" fontId="6" fillId="0" borderId="0" xfId="0" applyNumberFormat="1" applyFont="1" applyFill="1" applyBorder="1" applyAlignment="1" applyProtection="1">
      <alignment horizontal="right" vertical="center"/>
      <protection locked="0"/>
    </xf>
    <xf numFmtId="0" fontId="20" fillId="0" borderId="0" xfId="0" applyFont="1" applyAlignment="1" applyProtection="1">
      <alignment vertical="center"/>
      <protection locked="0"/>
    </xf>
    <xf numFmtId="4" fontId="3" fillId="0" borderId="0" xfId="0" applyNumberFormat="1" applyFont="1" applyAlignment="1" applyProtection="1">
      <alignment vertical="center"/>
      <protection locked="0"/>
    </xf>
    <xf numFmtId="4" fontId="7" fillId="0" borderId="0" xfId="1" applyNumberFormat="1" applyFont="1" applyFill="1" applyBorder="1" applyAlignment="1" applyProtection="1">
      <alignment horizontal="right" vertical="center" wrapText="1"/>
      <protection locked="0"/>
    </xf>
    <xf numFmtId="0" fontId="19" fillId="0" borderId="0" xfId="1" applyNumberFormat="1" applyFont="1" applyFill="1" applyBorder="1" applyAlignment="1" applyProtection="1">
      <alignment horizontal="center" vertical="center" wrapText="1"/>
      <protection locked="0"/>
    </xf>
    <xf numFmtId="0" fontId="19" fillId="0" borderId="0" xfId="0" applyFont="1" applyAlignment="1" applyProtection="1">
      <alignment vertical="center"/>
      <protection locked="0"/>
    </xf>
    <xf numFmtId="0" fontId="3" fillId="0" borderId="0"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4" fillId="0" borderId="0" xfId="0" applyFont="1" applyAlignment="1" applyProtection="1">
      <alignment horizontal="center" vertical="center"/>
      <protection locked="0"/>
    </xf>
    <xf numFmtId="0" fontId="5" fillId="0" borderId="12" xfId="0" applyFont="1" applyFill="1" applyBorder="1" applyAlignment="1" applyProtection="1">
      <alignment horizontal="left" vertical="center"/>
      <protection locked="0"/>
    </xf>
    <xf numFmtId="0" fontId="5" fillId="5" borderId="50" xfId="0" applyFont="1" applyFill="1" applyBorder="1" applyAlignment="1" applyProtection="1">
      <alignment horizontal="left" vertical="center"/>
      <protection locked="0"/>
    </xf>
    <xf numFmtId="0" fontId="5" fillId="0" borderId="12" xfId="0" applyFont="1" applyFill="1" applyBorder="1" applyAlignment="1" applyProtection="1">
      <alignment horizontal="left" vertical="center" wrapText="1"/>
      <protection locked="0"/>
    </xf>
    <xf numFmtId="0" fontId="5" fillId="5" borderId="51" xfId="0" applyFont="1" applyFill="1" applyBorder="1" applyAlignment="1" applyProtection="1">
      <alignment horizontal="left" vertical="center" wrapText="1"/>
      <protection locked="0"/>
    </xf>
    <xf numFmtId="0" fontId="6" fillId="0" borderId="0" xfId="0" applyFont="1" applyAlignment="1" applyProtection="1">
      <alignment vertical="center" wrapText="1"/>
      <protection locked="0"/>
    </xf>
    <xf numFmtId="0" fontId="5" fillId="5" borderId="52" xfId="0" applyFont="1" applyFill="1" applyBorder="1" applyAlignment="1" applyProtection="1">
      <alignment horizontal="left" vertical="center"/>
      <protection locked="0"/>
    </xf>
    <xf numFmtId="165" fontId="7" fillId="0" borderId="9" xfId="1" applyNumberFormat="1" applyFont="1" applyFill="1" applyBorder="1" applyAlignment="1" applyProtection="1">
      <alignment horizontal="left" vertical="center" wrapText="1"/>
      <protection locked="0"/>
    </xf>
    <xf numFmtId="4" fontId="13" fillId="7" borderId="1" xfId="1" applyNumberFormat="1" applyFont="1" applyFill="1" applyBorder="1" applyAlignment="1" applyProtection="1">
      <alignment vertical="center"/>
      <protection locked="0"/>
    </xf>
    <xf numFmtId="4" fontId="14" fillId="0" borderId="0" xfId="0" applyNumberFormat="1" applyFont="1" applyBorder="1" applyAlignment="1" applyProtection="1">
      <alignment horizontal="left" vertical="center"/>
      <protection locked="0"/>
    </xf>
    <xf numFmtId="0" fontId="6" fillId="0" borderId="0" xfId="1" applyNumberFormat="1" applyFont="1" applyFill="1" applyBorder="1" applyAlignment="1" applyProtection="1">
      <alignment horizontal="left" vertical="top" wrapText="1"/>
      <protection locked="0"/>
    </xf>
    <xf numFmtId="0" fontId="13" fillId="2" borderId="0" xfId="1" applyNumberFormat="1" applyFont="1" applyFill="1" applyBorder="1" applyAlignment="1" applyProtection="1">
      <alignment horizontal="center" vertical="center"/>
      <protection locked="0"/>
    </xf>
    <xf numFmtId="0" fontId="3" fillId="0" borderId="0"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4" fontId="14" fillId="0" borderId="0" xfId="0" applyNumberFormat="1" applyFont="1" applyFill="1" applyBorder="1" applyAlignment="1">
      <alignment horizontal="left" vertical="center"/>
    </xf>
    <xf numFmtId="4" fontId="14" fillId="0" borderId="1" xfId="0" applyNumberFormat="1" applyFont="1" applyFill="1" applyBorder="1" applyAlignment="1">
      <alignment horizontal="left" vertical="center"/>
    </xf>
    <xf numFmtId="9" fontId="3" fillId="0" borderId="0" xfId="6" applyFont="1" applyFill="1" applyAlignment="1" applyProtection="1">
      <alignment horizontal="center" vertical="center"/>
      <protection locked="0"/>
    </xf>
    <xf numFmtId="4" fontId="14" fillId="0" borderId="4" xfId="0" applyNumberFormat="1" applyFont="1" applyBorder="1" applyAlignment="1" applyProtection="1">
      <alignment vertical="center"/>
      <protection locked="0"/>
    </xf>
    <xf numFmtId="4" fontId="14" fillId="0" borderId="16" xfId="0" applyNumberFormat="1" applyFont="1" applyFill="1" applyBorder="1" applyAlignment="1">
      <alignment vertical="center"/>
    </xf>
    <xf numFmtId="4" fontId="14" fillId="0" borderId="4" xfId="0" applyNumberFormat="1" applyFont="1" applyBorder="1" applyAlignment="1">
      <alignment vertical="center"/>
    </xf>
    <xf numFmtId="4" fontId="14" fillId="0" borderId="16" xfId="0" applyNumberFormat="1" applyFont="1" applyBorder="1" applyAlignment="1" applyProtection="1">
      <alignment horizontal="right" vertical="center"/>
    </xf>
    <xf numFmtId="4" fontId="14" fillId="0" borderId="16" xfId="0" applyNumberFormat="1" applyFont="1" applyFill="1" applyBorder="1" applyAlignment="1" applyProtection="1">
      <alignment vertical="center"/>
    </xf>
    <xf numFmtId="4" fontId="14" fillId="0" borderId="16" xfId="0" applyNumberFormat="1" applyFont="1" applyBorder="1" applyAlignment="1" applyProtection="1">
      <alignment vertical="center"/>
    </xf>
    <xf numFmtId="4" fontId="14" fillId="0" borderId="4" xfId="0" applyNumberFormat="1" applyFont="1" applyBorder="1" applyAlignment="1" applyProtection="1">
      <alignment vertical="center"/>
    </xf>
    <xf numFmtId="0" fontId="6" fillId="0" borderId="0" xfId="1" applyNumberFormat="1" applyFont="1" applyFill="1" applyBorder="1" applyAlignment="1" applyProtection="1">
      <alignment horizontal="left" vertical="center" wrapText="1"/>
      <protection locked="0"/>
    </xf>
    <xf numFmtId="0" fontId="3" fillId="0" borderId="1" xfId="0" applyFont="1" applyBorder="1" applyAlignment="1" applyProtection="1">
      <alignment horizontal="left" vertical="top"/>
      <protection locked="0"/>
    </xf>
    <xf numFmtId="0" fontId="47" fillId="0" borderId="0" xfId="0" applyFont="1" applyBorder="1" applyAlignment="1" applyProtection="1">
      <alignment horizontal="center" vertical="center"/>
      <protection locked="0"/>
    </xf>
    <xf numFmtId="0" fontId="3" fillId="0" borderId="0" xfId="1" applyNumberFormat="1" applyFont="1" applyFill="1" applyBorder="1" applyAlignment="1">
      <alignment horizontal="left" vertical="center" wrapText="1"/>
    </xf>
    <xf numFmtId="0" fontId="6" fillId="0" borderId="0" xfId="1" applyNumberFormat="1" applyFont="1" applyFill="1" applyBorder="1" applyAlignment="1" applyProtection="1">
      <alignment horizontal="left" vertical="center" wrapText="1"/>
      <protection locked="0"/>
    </xf>
    <xf numFmtId="0" fontId="19" fillId="0" borderId="0" xfId="1" applyNumberFormat="1" applyFont="1" applyFill="1" applyBorder="1" applyAlignment="1" applyProtection="1">
      <alignment horizontal="left" vertical="top" wrapText="1"/>
      <protection locked="0"/>
    </xf>
    <xf numFmtId="0" fontId="6" fillId="0" borderId="0" xfId="1" applyNumberFormat="1" applyFont="1" applyFill="1" applyBorder="1" applyAlignment="1">
      <alignment horizontal="left" vertical="center" wrapText="1"/>
    </xf>
    <xf numFmtId="4" fontId="14" fillId="0" borderId="4" xfId="0" applyNumberFormat="1" applyFont="1" applyBorder="1" applyAlignment="1" applyProtection="1">
      <alignment horizontal="left" vertical="center"/>
      <protection locked="0"/>
    </xf>
    <xf numFmtId="0" fontId="6" fillId="0" borderId="0" xfId="1" applyNumberFormat="1" applyFont="1" applyFill="1" applyBorder="1" applyAlignment="1" applyProtection="1">
      <alignment horizontal="left" vertical="center" wrapText="1"/>
      <protection locked="0"/>
    </xf>
    <xf numFmtId="0" fontId="3" fillId="0" borderId="0"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165" fontId="13" fillId="9" borderId="0" xfId="1" applyNumberFormat="1" applyFont="1" applyFill="1" applyBorder="1" applyAlignment="1">
      <alignment horizontal="left" vertical="center"/>
    </xf>
    <xf numFmtId="4" fontId="13" fillId="9" borderId="0" xfId="1" applyNumberFormat="1" applyFont="1" applyFill="1" applyBorder="1" applyAlignment="1" applyProtection="1">
      <alignment horizontal="right" vertical="center"/>
      <protection locked="0"/>
    </xf>
    <xf numFmtId="4" fontId="13" fillId="9" borderId="0" xfId="1" applyNumberFormat="1" applyFont="1" applyFill="1" applyBorder="1" applyAlignment="1">
      <alignment horizontal="center" vertical="center"/>
    </xf>
    <xf numFmtId="165" fontId="13" fillId="9" borderId="1" xfId="1" applyNumberFormat="1" applyFont="1" applyFill="1" applyBorder="1" applyAlignment="1">
      <alignment horizontal="left" vertical="center"/>
    </xf>
    <xf numFmtId="0" fontId="0" fillId="0" borderId="0" xfId="0" applyBorder="1" applyProtection="1">
      <protection locked="0"/>
    </xf>
    <xf numFmtId="9" fontId="2" fillId="0" borderId="0" xfId="6" applyFont="1" applyAlignment="1" applyProtection="1">
      <alignment vertical="center"/>
      <protection locked="0"/>
    </xf>
    <xf numFmtId="0" fontId="5"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center" vertical="center"/>
      <protection locked="0"/>
    </xf>
    <xf numFmtId="0" fontId="47" fillId="0" borderId="0" xfId="0" applyFont="1" applyFill="1" applyBorder="1" applyAlignment="1" applyProtection="1">
      <alignment horizontal="center" vertical="center"/>
      <protection locked="0"/>
    </xf>
    <xf numFmtId="165" fontId="13" fillId="0" borderId="0" xfId="1" applyNumberFormat="1" applyFont="1" applyFill="1" applyBorder="1" applyAlignment="1">
      <alignment horizontal="left" vertical="center"/>
    </xf>
    <xf numFmtId="4" fontId="13" fillId="0" borderId="0" xfId="1" applyNumberFormat="1" applyFont="1" applyFill="1" applyBorder="1" applyAlignment="1">
      <alignment horizontal="center" vertical="center"/>
    </xf>
    <xf numFmtId="0" fontId="13" fillId="0" borderId="0" xfId="1" applyNumberFormat="1" applyFont="1" applyFill="1" applyBorder="1" applyAlignment="1" applyProtection="1">
      <alignment horizontal="left" vertical="center"/>
      <protection locked="0"/>
    </xf>
    <xf numFmtId="0" fontId="2" fillId="0" borderId="0" xfId="0" applyFont="1" applyFill="1" applyAlignment="1">
      <alignment vertical="center"/>
    </xf>
    <xf numFmtId="0" fontId="19" fillId="0" borderId="0" xfId="1" applyNumberFormat="1" applyFont="1" applyFill="1" applyBorder="1" applyAlignment="1" applyProtection="1">
      <alignment horizontal="left" vertical="top" wrapText="1"/>
      <protection locked="0"/>
    </xf>
    <xf numFmtId="0" fontId="3" fillId="0" borderId="0"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5" fillId="4" borderId="0" xfId="1" applyNumberFormat="1" applyFont="1" applyFill="1" applyBorder="1" applyAlignment="1">
      <alignment vertical="center" wrapText="1"/>
    </xf>
    <xf numFmtId="9" fontId="1" fillId="0" borderId="0" xfId="6" applyFont="1" applyFill="1" applyAlignment="1" applyProtection="1">
      <alignment horizontal="center" vertical="center"/>
      <protection locked="0"/>
    </xf>
    <xf numFmtId="9" fontId="3" fillId="0" borderId="0" xfId="6" applyFont="1" applyAlignment="1" applyProtection="1">
      <alignment vertical="center"/>
      <protection locked="0"/>
    </xf>
    <xf numFmtId="0" fontId="21" fillId="5" borderId="0" xfId="0" applyFont="1" applyFill="1" applyAlignment="1">
      <alignment horizontal="center" vertical="center" wrapText="1"/>
    </xf>
    <xf numFmtId="0" fontId="3" fillId="0" borderId="3" xfId="0" applyFont="1" applyBorder="1" applyAlignment="1">
      <alignment vertical="center" wrapText="1"/>
    </xf>
    <xf numFmtId="0" fontId="3" fillId="0" borderId="33" xfId="0" applyFont="1" applyBorder="1" applyAlignment="1">
      <alignment vertical="center" wrapText="1"/>
    </xf>
    <xf numFmtId="0" fontId="29" fillId="3" borderId="71" xfId="0" applyFont="1" applyFill="1" applyBorder="1" applyAlignment="1">
      <alignment horizontal="left" vertical="center"/>
    </xf>
    <xf numFmtId="0" fontId="29" fillId="3" borderId="48" xfId="0" applyFont="1" applyFill="1" applyBorder="1" applyAlignment="1">
      <alignment horizontal="left" vertical="center"/>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41" fillId="0" borderId="2" xfId="0" applyFont="1" applyBorder="1" applyAlignment="1">
      <alignment vertical="center" wrapText="1"/>
    </xf>
    <xf numFmtId="0" fontId="41" fillId="0" borderId="3" xfId="0" applyFont="1" applyBorder="1" applyAlignment="1">
      <alignment vertical="center"/>
    </xf>
    <xf numFmtId="0" fontId="3" fillId="0" borderId="3" xfId="0" applyFont="1" applyBorder="1" applyAlignment="1">
      <alignment horizontal="left" vertical="center" wrapText="1"/>
    </xf>
    <xf numFmtId="0" fontId="3" fillId="0" borderId="33" xfId="0" applyFont="1" applyBorder="1" applyAlignment="1">
      <alignment horizontal="left" vertical="center" wrapText="1"/>
    </xf>
    <xf numFmtId="0" fontId="26" fillId="3" borderId="0" xfId="0" applyFont="1" applyFill="1" applyAlignment="1">
      <alignment horizontal="left" vertical="center"/>
    </xf>
    <xf numFmtId="0" fontId="3" fillId="0" borderId="0" xfId="0" applyFont="1" applyAlignment="1">
      <alignment horizontal="left" vertical="center" wrapText="1"/>
    </xf>
    <xf numFmtId="0" fontId="24" fillId="0" borderId="0" xfId="0" applyFont="1" applyAlignment="1">
      <alignment horizontal="left" vertical="top" wrapText="1"/>
    </xf>
    <xf numFmtId="0" fontId="3" fillId="0" borderId="0" xfId="0" applyFont="1" applyAlignment="1">
      <alignment horizontal="left" vertical="top" wrapText="1"/>
    </xf>
    <xf numFmtId="0" fontId="34" fillId="4" borderId="0" xfId="0" applyFont="1" applyFill="1" applyAlignment="1">
      <alignment horizontal="center" vertical="center" wrapText="1"/>
    </xf>
    <xf numFmtId="0" fontId="41" fillId="0" borderId="0" xfId="0" applyFont="1" applyAlignment="1">
      <alignment horizontal="left" vertical="center" wrapText="1"/>
    </xf>
    <xf numFmtId="0" fontId="31" fillId="0" borderId="0" xfId="1" applyNumberFormat="1" applyFont="1" applyFill="1" applyBorder="1" applyAlignment="1">
      <alignment horizontal="left" vertical="center" wrapText="1"/>
    </xf>
    <xf numFmtId="0" fontId="26" fillId="3" borderId="0" xfId="0" applyFont="1" applyFill="1" applyAlignment="1">
      <alignment horizontal="left" vertical="center" wrapText="1"/>
    </xf>
    <xf numFmtId="0" fontId="63" fillId="0" borderId="3" xfId="0" applyFont="1" applyBorder="1" applyAlignment="1">
      <alignment horizontal="center" vertical="center"/>
    </xf>
    <xf numFmtId="0" fontId="63" fillId="0" borderId="4" xfId="0" applyFont="1" applyBorder="1" applyAlignment="1">
      <alignment horizontal="center" vertical="center"/>
    </xf>
    <xf numFmtId="0" fontId="35"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0" fontId="3" fillId="0" borderId="0" xfId="0" applyFont="1" applyBorder="1" applyAlignment="1">
      <alignment horizontal="left" vertical="center" wrapText="1"/>
    </xf>
    <xf numFmtId="0" fontId="3" fillId="0" borderId="47" xfId="0" applyFont="1" applyBorder="1" applyAlignment="1">
      <alignment horizontal="left" vertical="center" wrapText="1"/>
    </xf>
    <xf numFmtId="0" fontId="5" fillId="5" borderId="26"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45" xfId="0" applyFont="1" applyFill="1" applyBorder="1" applyAlignment="1">
      <alignment horizontal="center" vertical="center"/>
    </xf>
    <xf numFmtId="0" fontId="12" fillId="0" borderId="0"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1"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5" fillId="0" borderId="49" xfId="0" applyFont="1" applyBorder="1" applyAlignment="1">
      <alignment horizontal="center" vertical="center"/>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6" fillId="0" borderId="10"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0" borderId="5" xfId="0" applyFont="1" applyBorder="1" applyAlignment="1" applyProtection="1">
      <alignment horizontal="center" vertical="center"/>
      <protection locked="0"/>
    </xf>
    <xf numFmtId="0" fontId="47" fillId="0" borderId="0" xfId="0" applyFont="1" applyBorder="1" applyAlignment="1" applyProtection="1">
      <alignment horizontal="center" vertical="center"/>
      <protection locked="0"/>
    </xf>
    <xf numFmtId="0" fontId="47" fillId="0" borderId="6" xfId="0" applyFont="1" applyBorder="1" applyAlignment="1" applyProtection="1">
      <alignment horizontal="center" vertical="center"/>
      <protection locked="0"/>
    </xf>
    <xf numFmtId="0" fontId="47" fillId="0" borderId="7"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165" fontId="5"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4" fontId="45" fillId="0" borderId="15" xfId="0" applyNumberFormat="1" applyFont="1" applyBorder="1" applyAlignment="1">
      <alignment horizontal="center" vertical="center"/>
    </xf>
    <xf numFmtId="0" fontId="6" fillId="0" borderId="0" xfId="0" applyFont="1" applyAlignment="1">
      <alignment horizontal="center" vertical="center"/>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6" fillId="4" borderId="10" xfId="1" applyNumberFormat="1" applyFont="1" applyFill="1" applyBorder="1" applyAlignment="1">
      <alignment horizontal="left" vertical="center" wrapText="1"/>
    </xf>
    <xf numFmtId="0" fontId="26" fillId="4" borderId="1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0" fontId="3" fillId="0" borderId="0" xfId="1" applyNumberFormat="1" applyFont="1" applyFill="1" applyBorder="1" applyAlignment="1" applyProtection="1">
      <alignment horizontal="left" vertical="center" wrapText="1"/>
      <protection locked="0"/>
    </xf>
    <xf numFmtId="0" fontId="6" fillId="0" borderId="0" xfId="1" applyNumberFormat="1" applyFont="1" applyFill="1" applyBorder="1" applyAlignment="1" applyProtection="1">
      <alignment horizontal="left" vertical="center" wrapText="1"/>
      <protection locked="0"/>
    </xf>
    <xf numFmtId="4" fontId="7" fillId="4" borderId="16" xfId="0"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12" fillId="0" borderId="0" xfId="1" applyNumberFormat="1" applyFont="1" applyFill="1" applyBorder="1" applyAlignment="1" applyProtection="1">
      <alignment horizontal="left" vertical="center" wrapText="1"/>
      <protection locked="0"/>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165" fontId="5" fillId="5" borderId="0" xfId="1" applyNumberFormat="1" applyFont="1" applyFill="1" applyBorder="1" applyAlignment="1" applyProtection="1">
      <alignment horizontal="center" vertical="center" wrapText="1"/>
      <protection locked="0"/>
    </xf>
    <xf numFmtId="0" fontId="12" fillId="2" borderId="17" xfId="0" applyFont="1" applyFill="1" applyBorder="1" applyAlignment="1" applyProtection="1">
      <alignment horizontal="left" vertical="center"/>
      <protection locked="0"/>
    </xf>
    <xf numFmtId="0" fontId="12" fillId="2" borderId="17" xfId="0" applyFont="1" applyFill="1" applyBorder="1" applyAlignment="1" applyProtection="1">
      <alignment horizontal="left" vertical="center" wrapText="1"/>
      <protection locked="0"/>
    </xf>
    <xf numFmtId="0" fontId="19" fillId="0" borderId="0" xfId="1" applyNumberFormat="1" applyFont="1" applyFill="1" applyBorder="1" applyAlignment="1" applyProtection="1">
      <alignment horizontal="left" vertical="top" wrapText="1"/>
      <protection locked="0"/>
    </xf>
    <xf numFmtId="4" fontId="6" fillId="4" borderId="10" xfId="0" applyNumberFormat="1" applyFont="1" applyFill="1" applyBorder="1" applyAlignment="1" applyProtection="1">
      <alignment horizontal="left" vertical="center" wrapText="1"/>
      <protection locked="0"/>
    </xf>
    <xf numFmtId="4" fontId="6" fillId="4" borderId="15" xfId="0" applyNumberFormat="1" applyFont="1" applyFill="1" applyBorder="1" applyAlignment="1" applyProtection="1">
      <alignment horizontal="left" vertical="center" wrapText="1"/>
      <protection locked="0"/>
    </xf>
    <xf numFmtId="4" fontId="6" fillId="4" borderId="24" xfId="0" applyNumberFormat="1" applyFont="1" applyFill="1" applyBorder="1" applyAlignment="1" applyProtection="1">
      <alignment horizontal="left" vertical="center" wrapText="1"/>
      <protection locked="0"/>
    </xf>
    <xf numFmtId="0" fontId="16" fillId="0" borderId="0" xfId="0" applyFont="1" applyFill="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2" fillId="2" borderId="21" xfId="0" applyFont="1" applyFill="1" applyBorder="1" applyAlignment="1" applyProtection="1">
      <alignment horizontal="left" vertical="center" wrapText="1"/>
      <protection locked="0"/>
    </xf>
    <xf numFmtId="0" fontId="16" fillId="2" borderId="17"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wrapText="1"/>
      <protection locked="0"/>
    </xf>
    <xf numFmtId="165" fontId="21" fillId="5" borderId="0" xfId="1" applyNumberFormat="1" applyFont="1" applyFill="1" applyBorder="1" applyAlignment="1" applyProtection="1">
      <alignment horizontal="center" vertical="center" wrapText="1"/>
      <protection locked="0"/>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0" borderId="70"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3" fillId="0" borderId="0" xfId="0" applyFont="1" applyAlignment="1" applyProtection="1">
      <alignment horizontal="left" vertical="center" wrapText="1"/>
      <protection locked="0"/>
    </xf>
    <xf numFmtId="4" fontId="6" fillId="4" borderId="3" xfId="0" applyNumberFormat="1" applyFont="1" applyFill="1" applyBorder="1" applyAlignment="1" applyProtection="1">
      <alignment horizontal="left" vertical="center" wrapText="1"/>
      <protection locked="0"/>
    </xf>
    <xf numFmtId="4" fontId="6" fillId="4" borderId="16" xfId="0" applyNumberFormat="1" applyFont="1" applyFill="1" applyBorder="1" applyAlignment="1" applyProtection="1">
      <alignment horizontal="left" vertical="center" wrapText="1"/>
      <protection locked="0"/>
    </xf>
    <xf numFmtId="4" fontId="6" fillId="4" borderId="4" xfId="0" applyNumberFormat="1" applyFont="1" applyFill="1" applyBorder="1" applyAlignment="1" applyProtection="1">
      <alignment horizontal="left" vertical="center" wrapText="1"/>
      <protection locked="0"/>
    </xf>
    <xf numFmtId="0" fontId="4" fillId="0" borderId="0" xfId="0" applyFont="1" applyAlignment="1">
      <alignment horizontal="center" vertical="center" wrapText="1"/>
    </xf>
    <xf numFmtId="165" fontId="5" fillId="5" borderId="13" xfId="1" applyNumberFormat="1" applyFont="1" applyFill="1" applyBorder="1" applyAlignment="1" applyProtection="1">
      <alignment horizontal="center" vertical="center" wrapText="1"/>
      <protection locked="0"/>
    </xf>
    <xf numFmtId="165" fontId="7" fillId="0" borderId="0" xfId="1" applyNumberFormat="1" applyFont="1" applyFill="1" applyBorder="1" applyAlignment="1" applyProtection="1">
      <alignment horizontal="center" vertical="center" wrapText="1"/>
      <protection locked="0"/>
    </xf>
    <xf numFmtId="165" fontId="11" fillId="4" borderId="0" xfId="1" applyNumberFormat="1" applyFont="1" applyFill="1" applyBorder="1" applyAlignment="1" applyProtection="1">
      <alignment horizontal="left" vertical="center" wrapText="1"/>
      <protection locked="0"/>
    </xf>
    <xf numFmtId="165" fontId="13" fillId="0" borderId="0" xfId="1" applyNumberFormat="1" applyFont="1" applyFill="1" applyBorder="1" applyAlignment="1" applyProtection="1">
      <alignment horizontal="left" vertical="center" wrapText="1"/>
      <protection locked="0"/>
    </xf>
    <xf numFmtId="0" fontId="13" fillId="0" borderId="0" xfId="1" applyNumberFormat="1" applyFont="1" applyFill="1" applyBorder="1" applyAlignment="1" applyProtection="1">
      <alignment horizontal="left" vertical="center" wrapText="1"/>
      <protection locked="0"/>
    </xf>
    <xf numFmtId="0" fontId="4" fillId="0" borderId="0" xfId="0" applyFont="1" applyAlignment="1">
      <alignment horizontal="center" vertical="center"/>
    </xf>
    <xf numFmtId="0" fontId="12" fillId="0" borderId="0" xfId="0" applyFont="1" applyFill="1" applyAlignment="1" applyProtection="1">
      <alignment horizontal="left" vertical="center"/>
      <protection locked="0"/>
    </xf>
    <xf numFmtId="0" fontId="12" fillId="0" borderId="1" xfId="0" applyFont="1" applyFill="1" applyBorder="1" applyAlignment="1" applyProtection="1">
      <alignment horizontal="left" vertical="center"/>
      <protection locked="0"/>
    </xf>
    <xf numFmtId="0" fontId="3" fillId="0" borderId="6" xfId="0" applyFont="1" applyBorder="1" applyAlignment="1" applyProtection="1">
      <alignment horizontal="left" vertical="top"/>
      <protection locked="0"/>
    </xf>
    <xf numFmtId="4" fontId="14" fillId="0" borderId="15" xfId="0" applyNumberFormat="1" applyFont="1" applyBorder="1" applyAlignment="1">
      <alignment horizontal="left" vertical="center"/>
    </xf>
    <xf numFmtId="4" fontId="14" fillId="0" borderId="16" xfId="0" applyNumberFormat="1" applyFont="1" applyBorder="1" applyAlignment="1">
      <alignment horizontal="left" vertical="center"/>
    </xf>
    <xf numFmtId="0" fontId="43" fillId="0" borderId="0" xfId="0" applyFont="1" applyAlignment="1">
      <alignment horizontal="center" vertical="center"/>
    </xf>
    <xf numFmtId="165" fontId="10" fillId="5" borderId="0" xfId="1" applyNumberFormat="1" applyFont="1" applyFill="1" applyBorder="1" applyAlignment="1" applyProtection="1">
      <alignment horizontal="center" vertical="center" wrapText="1"/>
      <protection locked="0"/>
    </xf>
    <xf numFmtId="165" fontId="10" fillId="5" borderId="13" xfId="1" applyNumberFormat="1" applyFont="1" applyFill="1" applyBorder="1" applyAlignment="1" applyProtection="1">
      <alignment horizontal="center" vertical="center" wrapText="1"/>
      <protection locked="0"/>
    </xf>
    <xf numFmtId="0" fontId="7" fillId="0" borderId="0" xfId="0" applyFont="1" applyAlignment="1">
      <alignment horizontal="center" vertical="center"/>
    </xf>
    <xf numFmtId="0" fontId="7" fillId="0" borderId="0" xfId="0" applyFont="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19" fillId="0" borderId="0" xfId="1" applyNumberFormat="1" applyFont="1" applyFill="1" applyBorder="1" applyAlignment="1" applyProtection="1">
      <alignment horizontal="left" vertical="center" wrapText="1"/>
      <protection locked="0"/>
    </xf>
    <xf numFmtId="0" fontId="59" fillId="0" borderId="0" xfId="0" applyFont="1" applyBorder="1" applyAlignment="1">
      <alignment horizontal="center" vertical="center"/>
    </xf>
    <xf numFmtId="0" fontId="7" fillId="0" borderId="0" xfId="0" applyFont="1" applyBorder="1" applyAlignment="1">
      <alignment horizontal="center" vertical="center"/>
    </xf>
    <xf numFmtId="0" fontId="7" fillId="0" borderId="40" xfId="1" applyNumberFormat="1" applyFont="1" applyFill="1" applyBorder="1" applyAlignment="1">
      <alignment horizontal="left" vertical="center" wrapText="1"/>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0"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26" fillId="0" borderId="0" xfId="0" applyFont="1" applyAlignment="1">
      <alignment horizontal="center" vertical="center" wrapText="1"/>
    </xf>
    <xf numFmtId="4" fontId="45" fillId="0" borderId="0" xfId="0" applyNumberFormat="1" applyFont="1" applyBorder="1" applyAlignment="1">
      <alignment horizontal="center" vertical="center"/>
    </xf>
    <xf numFmtId="0" fontId="35" fillId="0" borderId="0" xfId="0" applyFont="1" applyBorder="1" applyAlignment="1">
      <alignment horizontal="center" vertical="center"/>
    </xf>
    <xf numFmtId="0" fontId="19" fillId="0" borderId="15" xfId="1" applyNumberFormat="1" applyFont="1" applyFill="1" applyBorder="1" applyAlignment="1" applyProtection="1">
      <alignment horizontal="left" vertical="top" wrapText="1"/>
      <protection locked="0"/>
    </xf>
    <xf numFmtId="0" fontId="6" fillId="0" borderId="67" xfId="0" applyNumberFormat="1" applyFont="1" applyBorder="1" applyAlignment="1">
      <alignment horizontal="center" vertical="center"/>
    </xf>
    <xf numFmtId="0" fontId="6" fillId="0" borderId="68" xfId="0" applyNumberFormat="1" applyFont="1" applyBorder="1" applyAlignment="1">
      <alignment horizontal="center" vertical="center"/>
    </xf>
    <xf numFmtId="0" fontId="6" fillId="0" borderId="69"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70" xfId="0" applyNumberFormat="1" applyFont="1" applyBorder="1" applyAlignment="1">
      <alignment horizontal="center" vertical="center"/>
    </xf>
    <xf numFmtId="0" fontId="6" fillId="0" borderId="57" xfId="0" applyNumberFormat="1" applyFont="1" applyBorder="1" applyAlignment="1">
      <alignment horizontal="center" vertical="center"/>
    </xf>
    <xf numFmtId="0" fontId="6" fillId="0" borderId="58" xfId="0" applyNumberFormat="1" applyFont="1" applyBorder="1" applyAlignment="1">
      <alignment horizontal="center" vertical="center"/>
    </xf>
    <xf numFmtId="0" fontId="6" fillId="0" borderId="59" xfId="0" applyNumberFormat="1" applyFont="1" applyBorder="1" applyAlignment="1">
      <alignment horizontal="center" vertical="center"/>
    </xf>
    <xf numFmtId="165" fontId="7" fillId="0" borderId="0" xfId="1" applyNumberFormat="1" applyFont="1" applyFill="1" applyBorder="1" applyAlignment="1">
      <alignment horizontal="center"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12" fillId="0" borderId="0" xfId="0" applyFont="1" applyFill="1" applyAlignment="1">
      <alignment horizontal="left" vertical="center"/>
    </xf>
    <xf numFmtId="0" fontId="12" fillId="0" borderId="1" xfId="0" applyFont="1" applyFill="1" applyBorder="1" applyAlignment="1">
      <alignment horizontal="left" vertical="center"/>
    </xf>
    <xf numFmtId="4" fontId="14" fillId="0" borderId="16" xfId="0" applyNumberFormat="1" applyFont="1" applyBorder="1" applyAlignment="1" applyProtection="1">
      <alignment horizontal="left" vertical="center"/>
    </xf>
    <xf numFmtId="0" fontId="26" fillId="4" borderId="0" xfId="1" applyNumberFormat="1" applyFont="1" applyFill="1" applyBorder="1" applyAlignment="1">
      <alignment horizontal="left" vertical="center" wrapText="1"/>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46" fillId="0" borderId="35" xfId="0" applyFont="1" applyBorder="1" applyAlignment="1" applyProtection="1">
      <alignment horizontal="center" vertical="center"/>
      <protection locked="0"/>
    </xf>
    <xf numFmtId="0" fontId="46" fillId="0" borderId="44" xfId="0" applyFont="1" applyBorder="1" applyAlignment="1" applyProtection="1">
      <alignment horizontal="center" vertical="center"/>
      <protection locked="0"/>
    </xf>
    <xf numFmtId="0" fontId="46" fillId="0" borderId="36" xfId="0" applyFont="1" applyBorder="1" applyAlignment="1" applyProtection="1">
      <alignment horizontal="center" vertical="center"/>
      <protection locked="0"/>
    </xf>
    <xf numFmtId="0" fontId="46" fillId="0" borderId="34" xfId="0" applyFont="1" applyBorder="1" applyAlignment="1" applyProtection="1">
      <alignment horizontal="center" vertical="center"/>
      <protection locked="0"/>
    </xf>
    <xf numFmtId="0" fontId="46" fillId="0" borderId="0" xfId="0" applyFont="1" applyBorder="1" applyAlignment="1" applyProtection="1">
      <alignment horizontal="center" vertical="center"/>
      <protection locked="0"/>
    </xf>
    <xf numFmtId="0" fontId="46" fillId="0" borderId="37" xfId="0" applyFont="1" applyBorder="1" applyAlignment="1" applyProtection="1">
      <alignment horizontal="center" vertical="center"/>
      <protection locked="0"/>
    </xf>
    <xf numFmtId="0" fontId="46" fillId="0" borderId="38" xfId="0" applyFont="1" applyBorder="1" applyAlignment="1" applyProtection="1">
      <alignment horizontal="center" vertical="center"/>
      <protection locked="0"/>
    </xf>
    <xf numFmtId="0" fontId="46" fillId="0" borderId="43" xfId="0" applyFont="1" applyBorder="1" applyAlignment="1" applyProtection="1">
      <alignment horizontal="center" vertical="center"/>
      <protection locked="0"/>
    </xf>
    <xf numFmtId="0" fontId="46" fillId="0" borderId="39" xfId="0" applyFont="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57"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59" xfId="0" applyFont="1" applyBorder="1" applyAlignment="1" applyProtection="1">
      <alignment horizontal="center" vertical="center"/>
      <protection locked="0"/>
    </xf>
    <xf numFmtId="4" fontId="14" fillId="0" borderId="0" xfId="0" applyNumberFormat="1" applyFont="1" applyBorder="1" applyAlignment="1">
      <alignment horizontal="left" vertical="center"/>
    </xf>
    <xf numFmtId="0" fontId="6" fillId="0" borderId="34"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4" fillId="0" borderId="0" xfId="0" applyFont="1" applyAlignment="1">
      <alignment horizontal="center"/>
    </xf>
    <xf numFmtId="0" fontId="3" fillId="0" borderId="3" xfId="1" applyNumberFormat="1" applyFont="1" applyFill="1" applyBorder="1" applyAlignment="1">
      <alignment horizontal="left" vertical="center" wrapText="1"/>
    </xf>
    <xf numFmtId="0" fontId="3" fillId="0" borderId="16" xfId="1" applyNumberFormat="1" applyFont="1" applyFill="1" applyBorder="1" applyAlignment="1">
      <alignment horizontal="left" vertical="center" wrapText="1"/>
    </xf>
    <xf numFmtId="0" fontId="3" fillId="0" borderId="4" xfId="1" applyNumberFormat="1" applyFont="1" applyFill="1" applyBorder="1" applyAlignment="1">
      <alignment horizontal="left" vertical="center" wrapText="1"/>
    </xf>
  </cellXfs>
  <cellStyles count="7">
    <cellStyle name="Hipervínculo" xfId="4" builtinId="8"/>
    <cellStyle name="Millares" xfId="1" builtinId="3"/>
    <cellStyle name="Millares 2" xfId="2" xr:uid="{00000000-0005-0000-0000-000002000000}"/>
    <cellStyle name="Millares 3" xfId="3" xr:uid="{00000000-0005-0000-0000-000003000000}"/>
    <cellStyle name="Normal" xfId="0" builtinId="0"/>
    <cellStyle name="Normal 2 2" xfId="5" xr:uid="{00000000-0005-0000-0000-000005000000}"/>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0FFFF"/>
      <color rgb="FF182951"/>
      <color rgb="FF979797"/>
      <color rgb="FFCFAC65"/>
      <color rgb="FFC1C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219076</xdr:colOff>
      <xdr:row>0</xdr:row>
      <xdr:rowOff>0</xdr:rowOff>
    </xdr:from>
    <xdr:to>
      <xdr:col>3</xdr:col>
      <xdr:colOff>2190750</xdr:colOff>
      <xdr:row>2</xdr:row>
      <xdr:rowOff>200696</xdr:rowOff>
    </xdr:to>
    <xdr:pic>
      <xdr:nvPicPr>
        <xdr:cNvPr id="3" name="Imagen 2">
          <a:extLst>
            <a:ext uri="{FF2B5EF4-FFF2-40B4-BE49-F238E27FC236}">
              <a16:creationId xmlns:a16="http://schemas.microsoft.com/office/drawing/2014/main" id="{792AC0E5-43DB-451F-80B3-D336771861B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686051"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1FD129B5-6329-4B47-AEA8-6A4067FD2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C76BF292-FD23-4229-90EB-55097CA829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21551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BE7F5B9A-38CF-4F24-9892-604ABD413AF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nidades%20compartidas\Compartida%20Presupuesto%20-%20UyCS\Reporte%20ejec%20trim%202024\Personalizados%20Steph%20Salas\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PAO 2024 aprobado"/>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hyperlink" Target="mailto:tatiana.vargas@mtss.go.cr"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meet.google.com/oyq-yvia-jtd?hs=224"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4.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6.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FAC65"/>
  </sheetPr>
  <dimension ref="A5:G13"/>
  <sheetViews>
    <sheetView showGridLines="0" tabSelected="1" zoomScale="80" zoomScaleNormal="80" zoomScaleSheetLayoutView="100" workbookViewId="0">
      <selection activeCell="A5" sqref="A5:E5"/>
    </sheetView>
  </sheetViews>
  <sheetFormatPr baseColWidth="10" defaultColWidth="11.44140625" defaultRowHeight="15.6" x14ac:dyDescent="0.3"/>
  <cols>
    <col min="1" max="1" width="37" style="17" customWidth="1"/>
    <col min="2" max="2" width="34.6640625" style="17" customWidth="1"/>
    <col min="3" max="3" width="25.6640625" style="17" customWidth="1"/>
    <col min="4" max="4" width="37.33203125" style="17" customWidth="1"/>
    <col min="5" max="5" width="28.6640625" style="17" customWidth="1"/>
    <col min="6" max="16384" width="11.44140625" style="17"/>
  </cols>
  <sheetData>
    <row r="5" spans="1:7" ht="19.8" x14ac:dyDescent="0.3">
      <c r="A5" s="486" t="s">
        <v>229</v>
      </c>
      <c r="B5" s="486"/>
      <c r="C5" s="486"/>
      <c r="D5" s="486"/>
      <c r="E5" s="486"/>
    </row>
    <row r="7" spans="1:7" ht="19.8" x14ac:dyDescent="0.3">
      <c r="A7" s="124" t="s">
        <v>170</v>
      </c>
      <c r="B7" s="124" t="s">
        <v>171</v>
      </c>
      <c r="C7" s="491" t="s">
        <v>172</v>
      </c>
      <c r="D7" s="492"/>
      <c r="E7" s="144" t="s">
        <v>243</v>
      </c>
    </row>
    <row r="8" spans="1:7" ht="34.799999999999997" x14ac:dyDescent="0.3">
      <c r="A8" s="145" t="s">
        <v>209</v>
      </c>
      <c r="B8" s="165" t="s">
        <v>281</v>
      </c>
      <c r="C8" s="493" t="s">
        <v>314</v>
      </c>
      <c r="D8" s="487"/>
      <c r="E8" s="164" t="s">
        <v>230</v>
      </c>
    </row>
    <row r="9" spans="1:7" ht="34.799999999999997" x14ac:dyDescent="0.3">
      <c r="A9" s="145" t="s">
        <v>210</v>
      </c>
      <c r="B9" s="165" t="s">
        <v>244</v>
      </c>
      <c r="C9" s="493" t="s">
        <v>313</v>
      </c>
      <c r="D9" s="487"/>
      <c r="E9" s="164" t="s">
        <v>230</v>
      </c>
      <c r="G9"/>
    </row>
    <row r="10" spans="1:7" ht="72.75" customHeight="1" x14ac:dyDescent="0.3">
      <c r="A10" s="145" t="s">
        <v>211</v>
      </c>
      <c r="B10" s="123" t="s">
        <v>245</v>
      </c>
      <c r="C10" s="494" t="s">
        <v>270</v>
      </c>
      <c r="D10" s="495"/>
      <c r="E10" s="164" t="s">
        <v>231</v>
      </c>
    </row>
    <row r="11" spans="1:7" ht="46.8" x14ac:dyDescent="0.3">
      <c r="A11" s="489" t="s">
        <v>212</v>
      </c>
      <c r="B11" s="219" t="s">
        <v>248</v>
      </c>
      <c r="C11" s="493" t="s">
        <v>247</v>
      </c>
      <c r="D11" s="487"/>
      <c r="E11" s="164" t="s">
        <v>246</v>
      </c>
    </row>
    <row r="12" spans="1:7" ht="46.8" x14ac:dyDescent="0.3">
      <c r="A12" s="490"/>
      <c r="B12" s="219" t="s">
        <v>263</v>
      </c>
      <c r="C12" s="496" t="s">
        <v>249</v>
      </c>
      <c r="D12" s="497"/>
      <c r="E12" s="238" t="s">
        <v>231</v>
      </c>
    </row>
    <row r="13" spans="1:7" ht="135" customHeight="1" x14ac:dyDescent="0.3">
      <c r="A13" s="145" t="s">
        <v>251</v>
      </c>
      <c r="B13" s="219" t="s">
        <v>250</v>
      </c>
      <c r="C13" s="487" t="s">
        <v>282</v>
      </c>
      <c r="D13" s="488"/>
      <c r="E13" s="164" t="s">
        <v>231</v>
      </c>
    </row>
  </sheetData>
  <mergeCells count="9">
    <mergeCell ref="A5:E5"/>
    <mergeCell ref="C13:D13"/>
    <mergeCell ref="A11:A12"/>
    <mergeCell ref="C7:D7"/>
    <mergeCell ref="C8:D8"/>
    <mergeCell ref="C9:D9"/>
    <mergeCell ref="C10:D10"/>
    <mergeCell ref="C11:D11"/>
    <mergeCell ref="C12:D12"/>
  </mergeCells>
  <printOptions horizontalCentered="1"/>
  <pageMargins left="0.11811023622047245" right="0.11811023622047245" top="0.35433070866141736" bottom="0.35433070866141736" header="0.11811023622047245" footer="0.11811023622047245"/>
  <pageSetup scale="8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182951"/>
  </sheetPr>
  <dimension ref="A1:H105"/>
  <sheetViews>
    <sheetView showGridLines="0" zoomScale="80" zoomScaleNormal="80" zoomScaleSheetLayoutView="100" workbookViewId="0">
      <selection sqref="A1:G2"/>
    </sheetView>
  </sheetViews>
  <sheetFormatPr baseColWidth="10" defaultColWidth="11.44140625" defaultRowHeight="15.6" x14ac:dyDescent="0.35"/>
  <cols>
    <col min="1" max="1" width="25.44140625" style="7" customWidth="1"/>
    <col min="2" max="2" width="29" style="7" customWidth="1"/>
    <col min="3" max="7" width="18.6640625" style="7" customWidth="1"/>
    <col min="8" max="16384" width="11.44140625" style="7"/>
  </cols>
  <sheetData>
    <row r="1" spans="1:7" s="3" customFormat="1" ht="18" customHeight="1" x14ac:dyDescent="0.35">
      <c r="A1" s="581" t="s">
        <v>114</v>
      </c>
      <c r="B1" s="581"/>
      <c r="C1" s="581"/>
      <c r="D1" s="581"/>
      <c r="E1" s="581"/>
      <c r="F1" s="581"/>
      <c r="G1" s="581"/>
    </row>
    <row r="2" spans="1:7" s="3" customFormat="1" ht="18" customHeight="1" x14ac:dyDescent="0.35">
      <c r="A2" s="581"/>
      <c r="B2" s="581"/>
      <c r="C2" s="581"/>
      <c r="D2" s="581"/>
      <c r="E2" s="581"/>
      <c r="F2" s="581"/>
      <c r="G2" s="581"/>
    </row>
    <row r="3" spans="1:7" s="3" customFormat="1" ht="18" customHeight="1" x14ac:dyDescent="0.4">
      <c r="A3" s="662" t="s">
        <v>151</v>
      </c>
      <c r="B3" s="662"/>
      <c r="C3" s="662"/>
      <c r="D3" s="662"/>
      <c r="E3" s="662"/>
      <c r="F3" s="662"/>
      <c r="G3" s="662"/>
    </row>
    <row r="4" spans="1:7" s="3" customFormat="1" ht="15" customHeight="1" thickBot="1" x14ac:dyDescent="0.4">
      <c r="A4" s="17"/>
      <c r="B4" s="17"/>
      <c r="C4" s="17"/>
      <c r="D4" s="17"/>
      <c r="E4" s="17"/>
      <c r="F4" s="2"/>
      <c r="G4"/>
    </row>
    <row r="5" spans="1:7" s="3" customFormat="1" ht="18" customHeight="1" x14ac:dyDescent="0.35">
      <c r="A5" s="40"/>
      <c r="B5" s="103" t="s">
        <v>22</v>
      </c>
      <c r="C5" s="109" t="str">
        <f>+'1T'!C5</f>
        <v>Becas Postsecundaria</v>
      </c>
      <c r="D5" s="110"/>
      <c r="E5" s="111"/>
      <c r="F5" s="2"/>
      <c r="G5"/>
    </row>
    <row r="6" spans="1:7" s="3" customFormat="1" ht="18" customHeight="1" x14ac:dyDescent="0.35">
      <c r="A6" s="40"/>
      <c r="B6" s="105" t="s">
        <v>33</v>
      </c>
      <c r="C6" s="106" t="str">
        <f>+'1T'!C6</f>
        <v>Ministerio de Educación Pública (MEP)</v>
      </c>
      <c r="D6" s="107"/>
      <c r="E6" s="112"/>
      <c r="F6" s="2"/>
      <c r="G6"/>
    </row>
    <row r="7" spans="1:7" s="3" customFormat="1" ht="18" customHeight="1" thickBot="1" x14ac:dyDescent="0.4">
      <c r="A7" s="40"/>
      <c r="B7" s="108" t="s">
        <v>34</v>
      </c>
      <c r="C7" s="113" t="str">
        <f>+'1T'!C7</f>
        <v>Dirección de Programas de Equidad</v>
      </c>
      <c r="D7" s="114"/>
      <c r="E7" s="115"/>
      <c r="F7" s="2"/>
    </row>
    <row r="8" spans="1:7" ht="15" customHeight="1" x14ac:dyDescent="0.35">
      <c r="A8"/>
      <c r="B8" s="4"/>
      <c r="C8" s="4"/>
      <c r="D8" s="4"/>
      <c r="E8" s="4"/>
      <c r="F8" s="4"/>
    </row>
    <row r="9" spans="1:7" ht="21.9" customHeight="1" x14ac:dyDescent="0.35">
      <c r="A9" s="550" t="s">
        <v>102</v>
      </c>
      <c r="B9" s="550"/>
      <c r="C9" s="550"/>
      <c r="D9" s="550"/>
      <c r="E9" s="550"/>
      <c r="F9" s="550"/>
      <c r="G9" s="550"/>
    </row>
    <row r="10" spans="1:7" ht="15" customHeight="1" x14ac:dyDescent="0.35">
      <c r="A10" s="8"/>
      <c r="B10" s="6"/>
      <c r="C10" s="6"/>
      <c r="D10" s="6"/>
      <c r="E10" s="6"/>
      <c r="F10" s="6"/>
    </row>
    <row r="11" spans="1:7" customFormat="1" ht="18" customHeight="1" x14ac:dyDescent="0.3">
      <c r="A11" s="628" t="s">
        <v>36</v>
      </c>
      <c r="B11" s="628"/>
      <c r="C11" s="628"/>
      <c r="D11" s="628"/>
      <c r="E11" s="628"/>
      <c r="F11" s="628"/>
      <c r="G11" s="628"/>
    </row>
    <row r="12" spans="1:7" customFormat="1" ht="18" customHeight="1" x14ac:dyDescent="0.3">
      <c r="A12" s="628" t="s">
        <v>19</v>
      </c>
      <c r="B12" s="628"/>
      <c r="C12" s="628"/>
      <c r="D12" s="628"/>
      <c r="E12" s="628"/>
      <c r="F12" s="628"/>
      <c r="G12" s="628"/>
    </row>
    <row r="13" spans="1:7" customFormat="1" ht="18" customHeight="1" x14ac:dyDescent="0.3">
      <c r="A13" s="64" t="s">
        <v>17</v>
      </c>
      <c r="B13" s="63" t="s">
        <v>18</v>
      </c>
      <c r="C13" s="64" t="s">
        <v>80</v>
      </c>
      <c r="D13" s="63" t="s">
        <v>81</v>
      </c>
      <c r="E13" s="63" t="s">
        <v>82</v>
      </c>
      <c r="F13" s="91" t="s">
        <v>84</v>
      </c>
      <c r="G13" s="91" t="s">
        <v>13</v>
      </c>
    </row>
    <row r="14" spans="1:7" customFormat="1" ht="18" customHeight="1" x14ac:dyDescent="0.3">
      <c r="A14" s="218" t="s">
        <v>16</v>
      </c>
      <c r="B14" s="60"/>
      <c r="C14" s="221">
        <f>+C16</f>
        <v>1978</v>
      </c>
      <c r="D14" s="221">
        <f t="shared" ref="D14:G14" si="0">+D16</f>
        <v>3060.6666666666665</v>
      </c>
      <c r="E14" s="221">
        <f t="shared" si="0"/>
        <v>3326</v>
      </c>
      <c r="F14" s="221">
        <f t="shared" si="0"/>
        <v>4256</v>
      </c>
      <c r="G14" s="221">
        <f t="shared" si="0"/>
        <v>3155.1666666666665</v>
      </c>
    </row>
    <row r="15" spans="1:7" customFormat="1" ht="15" customHeight="1" x14ac:dyDescent="0.3">
      <c r="A15" s="9"/>
      <c r="B15" s="10"/>
      <c r="C15" s="224"/>
      <c r="D15" s="224"/>
      <c r="E15" s="234"/>
      <c r="F15" s="231"/>
      <c r="G15" s="222"/>
    </row>
    <row r="16" spans="1:7" customFormat="1" ht="18" customHeight="1" x14ac:dyDescent="0.35">
      <c r="A16" s="632" t="s">
        <v>278</v>
      </c>
      <c r="B16" s="220" t="s">
        <v>279</v>
      </c>
      <c r="C16" s="223">
        <f>+'1T'!F18</f>
        <v>1978</v>
      </c>
      <c r="D16" s="223">
        <f>+'2T'!F18</f>
        <v>3060.6666666666665</v>
      </c>
      <c r="E16" s="234">
        <f>+'3T'!F18</f>
        <v>3326</v>
      </c>
      <c r="F16" s="231">
        <f>+'4T'!F18</f>
        <v>4256</v>
      </c>
      <c r="G16" s="225">
        <f>+AVERAGE(C16:F16)</f>
        <v>3155.1666666666665</v>
      </c>
    </row>
    <row r="17" spans="1:8" customFormat="1" ht="18" customHeight="1" x14ac:dyDescent="0.35">
      <c r="A17" s="633"/>
      <c r="B17" s="220" t="s">
        <v>280</v>
      </c>
      <c r="C17" s="223">
        <f>+'1T'!F19</f>
        <v>5860</v>
      </c>
      <c r="D17" s="223">
        <f>+'2T'!F19</f>
        <v>10917</v>
      </c>
      <c r="E17" s="234">
        <f>+'3T'!F19</f>
        <v>7613</v>
      </c>
      <c r="F17" s="235">
        <f>+'4T'!F19</f>
        <v>12479</v>
      </c>
      <c r="G17" s="232">
        <f>+SUM(C17:F17)</f>
        <v>36869</v>
      </c>
    </row>
    <row r="18" spans="1:8" customFormat="1" ht="18" customHeight="1" x14ac:dyDescent="0.3">
      <c r="A18" s="98" t="s">
        <v>154</v>
      </c>
      <c r="B18" s="315" t="s">
        <v>349</v>
      </c>
      <c r="C18" s="217"/>
      <c r="D18" s="217"/>
      <c r="E18" s="217"/>
    </row>
    <row r="19" spans="1:8" customFormat="1" ht="176.25" customHeight="1" x14ac:dyDescent="0.3">
      <c r="A19" s="663" t="s">
        <v>362</v>
      </c>
      <c r="B19" s="664"/>
      <c r="C19" s="664"/>
      <c r="D19" s="664"/>
      <c r="E19" s="664"/>
      <c r="F19" s="664"/>
      <c r="G19" s="665"/>
    </row>
    <row r="20" spans="1:8" customFormat="1" ht="15" customHeight="1" x14ac:dyDescent="0.3">
      <c r="A20" s="20"/>
      <c r="B20" s="20"/>
      <c r="C20" s="20"/>
      <c r="D20" s="21"/>
      <c r="E20" s="21"/>
    </row>
    <row r="21" spans="1:8" customFormat="1" ht="18" customHeight="1" x14ac:dyDescent="0.3">
      <c r="A21" s="628" t="s">
        <v>37</v>
      </c>
      <c r="B21" s="628"/>
      <c r="C21" s="628"/>
      <c r="D21" s="628"/>
      <c r="E21" s="628"/>
      <c r="F21" s="628"/>
    </row>
    <row r="22" spans="1:8" customFormat="1" ht="18" customHeight="1" x14ac:dyDescent="0.3">
      <c r="A22" s="628" t="s">
        <v>20</v>
      </c>
      <c r="B22" s="628"/>
      <c r="C22" s="628"/>
      <c r="D22" s="628"/>
      <c r="E22" s="628"/>
      <c r="F22" s="628"/>
    </row>
    <row r="23" spans="1:8" customFormat="1" ht="18" customHeight="1" x14ac:dyDescent="0.3">
      <c r="A23" s="64" t="s">
        <v>21</v>
      </c>
      <c r="B23" s="64" t="s">
        <v>80</v>
      </c>
      <c r="C23" s="64" t="s">
        <v>81</v>
      </c>
      <c r="D23" s="64" t="s">
        <v>82</v>
      </c>
      <c r="E23" s="64" t="s">
        <v>84</v>
      </c>
      <c r="F23" s="64" t="s">
        <v>13</v>
      </c>
    </row>
    <row r="24" spans="1:8" customFormat="1" ht="18" customHeight="1" x14ac:dyDescent="0.3">
      <c r="A24" s="218" t="s">
        <v>16</v>
      </c>
      <c r="B24" s="67">
        <f>+B26</f>
        <v>418862600</v>
      </c>
      <c r="C24" s="67">
        <f t="shared" ref="C24:F24" si="1">+C26</f>
        <v>799812600</v>
      </c>
      <c r="D24" s="67">
        <f t="shared" si="1"/>
        <v>550603000</v>
      </c>
      <c r="E24" s="67">
        <f t="shared" si="1"/>
        <v>926525800</v>
      </c>
      <c r="F24" s="67">
        <f t="shared" si="1"/>
        <v>2695804000</v>
      </c>
    </row>
    <row r="25" spans="1:8" customFormat="1" ht="15" customHeight="1" x14ac:dyDescent="0.3">
      <c r="A25" s="227"/>
      <c r="B25" s="236"/>
      <c r="C25" s="236"/>
      <c r="D25" s="233"/>
      <c r="E25" s="226"/>
      <c r="F25" s="236"/>
    </row>
    <row r="26" spans="1:8" customFormat="1" ht="18" customHeight="1" x14ac:dyDescent="0.3">
      <c r="A26" s="50" t="s">
        <v>278</v>
      </c>
      <c r="B26" s="51">
        <f>+'1T'!F30</f>
        <v>418862600</v>
      </c>
      <c r="C26" s="32">
        <f>+'2T'!F30</f>
        <v>799812600</v>
      </c>
      <c r="D26" s="233">
        <f>+'3T'!F29</f>
        <v>550603000</v>
      </c>
      <c r="E26" s="237">
        <f>+'4T'!F29</f>
        <v>926525800</v>
      </c>
      <c r="F26" s="230">
        <f>+SUM(B26:E26)</f>
        <v>2695804000</v>
      </c>
    </row>
    <row r="27" spans="1:8" customFormat="1" ht="18" customHeight="1" x14ac:dyDescent="0.3">
      <c r="A27" s="98" t="s">
        <v>154</v>
      </c>
      <c r="B27" s="216" t="s">
        <v>363</v>
      </c>
      <c r="C27" s="52"/>
      <c r="D27" s="52"/>
    </row>
    <row r="28" spans="1:8" customFormat="1" ht="132" customHeight="1" x14ac:dyDescent="0.3">
      <c r="A28" s="547" t="s">
        <v>364</v>
      </c>
      <c r="B28" s="548"/>
      <c r="C28" s="548"/>
      <c r="D28" s="548"/>
      <c r="E28" s="548"/>
      <c r="F28" s="548"/>
    </row>
    <row r="29" spans="1:8" customFormat="1" ht="18" customHeight="1" x14ac:dyDescent="0.3"/>
    <row r="31" spans="1:8" ht="21" customHeight="1" x14ac:dyDescent="0.35">
      <c r="A31" s="550" t="s">
        <v>103</v>
      </c>
      <c r="B31" s="550"/>
      <c r="C31" s="550"/>
      <c r="D31" s="550"/>
      <c r="E31" s="550"/>
      <c r="F31" s="550"/>
      <c r="G31" s="550"/>
      <c r="H31" s="205"/>
    </row>
    <row r="32" spans="1:8" ht="9.9" customHeight="1" x14ac:dyDescent="0.35">
      <c r="A32" s="2"/>
      <c r="B32" s="2"/>
      <c r="C32" s="2"/>
      <c r="D32" s="2"/>
      <c r="E32" s="2"/>
      <c r="F32" s="2"/>
    </row>
    <row r="33" spans="1:7" x14ac:dyDescent="0.35">
      <c r="A33" s="538" t="s">
        <v>65</v>
      </c>
      <c r="B33" s="538"/>
      <c r="C33" s="538"/>
      <c r="D33" s="538"/>
      <c r="E33" s="538"/>
      <c r="F33" s="538"/>
      <c r="G33" s="538"/>
    </row>
    <row r="34" spans="1:7" ht="17.25" customHeight="1" x14ac:dyDescent="0.35">
      <c r="A34" s="536" t="s">
        <v>66</v>
      </c>
      <c r="B34" s="536"/>
      <c r="C34" s="536"/>
      <c r="D34" s="536"/>
      <c r="E34" s="536"/>
      <c r="F34" s="536"/>
      <c r="G34" s="536"/>
    </row>
    <row r="35" spans="1:7" x14ac:dyDescent="0.35">
      <c r="A35" s="538" t="s">
        <v>51</v>
      </c>
      <c r="B35" s="538"/>
      <c r="C35" s="538"/>
      <c r="D35" s="538"/>
      <c r="E35" s="538"/>
      <c r="F35" s="538"/>
      <c r="G35" s="538"/>
    </row>
    <row r="36" spans="1:7" ht="35.1" customHeight="1" x14ac:dyDescent="0.35">
      <c r="A36" s="65" t="s">
        <v>53</v>
      </c>
      <c r="B36" s="65" t="s">
        <v>141</v>
      </c>
      <c r="C36" s="65" t="s">
        <v>80</v>
      </c>
      <c r="D36" s="65" t="s">
        <v>81</v>
      </c>
      <c r="E36" s="65" t="s">
        <v>82</v>
      </c>
      <c r="F36" s="65" t="s">
        <v>83</v>
      </c>
      <c r="G36" s="65" t="s">
        <v>13</v>
      </c>
    </row>
    <row r="37" spans="1:7" ht="18" customHeight="1" x14ac:dyDescent="0.35">
      <c r="A37" s="57" t="s">
        <v>16</v>
      </c>
      <c r="B37" s="66"/>
      <c r="C37" s="58">
        <f>+C39</f>
        <v>1030599654</v>
      </c>
      <c r="D37" s="58">
        <f t="shared" ref="D37:G37" si="2">+D39</f>
        <v>384388584.88</v>
      </c>
      <c r="E37" s="58">
        <f t="shared" si="2"/>
        <v>977557147.80000007</v>
      </c>
      <c r="F37" s="58">
        <f t="shared" si="2"/>
        <v>437550031.76999998</v>
      </c>
      <c r="G37" s="58">
        <f t="shared" si="2"/>
        <v>2830095418.4500003</v>
      </c>
    </row>
    <row r="38" spans="1:7" ht="9.9" customHeight="1" x14ac:dyDescent="0.35">
      <c r="A38" s="9"/>
      <c r="B38" s="27"/>
      <c r="C38" s="11"/>
      <c r="D38" s="11"/>
      <c r="E38" s="11"/>
      <c r="F38" s="11"/>
      <c r="G38" s="28"/>
    </row>
    <row r="39" spans="1:7" ht="18" customHeight="1" x14ac:dyDescent="0.35">
      <c r="A39" s="544" t="s">
        <v>152</v>
      </c>
      <c r="B39" s="544"/>
      <c r="C39" s="68">
        <f>+C40</f>
        <v>1030599654</v>
      </c>
      <c r="D39" s="68">
        <f>+D40</f>
        <v>384388584.88</v>
      </c>
      <c r="E39" s="68">
        <f t="shared" ref="E39:G42" si="3">+E40</f>
        <v>977557147.80000007</v>
      </c>
      <c r="F39" s="68">
        <f>+F40</f>
        <v>437550031.76999998</v>
      </c>
      <c r="G39" s="68">
        <f t="shared" si="3"/>
        <v>2830095418.4500003</v>
      </c>
    </row>
    <row r="40" spans="1:7" x14ac:dyDescent="0.35">
      <c r="A40" s="127" t="s">
        <v>188</v>
      </c>
      <c r="B40" s="131" t="s">
        <v>183</v>
      </c>
      <c r="C40" s="148">
        <f>+C41</f>
        <v>1030599654</v>
      </c>
      <c r="D40" s="148">
        <f t="shared" ref="D40:D42" si="4">+D41</f>
        <v>384388584.88</v>
      </c>
      <c r="E40" s="148">
        <f t="shared" si="3"/>
        <v>977557147.80000007</v>
      </c>
      <c r="F40" s="148">
        <f t="shared" si="3"/>
        <v>437550031.76999998</v>
      </c>
      <c r="G40" s="149">
        <f>+C40+D40+E40+F40</f>
        <v>2830095418.4500003</v>
      </c>
    </row>
    <row r="41" spans="1:7" x14ac:dyDescent="0.35">
      <c r="A41" s="127" t="s">
        <v>187</v>
      </c>
      <c r="B41" s="131" t="s">
        <v>158</v>
      </c>
      <c r="C41" s="12">
        <f>+C42</f>
        <v>1030599654</v>
      </c>
      <c r="D41" s="12">
        <f t="shared" si="4"/>
        <v>384388584.88</v>
      </c>
      <c r="E41" s="12">
        <f t="shared" si="3"/>
        <v>977557147.80000007</v>
      </c>
      <c r="F41" s="12">
        <f t="shared" si="3"/>
        <v>437550031.76999998</v>
      </c>
      <c r="G41" s="42">
        <f>+C41+D41+E41+F41</f>
        <v>2830095418.4500003</v>
      </c>
    </row>
    <row r="42" spans="1:7" x14ac:dyDescent="0.35">
      <c r="A42" s="127" t="s">
        <v>186</v>
      </c>
      <c r="B42" s="131" t="s">
        <v>184</v>
      </c>
      <c r="C42" s="31">
        <f>+C43</f>
        <v>1030599654</v>
      </c>
      <c r="D42" s="31">
        <f t="shared" si="4"/>
        <v>384388584.88</v>
      </c>
      <c r="E42" s="31">
        <f t="shared" si="3"/>
        <v>977557147.80000007</v>
      </c>
      <c r="F42" s="31">
        <f t="shared" si="3"/>
        <v>437550031.76999998</v>
      </c>
      <c r="G42" s="43">
        <f>+C42+D42+E42+F42</f>
        <v>2830095418.4500003</v>
      </c>
    </row>
    <row r="43" spans="1:7" x14ac:dyDescent="0.35">
      <c r="A43" s="280" t="s">
        <v>189</v>
      </c>
      <c r="B43" s="281" t="s">
        <v>203</v>
      </c>
      <c r="C43" s="298">
        <f>+'1T'!F96</f>
        <v>1030599654</v>
      </c>
      <c r="D43" s="298">
        <f>+'2T'!F93</f>
        <v>384388584.88</v>
      </c>
      <c r="E43" s="298">
        <f>+'3T'!F88</f>
        <v>977557147.80000007</v>
      </c>
      <c r="F43" s="298">
        <f>+'4T'!F85</f>
        <v>437550031.76999998</v>
      </c>
      <c r="G43" s="299">
        <f>+C43+D43+E43+F43</f>
        <v>2830095418.4500003</v>
      </c>
    </row>
    <row r="44" spans="1:7" ht="9.9" customHeight="1" x14ac:dyDescent="0.35">
      <c r="A44" s="146"/>
      <c r="B44" s="147"/>
      <c r="C44" s="44"/>
      <c r="D44" s="44"/>
      <c r="E44" s="44"/>
      <c r="F44" s="44"/>
      <c r="G44" s="45"/>
    </row>
    <row r="45" spans="1:7" x14ac:dyDescent="0.35">
      <c r="A45" s="659" t="s">
        <v>365</v>
      </c>
      <c r="B45" s="659"/>
      <c r="C45" s="659"/>
      <c r="D45" s="659"/>
      <c r="E45" s="659"/>
      <c r="F45" s="2"/>
    </row>
    <row r="46" spans="1:7" ht="85.5" customHeight="1" x14ac:dyDescent="0.35">
      <c r="A46" s="660" t="s">
        <v>366</v>
      </c>
      <c r="B46" s="661"/>
      <c r="C46" s="661"/>
      <c r="D46" s="661"/>
      <c r="E46" s="661"/>
      <c r="F46" s="661"/>
      <c r="G46" s="661"/>
    </row>
    <row r="47" spans="1:7" ht="9.9" customHeight="1" x14ac:dyDescent="0.35">
      <c r="A47" s="15"/>
      <c r="B47" s="26"/>
      <c r="C47" s="14"/>
      <c r="D47" s="23"/>
      <c r="E47" s="23"/>
      <c r="F47" s="2"/>
    </row>
    <row r="48" spans="1:7" x14ac:dyDescent="0.35">
      <c r="A48" s="538" t="s">
        <v>68</v>
      </c>
      <c r="B48" s="538"/>
      <c r="C48" s="538"/>
      <c r="D48" s="538"/>
      <c r="E48" s="538"/>
      <c r="F48" s="538"/>
      <c r="G48" s="538"/>
    </row>
    <row r="49" spans="1:7" ht="17.25" customHeight="1" x14ac:dyDescent="0.35">
      <c r="A49" s="536" t="s">
        <v>52</v>
      </c>
      <c r="B49" s="536"/>
      <c r="C49" s="536"/>
      <c r="D49" s="536"/>
      <c r="E49" s="536"/>
      <c r="F49" s="536"/>
      <c r="G49" s="536"/>
    </row>
    <row r="50" spans="1:7" x14ac:dyDescent="0.35">
      <c r="A50" s="538" t="s">
        <v>51</v>
      </c>
      <c r="B50" s="538"/>
      <c r="C50" s="538"/>
      <c r="D50" s="538"/>
      <c r="E50" s="538"/>
      <c r="F50" s="538"/>
      <c r="G50" s="538"/>
    </row>
    <row r="51" spans="1:7" ht="35.1" customHeight="1" x14ac:dyDescent="0.35">
      <c r="A51" s="65" t="s">
        <v>53</v>
      </c>
      <c r="B51" s="65" t="s">
        <v>141</v>
      </c>
      <c r="C51" s="65" t="s">
        <v>80</v>
      </c>
      <c r="D51" s="65" t="s">
        <v>81</v>
      </c>
      <c r="E51" s="65" t="s">
        <v>82</v>
      </c>
      <c r="F51" s="65" t="s">
        <v>84</v>
      </c>
      <c r="G51" s="65" t="s">
        <v>13</v>
      </c>
    </row>
    <row r="52" spans="1:7" ht="18" customHeight="1" x14ac:dyDescent="0.35">
      <c r="A52" s="57" t="s">
        <v>16</v>
      </c>
      <c r="B52" s="66"/>
      <c r="C52" s="58">
        <f>+C54</f>
        <v>418862600</v>
      </c>
      <c r="D52" s="58">
        <f t="shared" ref="D52:G52" si="5">+D54</f>
        <v>799812600</v>
      </c>
      <c r="E52" s="58">
        <f t="shared" si="5"/>
        <v>550603000</v>
      </c>
      <c r="F52" s="58">
        <f t="shared" si="5"/>
        <v>926525800</v>
      </c>
      <c r="G52" s="58">
        <f t="shared" si="5"/>
        <v>2695804000</v>
      </c>
    </row>
    <row r="53" spans="1:7" ht="15" customHeight="1" x14ac:dyDescent="0.35">
      <c r="A53" s="9"/>
      <c r="B53" s="27"/>
      <c r="C53" s="11"/>
      <c r="D53" s="11"/>
      <c r="E53" s="11"/>
      <c r="F53" s="28"/>
      <c r="G53" s="28"/>
    </row>
    <row r="54" spans="1:7" x14ac:dyDescent="0.35">
      <c r="A54" s="544" t="s">
        <v>55</v>
      </c>
      <c r="B54" s="544"/>
      <c r="C54" s="68">
        <f>+SUM(C55:C64)</f>
        <v>418862600</v>
      </c>
      <c r="D54" s="68">
        <f>+SUM(D55:D64)</f>
        <v>799812600</v>
      </c>
      <c r="E54" s="68">
        <f>+SUM(E55:E64)</f>
        <v>550603000</v>
      </c>
      <c r="F54" s="68">
        <f>+SUM(F55:F64)</f>
        <v>926525800</v>
      </c>
      <c r="G54" s="68">
        <f>+SUM(G55:G64)</f>
        <v>2695804000</v>
      </c>
    </row>
    <row r="55" spans="1:7" hidden="1" x14ac:dyDescent="0.35">
      <c r="A55" s="127">
        <v>0</v>
      </c>
      <c r="B55" s="131" t="s">
        <v>173</v>
      </c>
      <c r="C55" s="12">
        <f>+'1T'!F122</f>
        <v>0</v>
      </c>
      <c r="D55" s="12">
        <f>+'2T'!F118</f>
        <v>0</v>
      </c>
      <c r="E55" s="12">
        <f>+'3T'!F111</f>
        <v>0</v>
      </c>
      <c r="F55" s="12">
        <f>+'4T'!F108</f>
        <v>0</v>
      </c>
      <c r="G55" s="42">
        <f>+C55+D55+E55+F55</f>
        <v>0</v>
      </c>
    </row>
    <row r="56" spans="1:7" hidden="1" x14ac:dyDescent="0.35">
      <c r="A56" s="127">
        <v>1</v>
      </c>
      <c r="B56" s="131" t="s">
        <v>160</v>
      </c>
      <c r="C56" s="12">
        <f>+'1T'!F123</f>
        <v>0</v>
      </c>
      <c r="D56" s="12">
        <f>+'2T'!F119</f>
        <v>0</v>
      </c>
      <c r="E56" s="12">
        <f>+'3T'!F112</f>
        <v>0</v>
      </c>
      <c r="F56" s="12">
        <f>+'4T'!F109</f>
        <v>0</v>
      </c>
      <c r="G56" s="42">
        <f t="shared" ref="G56:G59" si="6">+C56+D56+E56+F56</f>
        <v>0</v>
      </c>
    </row>
    <row r="57" spans="1:7" hidden="1" x14ac:dyDescent="0.35">
      <c r="A57" s="127">
        <v>2</v>
      </c>
      <c r="B57" s="131" t="s">
        <v>174</v>
      </c>
      <c r="C57" s="12">
        <f>+'1T'!F124</f>
        <v>0</v>
      </c>
      <c r="D57" s="12">
        <f>+'2T'!F120</f>
        <v>0</v>
      </c>
      <c r="E57" s="12">
        <f>+'3T'!F113</f>
        <v>0</v>
      </c>
      <c r="F57" s="12">
        <f>+'4T'!F110</f>
        <v>0</v>
      </c>
      <c r="G57" s="42">
        <f t="shared" si="6"/>
        <v>0</v>
      </c>
    </row>
    <row r="58" spans="1:7" hidden="1" x14ac:dyDescent="0.35">
      <c r="A58" s="127">
        <v>3</v>
      </c>
      <c r="B58" s="131" t="s">
        <v>175</v>
      </c>
      <c r="C58" s="12">
        <f>+'1T'!F125</f>
        <v>0</v>
      </c>
      <c r="D58" s="12">
        <f>+'2T'!F121</f>
        <v>0</v>
      </c>
      <c r="E58" s="12">
        <f>+'3T'!F114</f>
        <v>0</v>
      </c>
      <c r="F58" s="12">
        <f>+'4T'!F111</f>
        <v>0</v>
      </c>
      <c r="G58" s="42">
        <f t="shared" si="6"/>
        <v>0</v>
      </c>
    </row>
    <row r="59" spans="1:7" hidden="1" x14ac:dyDescent="0.35">
      <c r="A59" s="127">
        <v>4</v>
      </c>
      <c r="B59" s="131" t="s">
        <v>176</v>
      </c>
      <c r="C59" s="12">
        <f>+'1T'!F126</f>
        <v>0</v>
      </c>
      <c r="D59" s="12">
        <f>+'2T'!F122</f>
        <v>0</v>
      </c>
      <c r="E59" s="12">
        <f>+'3T'!F115</f>
        <v>0</v>
      </c>
      <c r="F59" s="12">
        <f>+'4T'!F112</f>
        <v>0</v>
      </c>
      <c r="G59" s="42">
        <f t="shared" si="6"/>
        <v>0</v>
      </c>
    </row>
    <row r="60" spans="1:7" hidden="1" x14ac:dyDescent="0.35">
      <c r="A60" s="127">
        <v>5</v>
      </c>
      <c r="B60" s="131" t="s">
        <v>177</v>
      </c>
      <c r="C60" s="12">
        <f>+'1T'!F127</f>
        <v>0</v>
      </c>
      <c r="D60" s="12">
        <f>+'2T'!F123</f>
        <v>0</v>
      </c>
      <c r="E60" s="12">
        <f>+'3T'!F116</f>
        <v>0</v>
      </c>
      <c r="F60" s="12">
        <f>+'4T'!F113</f>
        <v>0</v>
      </c>
      <c r="G60" s="43">
        <f>+C60+D60+E60+F60</f>
        <v>0</v>
      </c>
    </row>
    <row r="61" spans="1:7" hidden="1" x14ac:dyDescent="0.35">
      <c r="A61" s="127">
        <v>6</v>
      </c>
      <c r="B61" s="131" t="s">
        <v>158</v>
      </c>
      <c r="C61" s="12">
        <f>+'1T'!F128</f>
        <v>418862600</v>
      </c>
      <c r="D61" s="12">
        <f>+'2T'!F124</f>
        <v>799812600</v>
      </c>
      <c r="E61" s="12">
        <f>+'3T'!F117</f>
        <v>550603000</v>
      </c>
      <c r="F61" s="12">
        <f>+'4T'!F114</f>
        <v>926525800</v>
      </c>
      <c r="G61" s="43">
        <f t="shared" ref="G61:G64" si="7">+C61+D61+E61+F61</f>
        <v>2695804000</v>
      </c>
    </row>
    <row r="62" spans="1:7" hidden="1" x14ac:dyDescent="0.35">
      <c r="A62" s="127">
        <v>7</v>
      </c>
      <c r="B62" s="131" t="s">
        <v>159</v>
      </c>
      <c r="C62" s="12">
        <f>+'1T'!F129</f>
        <v>0</v>
      </c>
      <c r="D62" s="12">
        <f>+'2T'!F125</f>
        <v>0</v>
      </c>
      <c r="E62" s="12">
        <f>+'3T'!F118</f>
        <v>0</v>
      </c>
      <c r="F62" s="12">
        <f>+'4T'!F115</f>
        <v>0</v>
      </c>
      <c r="G62" s="43">
        <f t="shared" si="7"/>
        <v>0</v>
      </c>
    </row>
    <row r="63" spans="1:7" hidden="1" x14ac:dyDescent="0.35">
      <c r="A63" s="127">
        <v>8</v>
      </c>
      <c r="B63" s="131" t="s">
        <v>178</v>
      </c>
      <c r="C63" s="12">
        <f>+'1T'!F130</f>
        <v>0</v>
      </c>
      <c r="D63" s="12">
        <f>+'2T'!F126</f>
        <v>0</v>
      </c>
      <c r="E63" s="12">
        <f>+'3T'!F119</f>
        <v>0</v>
      </c>
      <c r="F63" s="12">
        <f>+'4T'!F116</f>
        <v>0</v>
      </c>
      <c r="G63" s="43">
        <f t="shared" si="7"/>
        <v>0</v>
      </c>
    </row>
    <row r="64" spans="1:7" hidden="1" x14ac:dyDescent="0.35">
      <c r="A64" s="127">
        <v>9</v>
      </c>
      <c r="B64" s="131" t="s">
        <v>179</v>
      </c>
      <c r="C64" s="12">
        <f>+'1T'!F131</f>
        <v>0</v>
      </c>
      <c r="D64" s="12">
        <f>+'2T'!F127</f>
        <v>0</v>
      </c>
      <c r="E64" s="12">
        <f>+'3T'!F120</f>
        <v>0</v>
      </c>
      <c r="F64" s="12">
        <f>+'4T'!F117</f>
        <v>0</v>
      </c>
      <c r="G64" s="43">
        <f t="shared" si="7"/>
        <v>0</v>
      </c>
    </row>
    <row r="65" spans="1:7" ht="15" hidden="1" customHeight="1" x14ac:dyDescent="0.35">
      <c r="A65" s="17"/>
      <c r="B65" s="17"/>
      <c r="C65" s="33"/>
      <c r="D65" s="33"/>
      <c r="E65" s="33"/>
      <c r="F65" s="33"/>
      <c r="G65" s="33"/>
    </row>
    <row r="66" spans="1:7" hidden="1" x14ac:dyDescent="0.35">
      <c r="A66" s="544" t="s">
        <v>192</v>
      </c>
      <c r="B66" s="544"/>
      <c r="C66" s="68">
        <f>+C67</f>
        <v>0</v>
      </c>
      <c r="D66" s="68">
        <f>+D67</f>
        <v>0</v>
      </c>
      <c r="E66" s="68">
        <f>+E67</f>
        <v>0</v>
      </c>
      <c r="F66" s="68">
        <f>+F67</f>
        <v>0</v>
      </c>
      <c r="G66" s="68">
        <f>+G67</f>
        <v>0</v>
      </c>
    </row>
    <row r="67" spans="1:7" hidden="1" x14ac:dyDescent="0.35">
      <c r="A67" s="127">
        <v>6</v>
      </c>
      <c r="B67" s="131" t="s">
        <v>158</v>
      </c>
      <c r="C67" s="31">
        <f>+C68</f>
        <v>0</v>
      </c>
      <c r="D67" s="31">
        <f t="shared" ref="D67:G67" si="8">+D68</f>
        <v>0</v>
      </c>
      <c r="E67" s="31">
        <f t="shared" si="8"/>
        <v>0</v>
      </c>
      <c r="F67" s="31">
        <f t="shared" si="8"/>
        <v>0</v>
      </c>
      <c r="G67" s="43">
        <f t="shared" si="8"/>
        <v>0</v>
      </c>
    </row>
    <row r="68" spans="1:7" hidden="1" x14ac:dyDescent="0.35">
      <c r="A68" s="284" t="s">
        <v>191</v>
      </c>
      <c r="B68" s="285" t="s">
        <v>190</v>
      </c>
      <c r="C68" s="296">
        <f>+'1T'!F135</f>
        <v>0</v>
      </c>
      <c r="D68" s="296">
        <f>+'2T'!F131</f>
        <v>0</v>
      </c>
      <c r="E68" s="296">
        <f>+'3T'!F123</f>
        <v>0</v>
      </c>
      <c r="F68" s="296">
        <f>+'4T'!F121</f>
        <v>0</v>
      </c>
      <c r="G68" s="297">
        <f>+C68+D68+E68+F68</f>
        <v>0</v>
      </c>
    </row>
    <row r="69" spans="1:7" hidden="1" x14ac:dyDescent="0.35">
      <c r="A69" s="545" t="s">
        <v>56</v>
      </c>
      <c r="B69" s="545"/>
      <c r="C69" s="545"/>
      <c r="D69" s="545"/>
      <c r="E69" s="545"/>
      <c r="F69" s="545"/>
    </row>
    <row r="70" spans="1:7" x14ac:dyDescent="0.35">
      <c r="A70" s="659" t="s">
        <v>367</v>
      </c>
      <c r="B70" s="659"/>
      <c r="C70" s="659"/>
      <c r="D70" s="659"/>
      <c r="E70" s="659"/>
      <c r="F70" s="659"/>
    </row>
    <row r="71" spans="1:7" x14ac:dyDescent="0.35">
      <c r="A71" s="29"/>
      <c r="B71" s="27"/>
      <c r="C71" s="17"/>
      <c r="D71" s="17"/>
      <c r="E71" s="17"/>
      <c r="F71" s="2"/>
    </row>
    <row r="72" spans="1:7" x14ac:dyDescent="0.35">
      <c r="A72" s="538" t="s">
        <v>70</v>
      </c>
      <c r="B72" s="538"/>
      <c r="C72" s="538"/>
      <c r="D72" s="538"/>
      <c r="E72" s="538"/>
      <c r="F72" s="538"/>
    </row>
    <row r="73" spans="1:7" x14ac:dyDescent="0.35">
      <c r="A73" s="538" t="s">
        <v>71</v>
      </c>
      <c r="B73" s="538"/>
      <c r="C73" s="538"/>
      <c r="D73" s="538"/>
      <c r="E73" s="538"/>
      <c r="F73" s="538"/>
    </row>
    <row r="74" spans="1:7" x14ac:dyDescent="0.35">
      <c r="A74" s="538" t="s">
        <v>51</v>
      </c>
      <c r="B74" s="538"/>
      <c r="C74" s="538"/>
      <c r="D74" s="538"/>
      <c r="E74" s="538"/>
      <c r="F74" s="538"/>
    </row>
    <row r="75" spans="1:7" x14ac:dyDescent="0.35">
      <c r="A75" s="65" t="s">
        <v>69</v>
      </c>
      <c r="B75" s="65" t="s">
        <v>80</v>
      </c>
      <c r="C75" s="65" t="s">
        <v>81</v>
      </c>
      <c r="D75" s="65" t="s">
        <v>82</v>
      </c>
      <c r="E75" s="65" t="s">
        <v>83</v>
      </c>
      <c r="F75" s="65" t="s">
        <v>13</v>
      </c>
    </row>
    <row r="76" spans="1:7" x14ac:dyDescent="0.35">
      <c r="A76" s="84" t="s">
        <v>72</v>
      </c>
      <c r="B76" s="85">
        <f>+'1T'!E147</f>
        <v>0</v>
      </c>
      <c r="C76" s="85">
        <f>+'2T'!E142</f>
        <v>611737054</v>
      </c>
      <c r="D76" s="85">
        <f>+'3T'!E134</f>
        <v>196313038.88</v>
      </c>
      <c r="E76" s="85">
        <f>+'4T'!E131</f>
        <v>623267186.68000007</v>
      </c>
      <c r="F76" s="85">
        <f>+B76</f>
        <v>0</v>
      </c>
    </row>
    <row r="77" spans="1:7" x14ac:dyDescent="0.35">
      <c r="A77" s="84" t="s">
        <v>73</v>
      </c>
      <c r="B77" s="85">
        <f>+'1T'!F98</f>
        <v>1030599654</v>
      </c>
      <c r="C77" s="85">
        <f>+'2T'!F95</f>
        <v>384388584.88</v>
      </c>
      <c r="D77" s="85">
        <f>+'3T'!F90</f>
        <v>977557147.80000007</v>
      </c>
      <c r="E77" s="85">
        <f>+'4T'!F87</f>
        <v>437550031.76999998</v>
      </c>
      <c r="F77" s="85">
        <f>+B77+C77+D77+E77</f>
        <v>2830095418.4500003</v>
      </c>
    </row>
    <row r="78" spans="1:7" x14ac:dyDescent="0.35">
      <c r="A78" s="70" t="s">
        <v>98</v>
      </c>
      <c r="B78" s="71">
        <f>+B76+B77</f>
        <v>1030599654</v>
      </c>
      <c r="C78" s="71">
        <f t="shared" ref="C78:E78" si="9">+C76+C77</f>
        <v>996125638.88</v>
      </c>
      <c r="D78" s="71">
        <f t="shared" si="9"/>
        <v>1173870186.6800001</v>
      </c>
      <c r="E78" s="71">
        <f t="shared" si="9"/>
        <v>1060817218.45</v>
      </c>
      <c r="F78" s="71">
        <f>+F76+F77</f>
        <v>2830095418.4500003</v>
      </c>
    </row>
    <row r="79" spans="1:7" x14ac:dyDescent="0.35">
      <c r="A79" s="84" t="s">
        <v>143</v>
      </c>
      <c r="B79" s="85">
        <f>+'1T'!F121</f>
        <v>418862600</v>
      </c>
      <c r="C79" s="85">
        <f>+'2T'!F117</f>
        <v>799812600</v>
      </c>
      <c r="D79" s="85">
        <f>+'3T'!F110</f>
        <v>550603000</v>
      </c>
      <c r="E79" s="85">
        <f>+'4T'!F107</f>
        <v>926525800</v>
      </c>
      <c r="F79" s="85">
        <f>+B79+C79+D79+E79</f>
        <v>2695804000</v>
      </c>
    </row>
    <row r="80" spans="1:7" x14ac:dyDescent="0.35">
      <c r="A80" s="70" t="s">
        <v>99</v>
      </c>
      <c r="B80" s="71">
        <f>+B78-B79</f>
        <v>611737054</v>
      </c>
      <c r="C80" s="71">
        <f t="shared" ref="C80:E80" si="10">+C78-C79</f>
        <v>196313038.88</v>
      </c>
      <c r="D80" s="71">
        <f t="shared" si="10"/>
        <v>623267186.68000007</v>
      </c>
      <c r="E80" s="94">
        <f t="shared" si="10"/>
        <v>134291418.45000005</v>
      </c>
      <c r="F80" s="94">
        <f>+F78-F79</f>
        <v>134291418.45000029</v>
      </c>
      <c r="G80" s="151"/>
    </row>
    <row r="81" spans="1:6" x14ac:dyDescent="0.35">
      <c r="A81" s="591" t="s">
        <v>367</v>
      </c>
      <c r="B81" s="591"/>
      <c r="C81" s="591"/>
      <c r="D81" s="591"/>
      <c r="E81" s="25"/>
      <c r="F81" s="2"/>
    </row>
    <row r="82" spans="1:6" x14ac:dyDescent="0.35">
      <c r="A82" s="35"/>
      <c r="B82" s="35"/>
      <c r="C82" s="35"/>
      <c r="D82" s="35"/>
      <c r="E82" s="25"/>
      <c r="F82" s="2"/>
    </row>
    <row r="83" spans="1:6" hidden="1" x14ac:dyDescent="0.35">
      <c r="A83" s="538" t="s">
        <v>120</v>
      </c>
      <c r="B83" s="538"/>
      <c r="C83" s="538"/>
      <c r="D83" s="538"/>
      <c r="E83" s="538"/>
      <c r="F83" s="538"/>
    </row>
    <row r="84" spans="1:6" ht="17.25" hidden="1" customHeight="1" x14ac:dyDescent="0.35">
      <c r="A84" s="536" t="s">
        <v>121</v>
      </c>
      <c r="B84" s="536"/>
      <c r="C84" s="536"/>
      <c r="D84" s="536"/>
      <c r="E84" s="536"/>
      <c r="F84" s="536"/>
    </row>
    <row r="85" spans="1:6" hidden="1" x14ac:dyDescent="0.35">
      <c r="A85" s="510" t="s">
        <v>51</v>
      </c>
      <c r="B85" s="510"/>
      <c r="C85" s="510"/>
      <c r="D85" s="510"/>
      <c r="E85" s="510"/>
      <c r="F85" s="510"/>
    </row>
    <row r="86" spans="1:6" hidden="1" x14ac:dyDescent="0.35">
      <c r="A86" s="139" t="s">
        <v>69</v>
      </c>
      <c r="B86" s="139"/>
      <c r="C86" s="139" t="s">
        <v>80</v>
      </c>
      <c r="D86" s="139" t="s">
        <v>81</v>
      </c>
      <c r="E86" s="139" t="s">
        <v>82</v>
      </c>
      <c r="F86" s="139" t="s">
        <v>84</v>
      </c>
    </row>
    <row r="87" spans="1:6" hidden="1" x14ac:dyDescent="0.35">
      <c r="A87" s="132" t="s">
        <v>193</v>
      </c>
      <c r="B87" s="132"/>
      <c r="C87" s="125"/>
      <c r="D87" s="125"/>
      <c r="E87" s="152"/>
      <c r="F87" s="153"/>
    </row>
    <row r="88" spans="1:6" hidden="1" x14ac:dyDescent="0.35">
      <c r="A88" s="84" t="s">
        <v>122</v>
      </c>
      <c r="B88" s="23"/>
      <c r="C88" s="89">
        <f>+'1T'!D169</f>
        <v>0</v>
      </c>
      <c r="D88" s="89">
        <f>+'2T'!D162</f>
        <v>0</v>
      </c>
      <c r="E88" s="89">
        <f>+'3T'!D155</f>
        <v>0</v>
      </c>
      <c r="F88" s="89">
        <f>+'4T'!D151</f>
        <v>0</v>
      </c>
    </row>
    <row r="89" spans="1:6" hidden="1" x14ac:dyDescent="0.35">
      <c r="A89" s="84" t="s">
        <v>123</v>
      </c>
      <c r="B89" s="23"/>
      <c r="C89" s="89">
        <f>+'1T'!D170</f>
        <v>0</v>
      </c>
      <c r="D89" s="89">
        <f>+'2T'!D163</f>
        <v>0</v>
      </c>
      <c r="E89" s="89">
        <f>+'3T'!D156</f>
        <v>0</v>
      </c>
      <c r="F89" s="89">
        <f>+'4T'!D152</f>
        <v>0</v>
      </c>
    </row>
    <row r="90" spans="1:6" hidden="1" x14ac:dyDescent="0.35">
      <c r="A90" s="134" t="s">
        <v>213</v>
      </c>
      <c r="B90" s="134"/>
      <c r="C90" s="71">
        <f>+C88+C89</f>
        <v>0</v>
      </c>
      <c r="D90" s="71">
        <f>+D88+D89</f>
        <v>0</v>
      </c>
      <c r="E90" s="71">
        <f t="shared" ref="E90:F90" si="11">+E88+E89</f>
        <v>0</v>
      </c>
      <c r="F90" s="71">
        <f t="shared" si="11"/>
        <v>0</v>
      </c>
    </row>
    <row r="91" spans="1:6" hidden="1" x14ac:dyDescent="0.35">
      <c r="A91" s="84"/>
      <c r="B91" s="23"/>
      <c r="C91" s="89"/>
      <c r="D91" s="89"/>
      <c r="E91" s="25"/>
      <c r="F91" s="2"/>
    </row>
    <row r="92" spans="1:6" hidden="1" x14ac:dyDescent="0.35">
      <c r="A92" s="132" t="s">
        <v>194</v>
      </c>
      <c r="B92" s="132"/>
      <c r="C92" s="125" t="s">
        <v>80</v>
      </c>
      <c r="D92" s="125" t="s">
        <v>81</v>
      </c>
      <c r="E92" s="139" t="s">
        <v>82</v>
      </c>
      <c r="F92" s="139" t="s">
        <v>84</v>
      </c>
    </row>
    <row r="93" spans="1:6" hidden="1" x14ac:dyDescent="0.35">
      <c r="A93" s="84" t="s">
        <v>122</v>
      </c>
      <c r="B93" s="23"/>
      <c r="C93" s="89">
        <f>+'1T'!D174</f>
        <v>0</v>
      </c>
      <c r="D93" s="89">
        <f>+'2T'!D167</f>
        <v>0</v>
      </c>
      <c r="E93" s="89">
        <f>+'3T'!D160</f>
        <v>0</v>
      </c>
      <c r="F93" s="89">
        <f>+'4T'!D156</f>
        <v>0</v>
      </c>
    </row>
    <row r="94" spans="1:6" hidden="1" x14ac:dyDescent="0.35">
      <c r="A94" s="84" t="s">
        <v>195</v>
      </c>
      <c r="B94" s="23"/>
      <c r="C94" s="89">
        <f>+'1T'!D175</f>
        <v>0</v>
      </c>
      <c r="D94" s="89">
        <f>+'2T'!D168</f>
        <v>0</v>
      </c>
      <c r="E94" s="89">
        <f>+'3T'!D161</f>
        <v>0</v>
      </c>
      <c r="F94" s="89">
        <f>+'4T'!D157</f>
        <v>0</v>
      </c>
    </row>
    <row r="95" spans="1:6" hidden="1" x14ac:dyDescent="0.35">
      <c r="A95" s="134" t="s">
        <v>196</v>
      </c>
      <c r="B95" s="134"/>
      <c r="C95" s="71">
        <f>+C93+C94</f>
        <v>0</v>
      </c>
      <c r="D95" s="71">
        <f>+D93+D94</f>
        <v>0</v>
      </c>
      <c r="E95" s="71">
        <f t="shared" ref="E95:F95" si="12">+E93+E94</f>
        <v>0</v>
      </c>
      <c r="F95" s="71">
        <f t="shared" si="12"/>
        <v>0</v>
      </c>
    </row>
    <row r="96" spans="1:6" hidden="1" x14ac:dyDescent="0.35">
      <c r="A96" s="84"/>
      <c r="B96" s="23"/>
      <c r="C96" s="85"/>
      <c r="D96" s="85"/>
      <c r="E96" s="25"/>
      <c r="F96" s="2"/>
    </row>
    <row r="97" spans="1:8" hidden="1" x14ac:dyDescent="0.35">
      <c r="A97" s="132" t="s">
        <v>197</v>
      </c>
      <c r="B97" s="132"/>
      <c r="C97" s="125" t="s">
        <v>80</v>
      </c>
      <c r="D97" s="125" t="s">
        <v>81</v>
      </c>
      <c r="E97" s="139" t="s">
        <v>82</v>
      </c>
      <c r="F97" s="139" t="s">
        <v>84</v>
      </c>
    </row>
    <row r="98" spans="1:8" hidden="1" x14ac:dyDescent="0.35">
      <c r="A98" s="84" t="s">
        <v>122</v>
      </c>
      <c r="B98" s="23"/>
      <c r="C98" s="89">
        <f>+'1T'!D179</f>
        <v>0</v>
      </c>
      <c r="D98" s="89">
        <f>+'2T'!D172</f>
        <v>0</v>
      </c>
      <c r="E98" s="89">
        <f>+'3T'!D165</f>
        <v>0</v>
      </c>
      <c r="F98" s="89">
        <f>+'4T'!D161</f>
        <v>0</v>
      </c>
    </row>
    <row r="99" spans="1:8" hidden="1" x14ac:dyDescent="0.35">
      <c r="A99" s="84" t="s">
        <v>123</v>
      </c>
      <c r="B99" s="23"/>
      <c r="C99" s="89">
        <f>+'1T'!D180</f>
        <v>0</v>
      </c>
      <c r="D99" s="89">
        <f>+'2T'!D173</f>
        <v>0</v>
      </c>
      <c r="E99" s="89">
        <f>+'3T'!D166</f>
        <v>0</v>
      </c>
      <c r="F99" s="89">
        <f>+'4T'!D162</f>
        <v>0</v>
      </c>
      <c r="H99"/>
    </row>
    <row r="100" spans="1:8" hidden="1" x14ac:dyDescent="0.35">
      <c r="A100" s="134" t="s">
        <v>198</v>
      </c>
      <c r="B100" s="134"/>
      <c r="C100" s="135">
        <f>+C98+C99</f>
        <v>0</v>
      </c>
      <c r="D100" s="135">
        <f>+D98+D99</f>
        <v>0</v>
      </c>
      <c r="E100" s="135">
        <f t="shared" ref="E100:F100" si="13">+E98+E99</f>
        <v>0</v>
      </c>
      <c r="F100" s="135">
        <f t="shared" si="13"/>
        <v>0</v>
      </c>
      <c r="H100"/>
    </row>
    <row r="101" spans="1:8" hidden="1" x14ac:dyDescent="0.35">
      <c r="A101" s="136" t="s">
        <v>199</v>
      </c>
      <c r="B101" s="96"/>
      <c r="C101" s="133"/>
      <c r="D101"/>
      <c r="E101"/>
      <c r="F101"/>
    </row>
    <row r="102" spans="1:8" hidden="1" x14ac:dyDescent="0.35">
      <c r="A102"/>
      <c r="B102"/>
      <c r="C102"/>
      <c r="D102"/>
      <c r="E102"/>
      <c r="F102"/>
    </row>
    <row r="103" spans="1:8" x14ac:dyDescent="0.35">
      <c r="A103"/>
      <c r="B103"/>
      <c r="C103"/>
      <c r="D103"/>
      <c r="E103"/>
      <c r="F103"/>
      <c r="G103"/>
    </row>
    <row r="104" spans="1:8" x14ac:dyDescent="0.35">
      <c r="A104" s="617" t="s">
        <v>113</v>
      </c>
      <c r="B104" s="617"/>
      <c r="C104" s="617"/>
      <c r="D104" s="617"/>
      <c r="E104" s="617"/>
      <c r="F104" s="617"/>
      <c r="G104"/>
    </row>
    <row r="105" spans="1:8" x14ac:dyDescent="0.35">
      <c r="A105"/>
      <c r="B105"/>
      <c r="C105"/>
      <c r="D105"/>
      <c r="E105"/>
      <c r="F105"/>
      <c r="G105"/>
    </row>
  </sheetData>
  <mergeCells count="32">
    <mergeCell ref="A1:G2"/>
    <mergeCell ref="A74:F74"/>
    <mergeCell ref="A81:D81"/>
    <mergeCell ref="A54:B54"/>
    <mergeCell ref="A66:B66"/>
    <mergeCell ref="A69:F69"/>
    <mergeCell ref="A3:G3"/>
    <mergeCell ref="A70:F70"/>
    <mergeCell ref="A72:F72"/>
    <mergeCell ref="A73:F73"/>
    <mergeCell ref="A50:G50"/>
    <mergeCell ref="A21:F21"/>
    <mergeCell ref="A11:G11"/>
    <mergeCell ref="A19:G19"/>
    <mergeCell ref="A9:G9"/>
    <mergeCell ref="A12:G12"/>
    <mergeCell ref="A16:A17"/>
    <mergeCell ref="A104:F104"/>
    <mergeCell ref="A84:F84"/>
    <mergeCell ref="A85:F85"/>
    <mergeCell ref="A83:F83"/>
    <mergeCell ref="A28:F28"/>
    <mergeCell ref="A39:B39"/>
    <mergeCell ref="A33:G33"/>
    <mergeCell ref="A34:G34"/>
    <mergeCell ref="A35:G35"/>
    <mergeCell ref="A31:G31"/>
    <mergeCell ref="A49:G49"/>
    <mergeCell ref="A48:G48"/>
    <mergeCell ref="A22:F22"/>
    <mergeCell ref="A45:E45"/>
    <mergeCell ref="A46:G46"/>
  </mergeCells>
  <dataValidations count="7">
    <dataValidation allowBlank="1" showInputMessage="1" showErrorMessage="1" promptTitle="Advertencia" prompt="Se recomienda leer cuidadosamente las indicaciones dispuestas en la parte inferior de esta tabla. " sqref="A76" xr:uid="{00000000-0002-0000-0B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40:A42 A55" xr:uid="{00000000-0002-0000-0B00-000001000000}"/>
    <dataValidation allowBlank="1" showInputMessage="1" showErrorMessage="1" promptTitle="Advertencia" prompt="El nombre de la partida debe ser de acuerdo al Clasificador de los Ingresos del Sector Público. " sqref="B40:B42 B55" xr:uid="{00000000-0002-0000-0B00-000002000000}"/>
    <dataValidation allowBlank="1" showInputMessage="1" showErrorMessage="1" promptTitle="Advertencia" prompt="Esta tabla solo la deben completar la unidades ejecutoras que por Ley específica estén facultadas para estimar superávits." sqref="D92" xr:uid="{00000000-0002-0000-0B00-000003000000}"/>
    <dataValidation allowBlank="1" showInputMessage="1" showErrorMessage="1" promptTitle="Advertencia" prompt="Esta tabla solo la deben completar la unidades ejecutoras que por Ley específica estén facultadas para estimar y re presupuestar superávits." sqref="A84" xr:uid="{00000000-0002-0000-0B00-000004000000}"/>
    <dataValidation allowBlank="1" showInputMessage="1" showErrorMessage="1" promptTitle="Recordatorio" prompt="El superávit libre debe ser reintegrado a más tardar el 31 de marzo,_x000a_de acuerdo al  Decreto Nº 43189-MTSS, artículo 66. " sqref="A89:A91 A93:A96 A98:A100" xr:uid="{00000000-0002-0000-0B00-000005000000}"/>
    <dataValidation allowBlank="1" showInputMessage="1" showErrorMessage="1" promptTitle="Advertencia" prompt="Debe coincidir con el monto reportado en la Liquidación Prespuestaria 2023, caso contrario se debe justificar en el espacio de observaciones. " sqref="D96 C92 D91:D92" xr:uid="{00000000-0002-0000-0B00-000006000000}"/>
  </dataValidations>
  <printOptions horizontalCentered="1"/>
  <pageMargins left="0.31496062992125984" right="0.31496062992125984" top="0.55118110236220474" bottom="0.55118110236220474" header="0.19685039370078741" footer="0.11811023622047245"/>
  <pageSetup scale="67" orientation="portrait" r:id="rId1"/>
  <headerFooter>
    <oddFooter>&amp;L&amp;"Palatino Linotype,Normal"&amp;K979797&amp;D&amp;C&amp;"Palatino Linotype,Normal"&amp;K979797Reporte ejecución programática y presupuestaria (Anual)&amp;R&amp;"Palatino Linotype,Normal"&amp;K979797&amp;P</oddFooter>
  </headerFooter>
  <rowBreaks count="2" manualBreakCount="2">
    <brk id="30" max="6" man="1"/>
    <brk id="70" max="6" man="1"/>
  </rowBreaks>
  <ignoredErrors>
    <ignoredError sqref="C14:G17" evalError="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FAC65"/>
  </sheetPr>
  <dimension ref="A1:Q96"/>
  <sheetViews>
    <sheetView showGridLines="0" zoomScale="80" zoomScaleNormal="80" zoomScaleSheetLayoutView="100" workbookViewId="0">
      <selection activeCell="A5" sqref="A5:D5"/>
    </sheetView>
  </sheetViews>
  <sheetFormatPr baseColWidth="10" defaultColWidth="10.88671875" defaultRowHeight="15.6" x14ac:dyDescent="0.3"/>
  <cols>
    <col min="1" max="1" width="31" style="17" customWidth="1"/>
    <col min="2" max="2" width="32" style="17" customWidth="1"/>
    <col min="3" max="6" width="31" style="17" customWidth="1"/>
    <col min="7" max="16384" width="10.88671875" style="17"/>
  </cols>
  <sheetData>
    <row r="1" spans="1:6" ht="15" customHeight="1" x14ac:dyDescent="0.3"/>
    <row r="2" spans="1:6" ht="15" customHeight="1" x14ac:dyDescent="0.3"/>
    <row r="3" spans="1:6" ht="15" customHeight="1" x14ac:dyDescent="0.3"/>
    <row r="4" spans="1:6" ht="15" customHeight="1" x14ac:dyDescent="0.3"/>
    <row r="5" spans="1:6" ht="42.6" customHeight="1" x14ac:dyDescent="0.3">
      <c r="A5" s="486" t="s">
        <v>79</v>
      </c>
      <c r="B5" s="486"/>
      <c r="C5" s="486"/>
      <c r="D5" s="486"/>
      <c r="E5" s="24"/>
      <c r="F5" s="24"/>
    </row>
    <row r="6" spans="1:6" ht="9.9" customHeight="1" x14ac:dyDescent="0.3">
      <c r="A6" s="239"/>
      <c r="B6" s="239"/>
      <c r="C6" s="239"/>
      <c r="D6" s="239"/>
      <c r="E6" s="24"/>
      <c r="F6" s="24"/>
    </row>
    <row r="7" spans="1:6" ht="16.2" customHeight="1" x14ac:dyDescent="0.3">
      <c r="A7" s="240" t="s">
        <v>88</v>
      </c>
      <c r="B7" s="239"/>
      <c r="C7" s="239"/>
      <c r="D7" s="239"/>
      <c r="E7" s="24"/>
      <c r="F7" s="24"/>
    </row>
    <row r="8" spans="1:6" ht="9.9" customHeight="1" x14ac:dyDescent="0.3">
      <c r="A8" s="241"/>
      <c r="B8" s="241"/>
      <c r="C8" s="241"/>
      <c r="D8" s="241"/>
      <c r="E8" s="46"/>
      <c r="F8" s="46"/>
    </row>
    <row r="9" spans="1:6" ht="50.1" customHeight="1" x14ac:dyDescent="0.3">
      <c r="A9" s="499" t="s">
        <v>90</v>
      </c>
      <c r="B9" s="499"/>
      <c r="C9" s="499"/>
      <c r="D9" s="499"/>
      <c r="E9" s="46"/>
      <c r="F9" s="46"/>
    </row>
    <row r="10" spans="1:6" ht="9.9" customHeight="1" x14ac:dyDescent="0.3">
      <c r="A10" s="241"/>
      <c r="B10" s="241"/>
      <c r="C10" s="241"/>
      <c r="D10" s="241"/>
      <c r="E10" s="46"/>
      <c r="F10" s="46"/>
    </row>
    <row r="11" spans="1:6" ht="87.9" customHeight="1" x14ac:dyDescent="0.3">
      <c r="A11" s="500" t="s">
        <v>87</v>
      </c>
      <c r="B11" s="500"/>
      <c r="C11" s="500"/>
      <c r="D11" s="500"/>
      <c r="E11" s="46"/>
      <c r="F11" s="46"/>
    </row>
    <row r="12" spans="1:6" ht="9.9" customHeight="1" x14ac:dyDescent="0.3">
      <c r="A12" s="242"/>
      <c r="B12" s="242"/>
      <c r="C12" s="242"/>
      <c r="D12" s="242"/>
      <c r="E12" s="46"/>
      <c r="F12" s="46"/>
    </row>
    <row r="13" spans="1:6" ht="105" customHeight="1" x14ac:dyDescent="0.3">
      <c r="A13" s="501" t="s">
        <v>264</v>
      </c>
      <c r="B13" s="501"/>
      <c r="C13" s="501"/>
      <c r="D13" s="501"/>
      <c r="E13" s="46"/>
      <c r="F13" s="46"/>
    </row>
    <row r="14" spans="1:6" ht="9.9" customHeight="1" x14ac:dyDescent="0.3">
      <c r="A14" s="243"/>
      <c r="B14" s="243"/>
      <c r="C14" s="243"/>
      <c r="D14" s="243"/>
      <c r="E14" s="46"/>
      <c r="F14" s="46"/>
    </row>
    <row r="15" spans="1:6" ht="80.099999999999994" customHeight="1" x14ac:dyDescent="0.3">
      <c r="A15" s="499" t="s">
        <v>105</v>
      </c>
      <c r="B15" s="499"/>
      <c r="C15" s="499"/>
      <c r="D15" s="499"/>
      <c r="E15" s="46"/>
      <c r="F15" s="46"/>
    </row>
    <row r="16" spans="1:6" ht="9.9" customHeight="1" x14ac:dyDescent="0.3">
      <c r="A16" s="241"/>
      <c r="B16" s="241"/>
      <c r="C16" s="241"/>
      <c r="D16" s="241"/>
      <c r="E16" s="46"/>
      <c r="F16" s="46"/>
    </row>
    <row r="17" spans="1:17" ht="20.399999999999999" customHeight="1" x14ac:dyDescent="0.3">
      <c r="A17" s="502" t="s">
        <v>89</v>
      </c>
      <c r="B17" s="502"/>
      <c r="C17" s="502"/>
      <c r="D17" s="502"/>
      <c r="E17" s="46"/>
      <c r="F17" s="46"/>
    </row>
    <row r="18" spans="1:17" ht="20.100000000000001" customHeight="1" x14ac:dyDescent="0.3">
      <c r="A18" s="39" t="s">
        <v>26</v>
      </c>
    </row>
    <row r="19" spans="1:17" ht="120" customHeight="1" x14ac:dyDescent="0.3">
      <c r="A19" s="503" t="s">
        <v>292</v>
      </c>
      <c r="B19" s="503"/>
      <c r="C19" s="503"/>
      <c r="D19" s="503"/>
      <c r="F19" s="46"/>
    </row>
    <row r="20" spans="1:17" ht="20.100000000000001" customHeight="1" x14ac:dyDescent="0.3">
      <c r="A20" s="39" t="s">
        <v>86</v>
      </c>
    </row>
    <row r="21" spans="1:17" ht="5.0999999999999996" customHeight="1" x14ac:dyDescent="0.3"/>
    <row r="22" spans="1:17" ht="18" customHeight="1" x14ac:dyDescent="0.3">
      <c r="A22" s="499" t="s">
        <v>283</v>
      </c>
      <c r="B22" s="499"/>
      <c r="C22" s="499"/>
      <c r="D22" s="499"/>
      <c r="E22" s="46"/>
      <c r="F22" s="46"/>
      <c r="G22" s="46"/>
      <c r="H22" s="46"/>
      <c r="I22" s="46"/>
      <c r="J22" s="46"/>
      <c r="K22" s="46"/>
      <c r="L22" s="46"/>
      <c r="M22" s="46"/>
      <c r="N22" s="46"/>
      <c r="O22" s="46"/>
      <c r="P22" s="46"/>
      <c r="Q22" s="46"/>
    </row>
    <row r="23" spans="1:17" ht="5.0999999999999996" customHeight="1" x14ac:dyDescent="0.3">
      <c r="A23" s="241"/>
      <c r="B23" s="241"/>
      <c r="C23" s="241"/>
      <c r="D23" s="241"/>
      <c r="E23" s="46"/>
      <c r="F23" s="46"/>
      <c r="G23" s="46"/>
      <c r="H23" s="46"/>
      <c r="I23" s="46"/>
      <c r="J23" s="46"/>
      <c r="K23" s="46"/>
      <c r="L23" s="46"/>
      <c r="M23" s="46"/>
      <c r="N23" s="46"/>
      <c r="O23" s="46"/>
      <c r="P23" s="46"/>
      <c r="Q23" s="46"/>
    </row>
    <row r="24" spans="1:17" ht="34.5" customHeight="1" x14ac:dyDescent="0.3">
      <c r="A24" s="504" t="s">
        <v>284</v>
      </c>
      <c r="B24" s="504"/>
      <c r="C24" s="504"/>
      <c r="D24" s="504"/>
      <c r="E24" s="46"/>
      <c r="F24" s="46"/>
      <c r="G24" s="46"/>
      <c r="H24" s="46"/>
      <c r="I24" s="46"/>
      <c r="J24" s="46"/>
      <c r="K24" s="46"/>
      <c r="L24" s="46"/>
      <c r="M24" s="46"/>
      <c r="N24" s="46"/>
      <c r="O24" s="46"/>
      <c r="P24" s="46"/>
      <c r="Q24" s="46"/>
    </row>
    <row r="25" spans="1:17" ht="9.9" customHeight="1" x14ac:dyDescent="0.3">
      <c r="A25" s="241"/>
      <c r="B25" s="241"/>
      <c r="C25" s="241"/>
      <c r="D25" s="241"/>
      <c r="E25" s="46"/>
      <c r="F25" s="46"/>
      <c r="G25" s="46"/>
      <c r="H25" s="46"/>
      <c r="I25" s="46"/>
      <c r="J25" s="46"/>
      <c r="K25" s="46"/>
      <c r="L25" s="46"/>
      <c r="M25" s="46"/>
      <c r="N25" s="46"/>
      <c r="O25" s="46"/>
      <c r="P25" s="46"/>
      <c r="Q25" s="46"/>
    </row>
    <row r="26" spans="1:17" ht="20.100000000000001" customHeight="1" x14ac:dyDescent="0.3">
      <c r="A26" s="498" t="s">
        <v>232</v>
      </c>
      <c r="B26" s="498"/>
      <c r="C26" s="498"/>
      <c r="D26" s="498"/>
    </row>
    <row r="27" spans="1:17" ht="18" customHeight="1" x14ac:dyDescent="0.3">
      <c r="A27" s="17" t="s">
        <v>233</v>
      </c>
    </row>
    <row r="28" spans="1:17" ht="18" customHeight="1" x14ac:dyDescent="0.3">
      <c r="A28" s="17" t="s">
        <v>106</v>
      </c>
    </row>
    <row r="29" spans="1:17" ht="32.1" customHeight="1" x14ac:dyDescent="0.3">
      <c r="A29" s="499" t="s">
        <v>107</v>
      </c>
      <c r="B29" s="499"/>
      <c r="C29" s="499"/>
      <c r="D29" s="499"/>
    </row>
    <row r="30" spans="1:17" ht="9.9" customHeight="1" x14ac:dyDescent="0.3"/>
    <row r="31" spans="1:17" ht="20.100000000000001" customHeight="1" x14ac:dyDescent="0.3">
      <c r="A31" s="498" t="s">
        <v>234</v>
      </c>
      <c r="B31" s="498"/>
      <c r="C31" s="498"/>
      <c r="D31" s="498"/>
    </row>
    <row r="32" spans="1:17" ht="18" customHeight="1" x14ac:dyDescent="0.3">
      <c r="A32" s="17" t="s">
        <v>285</v>
      </c>
    </row>
    <row r="33" spans="1:6" ht="18" customHeight="1" x14ac:dyDescent="0.3">
      <c r="A33" s="17" t="s">
        <v>106</v>
      </c>
    </row>
    <row r="34" spans="1:6" ht="32.1" customHeight="1" x14ac:dyDescent="0.3">
      <c r="A34" s="499" t="s">
        <v>107</v>
      </c>
      <c r="B34" s="499"/>
      <c r="C34" s="499"/>
      <c r="D34" s="499"/>
    </row>
    <row r="35" spans="1:6" ht="9.9" customHeight="1" x14ac:dyDescent="0.3"/>
    <row r="36" spans="1:6" ht="35.1" customHeight="1" x14ac:dyDescent="0.3">
      <c r="A36" s="505" t="s">
        <v>235</v>
      </c>
      <c r="B36" s="505"/>
      <c r="C36" s="505"/>
      <c r="D36" s="505"/>
    </row>
    <row r="37" spans="1:6" ht="18" customHeight="1" x14ac:dyDescent="0.3">
      <c r="A37" s="17" t="s">
        <v>108</v>
      </c>
    </row>
    <row r="38" spans="1:6" ht="18" customHeight="1" x14ac:dyDescent="0.3">
      <c r="A38" s="499" t="s">
        <v>109</v>
      </c>
      <c r="B38" s="499"/>
      <c r="C38" s="499"/>
      <c r="D38" s="499"/>
    </row>
    <row r="39" spans="1:6" ht="9.9" customHeight="1" x14ac:dyDescent="0.3">
      <c r="A39" s="17" t="s">
        <v>85</v>
      </c>
    </row>
    <row r="40" spans="1:6" ht="20.100000000000001" customHeight="1" x14ac:dyDescent="0.3">
      <c r="A40" s="505" t="s">
        <v>236</v>
      </c>
      <c r="B40" s="505"/>
      <c r="C40" s="505"/>
      <c r="D40" s="505"/>
    </row>
    <row r="41" spans="1:6" ht="18" customHeight="1" x14ac:dyDescent="0.3">
      <c r="A41" s="17" t="s">
        <v>108</v>
      </c>
    </row>
    <row r="42" spans="1:6" ht="32.1" customHeight="1" x14ac:dyDescent="0.3">
      <c r="A42" s="499" t="s">
        <v>293</v>
      </c>
      <c r="B42" s="499"/>
      <c r="C42" s="499"/>
      <c r="D42" s="499"/>
    </row>
    <row r="43" spans="1:6" ht="9.9" customHeight="1" x14ac:dyDescent="0.3"/>
    <row r="44" spans="1:6" ht="33" customHeight="1" x14ac:dyDescent="0.3">
      <c r="A44" s="504" t="s">
        <v>286</v>
      </c>
      <c r="B44" s="504"/>
      <c r="C44" s="504"/>
      <c r="D44" s="504"/>
    </row>
    <row r="45" spans="1:6" ht="9.9" customHeight="1" x14ac:dyDescent="0.3"/>
    <row r="46" spans="1:6" ht="20.100000000000001" customHeight="1" x14ac:dyDescent="0.35">
      <c r="A46" s="505" t="s">
        <v>237</v>
      </c>
      <c r="B46" s="505"/>
      <c r="C46" s="505"/>
      <c r="D46" s="505"/>
      <c r="E46" s="7"/>
      <c r="F46" s="24"/>
    </row>
    <row r="47" spans="1:6" ht="18" customHeight="1" x14ac:dyDescent="0.3">
      <c r="A47" s="17" t="s">
        <v>214</v>
      </c>
    </row>
    <row r="48" spans="1:6" ht="18" customHeight="1" x14ac:dyDescent="0.3">
      <c r="A48" s="17" t="s">
        <v>110</v>
      </c>
    </row>
    <row r="49" spans="1:6" ht="9.9" customHeight="1" x14ac:dyDescent="0.3"/>
    <row r="50" spans="1:6" ht="35.1" customHeight="1" x14ac:dyDescent="0.3">
      <c r="A50" s="505" t="s">
        <v>238</v>
      </c>
      <c r="B50" s="505"/>
      <c r="C50" s="505"/>
      <c r="D50" s="505"/>
    </row>
    <row r="51" spans="1:6" ht="48" customHeight="1" x14ac:dyDescent="0.3">
      <c r="A51" s="499" t="s">
        <v>215</v>
      </c>
      <c r="B51" s="499"/>
      <c r="C51" s="499"/>
      <c r="D51" s="499"/>
    </row>
    <row r="52" spans="1:6" ht="18" customHeight="1" x14ac:dyDescent="0.3">
      <c r="A52" s="17" t="s">
        <v>111</v>
      </c>
    </row>
    <row r="53" spans="1:6" ht="9.9" customHeight="1" x14ac:dyDescent="0.3"/>
    <row r="54" spans="1:6" ht="35.1" customHeight="1" x14ac:dyDescent="0.3">
      <c r="A54" s="505" t="s">
        <v>239</v>
      </c>
      <c r="B54" s="505"/>
      <c r="C54" s="505"/>
      <c r="D54" s="505"/>
      <c r="E54" s="4"/>
      <c r="F54" s="4"/>
    </row>
    <row r="55" spans="1:6" ht="48" customHeight="1" x14ac:dyDescent="0.3">
      <c r="A55" s="499" t="s">
        <v>216</v>
      </c>
      <c r="B55" s="499"/>
      <c r="C55" s="499"/>
      <c r="D55" s="499"/>
    </row>
    <row r="56" spans="1:6" ht="30" customHeight="1" x14ac:dyDescent="0.3">
      <c r="A56" s="499" t="s">
        <v>217</v>
      </c>
      <c r="B56" s="499"/>
      <c r="C56" s="499"/>
      <c r="D56" s="499"/>
    </row>
    <row r="57" spans="1:6" ht="9.9" customHeight="1" x14ac:dyDescent="0.3"/>
    <row r="58" spans="1:6" ht="20.100000000000001" customHeight="1" x14ac:dyDescent="0.3">
      <c r="A58" s="505" t="s">
        <v>240</v>
      </c>
      <c r="B58" s="505"/>
      <c r="C58" s="505"/>
      <c r="D58" s="505"/>
      <c r="E58" s="24"/>
      <c r="F58" s="24"/>
    </row>
    <row r="59" spans="1:6" ht="18" customHeight="1" x14ac:dyDescent="0.3">
      <c r="A59" s="17" t="s">
        <v>218</v>
      </c>
    </row>
    <row r="60" spans="1:6" ht="18" customHeight="1" x14ac:dyDescent="0.3">
      <c r="A60" s="17" t="s">
        <v>112</v>
      </c>
    </row>
    <row r="61" spans="1:6" ht="9.9" customHeight="1" x14ac:dyDescent="0.3"/>
    <row r="62" spans="1:6" ht="17.399999999999999" x14ac:dyDescent="0.3">
      <c r="A62" s="505" t="s">
        <v>241</v>
      </c>
      <c r="B62" s="505"/>
      <c r="C62" s="505"/>
      <c r="D62" s="505"/>
    </row>
    <row r="63" spans="1:6" ht="31.5" customHeight="1" x14ac:dyDescent="0.3">
      <c r="A63" s="499" t="s">
        <v>156</v>
      </c>
      <c r="B63" s="499"/>
      <c r="C63" s="499"/>
      <c r="D63" s="499"/>
    </row>
    <row r="64" spans="1:6" ht="18" customHeight="1" x14ac:dyDescent="0.3">
      <c r="A64" s="17" t="s">
        <v>157</v>
      </c>
    </row>
    <row r="65" spans="1:4" ht="9.9" customHeight="1" x14ac:dyDescent="0.3"/>
    <row r="66" spans="1:4" ht="19.8" x14ac:dyDescent="0.3">
      <c r="A66" s="47" t="s">
        <v>91</v>
      </c>
    </row>
    <row r="67" spans="1:4" ht="84.9" customHeight="1" x14ac:dyDescent="0.3">
      <c r="A67" s="499" t="s">
        <v>275</v>
      </c>
      <c r="B67" s="499"/>
      <c r="C67" s="499"/>
      <c r="D67" s="499"/>
    </row>
    <row r="68" spans="1:4" ht="9.9" customHeight="1" x14ac:dyDescent="0.3">
      <c r="A68" s="241"/>
      <c r="B68" s="241"/>
      <c r="C68" s="241"/>
      <c r="D68" s="241"/>
    </row>
    <row r="69" spans="1:4" ht="33" customHeight="1" x14ac:dyDescent="0.3">
      <c r="A69" s="499" t="s">
        <v>94</v>
      </c>
      <c r="B69" s="499"/>
      <c r="C69" s="499"/>
      <c r="D69" s="499"/>
    </row>
    <row r="70" spans="1:4" ht="18" customHeight="1" x14ac:dyDescent="0.3">
      <c r="A70" s="24" t="s">
        <v>92</v>
      </c>
      <c r="C70" s="48" t="s">
        <v>93</v>
      </c>
      <c r="D70" s="49"/>
    </row>
    <row r="71" spans="1:4" ht="18" customHeight="1" x14ac:dyDescent="0.3">
      <c r="A71" s="24" t="s">
        <v>101</v>
      </c>
      <c r="C71" s="48" t="s">
        <v>100</v>
      </c>
      <c r="D71" s="49"/>
    </row>
    <row r="72" spans="1:4" ht="18" customHeight="1" x14ac:dyDescent="0.3">
      <c r="A72" s="24" t="s">
        <v>255</v>
      </c>
      <c r="C72" s="48" t="s">
        <v>169</v>
      </c>
    </row>
    <row r="73" spans="1:4" ht="9.9" customHeight="1" x14ac:dyDescent="0.3">
      <c r="A73" s="24"/>
      <c r="C73" s="48"/>
    </row>
    <row r="74" spans="1:4" ht="32.25" customHeight="1" x14ac:dyDescent="0.3">
      <c r="A74" s="499" t="s">
        <v>294</v>
      </c>
      <c r="B74" s="499"/>
      <c r="C74" s="499"/>
      <c r="D74" s="499"/>
    </row>
    <row r="75" spans="1:4" ht="18" customHeight="1" x14ac:dyDescent="0.3">
      <c r="A75" s="17" t="s">
        <v>265</v>
      </c>
      <c r="B75" s="150"/>
    </row>
    <row r="76" spans="1:4" ht="18" customHeight="1" x14ac:dyDescent="0.3">
      <c r="A76" s="17" t="s">
        <v>266</v>
      </c>
      <c r="B76" s="150"/>
    </row>
    <row r="77" spans="1:4" ht="18" customHeight="1" x14ac:dyDescent="0.3">
      <c r="A77" s="17" t="s">
        <v>267</v>
      </c>
      <c r="B77" s="150"/>
    </row>
    <row r="78" spans="1:4" ht="18" customHeight="1" x14ac:dyDescent="0.3">
      <c r="A78" s="17" t="s">
        <v>268</v>
      </c>
      <c r="B78" s="150"/>
    </row>
    <row r="79" spans="1:4" ht="9.9" customHeight="1" x14ac:dyDescent="0.3">
      <c r="B79" s="150"/>
    </row>
    <row r="80" spans="1:4" ht="18" customHeight="1" x14ac:dyDescent="0.3">
      <c r="A80" s="17" t="s">
        <v>287</v>
      </c>
      <c r="B80" s="150"/>
    </row>
    <row r="81" spans="1:4" ht="18" customHeight="1" x14ac:dyDescent="0.3">
      <c r="A81" s="17" t="s">
        <v>288</v>
      </c>
      <c r="B81" s="150" t="s">
        <v>289</v>
      </c>
      <c r="C81" s="279" t="s">
        <v>290</v>
      </c>
    </row>
    <row r="82" spans="1:4" ht="18" customHeight="1" x14ac:dyDescent="0.3">
      <c r="A82" s="150" t="s">
        <v>291</v>
      </c>
      <c r="B82" s="150" t="s">
        <v>295</v>
      </c>
      <c r="C82" s="48" t="s">
        <v>296</v>
      </c>
    </row>
    <row r="83" spans="1:4" ht="9.9" customHeight="1" x14ac:dyDescent="0.3">
      <c r="A83" s="150"/>
      <c r="B83" s="150"/>
      <c r="C83" s="48"/>
    </row>
    <row r="84" spans="1:4" ht="18" customHeight="1" x14ac:dyDescent="0.3">
      <c r="A84" s="245" t="s">
        <v>297</v>
      </c>
      <c r="B84" s="150"/>
    </row>
    <row r="85" spans="1:4" ht="32.1" customHeight="1" x14ac:dyDescent="0.3">
      <c r="A85" s="509" t="s">
        <v>219</v>
      </c>
      <c r="B85" s="509"/>
      <c r="C85" s="509"/>
      <c r="D85" s="509"/>
    </row>
    <row r="86" spans="1:4" ht="32.1" customHeight="1" x14ac:dyDescent="0.3">
      <c r="A86" s="509" t="s">
        <v>298</v>
      </c>
      <c r="B86" s="509"/>
      <c r="C86" s="509"/>
      <c r="D86" s="509"/>
    </row>
    <row r="87" spans="1:4" ht="9.9" customHeight="1" x14ac:dyDescent="0.3"/>
    <row r="88" spans="1:4" ht="17.399999999999999" x14ac:dyDescent="0.3">
      <c r="A88" s="246" t="s">
        <v>299</v>
      </c>
      <c r="B88" s="154"/>
      <c r="C88" s="154"/>
    </row>
    <row r="89" spans="1:4" ht="9.9" customHeight="1" x14ac:dyDescent="0.3">
      <c r="A89" s="154"/>
      <c r="B89" s="154"/>
      <c r="C89" s="154"/>
    </row>
    <row r="90" spans="1:4" ht="45" customHeight="1" x14ac:dyDescent="0.3">
      <c r="A90" s="247" t="s">
        <v>307</v>
      </c>
      <c r="B90" s="506" t="s">
        <v>300</v>
      </c>
      <c r="C90" s="507"/>
    </row>
    <row r="91" spans="1:4" x14ac:dyDescent="0.3">
      <c r="A91" s="256" t="s">
        <v>309</v>
      </c>
      <c r="B91" s="106" t="s">
        <v>301</v>
      </c>
      <c r="C91" s="248" t="s">
        <v>315</v>
      </c>
    </row>
    <row r="92" spans="1:4" x14ac:dyDescent="0.3">
      <c r="A92" s="251" t="s">
        <v>310</v>
      </c>
      <c r="B92" s="249" t="s">
        <v>302</v>
      </c>
      <c r="C92" s="250" t="s">
        <v>308</v>
      </c>
    </row>
    <row r="93" spans="1:4" x14ac:dyDescent="0.3">
      <c r="A93" s="251" t="s">
        <v>311</v>
      </c>
      <c r="B93" s="249" t="s">
        <v>303</v>
      </c>
      <c r="C93" s="252" t="s">
        <v>304</v>
      </c>
    </row>
    <row r="94" spans="1:4" x14ac:dyDescent="0.3">
      <c r="A94" s="253"/>
      <c r="B94" s="254" t="s">
        <v>305</v>
      </c>
      <c r="C94" s="255" t="s">
        <v>306</v>
      </c>
    </row>
    <row r="95" spans="1:4" x14ac:dyDescent="0.3">
      <c r="D95" s="72"/>
    </row>
    <row r="96" spans="1:4" x14ac:dyDescent="0.3">
      <c r="A96" s="508" t="s">
        <v>113</v>
      </c>
      <c r="B96" s="508"/>
      <c r="C96" s="508"/>
      <c r="D96" s="508"/>
    </row>
  </sheetData>
  <mergeCells count="34">
    <mergeCell ref="B90:C90"/>
    <mergeCell ref="A96:D96"/>
    <mergeCell ref="A58:D58"/>
    <mergeCell ref="A62:D62"/>
    <mergeCell ref="A67:D67"/>
    <mergeCell ref="A69:D69"/>
    <mergeCell ref="A85:D85"/>
    <mergeCell ref="A86:D86"/>
    <mergeCell ref="A74:D74"/>
    <mergeCell ref="A63:D63"/>
    <mergeCell ref="A56:D56"/>
    <mergeCell ref="A34:D34"/>
    <mergeCell ref="A36:D36"/>
    <mergeCell ref="A38:D38"/>
    <mergeCell ref="A40:D40"/>
    <mergeCell ref="A42:D42"/>
    <mergeCell ref="A44:D44"/>
    <mergeCell ref="A46:D46"/>
    <mergeCell ref="A50:D50"/>
    <mergeCell ref="A51:D51"/>
    <mergeCell ref="A54:D54"/>
    <mergeCell ref="A55:D55"/>
    <mergeCell ref="A31:D31"/>
    <mergeCell ref="A5:D5"/>
    <mergeCell ref="A9:D9"/>
    <mergeCell ref="A11:D11"/>
    <mergeCell ref="A13:D13"/>
    <mergeCell ref="A15:D15"/>
    <mergeCell ref="A17:D17"/>
    <mergeCell ref="A19:D19"/>
    <mergeCell ref="A22:D22"/>
    <mergeCell ref="A24:D24"/>
    <mergeCell ref="A26:D26"/>
    <mergeCell ref="A29:D29"/>
  </mergeCells>
  <hyperlinks>
    <hyperlink ref="C71" r:id="rId1" xr:uid="{00000000-0004-0000-0300-000000000000}"/>
    <hyperlink ref="C72" r:id="rId2" xr:uid="{00000000-0004-0000-0300-000001000000}"/>
    <hyperlink ref="C82" r:id="rId3" xr:uid="{00000000-0004-0000-0300-000002000000}"/>
    <hyperlink ref="C94" r:id="rId4" xr:uid="{00000000-0004-0000-0300-000003000000}"/>
  </hyperlinks>
  <printOptions horizontalCentered="1"/>
  <pageMargins left="0.31496062992125984" right="0.31496062992125984" top="0.35433070866141736" bottom="0.35433070866141736" header="0.11811023622047245" footer="0.11811023622047245"/>
  <pageSetup scale="65" orientation="portrait" r:id="rId5"/>
  <headerFooter>
    <oddFooter>&amp;L&amp;"Palatino Linotype,Normal"Ejecución programática y presupuestaria&amp;C&amp;"Palatino Linotype,Negrita"Fodesaf&amp;R&amp;"Palatino Linotype,Normal"&amp;10&amp;P</oddFooter>
  </headerFooter>
  <rowBreaks count="1" manualBreakCount="1">
    <brk id="43" max="3" man="1"/>
  </rowBreaks>
  <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79797"/>
  </sheetPr>
  <dimension ref="A1:M223"/>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3" customWidth="1"/>
    <col min="2" max="2" width="28.6640625" style="23" customWidth="1"/>
    <col min="3" max="3" width="19.6640625" style="23" customWidth="1"/>
    <col min="4" max="4" width="24.5546875" style="23" customWidth="1"/>
    <col min="5" max="5" width="19.6640625" style="23" customWidth="1"/>
    <col min="6" max="6" width="20.6640625" style="23" customWidth="1"/>
    <col min="7" max="13" width="11.44140625" style="300"/>
    <col min="14" max="16384" width="11.44140625" style="17"/>
  </cols>
  <sheetData>
    <row r="1" spans="1:13" ht="18" customHeight="1" x14ac:dyDescent="0.3">
      <c r="A1" s="581" t="s">
        <v>114</v>
      </c>
      <c r="B1" s="581"/>
      <c r="C1" s="581"/>
      <c r="D1" s="581"/>
      <c r="E1" s="581"/>
      <c r="F1" s="581"/>
    </row>
    <row r="2" spans="1:13" ht="18" customHeight="1" x14ac:dyDescent="0.3">
      <c r="A2" s="581"/>
      <c r="B2" s="581"/>
      <c r="C2" s="581"/>
      <c r="D2" s="581"/>
      <c r="E2" s="581"/>
      <c r="F2" s="581"/>
    </row>
    <row r="3" spans="1:13" ht="18" customHeight="1" x14ac:dyDescent="0.3">
      <c r="A3" s="587" t="s">
        <v>138</v>
      </c>
      <c r="B3" s="587"/>
      <c r="C3" s="587"/>
      <c r="D3" s="587"/>
      <c r="E3" s="587"/>
      <c r="F3" s="587"/>
    </row>
    <row r="4" spans="1:13" ht="15" customHeight="1" thickBot="1" x14ac:dyDescent="0.35">
      <c r="A4" s="55"/>
      <c r="B4" s="55"/>
      <c r="C4" s="55"/>
      <c r="D4" s="55"/>
      <c r="E4" s="55"/>
      <c r="F4" s="55"/>
    </row>
    <row r="5" spans="1:13" ht="18" customHeight="1" x14ac:dyDescent="0.3">
      <c r="A5" s="37"/>
      <c r="B5" s="103" t="s">
        <v>22</v>
      </c>
      <c r="C5" s="568" t="s">
        <v>168</v>
      </c>
      <c r="D5" s="569"/>
      <c r="E5" s="570"/>
      <c r="F5" s="17"/>
    </row>
    <row r="6" spans="1:13" ht="18" customHeight="1" x14ac:dyDescent="0.3">
      <c r="A6" s="38"/>
      <c r="B6" s="105" t="s">
        <v>33</v>
      </c>
      <c r="C6" s="571" t="s">
        <v>276</v>
      </c>
      <c r="D6" s="572"/>
      <c r="E6" s="573"/>
      <c r="F6" s="4"/>
    </row>
    <row r="7" spans="1:13" ht="18" customHeight="1" thickBot="1" x14ac:dyDescent="0.35">
      <c r="A7" s="38"/>
      <c r="B7" s="108" t="s">
        <v>34</v>
      </c>
      <c r="C7" s="574" t="s">
        <v>277</v>
      </c>
      <c r="D7" s="575"/>
      <c r="E7" s="576"/>
      <c r="F7" s="4"/>
    </row>
    <row r="8" spans="1:13" s="7" customFormat="1" ht="15" customHeight="1" x14ac:dyDescent="0.35">
      <c r="G8" s="414"/>
      <c r="H8" s="414"/>
      <c r="I8" s="414"/>
      <c r="J8" s="414"/>
      <c r="K8" s="414"/>
      <c r="L8" s="414"/>
      <c r="M8" s="414"/>
    </row>
    <row r="9" spans="1:13" s="300" customFormat="1" ht="21.9" customHeight="1" x14ac:dyDescent="0.3">
      <c r="A9" s="567" t="s">
        <v>35</v>
      </c>
      <c r="B9" s="567"/>
      <c r="C9" s="567"/>
      <c r="D9" s="567"/>
      <c r="E9" s="567"/>
      <c r="F9" s="567"/>
    </row>
    <row r="10" spans="1:13" s="300" customFormat="1" ht="15" customHeight="1" x14ac:dyDescent="0.3">
      <c r="A10" s="301"/>
      <c r="B10" s="301"/>
      <c r="C10" s="301"/>
      <c r="D10" s="301"/>
      <c r="E10" s="301"/>
      <c r="F10" s="301"/>
    </row>
    <row r="11" spans="1:13" s="300" customFormat="1" ht="50.25" customHeight="1" x14ac:dyDescent="0.3">
      <c r="A11" s="577" t="s">
        <v>271</v>
      </c>
      <c r="B11" s="577"/>
      <c r="C11" s="577"/>
      <c r="D11" s="577"/>
      <c r="E11" s="577"/>
      <c r="F11" s="577"/>
    </row>
    <row r="12" spans="1:13" s="300" customFormat="1" ht="15" customHeight="1" x14ac:dyDescent="0.3">
      <c r="A12" s="301"/>
      <c r="B12" s="301"/>
      <c r="C12" s="301"/>
      <c r="D12" s="301"/>
      <c r="E12" s="301"/>
      <c r="F12" s="301"/>
    </row>
    <row r="13" spans="1:13" s="300" customFormat="1" x14ac:dyDescent="0.3">
      <c r="A13" s="583" t="s">
        <v>36</v>
      </c>
      <c r="B13" s="583"/>
      <c r="C13" s="583"/>
      <c r="D13" s="583"/>
      <c r="E13" s="583"/>
      <c r="F13" s="583"/>
    </row>
    <row r="14" spans="1:13" s="300" customFormat="1" ht="15" customHeight="1" x14ac:dyDescent="0.3">
      <c r="A14" s="583" t="s">
        <v>19</v>
      </c>
      <c r="B14" s="583"/>
      <c r="C14" s="583"/>
      <c r="D14" s="583"/>
      <c r="E14" s="583"/>
      <c r="F14" s="583"/>
    </row>
    <row r="15" spans="1:13" s="300" customFormat="1" ht="16.95" customHeight="1" x14ac:dyDescent="0.3">
      <c r="A15" s="302" t="s">
        <v>17</v>
      </c>
      <c r="B15" s="303" t="s">
        <v>18</v>
      </c>
      <c r="C15" s="303" t="s">
        <v>0</v>
      </c>
      <c r="D15" s="303" t="s">
        <v>2</v>
      </c>
      <c r="E15" s="303" t="s">
        <v>1</v>
      </c>
      <c r="F15" s="302" t="s">
        <v>4</v>
      </c>
    </row>
    <row r="16" spans="1:13" s="300" customFormat="1" ht="16.95" customHeight="1" x14ac:dyDescent="0.3">
      <c r="A16" s="304" t="s">
        <v>16</v>
      </c>
      <c r="B16" s="305"/>
      <c r="C16" s="306">
        <f>+C18</f>
        <v>1978</v>
      </c>
      <c r="D16" s="306">
        <f t="shared" ref="D16:E16" si="0">+D18</f>
        <v>1978</v>
      </c>
      <c r="E16" s="306">
        <f t="shared" si="0"/>
        <v>1978</v>
      </c>
      <c r="F16" s="306">
        <f>+F18</f>
        <v>1978</v>
      </c>
    </row>
    <row r="17" spans="1:6" s="300" customFormat="1" ht="9.9" customHeight="1" x14ac:dyDescent="0.3">
      <c r="A17" s="307"/>
      <c r="B17" s="308"/>
      <c r="C17" s="309"/>
      <c r="D17" s="309"/>
      <c r="E17" s="309"/>
      <c r="F17" s="309"/>
    </row>
    <row r="18" spans="1:6" s="313" customFormat="1" ht="16.95" customHeight="1" x14ac:dyDescent="0.35">
      <c r="A18" s="588" t="s">
        <v>278</v>
      </c>
      <c r="B18" s="310" t="s">
        <v>279</v>
      </c>
      <c r="C18" s="311">
        <v>1978</v>
      </c>
      <c r="D18" s="311">
        <v>1978</v>
      </c>
      <c r="E18" s="311">
        <v>1978</v>
      </c>
      <c r="F18" s="312">
        <f>+AVERAGE(C18:E18)</f>
        <v>1978</v>
      </c>
    </row>
    <row r="19" spans="1:6" s="313" customFormat="1" ht="16.95" customHeight="1" x14ac:dyDescent="0.35">
      <c r="A19" s="589"/>
      <c r="B19" s="310" t="s">
        <v>280</v>
      </c>
      <c r="C19" s="311" t="s">
        <v>324</v>
      </c>
      <c r="D19" s="311">
        <v>1940</v>
      </c>
      <c r="E19" s="311">
        <v>3920</v>
      </c>
      <c r="F19" s="312">
        <f>+SUM(C19:E19)</f>
        <v>5860</v>
      </c>
    </row>
    <row r="20" spans="1:6" s="300" customFormat="1" x14ac:dyDescent="0.3">
      <c r="A20" s="314" t="s">
        <v>154</v>
      </c>
      <c r="B20" s="315" t="s">
        <v>316</v>
      </c>
      <c r="C20" s="316"/>
      <c r="D20" s="316"/>
      <c r="E20" s="316"/>
      <c r="F20" s="449"/>
    </row>
    <row r="21" spans="1:6" s="300" customFormat="1" ht="35.1" hidden="1" customHeight="1" x14ac:dyDescent="0.3">
      <c r="A21" s="558" t="s">
        <v>272</v>
      </c>
      <c r="B21" s="559"/>
      <c r="C21" s="559"/>
      <c r="D21" s="559"/>
      <c r="E21" s="559"/>
      <c r="F21" s="560"/>
    </row>
    <row r="22" spans="1:6" s="317" customFormat="1" ht="259.5" customHeight="1" x14ac:dyDescent="0.3">
      <c r="A22" s="548" t="s">
        <v>329</v>
      </c>
      <c r="B22" s="548"/>
      <c r="C22" s="548"/>
      <c r="D22" s="548"/>
      <c r="E22" s="548"/>
      <c r="F22" s="548"/>
    </row>
    <row r="23" spans="1:6" s="317" customFormat="1" ht="29.25" customHeight="1" x14ac:dyDescent="0.3">
      <c r="A23" s="442"/>
      <c r="B23" s="442"/>
      <c r="C23" s="442"/>
      <c r="D23" s="442"/>
      <c r="E23" s="442"/>
      <c r="F23" s="442"/>
    </row>
    <row r="24" spans="1:6" s="300" customFormat="1" x14ac:dyDescent="0.3">
      <c r="A24" s="318"/>
      <c r="B24" s="318"/>
      <c r="C24" s="318"/>
      <c r="D24" s="319"/>
      <c r="E24" s="319"/>
      <c r="F24" s="320"/>
    </row>
    <row r="25" spans="1:6" s="300" customFormat="1" x14ac:dyDescent="0.3">
      <c r="A25" s="583" t="s">
        <v>37</v>
      </c>
      <c r="B25" s="583"/>
      <c r="C25" s="583"/>
      <c r="D25" s="583"/>
      <c r="E25" s="583"/>
      <c r="F25" s="583"/>
    </row>
    <row r="26" spans="1:6" s="300" customFormat="1" ht="15" customHeight="1" x14ac:dyDescent="0.3">
      <c r="A26" s="583" t="s">
        <v>20</v>
      </c>
      <c r="B26" s="583"/>
      <c r="C26" s="583"/>
      <c r="D26" s="583"/>
      <c r="E26" s="583"/>
      <c r="F26" s="583"/>
    </row>
    <row r="27" spans="1:6" s="300" customFormat="1" ht="16.95" customHeight="1" x14ac:dyDescent="0.3">
      <c r="A27" s="554" t="s">
        <v>17</v>
      </c>
      <c r="B27" s="582"/>
      <c r="C27" s="303" t="s">
        <v>0</v>
      </c>
      <c r="D27" s="303" t="s">
        <v>2</v>
      </c>
      <c r="E27" s="303" t="s">
        <v>1</v>
      </c>
      <c r="F27" s="302" t="s">
        <v>4</v>
      </c>
    </row>
    <row r="28" spans="1:6" s="300" customFormat="1" ht="16.95" customHeight="1" x14ac:dyDescent="0.3">
      <c r="A28" s="584" t="s">
        <v>16</v>
      </c>
      <c r="B28" s="584"/>
      <c r="C28" s="321">
        <f>+C30</f>
        <v>0</v>
      </c>
      <c r="D28" s="321">
        <f t="shared" ref="D28:E28" si="1">+D30</f>
        <v>143548000</v>
      </c>
      <c r="E28" s="321">
        <f t="shared" si="1"/>
        <v>275314600</v>
      </c>
      <c r="F28" s="321">
        <f>+F30</f>
        <v>418862600</v>
      </c>
    </row>
    <row r="29" spans="1:6" s="300" customFormat="1" ht="9.9" customHeight="1" x14ac:dyDescent="0.3">
      <c r="A29" s="585"/>
      <c r="B29" s="585"/>
      <c r="C29" s="322"/>
      <c r="D29" s="322"/>
      <c r="E29" s="322"/>
      <c r="F29" s="322"/>
    </row>
    <row r="30" spans="1:6" s="300" customFormat="1" ht="16.95" customHeight="1" x14ac:dyDescent="0.3">
      <c r="A30" s="586" t="s">
        <v>278</v>
      </c>
      <c r="B30" s="586"/>
      <c r="C30" s="323">
        <v>0</v>
      </c>
      <c r="D30" s="323">
        <v>143548000</v>
      </c>
      <c r="E30" s="323">
        <v>275314600</v>
      </c>
      <c r="F30" s="324">
        <f>+C30+D30+E30</f>
        <v>418862600</v>
      </c>
    </row>
    <row r="31" spans="1:6" s="300" customFormat="1" ht="15" customHeight="1" x14ac:dyDescent="0.3">
      <c r="A31" s="314" t="s">
        <v>154</v>
      </c>
      <c r="B31" s="315" t="s">
        <v>317</v>
      </c>
      <c r="C31" s="316"/>
      <c r="D31" s="316"/>
      <c r="E31" s="316"/>
      <c r="F31" s="449"/>
    </row>
    <row r="32" spans="1:6" s="300" customFormat="1" ht="35.1" hidden="1" customHeight="1" x14ac:dyDescent="0.3">
      <c r="A32" s="578" t="s">
        <v>272</v>
      </c>
      <c r="B32" s="579"/>
      <c r="C32" s="579"/>
      <c r="D32" s="579"/>
      <c r="E32" s="579"/>
      <c r="F32" s="580"/>
    </row>
    <row r="33" spans="1:6" s="317" customFormat="1" ht="196.5" customHeight="1" x14ac:dyDescent="0.3">
      <c r="A33" s="547" t="s">
        <v>331</v>
      </c>
      <c r="B33" s="548"/>
      <c r="C33" s="548"/>
      <c r="D33" s="548"/>
      <c r="E33" s="548"/>
      <c r="F33" s="548"/>
    </row>
    <row r="34" spans="1:6" s="300" customFormat="1" x14ac:dyDescent="0.3">
      <c r="F34" s="325"/>
    </row>
    <row r="35" spans="1:6" s="300" customFormat="1" x14ac:dyDescent="0.3">
      <c r="F35" s="325"/>
    </row>
    <row r="36" spans="1:6" s="300" customFormat="1" ht="18" customHeight="1" x14ac:dyDescent="0.3">
      <c r="A36" s="562" t="s">
        <v>38</v>
      </c>
      <c r="B36" s="562"/>
      <c r="C36" s="562"/>
      <c r="D36" s="562"/>
      <c r="E36" s="562"/>
      <c r="F36" s="562"/>
    </row>
    <row r="37" spans="1:6" s="300" customFormat="1" ht="18" customHeight="1" x14ac:dyDescent="0.3">
      <c r="A37" s="563" t="s">
        <v>39</v>
      </c>
      <c r="B37" s="563"/>
      <c r="C37" s="563"/>
      <c r="D37" s="563"/>
      <c r="E37" s="563"/>
      <c r="F37" s="563"/>
    </row>
    <row r="38" spans="1:6" s="300" customFormat="1" ht="35.4" customHeight="1" x14ac:dyDescent="0.3">
      <c r="A38" s="554" t="s">
        <v>23</v>
      </c>
      <c r="B38" s="554"/>
      <c r="C38" s="303" t="s">
        <v>40</v>
      </c>
      <c r="D38" s="302" t="s">
        <v>41</v>
      </c>
      <c r="E38" s="326" t="s">
        <v>43</v>
      </c>
      <c r="F38" s="302" t="s">
        <v>24</v>
      </c>
    </row>
    <row r="39" spans="1:6" s="300" customFormat="1" ht="27.9" customHeight="1" x14ac:dyDescent="0.3">
      <c r="A39" s="556" t="s">
        <v>28</v>
      </c>
      <c r="B39" s="564"/>
      <c r="C39" s="327" t="s">
        <v>318</v>
      </c>
      <c r="D39" s="327"/>
      <c r="E39" s="328"/>
      <c r="F39" s="328" t="s">
        <v>13</v>
      </c>
    </row>
    <row r="40" spans="1:6" s="300" customFormat="1" ht="27.9" customHeight="1" x14ac:dyDescent="0.3">
      <c r="A40" s="556" t="s">
        <v>29</v>
      </c>
      <c r="B40" s="556"/>
      <c r="C40" s="327"/>
      <c r="D40" s="327" t="s">
        <v>318</v>
      </c>
      <c r="E40" s="327"/>
      <c r="F40" s="328"/>
    </row>
    <row r="41" spans="1:6" s="300" customFormat="1" ht="27.9" customHeight="1" x14ac:dyDescent="0.3">
      <c r="A41" s="565" t="s">
        <v>27</v>
      </c>
      <c r="B41" s="565"/>
      <c r="C41" s="327" t="s">
        <v>318</v>
      </c>
      <c r="D41" s="327"/>
      <c r="E41" s="327"/>
      <c r="F41" s="328" t="s">
        <v>319</v>
      </c>
    </row>
    <row r="42" spans="1:6" s="300" customFormat="1" ht="27.9" customHeight="1" x14ac:dyDescent="0.3">
      <c r="A42" s="566" t="s">
        <v>30</v>
      </c>
      <c r="B42" s="566"/>
      <c r="C42" s="327"/>
      <c r="D42" s="327" t="s">
        <v>318</v>
      </c>
      <c r="E42" s="327"/>
      <c r="F42" s="328"/>
    </row>
    <row r="43" spans="1:6" s="300" customFormat="1" ht="16.95" customHeight="1" x14ac:dyDescent="0.3">
      <c r="A43" s="314" t="s">
        <v>154</v>
      </c>
      <c r="B43" s="315" t="s">
        <v>320</v>
      </c>
      <c r="C43" s="316"/>
      <c r="D43" s="316"/>
      <c r="E43" s="316"/>
      <c r="F43" s="449"/>
    </row>
    <row r="44" spans="1:6" s="300" customFormat="1" ht="35.1" hidden="1" customHeight="1" x14ac:dyDescent="0.3">
      <c r="A44" s="558" t="s">
        <v>273</v>
      </c>
      <c r="B44" s="559"/>
      <c r="C44" s="559"/>
      <c r="D44" s="559"/>
      <c r="E44" s="559"/>
      <c r="F44" s="560"/>
    </row>
    <row r="45" spans="1:6" s="300" customFormat="1" ht="110.25" customHeight="1" x14ac:dyDescent="0.3">
      <c r="A45" s="557" t="s">
        <v>332</v>
      </c>
      <c r="B45" s="557"/>
      <c r="C45" s="557"/>
      <c r="D45" s="557"/>
      <c r="E45" s="557"/>
      <c r="F45" s="557"/>
    </row>
    <row r="46" spans="1:6" s="300" customFormat="1" ht="15" customHeight="1" x14ac:dyDescent="0.3">
      <c r="A46" s="330"/>
      <c r="B46" s="330"/>
      <c r="C46" s="330"/>
      <c r="D46" s="330"/>
      <c r="E46" s="330"/>
      <c r="F46" s="330"/>
    </row>
    <row r="47" spans="1:6" s="300" customFormat="1" ht="15" customHeight="1" x14ac:dyDescent="0.3">
      <c r="A47" s="330"/>
      <c r="B47" s="330"/>
      <c r="C47" s="330"/>
      <c r="D47" s="330"/>
      <c r="E47" s="330"/>
      <c r="F47" s="330"/>
    </row>
    <row r="48" spans="1:6" s="300" customFormat="1" ht="15" customHeight="1" x14ac:dyDescent="0.3">
      <c r="A48" s="330"/>
      <c r="B48" s="330"/>
      <c r="C48" s="330"/>
      <c r="D48" s="330"/>
      <c r="E48" s="330"/>
      <c r="F48" s="330"/>
    </row>
    <row r="49" spans="1:6" s="300" customFormat="1" ht="18" customHeight="1" x14ac:dyDescent="0.3">
      <c r="A49" s="562" t="s">
        <v>44</v>
      </c>
      <c r="B49" s="562"/>
      <c r="C49" s="562"/>
      <c r="D49" s="562"/>
      <c r="E49" s="562"/>
      <c r="F49" s="562"/>
    </row>
    <row r="50" spans="1:6" s="300" customFormat="1" ht="18" customHeight="1" x14ac:dyDescent="0.3">
      <c r="A50" s="562" t="s">
        <v>25</v>
      </c>
      <c r="B50" s="562"/>
      <c r="C50" s="562"/>
      <c r="D50" s="562"/>
      <c r="E50" s="562"/>
      <c r="F50" s="562"/>
    </row>
    <row r="51" spans="1:6" s="300" customFormat="1" ht="32.4" customHeight="1" x14ac:dyDescent="0.3">
      <c r="A51" s="554" t="s">
        <v>23</v>
      </c>
      <c r="B51" s="554"/>
      <c r="C51" s="303" t="s">
        <v>40</v>
      </c>
      <c r="D51" s="302" t="s">
        <v>41</v>
      </c>
      <c r="E51" s="326" t="s">
        <v>75</v>
      </c>
      <c r="F51" s="302" t="s">
        <v>24</v>
      </c>
    </row>
    <row r="52" spans="1:6" s="333" customFormat="1" ht="30" customHeight="1" x14ac:dyDescent="0.3">
      <c r="A52" s="555" t="s">
        <v>31</v>
      </c>
      <c r="B52" s="555"/>
      <c r="C52" s="328"/>
      <c r="D52" s="328"/>
      <c r="E52" s="331" t="s">
        <v>318</v>
      </c>
      <c r="F52" s="332"/>
    </row>
    <row r="53" spans="1:6" s="333" customFormat="1" ht="30" customHeight="1" x14ac:dyDescent="0.3">
      <c r="A53" s="556" t="s">
        <v>32</v>
      </c>
      <c r="B53" s="556"/>
      <c r="C53" s="334"/>
      <c r="D53" s="334"/>
      <c r="E53" s="335" t="s">
        <v>318</v>
      </c>
      <c r="F53" s="336"/>
    </row>
    <row r="54" spans="1:6" s="333" customFormat="1" ht="30" customHeight="1" x14ac:dyDescent="0.3">
      <c r="A54" s="561" t="s">
        <v>242</v>
      </c>
      <c r="B54" s="561"/>
      <c r="C54" s="337"/>
      <c r="D54" s="337"/>
      <c r="E54" s="335" t="s">
        <v>318</v>
      </c>
      <c r="F54" s="338"/>
    </row>
    <row r="55" spans="1:6" s="300" customFormat="1" x14ac:dyDescent="0.3">
      <c r="A55" s="314" t="s">
        <v>154</v>
      </c>
      <c r="B55" s="315" t="s">
        <v>277</v>
      </c>
      <c r="C55" s="316"/>
      <c r="D55" s="316"/>
      <c r="E55" s="316"/>
      <c r="F55" s="316"/>
    </row>
    <row r="56" spans="1:6" s="300" customFormat="1" ht="35.1" hidden="1" customHeight="1" x14ac:dyDescent="0.3">
      <c r="A56" s="558" t="s">
        <v>274</v>
      </c>
      <c r="B56" s="559"/>
      <c r="C56" s="559"/>
      <c r="D56" s="559"/>
      <c r="E56" s="559"/>
      <c r="F56" s="560"/>
    </row>
    <row r="57" spans="1:6" s="300" customFormat="1" ht="57" customHeight="1" x14ac:dyDescent="0.3">
      <c r="A57" s="557" t="s">
        <v>330</v>
      </c>
      <c r="B57" s="557"/>
      <c r="C57" s="557"/>
      <c r="D57" s="557"/>
      <c r="E57" s="557"/>
      <c r="F57" s="557"/>
    </row>
    <row r="58" spans="1:6" s="300" customFormat="1" ht="29.25" customHeight="1" x14ac:dyDescent="0.3">
      <c r="A58" s="442"/>
      <c r="B58" s="442"/>
      <c r="C58" s="442"/>
      <c r="D58" s="442"/>
      <c r="E58" s="442"/>
      <c r="F58" s="442"/>
    </row>
    <row r="59" spans="1:6" s="300" customFormat="1" ht="9.9" customHeight="1" x14ac:dyDescent="0.3">
      <c r="E59" s="325"/>
    </row>
    <row r="60" spans="1:6" s="300" customFormat="1" ht="39.9" customHeight="1" x14ac:dyDescent="0.3">
      <c r="A60" s="340" t="s">
        <v>45</v>
      </c>
      <c r="B60" s="524" t="s">
        <v>321</v>
      </c>
      <c r="C60" s="525"/>
      <c r="D60" s="526" t="s">
        <v>48</v>
      </c>
      <c r="E60" s="527"/>
      <c r="F60" s="528"/>
    </row>
    <row r="61" spans="1:6" s="300" customFormat="1" ht="32.25" customHeight="1" x14ac:dyDescent="0.3">
      <c r="A61" s="340" t="s">
        <v>46</v>
      </c>
      <c r="B61" s="524" t="s">
        <v>322</v>
      </c>
      <c r="C61" s="525"/>
      <c r="D61" s="529"/>
      <c r="E61" s="530"/>
      <c r="F61" s="531"/>
    </row>
    <row r="62" spans="1:6" s="300" customFormat="1" ht="28.5" customHeight="1" x14ac:dyDescent="0.3">
      <c r="A62" s="340" t="s">
        <v>47</v>
      </c>
      <c r="B62" s="524" t="s">
        <v>323</v>
      </c>
      <c r="C62" s="525"/>
      <c r="D62" s="532"/>
      <c r="E62" s="533"/>
      <c r="F62" s="534"/>
    </row>
    <row r="63" spans="1:6" s="300" customFormat="1" x14ac:dyDescent="0.35">
      <c r="A63" s="414"/>
      <c r="B63" s="416"/>
      <c r="C63" s="416"/>
      <c r="D63" s="417"/>
      <c r="E63" s="417"/>
      <c r="F63" s="417"/>
    </row>
    <row r="64" spans="1:6" s="300" customFormat="1" x14ac:dyDescent="0.35">
      <c r="A64" s="414"/>
      <c r="B64" s="416"/>
      <c r="C64" s="416"/>
      <c r="D64" s="417"/>
      <c r="E64" s="417"/>
      <c r="F64" s="417"/>
    </row>
    <row r="65" spans="1:13" s="300" customFormat="1" x14ac:dyDescent="0.35">
      <c r="A65" s="414"/>
      <c r="B65" s="416"/>
      <c r="C65" s="416"/>
      <c r="D65" s="417"/>
      <c r="E65" s="417"/>
      <c r="F65" s="417"/>
    </row>
    <row r="66" spans="1:13" s="300" customFormat="1" x14ac:dyDescent="0.35">
      <c r="A66" s="414"/>
      <c r="B66" s="416"/>
      <c r="C66" s="416"/>
      <c r="D66" s="417"/>
      <c r="E66" s="417"/>
      <c r="F66" s="417"/>
    </row>
    <row r="67" spans="1:13" ht="21.9" customHeight="1" x14ac:dyDescent="0.3">
      <c r="A67" s="550" t="s">
        <v>49</v>
      </c>
      <c r="B67" s="550"/>
      <c r="C67" s="550"/>
      <c r="D67" s="550"/>
      <c r="E67" s="550"/>
      <c r="F67" s="550"/>
    </row>
    <row r="68" spans="1:13" ht="9.9" customHeight="1" x14ac:dyDescent="0.3">
      <c r="A68" s="17"/>
      <c r="B68" s="17"/>
      <c r="C68" s="17"/>
      <c r="D68" s="17"/>
      <c r="E68" s="17"/>
      <c r="F68" s="17"/>
    </row>
    <row r="69" spans="1:13" ht="84.9" customHeight="1" x14ac:dyDescent="0.3">
      <c r="A69" s="499" t="s">
        <v>252</v>
      </c>
      <c r="B69" s="499"/>
      <c r="C69" s="499"/>
      <c r="D69" s="499"/>
      <c r="E69" s="499"/>
      <c r="F69" s="499"/>
    </row>
    <row r="70" spans="1:13" s="300" customFormat="1" ht="9.9" customHeight="1" x14ac:dyDescent="0.3"/>
    <row r="71" spans="1:13" s="300" customFormat="1" ht="9.9" customHeight="1" x14ac:dyDescent="0.3"/>
    <row r="72" spans="1:13" s="300" customFormat="1" ht="9.9" customHeight="1" x14ac:dyDescent="0.3"/>
    <row r="73" spans="1:13" x14ac:dyDescent="0.3">
      <c r="A73" s="538" t="s">
        <v>50</v>
      </c>
      <c r="B73" s="538"/>
      <c r="C73" s="538"/>
      <c r="D73" s="538"/>
      <c r="E73" s="538"/>
      <c r="F73" s="538"/>
    </row>
    <row r="74" spans="1:13" x14ac:dyDescent="0.3">
      <c r="A74" s="538" t="s">
        <v>223</v>
      </c>
      <c r="B74" s="538"/>
      <c r="C74" s="538"/>
      <c r="D74" s="538"/>
      <c r="E74" s="538"/>
      <c r="F74" s="538"/>
    </row>
    <row r="75" spans="1:13" x14ac:dyDescent="0.3">
      <c r="A75" s="538" t="s">
        <v>51</v>
      </c>
      <c r="B75" s="538"/>
      <c r="C75" s="538"/>
      <c r="D75" s="538"/>
      <c r="E75" s="538"/>
      <c r="F75" s="538"/>
    </row>
    <row r="76" spans="1:13" ht="54" customHeight="1" x14ac:dyDescent="0.3">
      <c r="A76" s="65" t="s">
        <v>58</v>
      </c>
      <c r="B76" s="65" t="s">
        <v>182</v>
      </c>
      <c r="C76" s="65" t="s">
        <v>64</v>
      </c>
      <c r="D76" s="65" t="s">
        <v>61</v>
      </c>
      <c r="E76" s="65" t="s">
        <v>62</v>
      </c>
      <c r="F76" s="65" t="s">
        <v>144</v>
      </c>
    </row>
    <row r="77" spans="1:13" ht="18" customHeight="1" x14ac:dyDescent="0.3">
      <c r="A77" s="69" t="s">
        <v>16</v>
      </c>
      <c r="B77" s="341">
        <f>+SUM(B79:B82)</f>
        <v>4122398618.4499998</v>
      </c>
      <c r="C77" s="59">
        <f>+SUM(C79:C84)</f>
        <v>100</v>
      </c>
      <c r="D77" s="305"/>
      <c r="E77" s="305"/>
      <c r="F77" s="305"/>
    </row>
    <row r="78" spans="1:13" customFormat="1" ht="9.9" customHeight="1" x14ac:dyDescent="0.3">
      <c r="B78" s="342"/>
      <c r="D78" s="342"/>
      <c r="E78" s="342"/>
      <c r="F78" s="342"/>
      <c r="G78" s="342"/>
      <c r="H78" s="342"/>
      <c r="I78" s="342"/>
      <c r="J78" s="342"/>
      <c r="K78" s="342"/>
      <c r="L78" s="342"/>
      <c r="M78" s="342"/>
    </row>
    <row r="79" spans="1:13" s="41" customFormat="1" ht="18" customHeight="1" x14ac:dyDescent="0.3">
      <c r="A79" s="141" t="s">
        <v>59</v>
      </c>
      <c r="B79" s="343">
        <v>4018928467.4499998</v>
      </c>
      <c r="C79" s="257">
        <f>+B79/$B$77*100</f>
        <v>97.490049833198711</v>
      </c>
      <c r="D79" s="346" t="s">
        <v>325</v>
      </c>
      <c r="E79" s="346" t="s">
        <v>328</v>
      </c>
      <c r="F79" s="443" t="s">
        <v>327</v>
      </c>
      <c r="G79" s="415"/>
      <c r="H79" s="415"/>
      <c r="I79" s="415"/>
      <c r="J79" s="415"/>
      <c r="K79" s="415"/>
      <c r="L79" s="415"/>
      <c r="M79" s="415"/>
    </row>
    <row r="80" spans="1:13" s="41" customFormat="1" ht="18" customHeight="1" x14ac:dyDescent="0.3">
      <c r="A80" s="141" t="s">
        <v>207</v>
      </c>
      <c r="B80" s="343">
        <v>103470151</v>
      </c>
      <c r="C80" s="257">
        <f>+B80/$B$77*100</f>
        <v>2.5099501668012936</v>
      </c>
      <c r="D80" s="346" t="s">
        <v>326</v>
      </c>
      <c r="E80" s="346" t="s">
        <v>328</v>
      </c>
      <c r="F80" s="443" t="s">
        <v>327</v>
      </c>
      <c r="G80" s="415"/>
      <c r="H80" s="415"/>
      <c r="I80" s="415"/>
      <c r="J80" s="415"/>
      <c r="K80" s="415"/>
      <c r="L80" s="415"/>
      <c r="M80" s="415"/>
    </row>
    <row r="81" spans="1:13" s="41" customFormat="1" ht="18" hidden="1" customHeight="1" x14ac:dyDescent="0.3">
      <c r="A81" s="141" t="s">
        <v>133</v>
      </c>
      <c r="B81" s="343">
        <v>0</v>
      </c>
      <c r="C81" s="257">
        <f t="shared" ref="C81:C82" si="2">+B81/$B$77*100</f>
        <v>0</v>
      </c>
      <c r="D81" s="346"/>
      <c r="E81" s="346"/>
      <c r="F81" s="346"/>
      <c r="G81" s="415"/>
      <c r="H81" s="415"/>
      <c r="I81" s="415"/>
      <c r="J81" s="415"/>
      <c r="K81" s="415"/>
      <c r="L81" s="415"/>
      <c r="M81" s="415"/>
    </row>
    <row r="82" spans="1:13" s="41" customFormat="1" ht="18" hidden="1" customHeight="1" x14ac:dyDescent="0.3">
      <c r="A82" s="143" t="s">
        <v>134</v>
      </c>
      <c r="B82" s="344">
        <v>0</v>
      </c>
      <c r="C82" s="258">
        <f t="shared" si="2"/>
        <v>0</v>
      </c>
      <c r="D82" s="347"/>
      <c r="E82" s="347"/>
      <c r="F82" s="347"/>
      <c r="G82" s="415"/>
      <c r="H82" s="415"/>
      <c r="I82" s="415"/>
      <c r="J82" s="415"/>
      <c r="K82" s="415"/>
      <c r="L82" s="415"/>
      <c r="M82" s="415"/>
    </row>
    <row r="83" spans="1:13" s="41" customFormat="1" ht="18" hidden="1" customHeight="1" x14ac:dyDescent="0.3">
      <c r="A83" s="141" t="s">
        <v>135</v>
      </c>
      <c r="B83" s="343">
        <v>0</v>
      </c>
      <c r="C83" s="257">
        <f t="shared" ref="C83:C84" si="3">+B83/$B$77*100</f>
        <v>0</v>
      </c>
      <c r="D83" s="346"/>
      <c r="E83" s="346"/>
      <c r="F83" s="346"/>
      <c r="G83" s="415"/>
      <c r="H83" s="415"/>
      <c r="I83" s="415"/>
      <c r="J83" s="415"/>
      <c r="K83" s="415"/>
      <c r="L83" s="415"/>
      <c r="M83" s="415"/>
    </row>
    <row r="84" spans="1:13" ht="18" hidden="1" customHeight="1" x14ac:dyDescent="0.35">
      <c r="A84" s="141" t="s">
        <v>136</v>
      </c>
      <c r="B84" s="343">
        <v>0</v>
      </c>
      <c r="C84" s="257">
        <f t="shared" si="3"/>
        <v>0</v>
      </c>
      <c r="D84" s="348"/>
      <c r="E84" s="348"/>
      <c r="F84" s="348"/>
    </row>
    <row r="85" spans="1:13" ht="18" hidden="1" customHeight="1" x14ac:dyDescent="0.3">
      <c r="A85" s="142" t="s">
        <v>137</v>
      </c>
      <c r="B85" s="345">
        <v>0</v>
      </c>
      <c r="C85" s="259">
        <f>+B85/$B$77*100</f>
        <v>0</v>
      </c>
      <c r="D85" s="349"/>
      <c r="E85" s="349"/>
      <c r="F85" s="349"/>
    </row>
    <row r="86" spans="1:13" ht="18" customHeight="1" x14ac:dyDescent="0.3">
      <c r="A86" s="99" t="s">
        <v>154</v>
      </c>
      <c r="B86" s="446" t="s">
        <v>155</v>
      </c>
      <c r="C86" s="99"/>
      <c r="D86" s="99"/>
      <c r="E86" s="99"/>
      <c r="F86" s="99"/>
    </row>
    <row r="87" spans="1:13" ht="35.1" hidden="1" customHeight="1" x14ac:dyDescent="0.3">
      <c r="A87" s="552" t="s">
        <v>206</v>
      </c>
      <c r="B87" s="549"/>
      <c r="C87" s="549"/>
      <c r="D87" s="549"/>
      <c r="E87" s="549"/>
      <c r="F87" s="553"/>
    </row>
    <row r="88" spans="1:13" ht="90" customHeight="1" x14ac:dyDescent="0.3">
      <c r="A88" s="551" t="s">
        <v>333</v>
      </c>
      <c r="B88" s="547"/>
      <c r="C88" s="547"/>
      <c r="D88" s="547"/>
      <c r="E88" s="547"/>
      <c r="F88" s="547"/>
    </row>
    <row r="89" spans="1:13" s="300" customFormat="1" ht="15" customHeight="1" x14ac:dyDescent="0.3">
      <c r="A89" s="395"/>
      <c r="B89" s="396"/>
      <c r="C89" s="361"/>
      <c r="D89" s="325"/>
      <c r="E89" s="325"/>
      <c r="F89" s="325"/>
    </row>
    <row r="90" spans="1:13" s="300" customFormat="1" ht="15" customHeight="1" x14ac:dyDescent="0.3">
      <c r="A90" s="395"/>
      <c r="B90" s="396"/>
      <c r="C90" s="361"/>
      <c r="D90" s="325"/>
      <c r="E90" s="325"/>
      <c r="F90" s="325"/>
    </row>
    <row r="91" spans="1:13" s="300" customFormat="1" ht="15" customHeight="1" x14ac:dyDescent="0.3">
      <c r="A91" s="395"/>
      <c r="B91" s="396"/>
      <c r="C91" s="361"/>
      <c r="D91" s="325"/>
      <c r="E91" s="325"/>
      <c r="F91" s="325"/>
    </row>
    <row r="92" spans="1:13" x14ac:dyDescent="0.3">
      <c r="A92" s="538" t="s">
        <v>65</v>
      </c>
      <c r="B92" s="538"/>
      <c r="C92" s="538"/>
      <c r="D92" s="538"/>
      <c r="E92" s="538"/>
      <c r="F92" s="538"/>
    </row>
    <row r="93" spans="1:13" x14ac:dyDescent="0.3">
      <c r="A93" s="538" t="s">
        <v>139</v>
      </c>
      <c r="B93" s="538"/>
      <c r="C93" s="538"/>
      <c r="D93" s="538"/>
      <c r="E93" s="538"/>
      <c r="F93" s="538"/>
    </row>
    <row r="94" spans="1:13" x14ac:dyDescent="0.3">
      <c r="A94" s="538" t="s">
        <v>51</v>
      </c>
      <c r="B94" s="538"/>
      <c r="C94" s="538"/>
      <c r="D94" s="538"/>
      <c r="E94" s="538"/>
      <c r="F94" s="538"/>
    </row>
    <row r="95" spans="1:13" ht="31.2" x14ac:dyDescent="0.3">
      <c r="A95" s="95" t="s">
        <v>53</v>
      </c>
      <c r="B95" s="95" t="s">
        <v>141</v>
      </c>
      <c r="C95" s="63" t="s">
        <v>0</v>
      </c>
      <c r="D95" s="63" t="s">
        <v>2</v>
      </c>
      <c r="E95" s="63" t="s">
        <v>3</v>
      </c>
      <c r="F95" s="63" t="s">
        <v>4</v>
      </c>
    </row>
    <row r="96" spans="1:13" x14ac:dyDescent="0.3">
      <c r="A96" s="69" t="s">
        <v>16</v>
      </c>
      <c r="B96" s="66"/>
      <c r="C96" s="67">
        <f>+C98</f>
        <v>343533218</v>
      </c>
      <c r="D96" s="67">
        <f>+D98</f>
        <v>343533218</v>
      </c>
      <c r="E96" s="67">
        <f>+E98</f>
        <v>343533218</v>
      </c>
      <c r="F96" s="58">
        <f>+F98</f>
        <v>1030599654</v>
      </c>
    </row>
    <row r="97" spans="1:6" ht="9.9" customHeight="1" x14ac:dyDescent="0.3">
      <c r="A97" s="9"/>
      <c r="B97" s="27"/>
      <c r="C97" s="11"/>
      <c r="D97" s="11"/>
      <c r="E97" s="11"/>
      <c r="F97" s="28"/>
    </row>
    <row r="98" spans="1:6" x14ac:dyDescent="0.3">
      <c r="A98" s="544" t="s">
        <v>152</v>
      </c>
      <c r="B98" s="544"/>
      <c r="C98" s="260">
        <f>+C99+C103</f>
        <v>343533218</v>
      </c>
      <c r="D98" s="260">
        <f t="shared" ref="D98:E98" si="4">+D99+D103</f>
        <v>343533218</v>
      </c>
      <c r="E98" s="260">
        <f t="shared" si="4"/>
        <v>343533218</v>
      </c>
      <c r="F98" s="68">
        <f>+F99+F103</f>
        <v>1030599654</v>
      </c>
    </row>
    <row r="99" spans="1:6" x14ac:dyDescent="0.3">
      <c r="A99" s="127" t="s">
        <v>188</v>
      </c>
      <c r="B99" s="131" t="s">
        <v>183</v>
      </c>
      <c r="C99" s="11">
        <f>+C100</f>
        <v>343533218</v>
      </c>
      <c r="D99" s="11">
        <f t="shared" ref="D99:E101" si="5">+D100</f>
        <v>343533218</v>
      </c>
      <c r="E99" s="11">
        <f t="shared" si="5"/>
        <v>343533218</v>
      </c>
      <c r="F99" s="261">
        <f t="shared" ref="F99:F106" si="6">+C99+D99+E99</f>
        <v>1030599654</v>
      </c>
    </row>
    <row r="100" spans="1:6" x14ac:dyDescent="0.3">
      <c r="A100" s="127" t="s">
        <v>187</v>
      </c>
      <c r="B100" s="131" t="s">
        <v>158</v>
      </c>
      <c r="C100" s="51">
        <f>+C101</f>
        <v>343533218</v>
      </c>
      <c r="D100" s="51">
        <f t="shared" si="5"/>
        <v>343533218</v>
      </c>
      <c r="E100" s="51">
        <f t="shared" si="5"/>
        <v>343533218</v>
      </c>
      <c r="F100" s="262">
        <f t="shared" si="6"/>
        <v>1030599654</v>
      </c>
    </row>
    <row r="101" spans="1:6" x14ac:dyDescent="0.3">
      <c r="A101" s="127" t="s">
        <v>186</v>
      </c>
      <c r="B101" s="131" t="s">
        <v>184</v>
      </c>
      <c r="C101" s="51">
        <f>+C102</f>
        <v>343533218</v>
      </c>
      <c r="D101" s="51">
        <f t="shared" si="5"/>
        <v>343533218</v>
      </c>
      <c r="E101" s="51">
        <f t="shared" si="5"/>
        <v>343533218</v>
      </c>
      <c r="F101" s="262">
        <f t="shared" si="6"/>
        <v>1030599654</v>
      </c>
    </row>
    <row r="102" spans="1:6" x14ac:dyDescent="0.3">
      <c r="A102" s="127" t="s">
        <v>189</v>
      </c>
      <c r="B102" s="281" t="s">
        <v>203</v>
      </c>
      <c r="C102" s="350">
        <v>343533218</v>
      </c>
      <c r="D102" s="350">
        <v>343533218</v>
      </c>
      <c r="E102" s="350">
        <v>343533218</v>
      </c>
      <c r="F102" s="283">
        <f t="shared" si="6"/>
        <v>1030599654</v>
      </c>
    </row>
    <row r="103" spans="1:6" hidden="1" x14ac:dyDescent="0.3">
      <c r="A103" s="127" t="s">
        <v>256</v>
      </c>
      <c r="B103" s="131" t="s">
        <v>253</v>
      </c>
      <c r="C103" s="11">
        <f>+C104</f>
        <v>0</v>
      </c>
      <c r="D103" s="11">
        <f t="shared" ref="D103:D105" si="7">+D104</f>
        <v>0</v>
      </c>
      <c r="E103" s="11">
        <f t="shared" ref="E103:E105" si="8">+E104</f>
        <v>0</v>
      </c>
      <c r="F103" s="261">
        <f t="shared" si="6"/>
        <v>0</v>
      </c>
    </row>
    <row r="104" spans="1:6" hidden="1" x14ac:dyDescent="0.3">
      <c r="A104" s="127" t="s">
        <v>257</v>
      </c>
      <c r="B104" s="131" t="s">
        <v>159</v>
      </c>
      <c r="C104" s="51">
        <f>+C105</f>
        <v>0</v>
      </c>
      <c r="D104" s="51">
        <f t="shared" si="7"/>
        <v>0</v>
      </c>
      <c r="E104" s="51">
        <f t="shared" si="8"/>
        <v>0</v>
      </c>
      <c r="F104" s="262">
        <f t="shared" si="6"/>
        <v>0</v>
      </c>
    </row>
    <row r="105" spans="1:6" hidden="1" x14ac:dyDescent="0.3">
      <c r="A105" s="127" t="s">
        <v>259</v>
      </c>
      <c r="B105" s="131" t="s">
        <v>258</v>
      </c>
      <c r="C105" s="51">
        <f>+C106</f>
        <v>0</v>
      </c>
      <c r="D105" s="51">
        <f t="shared" si="7"/>
        <v>0</v>
      </c>
      <c r="E105" s="51">
        <f t="shared" si="8"/>
        <v>0</v>
      </c>
      <c r="F105" s="262">
        <f t="shared" si="6"/>
        <v>0</v>
      </c>
    </row>
    <row r="106" spans="1:6" hidden="1" x14ac:dyDescent="0.3">
      <c r="A106" s="280" t="s">
        <v>260</v>
      </c>
      <c r="B106" s="281" t="s">
        <v>261</v>
      </c>
      <c r="C106" s="350">
        <v>0</v>
      </c>
      <c r="D106" s="350">
        <v>0</v>
      </c>
      <c r="E106" s="350">
        <v>0</v>
      </c>
      <c r="F106" s="283">
        <f t="shared" si="6"/>
        <v>0</v>
      </c>
    </row>
    <row r="107" spans="1:6" s="300" customFormat="1" ht="9.9" customHeight="1" x14ac:dyDescent="0.3">
      <c r="A107" s="397"/>
      <c r="B107" s="398"/>
      <c r="C107" s="418"/>
      <c r="D107" s="418"/>
      <c r="E107" s="418"/>
      <c r="F107" s="419"/>
    </row>
    <row r="108" spans="1:6" x14ac:dyDescent="0.3">
      <c r="A108" s="126" t="s">
        <v>154</v>
      </c>
      <c r="B108" s="447" t="s">
        <v>155</v>
      </c>
      <c r="C108" s="126"/>
      <c r="D108" s="126"/>
      <c r="E108" s="126"/>
      <c r="F108" s="126"/>
    </row>
    <row r="109" spans="1:6" ht="35.1" hidden="1" customHeight="1" x14ac:dyDescent="0.3">
      <c r="A109" s="549" t="s">
        <v>262</v>
      </c>
      <c r="B109" s="549"/>
      <c r="C109" s="549"/>
      <c r="D109" s="549"/>
      <c r="E109" s="549"/>
      <c r="F109" s="549"/>
    </row>
    <row r="110" spans="1:6" ht="84" customHeight="1" x14ac:dyDescent="0.3">
      <c r="A110" s="551" t="s">
        <v>336</v>
      </c>
      <c r="B110" s="547"/>
      <c r="C110" s="547"/>
      <c r="D110" s="547"/>
      <c r="E110" s="547"/>
      <c r="F110" s="547"/>
    </row>
    <row r="111" spans="1:6" s="300" customFormat="1" ht="9.9" customHeight="1" x14ac:dyDescent="0.3">
      <c r="A111" s="395"/>
      <c r="B111" s="396"/>
      <c r="C111" s="361"/>
      <c r="D111" s="325"/>
      <c r="E111" s="325"/>
      <c r="F111" s="325"/>
    </row>
    <row r="112" spans="1:6" s="300" customFormat="1" ht="9.9" customHeight="1" x14ac:dyDescent="0.3">
      <c r="A112" s="395"/>
      <c r="B112" s="396"/>
      <c r="C112" s="361"/>
      <c r="D112" s="325"/>
      <c r="E112" s="325"/>
      <c r="F112" s="325"/>
    </row>
    <row r="113" spans="1:6" s="300" customFormat="1" ht="9.9" customHeight="1" x14ac:dyDescent="0.3">
      <c r="A113" s="395"/>
      <c r="B113" s="396"/>
      <c r="C113" s="361"/>
      <c r="D113" s="325"/>
      <c r="E113" s="325"/>
      <c r="F113" s="325"/>
    </row>
    <row r="114" spans="1:6" s="300" customFormat="1" ht="9.9" customHeight="1" x14ac:dyDescent="0.3">
      <c r="A114" s="395"/>
      <c r="B114" s="396"/>
      <c r="C114" s="361"/>
      <c r="D114" s="325"/>
      <c r="E114" s="325"/>
      <c r="F114" s="325"/>
    </row>
    <row r="115" spans="1:6" x14ac:dyDescent="0.3">
      <c r="A115" s="538" t="s">
        <v>68</v>
      </c>
      <c r="B115" s="538"/>
      <c r="C115" s="538"/>
      <c r="D115" s="538"/>
      <c r="E115" s="538"/>
      <c r="F115" s="538"/>
    </row>
    <row r="116" spans="1:6" ht="32.25" customHeight="1" x14ac:dyDescent="0.3">
      <c r="A116" s="536" t="s">
        <v>115</v>
      </c>
      <c r="B116" s="536"/>
      <c r="C116" s="536"/>
      <c r="D116" s="536"/>
      <c r="E116" s="536"/>
      <c r="F116" s="536"/>
    </row>
    <row r="117" spans="1:6" x14ac:dyDescent="0.3">
      <c r="A117" s="538" t="s">
        <v>51</v>
      </c>
      <c r="B117" s="538"/>
      <c r="C117" s="538"/>
      <c r="D117" s="538"/>
      <c r="E117" s="538"/>
      <c r="F117" s="538"/>
    </row>
    <row r="118" spans="1:6" ht="33" customHeight="1" x14ac:dyDescent="0.3">
      <c r="A118" s="95" t="s">
        <v>53</v>
      </c>
      <c r="B118" s="95" t="s">
        <v>180</v>
      </c>
      <c r="C118" s="63" t="s">
        <v>0</v>
      </c>
      <c r="D118" s="63" t="s">
        <v>2</v>
      </c>
      <c r="E118" s="63" t="s">
        <v>3</v>
      </c>
      <c r="F118" s="63" t="s">
        <v>4</v>
      </c>
    </row>
    <row r="119" spans="1:6" x14ac:dyDescent="0.3">
      <c r="A119" s="69" t="s">
        <v>16</v>
      </c>
      <c r="B119" s="66"/>
      <c r="C119" s="58">
        <f>+C121+C133</f>
        <v>0</v>
      </c>
      <c r="D119" s="58">
        <f>+D121+D133</f>
        <v>143548000</v>
      </c>
      <c r="E119" s="58">
        <f>+E121+E133</f>
        <v>275314600</v>
      </c>
      <c r="F119" s="58">
        <f>+F121+F133</f>
        <v>418862600</v>
      </c>
    </row>
    <row r="120" spans="1:6" ht="9.9" customHeight="1" x14ac:dyDescent="0.3">
      <c r="A120" s="9"/>
      <c r="B120" s="27"/>
      <c r="C120" s="11"/>
      <c r="D120" s="11"/>
      <c r="E120" s="11"/>
      <c r="F120" s="28"/>
    </row>
    <row r="121" spans="1:6" ht="18" customHeight="1" x14ac:dyDescent="0.3">
      <c r="A121" s="544" t="s">
        <v>153</v>
      </c>
      <c r="B121" s="544"/>
      <c r="C121" s="68">
        <f>+SUM(C122:C131)</f>
        <v>0</v>
      </c>
      <c r="D121" s="68">
        <f>+SUM(D122:D131)</f>
        <v>143548000</v>
      </c>
      <c r="E121" s="68">
        <f>+SUM(E122:E131)</f>
        <v>275314600</v>
      </c>
      <c r="F121" s="68">
        <f>+SUM(F122:F131)</f>
        <v>418862600</v>
      </c>
    </row>
    <row r="122" spans="1:6" ht="15" hidden="1" customHeight="1" x14ac:dyDescent="0.3">
      <c r="A122" s="127">
        <v>0</v>
      </c>
      <c r="B122" s="131" t="s">
        <v>173</v>
      </c>
      <c r="C122" s="351">
        <v>0</v>
      </c>
      <c r="D122" s="351">
        <v>0</v>
      </c>
      <c r="E122" s="351">
        <v>0</v>
      </c>
      <c r="F122" s="262">
        <f>+C122+D122+E122</f>
        <v>0</v>
      </c>
    </row>
    <row r="123" spans="1:6" ht="15" hidden="1" customHeight="1" x14ac:dyDescent="0.3">
      <c r="A123" s="127">
        <v>1</v>
      </c>
      <c r="B123" s="131" t="s">
        <v>160</v>
      </c>
      <c r="C123" s="351">
        <v>0</v>
      </c>
      <c r="D123" s="352">
        <v>0</v>
      </c>
      <c r="E123" s="352">
        <v>0</v>
      </c>
      <c r="F123" s="262">
        <f t="shared" ref="F123:F131" si="9">+C123+D123+E123</f>
        <v>0</v>
      </c>
    </row>
    <row r="124" spans="1:6" ht="15" hidden="1" customHeight="1" x14ac:dyDescent="0.3">
      <c r="A124" s="127">
        <v>2</v>
      </c>
      <c r="B124" s="131" t="s">
        <v>174</v>
      </c>
      <c r="C124" s="351">
        <v>0</v>
      </c>
      <c r="D124" s="351">
        <v>0</v>
      </c>
      <c r="E124" s="351">
        <v>0</v>
      </c>
      <c r="F124" s="262">
        <f t="shared" si="9"/>
        <v>0</v>
      </c>
    </row>
    <row r="125" spans="1:6" ht="15" hidden="1" customHeight="1" x14ac:dyDescent="0.3">
      <c r="A125" s="127">
        <v>3</v>
      </c>
      <c r="B125" s="131" t="s">
        <v>175</v>
      </c>
      <c r="C125" s="351">
        <v>0</v>
      </c>
      <c r="D125" s="351">
        <v>0</v>
      </c>
      <c r="E125" s="351">
        <v>0</v>
      </c>
      <c r="F125" s="262">
        <f t="shared" si="9"/>
        <v>0</v>
      </c>
    </row>
    <row r="126" spans="1:6" ht="15" hidden="1" customHeight="1" x14ac:dyDescent="0.3">
      <c r="A126" s="127">
        <v>4</v>
      </c>
      <c r="B126" s="131" t="s">
        <v>176</v>
      </c>
      <c r="C126" s="351">
        <v>0</v>
      </c>
      <c r="D126" s="351">
        <v>0</v>
      </c>
      <c r="E126" s="351">
        <v>0</v>
      </c>
      <c r="F126" s="262">
        <f t="shared" si="9"/>
        <v>0</v>
      </c>
    </row>
    <row r="127" spans="1:6" ht="15" hidden="1" customHeight="1" x14ac:dyDescent="0.3">
      <c r="A127" s="127">
        <v>5</v>
      </c>
      <c r="B127" s="131" t="s">
        <v>177</v>
      </c>
      <c r="C127" s="351">
        <v>0</v>
      </c>
      <c r="D127" s="351">
        <v>0</v>
      </c>
      <c r="E127" s="351">
        <v>0</v>
      </c>
      <c r="F127" s="262">
        <f t="shared" si="9"/>
        <v>0</v>
      </c>
    </row>
    <row r="128" spans="1:6" ht="15" customHeight="1" x14ac:dyDescent="0.3">
      <c r="A128" s="127">
        <v>6</v>
      </c>
      <c r="B128" s="131" t="s">
        <v>158</v>
      </c>
      <c r="C128" s="351">
        <v>0</v>
      </c>
      <c r="D128" s="351">
        <v>143548000</v>
      </c>
      <c r="E128" s="351">
        <v>275314600</v>
      </c>
      <c r="F128" s="262">
        <f t="shared" si="9"/>
        <v>418862600</v>
      </c>
    </row>
    <row r="129" spans="1:6" ht="15" hidden="1" customHeight="1" x14ac:dyDescent="0.3">
      <c r="A129" s="127">
        <v>7</v>
      </c>
      <c r="B129" s="131" t="s">
        <v>159</v>
      </c>
      <c r="C129" s="351">
        <v>0</v>
      </c>
      <c r="D129" s="351">
        <v>0</v>
      </c>
      <c r="E129" s="351">
        <v>0</v>
      </c>
      <c r="F129" s="262">
        <f t="shared" si="9"/>
        <v>0</v>
      </c>
    </row>
    <row r="130" spans="1:6" ht="15" hidden="1" customHeight="1" x14ac:dyDescent="0.3">
      <c r="A130" s="127">
        <v>8</v>
      </c>
      <c r="B130" s="131" t="s">
        <v>178</v>
      </c>
      <c r="C130" s="351">
        <v>0</v>
      </c>
      <c r="D130" s="351">
        <v>0</v>
      </c>
      <c r="E130" s="351">
        <v>0</v>
      </c>
      <c r="F130" s="262">
        <f t="shared" si="9"/>
        <v>0</v>
      </c>
    </row>
    <row r="131" spans="1:6" ht="15" hidden="1" customHeight="1" x14ac:dyDescent="0.3">
      <c r="A131" s="127">
        <v>9</v>
      </c>
      <c r="B131" s="131" t="s">
        <v>179</v>
      </c>
      <c r="C131" s="351">
        <v>0</v>
      </c>
      <c r="D131" s="351">
        <v>0</v>
      </c>
      <c r="E131" s="351">
        <v>0</v>
      </c>
      <c r="F131" s="262">
        <f t="shared" si="9"/>
        <v>0</v>
      </c>
    </row>
    <row r="132" spans="1:6" s="300" customFormat="1" ht="9.9" hidden="1" customHeight="1" x14ac:dyDescent="0.3">
      <c r="A132" s="420"/>
      <c r="B132" s="402"/>
      <c r="C132" s="351"/>
      <c r="D132" s="351"/>
      <c r="E132" s="351"/>
      <c r="F132" s="421"/>
    </row>
    <row r="133" spans="1:6" ht="18" hidden="1" customHeight="1" x14ac:dyDescent="0.3">
      <c r="A133" s="544" t="s">
        <v>254</v>
      </c>
      <c r="B133" s="544"/>
      <c r="C133" s="68">
        <f t="shared" ref="C133:E134" si="10">+C134</f>
        <v>0</v>
      </c>
      <c r="D133" s="68">
        <f t="shared" si="10"/>
        <v>0</v>
      </c>
      <c r="E133" s="68">
        <f t="shared" si="10"/>
        <v>0</v>
      </c>
      <c r="F133" s="68">
        <f>+SUM(F134:F135)</f>
        <v>0</v>
      </c>
    </row>
    <row r="134" spans="1:6" ht="18" hidden="1" customHeight="1" x14ac:dyDescent="0.3">
      <c r="A134" s="127">
        <v>6</v>
      </c>
      <c r="B134" s="131" t="s">
        <v>158</v>
      </c>
      <c r="C134" s="196">
        <f t="shared" si="10"/>
        <v>0</v>
      </c>
      <c r="D134" s="196">
        <f t="shared" si="10"/>
        <v>0</v>
      </c>
      <c r="E134" s="196">
        <f t="shared" si="10"/>
        <v>0</v>
      </c>
      <c r="F134" s="263">
        <f>+F135</f>
        <v>0</v>
      </c>
    </row>
    <row r="135" spans="1:6" ht="18" hidden="1" customHeight="1" x14ac:dyDescent="0.3">
      <c r="A135" s="284" t="s">
        <v>191</v>
      </c>
      <c r="B135" s="285" t="s">
        <v>190</v>
      </c>
      <c r="C135" s="353">
        <v>0</v>
      </c>
      <c r="D135" s="353">
        <v>0</v>
      </c>
      <c r="E135" s="353">
        <v>0</v>
      </c>
      <c r="F135" s="287">
        <f>+C135+D135+E135</f>
        <v>0</v>
      </c>
    </row>
    <row r="136" spans="1:6" ht="15" customHeight="1" x14ac:dyDescent="0.3">
      <c r="A136" s="545" t="s">
        <v>56</v>
      </c>
      <c r="B136" s="546"/>
      <c r="C136" s="546"/>
      <c r="D136" s="546"/>
      <c r="E136" s="546"/>
      <c r="F136" s="546"/>
    </row>
    <row r="137" spans="1:6" ht="15" customHeight="1" x14ac:dyDescent="0.3">
      <c r="A137" s="98" t="s">
        <v>154</v>
      </c>
      <c r="B137" s="450" t="s">
        <v>155</v>
      </c>
      <c r="C137" s="97"/>
      <c r="D137" s="97"/>
      <c r="E137" s="97"/>
      <c r="F137" s="451"/>
    </row>
    <row r="138" spans="1:6" ht="75" hidden="1" customHeight="1" x14ac:dyDescent="0.3">
      <c r="A138" s="549" t="s">
        <v>204</v>
      </c>
      <c r="B138" s="549"/>
      <c r="C138" s="549"/>
      <c r="D138" s="549"/>
      <c r="E138" s="549"/>
      <c r="F138" s="549"/>
    </row>
    <row r="139" spans="1:6" ht="192.75" customHeight="1" x14ac:dyDescent="0.3">
      <c r="A139" s="547" t="s">
        <v>334</v>
      </c>
      <c r="B139" s="548"/>
      <c r="C139" s="548"/>
      <c r="D139" s="548"/>
      <c r="E139" s="548"/>
      <c r="F139" s="548"/>
    </row>
    <row r="140" spans="1:6" s="300" customFormat="1" x14ac:dyDescent="0.3">
      <c r="A140" s="401"/>
      <c r="B140" s="402"/>
    </row>
    <row r="141" spans="1:6" s="300" customFormat="1" x14ac:dyDescent="0.3">
      <c r="A141" s="401"/>
      <c r="B141" s="402"/>
    </row>
    <row r="142" spans="1:6" s="300" customFormat="1" x14ac:dyDescent="0.3">
      <c r="A142" s="401"/>
      <c r="B142" s="402"/>
    </row>
    <row r="143" spans="1:6" x14ac:dyDescent="0.3">
      <c r="A143" s="538" t="s">
        <v>70</v>
      </c>
      <c r="B143" s="538"/>
      <c r="C143" s="538"/>
      <c r="D143" s="538"/>
      <c r="E143" s="538"/>
      <c r="F143" s="538"/>
    </row>
    <row r="144" spans="1:6" ht="14.4" customHeight="1" x14ac:dyDescent="0.3">
      <c r="A144" s="538" t="s">
        <v>71</v>
      </c>
      <c r="B144" s="538"/>
      <c r="C144" s="538"/>
      <c r="D144" s="538"/>
      <c r="E144" s="538"/>
      <c r="F144" s="538"/>
    </row>
    <row r="145" spans="1:13" x14ac:dyDescent="0.3">
      <c r="A145" s="538" t="s">
        <v>51</v>
      </c>
      <c r="B145" s="538"/>
      <c r="C145" s="538"/>
      <c r="D145" s="538"/>
      <c r="E145" s="538"/>
      <c r="F145" s="538"/>
    </row>
    <row r="146" spans="1:13" x14ac:dyDescent="0.3">
      <c r="A146" s="63" t="s">
        <v>69</v>
      </c>
      <c r="B146" s="63" t="s">
        <v>0</v>
      </c>
      <c r="C146" s="63" t="s">
        <v>2</v>
      </c>
      <c r="D146" s="63" t="s">
        <v>3</v>
      </c>
      <c r="E146" s="63" t="s">
        <v>4</v>
      </c>
      <c r="F146" s="407"/>
    </row>
    <row r="147" spans="1:13" ht="18" customHeight="1" x14ac:dyDescent="0.3">
      <c r="A147" s="102" t="s">
        <v>72</v>
      </c>
      <c r="B147" s="129">
        <v>0</v>
      </c>
      <c r="C147" s="89">
        <f>+B151</f>
        <v>343533218</v>
      </c>
      <c r="D147" s="89">
        <f>+C151</f>
        <v>543518436</v>
      </c>
      <c r="E147" s="85">
        <v>0</v>
      </c>
      <c r="F147" s="422"/>
    </row>
    <row r="148" spans="1:13" ht="18" customHeight="1" x14ac:dyDescent="0.3">
      <c r="A148" s="102" t="s">
        <v>73</v>
      </c>
      <c r="B148" s="89">
        <f>+C98</f>
        <v>343533218</v>
      </c>
      <c r="C148" s="89">
        <f>+D98</f>
        <v>343533218</v>
      </c>
      <c r="D148" s="89">
        <f>+E98</f>
        <v>343533218</v>
      </c>
      <c r="E148" s="85">
        <f>+B148+C148+D148</f>
        <v>1030599654</v>
      </c>
      <c r="F148" s="408"/>
    </row>
    <row r="149" spans="1:13" ht="18" customHeight="1" x14ac:dyDescent="0.3">
      <c r="A149" s="70" t="s">
        <v>98</v>
      </c>
      <c r="B149" s="71">
        <f>+B147+B148</f>
        <v>343533218</v>
      </c>
      <c r="C149" s="71">
        <f>+C147+C148</f>
        <v>687066436</v>
      </c>
      <c r="D149" s="71">
        <f>+D147+D148</f>
        <v>887051654</v>
      </c>
      <c r="E149" s="71">
        <f>+E147+E148</f>
        <v>1030599654</v>
      </c>
      <c r="F149" s="448"/>
    </row>
    <row r="150" spans="1:13" ht="18" customHeight="1" x14ac:dyDescent="0.3">
      <c r="A150" s="102" t="s">
        <v>143</v>
      </c>
      <c r="B150" s="89">
        <f>+C121</f>
        <v>0</v>
      </c>
      <c r="C150" s="89">
        <f>+D121</f>
        <v>143548000</v>
      </c>
      <c r="D150" s="89">
        <f>+E121</f>
        <v>275314600</v>
      </c>
      <c r="E150" s="85">
        <f>+SUM(B150:D150)</f>
        <v>418862600</v>
      </c>
      <c r="F150" s="448"/>
    </row>
    <row r="151" spans="1:13" ht="18" customHeight="1" x14ac:dyDescent="0.3">
      <c r="A151" s="70" t="s">
        <v>99</v>
      </c>
      <c r="B151" s="94">
        <f>+B149-B150</f>
        <v>343533218</v>
      </c>
      <c r="C151" s="71">
        <f>+C149-C150</f>
        <v>543518436</v>
      </c>
      <c r="D151" s="71">
        <f>+D149-D150</f>
        <v>611737054</v>
      </c>
      <c r="E151" s="71">
        <f>+E149-E150</f>
        <v>611737054</v>
      </c>
      <c r="F151" s="408"/>
    </row>
    <row r="152" spans="1:13" x14ac:dyDescent="0.3">
      <c r="A152" s="452" t="s">
        <v>154</v>
      </c>
      <c r="B152" s="453" t="s">
        <v>155</v>
      </c>
      <c r="C152" s="454"/>
      <c r="D152" s="454"/>
      <c r="E152" s="455"/>
    </row>
    <row r="153" spans="1:13" ht="18" hidden="1" customHeight="1" x14ac:dyDescent="0.3">
      <c r="A153" s="542" t="s">
        <v>181</v>
      </c>
      <c r="B153" s="543"/>
      <c r="C153" s="543"/>
      <c r="D153" s="543"/>
      <c r="E153" s="543"/>
      <c r="F153" s="90"/>
    </row>
    <row r="154" spans="1:13" ht="39.9" hidden="1" customHeight="1" x14ac:dyDescent="0.3">
      <c r="A154" s="539" t="s">
        <v>205</v>
      </c>
      <c r="B154" s="540"/>
      <c r="C154" s="540"/>
      <c r="D154" s="540"/>
      <c r="E154" s="540"/>
      <c r="F154" s="541"/>
    </row>
    <row r="155" spans="1:13" ht="18" hidden="1" customHeight="1" x14ac:dyDescent="0.3">
      <c r="A155" s="539" t="s">
        <v>116</v>
      </c>
      <c r="B155" s="540"/>
      <c r="C155" s="540"/>
      <c r="D155" s="540"/>
      <c r="E155" s="540"/>
      <c r="F155" s="541"/>
    </row>
    <row r="156" spans="1:13" ht="18" hidden="1" customHeight="1" x14ac:dyDescent="0.3">
      <c r="A156" s="539" t="s">
        <v>146</v>
      </c>
      <c r="B156" s="540"/>
      <c r="C156" s="540"/>
      <c r="D156" s="540"/>
      <c r="E156" s="540"/>
      <c r="F156" s="541"/>
    </row>
    <row r="157" spans="1:13" ht="18" hidden="1" customHeight="1" x14ac:dyDescent="0.3">
      <c r="A157" s="539" t="s">
        <v>119</v>
      </c>
      <c r="B157" s="540"/>
      <c r="C157" s="540"/>
      <c r="D157" s="540"/>
      <c r="E157" s="540"/>
      <c r="F157" s="541"/>
    </row>
    <row r="158" spans="1:13" ht="18" hidden="1" customHeight="1" x14ac:dyDescent="0.3">
      <c r="A158" s="539" t="s">
        <v>145</v>
      </c>
      <c r="B158" s="540"/>
      <c r="C158" s="540"/>
      <c r="D158" s="540"/>
      <c r="E158" s="540"/>
      <c r="F158" s="541"/>
    </row>
    <row r="159" spans="1:13" ht="15" customHeight="1" x14ac:dyDescent="0.3">
      <c r="A159" s="445" t="s">
        <v>117</v>
      </c>
      <c r="B159" s="444"/>
      <c r="C159" s="444"/>
      <c r="D159" s="444"/>
      <c r="E159" s="444"/>
      <c r="F159" s="444"/>
    </row>
    <row r="160" spans="1:13" s="83" customFormat="1" ht="66" customHeight="1" x14ac:dyDescent="0.3">
      <c r="A160" s="518" t="s">
        <v>335</v>
      </c>
      <c r="B160" s="519"/>
      <c r="C160" s="519"/>
      <c r="D160" s="519"/>
      <c r="E160" s="519"/>
      <c r="F160" s="519"/>
      <c r="G160" s="317"/>
      <c r="H160" s="317"/>
      <c r="I160" s="317"/>
      <c r="J160" s="317"/>
      <c r="K160" s="317"/>
      <c r="L160" s="317"/>
      <c r="M160" s="317"/>
    </row>
    <row r="161" spans="1:6" s="300" customFormat="1" ht="9.9" customHeight="1" x14ac:dyDescent="0.35">
      <c r="A161" s="414"/>
      <c r="B161" s="414"/>
      <c r="C161" s="414"/>
      <c r="D161" s="414"/>
      <c r="E161" s="414"/>
      <c r="F161" s="414"/>
    </row>
    <row r="162" spans="1:6" s="300" customFormat="1" ht="9.9" hidden="1" customHeight="1" x14ac:dyDescent="0.35">
      <c r="A162" s="414"/>
      <c r="B162" s="414"/>
      <c r="C162" s="414"/>
      <c r="D162" s="414"/>
      <c r="E162" s="414"/>
      <c r="F162" s="414"/>
    </row>
    <row r="163" spans="1:6" s="300" customFormat="1" ht="9.9" hidden="1" customHeight="1" x14ac:dyDescent="0.35">
      <c r="A163" s="414"/>
      <c r="B163" s="414"/>
      <c r="C163" s="414"/>
      <c r="D163" s="414"/>
      <c r="E163" s="414"/>
      <c r="F163" s="414"/>
    </row>
    <row r="164" spans="1:6" ht="15" hidden="1" customHeight="1" x14ac:dyDescent="0.3">
      <c r="B164" s="538" t="s">
        <v>120</v>
      </c>
      <c r="C164" s="538"/>
      <c r="D164" s="538"/>
      <c r="E164" s="406"/>
      <c r="F164" s="406"/>
    </row>
    <row r="165" spans="1:6" ht="33" hidden="1" customHeight="1" x14ac:dyDescent="0.3">
      <c r="B165" s="536" t="s">
        <v>121</v>
      </c>
      <c r="C165" s="536"/>
      <c r="D165" s="536"/>
      <c r="E165" s="406"/>
      <c r="F165" s="406"/>
    </row>
    <row r="166" spans="1:6" ht="15" hidden="1" customHeight="1" x14ac:dyDescent="0.3">
      <c r="B166" s="510" t="s">
        <v>51</v>
      </c>
      <c r="C166" s="510"/>
      <c r="D166" s="510"/>
      <c r="E166" s="406"/>
      <c r="F166" s="406"/>
    </row>
    <row r="167" spans="1:6" ht="18" hidden="1" customHeight="1" x14ac:dyDescent="0.3">
      <c r="B167" s="535" t="s">
        <v>69</v>
      </c>
      <c r="C167" s="535"/>
      <c r="D167" s="125" t="s">
        <v>80</v>
      </c>
      <c r="E167" s="342"/>
      <c r="F167" s="407"/>
    </row>
    <row r="168" spans="1:6" ht="18" hidden="1" customHeight="1" x14ac:dyDescent="0.3">
      <c r="B168" s="511" t="s">
        <v>193</v>
      </c>
      <c r="C168" s="511"/>
      <c r="D168" s="125"/>
      <c r="E168" s="342"/>
      <c r="F168" s="407"/>
    </row>
    <row r="169" spans="1:6" ht="18" hidden="1" customHeight="1" x14ac:dyDescent="0.3">
      <c r="B169" s="84" t="s">
        <v>122</v>
      </c>
      <c r="D169" s="354">
        <v>0</v>
      </c>
      <c r="E169" s="342"/>
      <c r="F169" s="407"/>
    </row>
    <row r="170" spans="1:6" ht="18" hidden="1" customHeight="1" x14ac:dyDescent="0.3">
      <c r="B170" s="84" t="s">
        <v>123</v>
      </c>
      <c r="D170" s="354">
        <v>0</v>
      </c>
      <c r="E170" s="342"/>
      <c r="F170" s="407"/>
    </row>
    <row r="171" spans="1:6" ht="18" hidden="1" customHeight="1" x14ac:dyDescent="0.3">
      <c r="B171" s="512" t="s">
        <v>16</v>
      </c>
      <c r="C171" s="512"/>
      <c r="D171" s="202">
        <f>+D169+D170</f>
        <v>0</v>
      </c>
      <c r="E171" s="342"/>
      <c r="F171" s="407"/>
    </row>
    <row r="172" spans="1:6" ht="9.9" hidden="1" customHeight="1" x14ac:dyDescent="0.3">
      <c r="B172" s="84"/>
      <c r="D172" s="89"/>
      <c r="E172" s="423"/>
      <c r="F172" s="407"/>
    </row>
    <row r="173" spans="1:6" ht="18" hidden="1" customHeight="1" x14ac:dyDescent="0.3">
      <c r="B173" s="511" t="s">
        <v>194</v>
      </c>
      <c r="C173" s="511"/>
      <c r="D173" s="125" t="s">
        <v>80</v>
      </c>
      <c r="E173" s="423"/>
      <c r="F173" s="407"/>
    </row>
    <row r="174" spans="1:6" ht="18" hidden="1" customHeight="1" x14ac:dyDescent="0.3">
      <c r="B174" s="84" t="s">
        <v>122</v>
      </c>
      <c r="D174" s="354">
        <v>0</v>
      </c>
      <c r="E174" s="423"/>
      <c r="F174" s="407"/>
    </row>
    <row r="175" spans="1:6" ht="18" hidden="1" customHeight="1" x14ac:dyDescent="0.3">
      <c r="B175" s="84" t="s">
        <v>195</v>
      </c>
      <c r="D175" s="354">
        <v>0</v>
      </c>
      <c r="E175" s="423"/>
      <c r="F175" s="407"/>
    </row>
    <row r="176" spans="1:6" ht="18" hidden="1" customHeight="1" x14ac:dyDescent="0.3">
      <c r="B176" s="512" t="s">
        <v>196</v>
      </c>
      <c r="C176" s="512"/>
      <c r="D176" s="202">
        <f>+D174+D175</f>
        <v>0</v>
      </c>
      <c r="E176" s="423"/>
      <c r="F176" s="407"/>
    </row>
    <row r="177" spans="1:6" ht="9.9" hidden="1" customHeight="1" x14ac:dyDescent="0.3">
      <c r="B177" s="84"/>
      <c r="D177" s="85"/>
      <c r="E177" s="423"/>
      <c r="F177" s="407"/>
    </row>
    <row r="178" spans="1:6" ht="18" hidden="1" customHeight="1" x14ac:dyDescent="0.3">
      <c r="B178" s="511" t="s">
        <v>197</v>
      </c>
      <c r="C178" s="511"/>
      <c r="D178" s="125" t="s">
        <v>80</v>
      </c>
      <c r="E178" s="423"/>
      <c r="F178" s="407"/>
    </row>
    <row r="179" spans="1:6" ht="18" hidden="1" customHeight="1" x14ac:dyDescent="0.3">
      <c r="B179" s="84" t="s">
        <v>122</v>
      </c>
      <c r="D179" s="354">
        <f>+D169-D174</f>
        <v>0</v>
      </c>
      <c r="E179" s="423"/>
      <c r="F179" s="407"/>
    </row>
    <row r="180" spans="1:6" ht="18" hidden="1" customHeight="1" x14ac:dyDescent="0.3">
      <c r="A180" s="17"/>
      <c r="B180" s="84" t="s">
        <v>123</v>
      </c>
      <c r="D180" s="354">
        <f>+D170-D175</f>
        <v>0</v>
      </c>
      <c r="E180" s="423"/>
      <c r="F180" s="407"/>
    </row>
    <row r="181" spans="1:6" ht="18" hidden="1" customHeight="1" x14ac:dyDescent="0.3">
      <c r="A181" s="17"/>
      <c r="B181" s="512" t="s">
        <v>198</v>
      </c>
      <c r="C181" s="512"/>
      <c r="D181" s="204">
        <f>+D179+D180</f>
        <v>0</v>
      </c>
      <c r="E181" s="424"/>
      <c r="F181" s="407"/>
    </row>
    <row r="182" spans="1:6" ht="15" hidden="1" customHeight="1" x14ac:dyDescent="0.3">
      <c r="A182" s="17"/>
      <c r="B182" s="136" t="s">
        <v>199</v>
      </c>
      <c r="C182" s="96"/>
      <c r="D182" s="133"/>
      <c r="E182" s="133"/>
      <c r="F182" s="22">
        <f>+D174-F185</f>
        <v>0</v>
      </c>
    </row>
    <row r="183" spans="1:6" s="300" customFormat="1" ht="15" hidden="1" customHeight="1" x14ac:dyDescent="0.3">
      <c r="B183" s="411"/>
      <c r="C183" s="412"/>
      <c r="D183" s="413"/>
      <c r="E183" s="413"/>
      <c r="F183" s="380"/>
    </row>
    <row r="184" spans="1:6" ht="15" hidden="1" customHeight="1" x14ac:dyDescent="0.3">
      <c r="A184" s="63" t="s">
        <v>53</v>
      </c>
      <c r="B184" s="63" t="s">
        <v>225</v>
      </c>
      <c r="C184" s="63" t="s">
        <v>0</v>
      </c>
      <c r="D184" s="63" t="s">
        <v>2</v>
      </c>
      <c r="E184" s="63" t="s">
        <v>3</v>
      </c>
      <c r="F184" s="63" t="s">
        <v>4</v>
      </c>
    </row>
    <row r="185" spans="1:6" ht="15" hidden="1" customHeight="1" x14ac:dyDescent="0.3">
      <c r="A185" s="158" t="s">
        <v>224</v>
      </c>
      <c r="B185" s="159"/>
      <c r="C185" s="160">
        <f>+SUM(C186:C195)</f>
        <v>0</v>
      </c>
      <c r="D185" s="160">
        <f>+SUM(D186:D195)</f>
        <v>0</v>
      </c>
      <c r="E185" s="160">
        <f>+SUM(E186:E195)</f>
        <v>0</v>
      </c>
      <c r="F185" s="160">
        <f>+SUM(F186:F195)</f>
        <v>0</v>
      </c>
    </row>
    <row r="186" spans="1:6" ht="15" hidden="1" customHeight="1" x14ac:dyDescent="0.3">
      <c r="A186" s="127">
        <v>0</v>
      </c>
      <c r="B186" s="131" t="s">
        <v>173</v>
      </c>
      <c r="C186" s="351">
        <v>0</v>
      </c>
      <c r="D186" s="351">
        <v>0</v>
      </c>
      <c r="E186" s="351">
        <v>0</v>
      </c>
      <c r="F186" s="262">
        <f>+C186+D186+E186</f>
        <v>0</v>
      </c>
    </row>
    <row r="187" spans="1:6" ht="15" hidden="1" customHeight="1" x14ac:dyDescent="0.3">
      <c r="A187" s="127">
        <v>1</v>
      </c>
      <c r="B187" s="131" t="s">
        <v>160</v>
      </c>
      <c r="C187" s="351">
        <v>0</v>
      </c>
      <c r="D187" s="352">
        <v>0</v>
      </c>
      <c r="E187" s="352">
        <v>0</v>
      </c>
      <c r="F187" s="262">
        <f t="shared" ref="F187:F195" si="11">+C187+D187+E187</f>
        <v>0</v>
      </c>
    </row>
    <row r="188" spans="1:6" ht="15" hidden="1" customHeight="1" x14ac:dyDescent="0.3">
      <c r="A188" s="127">
        <v>2</v>
      </c>
      <c r="B188" s="131" t="s">
        <v>174</v>
      </c>
      <c r="C188" s="351">
        <v>0</v>
      </c>
      <c r="D188" s="351">
        <v>0</v>
      </c>
      <c r="E188" s="351">
        <v>0</v>
      </c>
      <c r="F188" s="262">
        <f t="shared" si="11"/>
        <v>0</v>
      </c>
    </row>
    <row r="189" spans="1:6" ht="15" hidden="1" customHeight="1" x14ac:dyDescent="0.3">
      <c r="A189" s="127">
        <v>3</v>
      </c>
      <c r="B189" s="131" t="s">
        <v>175</v>
      </c>
      <c r="C189" s="351">
        <v>0</v>
      </c>
      <c r="D189" s="351">
        <v>0</v>
      </c>
      <c r="E189" s="351">
        <v>0</v>
      </c>
      <c r="F189" s="262">
        <f t="shared" si="11"/>
        <v>0</v>
      </c>
    </row>
    <row r="190" spans="1:6" ht="15" hidden="1" customHeight="1" x14ac:dyDescent="0.3">
      <c r="A190" s="127">
        <v>4</v>
      </c>
      <c r="B190" s="131" t="s">
        <v>176</v>
      </c>
      <c r="C190" s="351">
        <v>0</v>
      </c>
      <c r="D190" s="351">
        <v>0</v>
      </c>
      <c r="E190" s="351">
        <v>0</v>
      </c>
      <c r="F190" s="262">
        <f t="shared" si="11"/>
        <v>0</v>
      </c>
    </row>
    <row r="191" spans="1:6" ht="15" hidden="1" customHeight="1" x14ac:dyDescent="0.3">
      <c r="A191" s="127">
        <v>5</v>
      </c>
      <c r="B191" s="131" t="s">
        <v>177</v>
      </c>
      <c r="C191" s="351">
        <v>0</v>
      </c>
      <c r="D191" s="351">
        <v>0</v>
      </c>
      <c r="E191" s="351">
        <v>0</v>
      </c>
      <c r="F191" s="262">
        <f t="shared" si="11"/>
        <v>0</v>
      </c>
    </row>
    <row r="192" spans="1:6" ht="15" hidden="1" customHeight="1" x14ac:dyDescent="0.3">
      <c r="A192" s="127">
        <v>6</v>
      </c>
      <c r="B192" s="131" t="s">
        <v>158</v>
      </c>
      <c r="C192" s="351">
        <v>0</v>
      </c>
      <c r="D192" s="351">
        <v>0</v>
      </c>
      <c r="E192" s="351">
        <v>0</v>
      </c>
      <c r="F192" s="262">
        <f t="shared" si="11"/>
        <v>0</v>
      </c>
    </row>
    <row r="193" spans="1:6" ht="15" hidden="1" customHeight="1" x14ac:dyDescent="0.3">
      <c r="A193" s="127">
        <v>7</v>
      </c>
      <c r="B193" s="131" t="s">
        <v>159</v>
      </c>
      <c r="C193" s="351">
        <v>0</v>
      </c>
      <c r="D193" s="351">
        <v>0</v>
      </c>
      <c r="E193" s="351">
        <v>0</v>
      </c>
      <c r="F193" s="262">
        <f t="shared" si="11"/>
        <v>0</v>
      </c>
    </row>
    <row r="194" spans="1:6" ht="15" hidden="1" customHeight="1" x14ac:dyDescent="0.3">
      <c r="A194" s="127">
        <v>8</v>
      </c>
      <c r="B194" s="131" t="s">
        <v>178</v>
      </c>
      <c r="C194" s="351">
        <v>0</v>
      </c>
      <c r="D194" s="351">
        <v>0</v>
      </c>
      <c r="E194" s="351">
        <v>0</v>
      </c>
      <c r="F194" s="262">
        <f t="shared" si="11"/>
        <v>0</v>
      </c>
    </row>
    <row r="195" spans="1:6" ht="15" hidden="1" customHeight="1" x14ac:dyDescent="0.3">
      <c r="A195" s="161">
        <v>9</v>
      </c>
      <c r="B195" s="162" t="s">
        <v>179</v>
      </c>
      <c r="C195" s="355">
        <v>0</v>
      </c>
      <c r="D195" s="355">
        <v>0</v>
      </c>
      <c r="E195" s="355">
        <v>0</v>
      </c>
      <c r="F195" s="264">
        <f t="shared" si="11"/>
        <v>0</v>
      </c>
    </row>
    <row r="196" spans="1:6" ht="15" hidden="1" customHeight="1" x14ac:dyDescent="0.3">
      <c r="A196" s="537" t="s">
        <v>199</v>
      </c>
      <c r="B196" s="537"/>
      <c r="C196" s="537"/>
      <c r="D196" s="537"/>
      <c r="E196" s="537"/>
      <c r="F196" s="537"/>
    </row>
    <row r="197" spans="1:6" ht="15" hidden="1" customHeight="1" x14ac:dyDescent="0.3">
      <c r="A197" s="265"/>
      <c r="B197" s="265"/>
      <c r="C197" s="265"/>
      <c r="D197" s="265"/>
      <c r="E197" s="265"/>
      <c r="F197" s="265"/>
    </row>
    <row r="198" spans="1:6" ht="15" hidden="1" customHeight="1" x14ac:dyDescent="0.3">
      <c r="A198" s="73" t="s">
        <v>117</v>
      </c>
      <c r="B198" s="74"/>
      <c r="C198" s="74"/>
      <c r="D198" s="74"/>
      <c r="E198" s="74"/>
      <c r="F198" s="75"/>
    </row>
    <row r="199" spans="1:6" ht="50.1" hidden="1" customHeight="1" x14ac:dyDescent="0.3">
      <c r="A199" s="520" t="s">
        <v>118</v>
      </c>
      <c r="B199" s="521"/>
      <c r="C199" s="521"/>
      <c r="D199" s="521"/>
      <c r="E199" s="521"/>
      <c r="F199" s="522"/>
    </row>
    <row r="200" spans="1:6" s="300" customFormat="1" ht="15" customHeight="1" x14ac:dyDescent="0.35">
      <c r="A200" s="414"/>
      <c r="B200" s="414"/>
      <c r="C200" s="414"/>
      <c r="D200" s="414"/>
      <c r="E200" s="414"/>
      <c r="F200" s="414"/>
    </row>
    <row r="201" spans="1:6" ht="39.9" customHeight="1" x14ac:dyDescent="0.3">
      <c r="A201" s="86" t="s">
        <v>74</v>
      </c>
      <c r="B201" s="524" t="s">
        <v>321</v>
      </c>
      <c r="C201" s="525"/>
      <c r="D201" s="526" t="s">
        <v>48</v>
      </c>
      <c r="E201" s="527"/>
      <c r="F201" s="528"/>
    </row>
    <row r="202" spans="1:6" ht="39.9" customHeight="1" x14ac:dyDescent="0.3">
      <c r="A202" s="87" t="s">
        <v>46</v>
      </c>
      <c r="B202" s="524" t="s">
        <v>322</v>
      </c>
      <c r="C202" s="525"/>
      <c r="D202" s="529"/>
      <c r="E202" s="530"/>
      <c r="F202" s="531"/>
    </row>
    <row r="203" spans="1:6" ht="39.9" customHeight="1" x14ac:dyDescent="0.3">
      <c r="A203" s="88" t="s">
        <v>47</v>
      </c>
      <c r="B203" s="524" t="s">
        <v>323</v>
      </c>
      <c r="C203" s="525"/>
      <c r="D203" s="532"/>
      <c r="E203" s="533"/>
      <c r="F203" s="534"/>
    </row>
    <row r="204" spans="1:6" x14ac:dyDescent="0.3">
      <c r="A204" s="523" t="s">
        <v>113</v>
      </c>
      <c r="B204" s="523"/>
      <c r="C204" s="523"/>
      <c r="D204" s="523"/>
      <c r="E204" s="523"/>
      <c r="F204" s="523"/>
    </row>
    <row r="205" spans="1:6" x14ac:dyDescent="0.3">
      <c r="A205" s="93"/>
      <c r="B205" s="93"/>
      <c r="C205" s="93"/>
      <c r="D205" s="93"/>
      <c r="E205" s="93"/>
      <c r="F205" s="93"/>
    </row>
    <row r="206" spans="1:6" x14ac:dyDescent="0.3">
      <c r="A206" s="515" t="s">
        <v>140</v>
      </c>
      <c r="B206" s="516"/>
      <c r="C206" s="516"/>
      <c r="D206" s="516"/>
      <c r="E206" s="516"/>
      <c r="F206" s="517"/>
    </row>
    <row r="207" spans="1:6" x14ac:dyDescent="0.3">
      <c r="A207" s="77" t="s">
        <v>124</v>
      </c>
      <c r="F207" s="78"/>
    </row>
    <row r="208" spans="1:6" x14ac:dyDescent="0.3">
      <c r="A208" s="79"/>
      <c r="F208" s="78"/>
    </row>
    <row r="209" spans="1:6" ht="33" customHeight="1" thickBot="1" x14ac:dyDescent="0.35">
      <c r="A209" s="138" t="s">
        <v>200</v>
      </c>
      <c r="B209" s="137">
        <v>0</v>
      </c>
      <c r="F209" s="78"/>
    </row>
    <row r="210" spans="1:6" ht="16.2" thickTop="1" x14ac:dyDescent="0.3">
      <c r="A210" s="79"/>
      <c r="F210" s="78"/>
    </row>
    <row r="211" spans="1:6" x14ac:dyDescent="0.3">
      <c r="A211" s="77" t="s">
        <v>131</v>
      </c>
      <c r="D211" s="104" t="s">
        <v>165</v>
      </c>
      <c r="F211" s="78"/>
    </row>
    <row r="212" spans="1:6" x14ac:dyDescent="0.3">
      <c r="A212" s="79" t="s">
        <v>125</v>
      </c>
      <c r="B212" s="76">
        <f>+B77</f>
        <v>4122398618.4499998</v>
      </c>
      <c r="D212" s="513" t="s">
        <v>161</v>
      </c>
      <c r="E212" s="513"/>
      <c r="F212" s="514"/>
    </row>
    <row r="213" spans="1:6" x14ac:dyDescent="0.3">
      <c r="A213" s="79" t="s">
        <v>132</v>
      </c>
      <c r="B213" s="34">
        <f>+F98</f>
        <v>1030599654</v>
      </c>
      <c r="D213" s="513"/>
      <c r="E213" s="513"/>
      <c r="F213" s="514"/>
    </row>
    <row r="214" spans="1:6" ht="16.2" thickBot="1" x14ac:dyDescent="0.35">
      <c r="A214" s="79" t="s">
        <v>126</v>
      </c>
      <c r="B214" s="116">
        <f>+B212-B213</f>
        <v>3091798964.4499998</v>
      </c>
      <c r="D214" s="23" t="s">
        <v>162</v>
      </c>
      <c r="F214" s="118">
        <f>+F98</f>
        <v>1030599654</v>
      </c>
    </row>
    <row r="215" spans="1:6" ht="16.2" thickTop="1" x14ac:dyDescent="0.3">
      <c r="A215" s="79"/>
      <c r="D215" s="23" t="s">
        <v>163</v>
      </c>
      <c r="F215" s="119">
        <f>+F121</f>
        <v>418862600</v>
      </c>
    </row>
    <row r="216" spans="1:6" ht="16.2" thickBot="1" x14ac:dyDescent="0.35">
      <c r="A216" s="77" t="s">
        <v>127</v>
      </c>
      <c r="D216" s="104" t="s">
        <v>164</v>
      </c>
      <c r="E216" s="104"/>
      <c r="F216" s="120">
        <f>+F215/F214</f>
        <v>0.40642610190513417</v>
      </c>
    </row>
    <row r="217" spans="1:6" ht="16.2" thickTop="1" x14ac:dyDescent="0.3">
      <c r="A217" s="79" t="s">
        <v>128</v>
      </c>
      <c r="B217" s="76">
        <f>+F28</f>
        <v>418862600</v>
      </c>
      <c r="F217" s="78"/>
    </row>
    <row r="218" spans="1:6" x14ac:dyDescent="0.3">
      <c r="A218" s="79" t="s">
        <v>129</v>
      </c>
      <c r="B218" s="34">
        <f>+F121</f>
        <v>418862600</v>
      </c>
      <c r="D218" s="513" t="s">
        <v>166</v>
      </c>
      <c r="E218" s="513"/>
      <c r="F218" s="514"/>
    </row>
    <row r="219" spans="1:6" ht="16.2" thickBot="1" x14ac:dyDescent="0.35">
      <c r="A219" s="79" t="s">
        <v>130</v>
      </c>
      <c r="B219" s="117">
        <f>+B217-B218</f>
        <v>0</v>
      </c>
      <c r="D219" s="513"/>
      <c r="E219" s="513"/>
      <c r="F219" s="514"/>
    </row>
    <row r="220" spans="1:6" ht="16.2" thickTop="1" x14ac:dyDescent="0.3">
      <c r="A220" s="79"/>
      <c r="B220"/>
      <c r="D220" s="122" t="s">
        <v>167</v>
      </c>
      <c r="E220" s="121"/>
      <c r="F220" s="118">
        <f>+B77</f>
        <v>4122398618.4499998</v>
      </c>
    </row>
    <row r="221" spans="1:6" x14ac:dyDescent="0.3">
      <c r="A221" s="79"/>
      <c r="B221"/>
      <c r="D221" s="122" t="s">
        <v>163</v>
      </c>
      <c r="E221" s="121"/>
      <c r="F221" s="119">
        <f>+F121</f>
        <v>418862600</v>
      </c>
    </row>
    <row r="222" spans="1:6" ht="16.2" thickBot="1" x14ac:dyDescent="0.35">
      <c r="A222" s="79"/>
      <c r="B222"/>
      <c r="D222" s="121"/>
      <c r="E222" s="121"/>
      <c r="F222" s="120">
        <f>+F221/F220</f>
        <v>0.10160652541589735</v>
      </c>
    </row>
    <row r="223" spans="1:6" ht="16.2" thickTop="1" x14ac:dyDescent="0.3">
      <c r="A223" s="80"/>
      <c r="B223" s="81"/>
      <c r="C223" s="81"/>
      <c r="D223" s="81"/>
      <c r="E223" s="81"/>
      <c r="F223" s="82"/>
    </row>
  </sheetData>
  <sheetProtection algorithmName="SHA-512" hashValue="haiKcdH+PabmsEFNINcnxQydUohtKzdF+iydLFphOg/CrHXMuK6mebOW5x+pK3Ot1gpSjDP4LYtIXcGXJ7U3SA==" saltValue="zoVrqLnQJQvN2QD7PX/AbQ==" spinCount="100000" sheet="1" objects="1" scenarios="1" formatCells="0" formatColumns="0" formatRows="0" insertColumns="0" insertRows="0" deleteColumns="0" deleteRows="0"/>
  <mergeCells count="92">
    <mergeCell ref="A1:F2"/>
    <mergeCell ref="A33:F33"/>
    <mergeCell ref="A27:B27"/>
    <mergeCell ref="A13:F13"/>
    <mergeCell ref="A14:F14"/>
    <mergeCell ref="A22:F22"/>
    <mergeCell ref="A28:B28"/>
    <mergeCell ref="A29:B29"/>
    <mergeCell ref="A30:B30"/>
    <mergeCell ref="A25:F25"/>
    <mergeCell ref="A26:F26"/>
    <mergeCell ref="A3:F3"/>
    <mergeCell ref="A18:A19"/>
    <mergeCell ref="A36:F36"/>
    <mergeCell ref="A9:F9"/>
    <mergeCell ref="C5:E5"/>
    <mergeCell ref="C6:E6"/>
    <mergeCell ref="C7:E7"/>
    <mergeCell ref="A11:F11"/>
    <mergeCell ref="A21:F21"/>
    <mergeCell ref="A32:F32"/>
    <mergeCell ref="A49:F49"/>
    <mergeCell ref="A50:F50"/>
    <mergeCell ref="A37:F37"/>
    <mergeCell ref="A38:B38"/>
    <mergeCell ref="A39:B39"/>
    <mergeCell ref="A40:B40"/>
    <mergeCell ref="A41:B41"/>
    <mergeCell ref="A42:B42"/>
    <mergeCell ref="A45:F45"/>
    <mergeCell ref="A44:F44"/>
    <mergeCell ref="B62:C62"/>
    <mergeCell ref="D60:F62"/>
    <mergeCell ref="A51:B51"/>
    <mergeCell ref="A52:B52"/>
    <mergeCell ref="A53:B53"/>
    <mergeCell ref="A57:F57"/>
    <mergeCell ref="B60:C60"/>
    <mergeCell ref="B61:C61"/>
    <mergeCell ref="A56:F56"/>
    <mergeCell ref="A54:B54"/>
    <mergeCell ref="A67:F67"/>
    <mergeCell ref="A115:F115"/>
    <mergeCell ref="A116:F116"/>
    <mergeCell ref="A117:F117"/>
    <mergeCell ref="A73:F73"/>
    <mergeCell ref="A74:F74"/>
    <mergeCell ref="A75:F75"/>
    <mergeCell ref="A88:F88"/>
    <mergeCell ref="A92:F92"/>
    <mergeCell ref="A93:F93"/>
    <mergeCell ref="A94:F94"/>
    <mergeCell ref="A110:F110"/>
    <mergeCell ref="A98:B98"/>
    <mergeCell ref="A87:F87"/>
    <mergeCell ref="A109:F109"/>
    <mergeCell ref="A69:F69"/>
    <mergeCell ref="A121:B121"/>
    <mergeCell ref="A133:B133"/>
    <mergeCell ref="A136:F136"/>
    <mergeCell ref="A139:F139"/>
    <mergeCell ref="A138:F138"/>
    <mergeCell ref="A158:F158"/>
    <mergeCell ref="A143:F143"/>
    <mergeCell ref="A144:F144"/>
    <mergeCell ref="A145:F145"/>
    <mergeCell ref="A154:F154"/>
    <mergeCell ref="A155:F155"/>
    <mergeCell ref="A156:F156"/>
    <mergeCell ref="A157:F157"/>
    <mergeCell ref="A153:E153"/>
    <mergeCell ref="D218:F219"/>
    <mergeCell ref="A206:F206"/>
    <mergeCell ref="A160:F160"/>
    <mergeCell ref="A199:F199"/>
    <mergeCell ref="A204:F204"/>
    <mergeCell ref="B201:C201"/>
    <mergeCell ref="D201:F203"/>
    <mergeCell ref="B202:C202"/>
    <mergeCell ref="B203:C203"/>
    <mergeCell ref="B168:C168"/>
    <mergeCell ref="B171:C171"/>
    <mergeCell ref="B167:C167"/>
    <mergeCell ref="B181:C181"/>
    <mergeCell ref="B165:D165"/>
    <mergeCell ref="A196:F196"/>
    <mergeCell ref="B164:D164"/>
    <mergeCell ref="B166:D166"/>
    <mergeCell ref="B173:C173"/>
    <mergeCell ref="B176:C176"/>
    <mergeCell ref="B178:C178"/>
    <mergeCell ref="D212:F213"/>
  </mergeCells>
  <phoneticPr fontId="9" type="noConversion"/>
  <conditionalFormatting sqref="B219">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82">
    <cfRule type="cellIs" dxfId="20" priority="1" operator="equal">
      <formula>0</formula>
    </cfRule>
    <cfRule type="cellIs" dxfId="19" priority="2" operator="lessThan">
      <formula>0</formula>
    </cfRule>
    <cfRule type="cellIs" dxfId="18" priority="3" operator="greaterThan">
      <formula>0</formula>
    </cfRule>
  </conditionalFormatting>
  <dataValidations disablePrompts="1"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201:F203" xr:uid="{00000000-0002-0000-0400-000000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44:F144" xr:uid="{00000000-0002-0000-0400-000001000000}"/>
    <dataValidation allowBlank="1" showInputMessage="1" showErrorMessage="1" promptTitle="Advertencia" prompt="Se recomienda leer cuidadosamente las indicaciones dispuestas en la parte inferior de esta tabla. " sqref="A147" xr:uid="{00000000-0002-0000-0400-000002000000}"/>
    <dataValidation allowBlank="1" showInputMessage="1" showErrorMessage="1" promptTitle="Advertencia" prompt="Debe coincidir con el monto reportado en la Liquidación Prespuestaria 2023, caso contrario se debe justificar en el espacio de observaciones. " sqref="D169:D173 D177" xr:uid="{00000000-0002-0000-0400-000003000000}"/>
    <dataValidation allowBlank="1" showInputMessage="1" showErrorMessage="1" promptTitle="Advertencia" prompt="Se debe indicar el nombre de la partida de acuerdo al Clasificador de los Ingresos del Sector Público." sqref="B95" xr:uid="{00000000-0002-0000-0400-000004000000}"/>
    <dataValidation allowBlank="1" showInputMessage="1" showErrorMessage="1" promptTitle="Advertencia" prompt="El código debe ser el definido para la partida en particular y debe ser el código establecido en el Clasificador de los Ingresos del Sector Público. " sqref="A95 A118" xr:uid="{00000000-0002-0000-0400-000005000000}"/>
    <dataValidation allowBlank="1" showInputMessage="1" showErrorMessage="1" promptTitle="Advertencia" prompt="En este espacio se debe detallar el código correspondiente a la partida detallada y debe ser el código definido en el Clasificador de los Ingresos del Sector Público. " sqref="A99:A101 A122 A186" xr:uid="{00000000-0002-0000-0400-000006000000}"/>
    <dataValidation allowBlank="1" showInputMessage="1" showErrorMessage="1" promptTitle="Advertencia" prompt="El nombre de la partida debe ser de acuerdo al Clasificador de los Ingresos del Sector Público. " sqref="B99:B101 B122 B186" xr:uid="{00000000-0002-0000-0400-000007000000}"/>
    <dataValidation allowBlank="1" showInputMessage="1" showErrorMessage="1" promptTitle="Recordatorio" prompt="El superávit libre debe ser reintegrado a más tardar el 31 de marzo,_x000a_de acuerdo al  Decreto Nº 43189-MTSS, artículo 66. " sqref="B170:B172 B174:B177 B179:B181" xr:uid="{00000000-0002-0000-0400-000008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6:F116" xr:uid="{00000000-0002-0000-0400-000009000000}"/>
    <dataValidation allowBlank="1" showInputMessage="1" showErrorMessage="1" promptTitle="Advertencia" prompt="NO incluir recursos de vigencias anteriores, para ese fin se completa tabla N°9" sqref="B79" xr:uid="{00000000-0002-0000-0400-00000A000000}"/>
    <dataValidation allowBlank="1" showInputMessage="1" showErrorMessage="1" promptTitle="Advertencia" prompt="En enero no debe haber saldo inicial, si la UE cuenta con superávit, debe consignarse en la tabla 9." sqref="B147" xr:uid="{00000000-0002-0000-0400-00000B000000}"/>
    <dataValidation allowBlank="1" showInputMessage="1" showErrorMessage="1" promptTitle="Instrucción" prompt="En esta tabla únicamente se detallan los Ingresos ordinarios del ejercicio presupuestario 2024. No incluir recursos de vigencias anteriores (estos se deben detallar en tabla 9)" sqref="A93:F93" xr:uid="{00000000-0002-0000-0400-00000C000000}"/>
    <dataValidation allowBlank="1" showInputMessage="1" showErrorMessage="1" promptTitle="Advertencia" prompt="Esta tabla solo la deben completar la unidades ejecutoras que por Ley específica estén facultadas para estimar y re presupuestar superávits." sqref="B165 E165:F165" xr:uid="{00000000-0002-0000-0400-00000D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60:F62" xr:uid="{00000000-0002-0000-0400-00000E000000}"/>
  </dataValidations>
  <hyperlinks>
    <hyperlink ref="B95" r:id="rId1" xr:uid="{00000000-0004-0000-0400-000000000000}"/>
    <hyperlink ref="B118" r:id="rId2" display="Nombre de la Partida presupuestaria" xr:uid="{00000000-0004-0000-0400-000001000000}"/>
    <hyperlink ref="A95" r:id="rId3" xr:uid="{00000000-0004-0000-0400-000002000000}"/>
    <hyperlink ref="A118" r:id="rId4" xr:uid="{00000000-0004-0000-0400-000003000000}"/>
  </hyperlinks>
  <printOptions horizontalCentered="1"/>
  <pageMargins left="0.11811023622047245" right="0.11811023622047245" top="0.84996062992125987" bottom="0.19685039370078741" header="0.11811023622047245" footer="0.11811023622047245"/>
  <pageSetup paperSize="9" scale="57"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2" manualBreakCount="2">
    <brk id="66" max="16383" man="1"/>
    <brk id="139" max="5" man="1"/>
  </rowBreaks>
  <ignoredErrors>
    <ignoredError sqref="F16" evalError="1"/>
  </ignoredError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79797"/>
  </sheetPr>
  <dimension ref="A1:N215"/>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3" customWidth="1"/>
    <col min="2" max="2" width="32.109375" style="23" customWidth="1"/>
    <col min="3" max="5" width="19.6640625" style="23" customWidth="1"/>
    <col min="6" max="6" width="20.6640625" style="23" customWidth="1"/>
    <col min="7" max="7" width="17.109375" style="300" bestFit="1" customWidth="1"/>
    <col min="8" max="14" width="11.44140625" style="300"/>
    <col min="15" max="16384" width="11.44140625" style="17"/>
  </cols>
  <sheetData>
    <row r="1" spans="1:6" ht="18" customHeight="1" x14ac:dyDescent="0.3">
      <c r="A1" s="581" t="s">
        <v>114</v>
      </c>
      <c r="B1" s="581"/>
      <c r="C1" s="581"/>
      <c r="D1" s="581"/>
      <c r="E1" s="581"/>
      <c r="F1" s="581"/>
    </row>
    <row r="2" spans="1:6" ht="18" customHeight="1" x14ac:dyDescent="0.3">
      <c r="A2" s="581"/>
      <c r="B2" s="581"/>
      <c r="C2" s="581"/>
      <c r="D2" s="581"/>
      <c r="E2" s="581"/>
      <c r="F2" s="581"/>
    </row>
    <row r="3" spans="1:6" ht="18" customHeight="1" x14ac:dyDescent="0.3">
      <c r="A3" s="587" t="s">
        <v>147</v>
      </c>
      <c r="B3" s="587"/>
      <c r="C3" s="587"/>
      <c r="D3" s="587"/>
      <c r="E3" s="587"/>
      <c r="F3" s="587"/>
    </row>
    <row r="4" spans="1:6" ht="15" customHeight="1" thickBot="1" x14ac:dyDescent="0.35">
      <c r="A4" s="53"/>
      <c r="B4" s="53"/>
      <c r="C4" s="53"/>
      <c r="D4" s="53"/>
      <c r="E4" s="53"/>
      <c r="F4" s="53"/>
    </row>
    <row r="5" spans="1:6" ht="18" customHeight="1" x14ac:dyDescent="0.3">
      <c r="A5" s="37"/>
      <c r="B5" s="103" t="s">
        <v>22</v>
      </c>
      <c r="C5" s="568" t="str">
        <f>+'1T'!C5</f>
        <v>Becas Postsecundaria</v>
      </c>
      <c r="D5" s="569"/>
      <c r="E5" s="570"/>
      <c r="F5" s="17"/>
    </row>
    <row r="6" spans="1:6" ht="18" customHeight="1" x14ac:dyDescent="0.3">
      <c r="A6" s="38"/>
      <c r="B6" s="105" t="s">
        <v>33</v>
      </c>
      <c r="C6" s="571" t="str">
        <f>+'1T'!C6</f>
        <v>Ministerio de Educación Pública (MEP)</v>
      </c>
      <c r="D6" s="572"/>
      <c r="E6" s="573"/>
      <c r="F6" s="4"/>
    </row>
    <row r="7" spans="1:6" ht="18" customHeight="1" thickBot="1" x14ac:dyDescent="0.35">
      <c r="A7" s="38"/>
      <c r="B7" s="108" t="s">
        <v>34</v>
      </c>
      <c r="C7" s="574" t="str">
        <f>+'1T'!C7</f>
        <v>Dirección de Programas de Equidad</v>
      </c>
      <c r="D7" s="575"/>
      <c r="E7" s="576"/>
      <c r="F7" s="4"/>
    </row>
    <row r="8" spans="1:6" ht="15" customHeight="1" x14ac:dyDescent="0.3">
      <c r="A8" s="17"/>
      <c r="B8" s="17"/>
      <c r="C8" s="17"/>
      <c r="D8" s="17"/>
      <c r="E8" s="17"/>
      <c r="F8" s="17"/>
    </row>
    <row r="9" spans="1:6" s="300" customFormat="1" ht="21.9" customHeight="1" x14ac:dyDescent="0.3">
      <c r="A9" s="567" t="s">
        <v>35</v>
      </c>
      <c r="B9" s="567"/>
      <c r="C9" s="567"/>
      <c r="D9" s="567"/>
      <c r="E9" s="567"/>
      <c r="F9" s="567"/>
    </row>
    <row r="10" spans="1:6" s="313" customFormat="1" ht="9.9" customHeight="1" x14ac:dyDescent="0.3">
      <c r="A10" s="301"/>
      <c r="B10" s="301"/>
      <c r="C10" s="301"/>
      <c r="D10" s="301"/>
      <c r="E10" s="301"/>
      <c r="F10" s="301"/>
    </row>
    <row r="11" spans="1:6" s="300" customFormat="1" ht="50.25" customHeight="1" x14ac:dyDescent="0.3">
      <c r="A11" s="577" t="s">
        <v>271</v>
      </c>
      <c r="B11" s="577"/>
      <c r="C11" s="577"/>
      <c r="D11" s="577"/>
      <c r="E11" s="577"/>
      <c r="F11" s="577"/>
    </row>
    <row r="12" spans="1:6" s="300" customFormat="1" ht="9.9" customHeight="1" x14ac:dyDescent="0.3">
      <c r="A12" s="356"/>
      <c r="B12" s="356"/>
      <c r="C12" s="356"/>
      <c r="D12" s="356"/>
      <c r="E12" s="356"/>
      <c r="F12" s="356"/>
    </row>
    <row r="13" spans="1:6" s="313" customFormat="1" ht="16.95" customHeight="1" x14ac:dyDescent="0.3">
      <c r="A13" s="583" t="s">
        <v>36</v>
      </c>
      <c r="B13" s="583"/>
      <c r="C13" s="583"/>
      <c r="D13" s="583"/>
      <c r="E13" s="583"/>
      <c r="F13" s="583"/>
    </row>
    <row r="14" spans="1:6" s="313" customFormat="1" ht="16.95" customHeight="1" x14ac:dyDescent="0.3">
      <c r="A14" s="583" t="s">
        <v>19</v>
      </c>
      <c r="B14" s="583"/>
      <c r="C14" s="583"/>
      <c r="D14" s="583"/>
      <c r="E14" s="583"/>
      <c r="F14" s="583"/>
    </row>
    <row r="15" spans="1:6" s="300" customFormat="1" ht="16.95" customHeight="1" x14ac:dyDescent="0.3">
      <c r="A15" s="357" t="s">
        <v>17</v>
      </c>
      <c r="B15" s="358" t="s">
        <v>18</v>
      </c>
      <c r="C15" s="358" t="s">
        <v>5</v>
      </c>
      <c r="D15" s="358" t="s">
        <v>6</v>
      </c>
      <c r="E15" s="358" t="s">
        <v>7</v>
      </c>
      <c r="F15" s="357" t="s">
        <v>8</v>
      </c>
    </row>
    <row r="16" spans="1:6" s="300" customFormat="1" ht="16.95" customHeight="1" x14ac:dyDescent="0.3">
      <c r="A16" s="304" t="s">
        <v>16</v>
      </c>
      <c r="B16" s="305"/>
      <c r="C16" s="306">
        <f>+C18</f>
        <v>2973</v>
      </c>
      <c r="D16" s="306">
        <f t="shared" ref="D16:E16" si="0">+D18</f>
        <v>2975</v>
      </c>
      <c r="E16" s="306">
        <f t="shared" si="0"/>
        <v>3234</v>
      </c>
      <c r="F16" s="306">
        <f>+F18</f>
        <v>3060.6666666666665</v>
      </c>
    </row>
    <row r="17" spans="1:6" s="300" customFormat="1" ht="15" customHeight="1" x14ac:dyDescent="0.3">
      <c r="A17" s="307"/>
      <c r="B17" s="308"/>
      <c r="C17" s="309"/>
      <c r="D17" s="309"/>
      <c r="E17" s="309"/>
      <c r="F17" s="309"/>
    </row>
    <row r="18" spans="1:6" s="313" customFormat="1" ht="16.95" customHeight="1" x14ac:dyDescent="0.35">
      <c r="A18" s="588" t="s">
        <v>278</v>
      </c>
      <c r="B18" s="310" t="s">
        <v>279</v>
      </c>
      <c r="C18" s="311">
        <v>2973</v>
      </c>
      <c r="D18" s="311">
        <v>2975</v>
      </c>
      <c r="E18" s="311">
        <v>3234</v>
      </c>
      <c r="F18" s="312">
        <f>+AVERAGE(C18:E18)</f>
        <v>3060.6666666666665</v>
      </c>
    </row>
    <row r="19" spans="1:6" s="313" customFormat="1" ht="16.95" customHeight="1" x14ac:dyDescent="0.35">
      <c r="A19" s="589"/>
      <c r="B19" s="310" t="s">
        <v>280</v>
      </c>
      <c r="C19" s="311">
        <v>5902</v>
      </c>
      <c r="D19" s="311">
        <v>829</v>
      </c>
      <c r="E19" s="311">
        <v>4186</v>
      </c>
      <c r="F19" s="312">
        <f>+SUM(C19:E19)</f>
        <v>10917</v>
      </c>
    </row>
    <row r="20" spans="1:6" s="300" customFormat="1" x14ac:dyDescent="0.3">
      <c r="A20" s="315" t="s">
        <v>154</v>
      </c>
      <c r="B20" s="315" t="s">
        <v>316</v>
      </c>
      <c r="C20" s="315"/>
      <c r="D20" s="315"/>
      <c r="E20" s="315"/>
      <c r="F20" s="463"/>
    </row>
    <row r="21" spans="1:6" s="300" customFormat="1" ht="35.1" hidden="1" customHeight="1" x14ac:dyDescent="0.3">
      <c r="A21" s="578" t="s">
        <v>272</v>
      </c>
      <c r="B21" s="579"/>
      <c r="C21" s="579"/>
      <c r="D21" s="579"/>
      <c r="E21" s="579"/>
      <c r="F21" s="580"/>
    </row>
    <row r="22" spans="1:6" s="300" customFormat="1" ht="259.5" customHeight="1" x14ac:dyDescent="0.3">
      <c r="A22" s="548" t="s">
        <v>345</v>
      </c>
      <c r="B22" s="548"/>
      <c r="C22" s="548"/>
      <c r="D22" s="548"/>
      <c r="E22" s="548"/>
      <c r="F22" s="548"/>
    </row>
    <row r="23" spans="1:6" s="300" customFormat="1" ht="12" customHeight="1" x14ac:dyDescent="0.3">
      <c r="A23" s="456"/>
      <c r="B23" s="456"/>
      <c r="C23" s="456"/>
      <c r="D23" s="456"/>
      <c r="E23" s="456"/>
      <c r="F23" s="456"/>
    </row>
    <row r="24" spans="1:6" s="300" customFormat="1" ht="16.95" customHeight="1" x14ac:dyDescent="0.3">
      <c r="A24" s="318"/>
      <c r="B24" s="318"/>
      <c r="C24" s="318"/>
      <c r="D24" s="319"/>
      <c r="E24" s="319"/>
      <c r="F24" s="320"/>
    </row>
    <row r="25" spans="1:6" s="300" customFormat="1" ht="18" customHeight="1" x14ac:dyDescent="0.3">
      <c r="A25" s="583" t="s">
        <v>37</v>
      </c>
      <c r="B25" s="583"/>
      <c r="C25" s="583"/>
      <c r="D25" s="583"/>
      <c r="E25" s="583"/>
      <c r="F25" s="583"/>
    </row>
    <row r="26" spans="1:6" s="300" customFormat="1" ht="18" customHeight="1" x14ac:dyDescent="0.3">
      <c r="A26" s="583" t="s">
        <v>20</v>
      </c>
      <c r="B26" s="583"/>
      <c r="C26" s="583"/>
      <c r="D26" s="583"/>
      <c r="E26" s="583"/>
      <c r="F26" s="583"/>
    </row>
    <row r="27" spans="1:6" s="300" customFormat="1" ht="15" customHeight="1" x14ac:dyDescent="0.3">
      <c r="A27" s="594" t="s">
        <v>17</v>
      </c>
      <c r="B27" s="595"/>
      <c r="C27" s="358" t="s">
        <v>5</v>
      </c>
      <c r="D27" s="358" t="s">
        <v>6</v>
      </c>
      <c r="E27" s="358" t="s">
        <v>7</v>
      </c>
      <c r="F27" s="357" t="s">
        <v>8</v>
      </c>
    </row>
    <row r="28" spans="1:6" s="300" customFormat="1" ht="16.95" customHeight="1" x14ac:dyDescent="0.3">
      <c r="A28" s="584" t="s">
        <v>16</v>
      </c>
      <c r="B28" s="584"/>
      <c r="C28" s="321">
        <f t="shared" ref="C28:D28" si="1">+C30</f>
        <v>437762000</v>
      </c>
      <c r="D28" s="321">
        <f t="shared" si="1"/>
        <v>61662200</v>
      </c>
      <c r="E28" s="321">
        <f t="shared" ref="E28:F28" si="2">+E30</f>
        <v>300388400</v>
      </c>
      <c r="F28" s="321">
        <f t="shared" si="2"/>
        <v>799812600</v>
      </c>
    </row>
    <row r="29" spans="1:6" s="300" customFormat="1" ht="15" customHeight="1" x14ac:dyDescent="0.3">
      <c r="A29" s="585"/>
      <c r="B29" s="585"/>
      <c r="C29" s="322"/>
      <c r="D29" s="322"/>
      <c r="E29" s="322"/>
      <c r="F29" s="322"/>
    </row>
    <row r="30" spans="1:6" s="300" customFormat="1" ht="16.95" customHeight="1" x14ac:dyDescent="0.3">
      <c r="A30" s="586" t="s">
        <v>278</v>
      </c>
      <c r="B30" s="586"/>
      <c r="C30" s="323">
        <v>437762000</v>
      </c>
      <c r="D30" s="323">
        <v>61662200</v>
      </c>
      <c r="E30" s="323">
        <v>300388400</v>
      </c>
      <c r="F30" s="324">
        <f>+C30+D30+E30</f>
        <v>799812600</v>
      </c>
    </row>
    <row r="31" spans="1:6" s="300" customFormat="1" ht="15" customHeight="1" x14ac:dyDescent="0.3">
      <c r="A31" s="314" t="s">
        <v>154</v>
      </c>
      <c r="B31" s="315" t="s">
        <v>317</v>
      </c>
      <c r="C31" s="316"/>
      <c r="D31" s="316"/>
      <c r="E31" s="316"/>
      <c r="F31" s="316"/>
    </row>
    <row r="32" spans="1:6" s="300" customFormat="1" ht="35.1" hidden="1" customHeight="1" x14ac:dyDescent="0.3">
      <c r="A32" s="578" t="s">
        <v>272</v>
      </c>
      <c r="B32" s="579"/>
      <c r="C32" s="579"/>
      <c r="D32" s="579"/>
      <c r="E32" s="579"/>
      <c r="F32" s="580"/>
    </row>
    <row r="33" spans="1:6" s="300" customFormat="1" ht="193.5" customHeight="1" x14ac:dyDescent="0.3">
      <c r="A33" s="547" t="s">
        <v>338</v>
      </c>
      <c r="B33" s="548"/>
      <c r="C33" s="548"/>
      <c r="D33" s="548"/>
      <c r="E33" s="548"/>
      <c r="F33" s="548"/>
    </row>
    <row r="34" spans="1:6" s="300" customFormat="1" ht="15" customHeight="1" x14ac:dyDescent="0.3">
      <c r="F34" s="325"/>
    </row>
    <row r="35" spans="1:6" s="300" customFormat="1" ht="15" customHeight="1" x14ac:dyDescent="0.3">
      <c r="F35" s="325"/>
    </row>
    <row r="36" spans="1:6" s="300" customFormat="1" ht="18" customHeight="1" x14ac:dyDescent="0.3">
      <c r="A36" s="562" t="s">
        <v>38</v>
      </c>
      <c r="B36" s="562"/>
      <c r="C36" s="562"/>
      <c r="D36" s="562"/>
      <c r="E36" s="562"/>
      <c r="F36" s="562"/>
    </row>
    <row r="37" spans="1:6" s="300" customFormat="1" ht="18" customHeight="1" x14ac:dyDescent="0.3">
      <c r="A37" s="563" t="s">
        <v>39</v>
      </c>
      <c r="B37" s="563"/>
      <c r="C37" s="563"/>
      <c r="D37" s="563"/>
      <c r="E37" s="563"/>
      <c r="F37" s="563"/>
    </row>
    <row r="38" spans="1:6" s="300" customFormat="1" ht="31.2" x14ac:dyDescent="0.3">
      <c r="A38" s="554" t="s">
        <v>23</v>
      </c>
      <c r="B38" s="554"/>
      <c r="C38" s="303" t="s">
        <v>40</v>
      </c>
      <c r="D38" s="302" t="s">
        <v>41</v>
      </c>
      <c r="E38" s="326" t="s">
        <v>43</v>
      </c>
      <c r="F38" s="302" t="s">
        <v>24</v>
      </c>
    </row>
    <row r="39" spans="1:6" s="300" customFormat="1" ht="30" customHeight="1" x14ac:dyDescent="0.3">
      <c r="A39" s="556" t="s">
        <v>28</v>
      </c>
      <c r="B39" s="564"/>
      <c r="C39" s="327" t="s">
        <v>318</v>
      </c>
      <c r="D39" s="327"/>
      <c r="E39" s="328"/>
      <c r="F39" s="328" t="s">
        <v>13</v>
      </c>
    </row>
    <row r="40" spans="1:6" s="300" customFormat="1" ht="30" customHeight="1" x14ac:dyDescent="0.3">
      <c r="A40" s="556" t="s">
        <v>29</v>
      </c>
      <c r="B40" s="556"/>
      <c r="C40" s="327"/>
      <c r="D40" s="327" t="s">
        <v>318</v>
      </c>
      <c r="E40" s="327"/>
      <c r="F40" s="328"/>
    </row>
    <row r="41" spans="1:6" s="300" customFormat="1" ht="30" customHeight="1" x14ac:dyDescent="0.3">
      <c r="A41" s="565" t="s">
        <v>27</v>
      </c>
      <c r="B41" s="565"/>
      <c r="C41" s="327" t="s">
        <v>318</v>
      </c>
      <c r="D41" s="327"/>
      <c r="E41" s="327"/>
      <c r="F41" s="328" t="s">
        <v>319</v>
      </c>
    </row>
    <row r="42" spans="1:6" s="300" customFormat="1" ht="30" customHeight="1" x14ac:dyDescent="0.3">
      <c r="A42" s="566" t="s">
        <v>30</v>
      </c>
      <c r="B42" s="566"/>
      <c r="C42" s="327"/>
      <c r="D42" s="327" t="s">
        <v>318</v>
      </c>
      <c r="E42" s="327"/>
      <c r="F42" s="328"/>
    </row>
    <row r="43" spans="1:6" s="300" customFormat="1" ht="16.95" customHeight="1" x14ac:dyDescent="0.3">
      <c r="A43" s="314" t="s">
        <v>154</v>
      </c>
      <c r="B43" s="315" t="s">
        <v>320</v>
      </c>
      <c r="C43" s="329"/>
      <c r="D43" s="329"/>
      <c r="E43" s="329"/>
      <c r="F43" s="329"/>
    </row>
    <row r="44" spans="1:6" s="300" customFormat="1" ht="35.1" hidden="1" customHeight="1" x14ac:dyDescent="0.3">
      <c r="A44" s="578" t="s">
        <v>273</v>
      </c>
      <c r="B44" s="579"/>
      <c r="C44" s="579"/>
      <c r="D44" s="579"/>
      <c r="E44" s="579"/>
      <c r="F44" s="580"/>
    </row>
    <row r="45" spans="1:6" s="333" customFormat="1" ht="108.75" customHeight="1" x14ac:dyDescent="0.3">
      <c r="A45" s="557" t="s">
        <v>339</v>
      </c>
      <c r="B45" s="557"/>
      <c r="C45" s="557"/>
      <c r="D45" s="557"/>
      <c r="E45" s="557"/>
      <c r="F45" s="557"/>
    </row>
    <row r="46" spans="1:6" s="333" customFormat="1" ht="15" customHeight="1" x14ac:dyDescent="0.3">
      <c r="A46" s="330"/>
      <c r="B46" s="330"/>
      <c r="C46" s="330"/>
      <c r="D46" s="330"/>
      <c r="E46" s="330"/>
      <c r="F46" s="330"/>
    </row>
    <row r="47" spans="1:6" s="333" customFormat="1" ht="15" customHeight="1" x14ac:dyDescent="0.3">
      <c r="A47" s="460"/>
      <c r="B47" s="460"/>
      <c r="C47" s="460"/>
      <c r="D47" s="460"/>
      <c r="E47" s="460"/>
      <c r="F47" s="460"/>
    </row>
    <row r="48" spans="1:6" s="300" customFormat="1" x14ac:dyDescent="0.3">
      <c r="A48" s="562" t="s">
        <v>44</v>
      </c>
      <c r="B48" s="562"/>
      <c r="C48" s="562"/>
      <c r="D48" s="562"/>
      <c r="E48" s="562"/>
      <c r="F48" s="562"/>
    </row>
    <row r="49" spans="1:6" s="300" customFormat="1" x14ac:dyDescent="0.3">
      <c r="A49" s="562" t="s">
        <v>25</v>
      </c>
      <c r="B49" s="562"/>
      <c r="C49" s="562"/>
      <c r="D49" s="562"/>
      <c r="E49" s="562"/>
      <c r="F49" s="562"/>
    </row>
    <row r="50" spans="1:6" s="300" customFormat="1" x14ac:dyDescent="0.3">
      <c r="A50" s="594" t="s">
        <v>23</v>
      </c>
      <c r="B50" s="594"/>
      <c r="C50" s="358" t="s">
        <v>40</v>
      </c>
      <c r="D50" s="357" t="s">
        <v>41</v>
      </c>
      <c r="E50" s="359" t="s">
        <v>75</v>
      </c>
      <c r="F50" s="357" t="s">
        <v>24</v>
      </c>
    </row>
    <row r="51" spans="1:6" s="300" customFormat="1" ht="30" customHeight="1" x14ac:dyDescent="0.3">
      <c r="A51" s="555" t="s">
        <v>31</v>
      </c>
      <c r="B51" s="555"/>
      <c r="C51" s="328"/>
      <c r="D51" s="328"/>
      <c r="E51" s="331" t="s">
        <v>318</v>
      </c>
      <c r="F51" s="332"/>
    </row>
    <row r="52" spans="1:6" s="300" customFormat="1" ht="30" customHeight="1" x14ac:dyDescent="0.3">
      <c r="A52" s="556" t="s">
        <v>32</v>
      </c>
      <c r="B52" s="556"/>
      <c r="C52" s="334"/>
      <c r="D52" s="334"/>
      <c r="E52" s="335" t="s">
        <v>318</v>
      </c>
      <c r="F52" s="336"/>
    </row>
    <row r="53" spans="1:6" s="333" customFormat="1" ht="30" customHeight="1" x14ac:dyDescent="0.3">
      <c r="A53" s="561" t="s">
        <v>242</v>
      </c>
      <c r="B53" s="561"/>
      <c r="C53" s="337"/>
      <c r="D53" s="337"/>
      <c r="E53" s="335" t="s">
        <v>318</v>
      </c>
      <c r="F53" s="338"/>
    </row>
    <row r="54" spans="1:6" s="300" customFormat="1" x14ac:dyDescent="0.3">
      <c r="A54" s="314" t="s">
        <v>154</v>
      </c>
      <c r="B54" s="315" t="s">
        <v>277</v>
      </c>
      <c r="C54" s="316"/>
      <c r="D54" s="316"/>
      <c r="E54" s="316"/>
      <c r="F54" s="316"/>
    </row>
    <row r="55" spans="1:6" s="300" customFormat="1" ht="35.1" hidden="1" customHeight="1" x14ac:dyDescent="0.3">
      <c r="A55" s="558" t="s">
        <v>274</v>
      </c>
      <c r="B55" s="559"/>
      <c r="C55" s="559"/>
      <c r="D55" s="559"/>
      <c r="E55" s="559"/>
      <c r="F55" s="560"/>
    </row>
    <row r="56" spans="1:6" s="300" customFormat="1" ht="57" customHeight="1" x14ac:dyDescent="0.3">
      <c r="A56" s="557" t="s">
        <v>330</v>
      </c>
      <c r="B56" s="557"/>
      <c r="C56" s="557"/>
      <c r="D56" s="557"/>
      <c r="E56" s="557"/>
      <c r="F56" s="557"/>
    </row>
    <row r="57" spans="1:6" s="300" customFormat="1" ht="20.25" customHeight="1" x14ac:dyDescent="0.3">
      <c r="A57" s="461"/>
      <c r="B57" s="461"/>
      <c r="C57" s="461"/>
      <c r="D57" s="461"/>
      <c r="E57" s="461"/>
      <c r="F57" s="461"/>
    </row>
    <row r="58" spans="1:6" s="300" customFormat="1" ht="9.9" customHeight="1" x14ac:dyDescent="0.3">
      <c r="E58" s="325"/>
    </row>
    <row r="59" spans="1:6" s="300" customFormat="1" ht="39.9" customHeight="1" x14ac:dyDescent="0.3">
      <c r="A59" s="340" t="s">
        <v>45</v>
      </c>
      <c r="B59" s="524" t="s">
        <v>321</v>
      </c>
      <c r="C59" s="525"/>
      <c r="D59" s="526" t="s">
        <v>48</v>
      </c>
      <c r="E59" s="527"/>
      <c r="F59" s="528"/>
    </row>
    <row r="60" spans="1:6" s="300" customFormat="1" ht="39.9" customHeight="1" x14ac:dyDescent="0.3">
      <c r="A60" s="340" t="s">
        <v>46</v>
      </c>
      <c r="B60" s="524" t="s">
        <v>322</v>
      </c>
      <c r="C60" s="525"/>
      <c r="D60" s="529"/>
      <c r="E60" s="530"/>
      <c r="F60" s="531"/>
    </row>
    <row r="61" spans="1:6" s="300" customFormat="1" ht="39.9" customHeight="1" x14ac:dyDescent="0.3">
      <c r="A61" s="340" t="s">
        <v>47</v>
      </c>
      <c r="B61" s="524" t="s">
        <v>323</v>
      </c>
      <c r="C61" s="525"/>
      <c r="D61" s="532"/>
      <c r="E61" s="533"/>
      <c r="F61" s="534"/>
    </row>
    <row r="62" spans="1:6" s="300" customFormat="1" ht="24.75" customHeight="1" x14ac:dyDescent="0.3">
      <c r="A62" s="417"/>
      <c r="B62" s="417"/>
      <c r="C62" s="417"/>
      <c r="D62" s="458"/>
      <c r="E62" s="458"/>
      <c r="F62" s="458"/>
    </row>
    <row r="63" spans="1:6" x14ac:dyDescent="0.3">
      <c r="A63" s="17"/>
      <c r="B63" s="17"/>
      <c r="C63" s="17"/>
      <c r="D63" s="17"/>
      <c r="F63" s="17"/>
    </row>
    <row r="64" spans="1:6" ht="21.9" customHeight="1" x14ac:dyDescent="0.3">
      <c r="A64" s="550" t="s">
        <v>49</v>
      </c>
      <c r="B64" s="550"/>
      <c r="C64" s="550"/>
      <c r="D64" s="550"/>
      <c r="E64" s="550"/>
      <c r="F64" s="550"/>
    </row>
    <row r="65" spans="1:14" ht="9.9" customHeight="1" x14ac:dyDescent="0.3">
      <c r="A65" s="17"/>
      <c r="B65" s="17"/>
      <c r="C65" s="17"/>
      <c r="D65" s="17"/>
      <c r="E65" s="17"/>
      <c r="F65" s="17"/>
    </row>
    <row r="66" spans="1:14" ht="84.9" customHeight="1" x14ac:dyDescent="0.3">
      <c r="A66" s="499" t="s">
        <v>228</v>
      </c>
      <c r="B66" s="499"/>
      <c r="C66" s="499"/>
      <c r="D66" s="499"/>
      <c r="E66" s="499"/>
      <c r="F66" s="499"/>
    </row>
    <row r="67" spans="1:14" ht="9.9" customHeight="1" x14ac:dyDescent="0.3">
      <c r="A67" s="17"/>
      <c r="B67" s="17"/>
      <c r="C67" s="17"/>
      <c r="D67" s="17"/>
      <c r="E67" s="17"/>
      <c r="F67" s="17"/>
    </row>
    <row r="68" spans="1:14" ht="9.9" customHeight="1" x14ac:dyDescent="0.3">
      <c r="A68" s="17"/>
      <c r="B68" s="17"/>
      <c r="C68" s="17"/>
      <c r="D68" s="17"/>
      <c r="E68" s="17"/>
      <c r="F68" s="17"/>
    </row>
    <row r="69" spans="1:14" ht="9.9" customHeight="1" x14ac:dyDescent="0.3">
      <c r="A69" s="17"/>
      <c r="B69" s="17"/>
      <c r="C69" s="17"/>
      <c r="D69" s="17"/>
      <c r="E69" s="17"/>
      <c r="F69" s="17"/>
    </row>
    <row r="70" spans="1:14" x14ac:dyDescent="0.3">
      <c r="A70" s="538" t="s">
        <v>50</v>
      </c>
      <c r="B70" s="538"/>
      <c r="C70" s="538"/>
      <c r="D70" s="538"/>
      <c r="E70" s="538"/>
      <c r="F70" s="538"/>
    </row>
    <row r="71" spans="1:14" x14ac:dyDescent="0.3">
      <c r="A71" s="538" t="s">
        <v>57</v>
      </c>
      <c r="B71" s="538"/>
      <c r="C71" s="538"/>
      <c r="D71" s="538"/>
      <c r="E71" s="538"/>
      <c r="F71" s="538"/>
    </row>
    <row r="72" spans="1:14" s="270" customFormat="1" ht="15" customHeight="1" x14ac:dyDescent="0.3">
      <c r="A72" s="593" t="s">
        <v>51</v>
      </c>
      <c r="B72" s="593"/>
      <c r="C72" s="593"/>
      <c r="D72" s="593"/>
      <c r="E72" s="593"/>
      <c r="F72" s="593"/>
      <c r="G72" s="425"/>
      <c r="H72" s="425"/>
      <c r="I72" s="425"/>
      <c r="J72" s="425"/>
      <c r="K72" s="425"/>
      <c r="L72" s="425"/>
      <c r="M72" s="425"/>
      <c r="N72" s="425"/>
    </row>
    <row r="73" spans="1:14" ht="31.2" x14ac:dyDescent="0.3">
      <c r="A73" s="65" t="s">
        <v>58</v>
      </c>
      <c r="B73" s="65" t="s">
        <v>60</v>
      </c>
      <c r="C73" s="65" t="s">
        <v>64</v>
      </c>
      <c r="D73" s="65" t="s">
        <v>61</v>
      </c>
      <c r="E73" s="65" t="s">
        <v>62</v>
      </c>
      <c r="F73" s="65" t="s">
        <v>144</v>
      </c>
    </row>
    <row r="74" spans="1:14" ht="18" customHeight="1" x14ac:dyDescent="0.3">
      <c r="A74" s="57" t="s">
        <v>16</v>
      </c>
      <c r="B74" s="341">
        <f>+SUM(B76:B82)</f>
        <v>4122398618.4499998</v>
      </c>
      <c r="C74" s="266">
        <f>+SUM(C76:C82)</f>
        <v>100</v>
      </c>
      <c r="D74" s="305"/>
      <c r="E74" s="305"/>
      <c r="F74" s="305"/>
    </row>
    <row r="75" spans="1:14" ht="9.9" customHeight="1" x14ac:dyDescent="0.3">
      <c r="A75" s="15"/>
      <c r="B75" s="360"/>
      <c r="C75" s="36"/>
      <c r="D75" s="361"/>
      <c r="E75" s="361"/>
      <c r="F75" s="361"/>
    </row>
    <row r="76" spans="1:14" ht="18" customHeight="1" x14ac:dyDescent="0.3">
      <c r="A76" s="15" t="s">
        <v>59</v>
      </c>
      <c r="B76" s="360">
        <f>+'1T'!B79</f>
        <v>4018928467.4499998</v>
      </c>
      <c r="C76" s="36">
        <f>+B76/$B$74*100</f>
        <v>97.490049833198711</v>
      </c>
      <c r="D76" s="362" t="str">
        <f>+'1T'!D79</f>
        <v>MTSS-DMT-OF-627-2023</v>
      </c>
      <c r="E76" s="362" t="str">
        <f>+'1T'!E79</f>
        <v>MTSS-DESAF-OF-1320-2023</v>
      </c>
      <c r="F76" s="346" t="str">
        <f>+'1T'!F79</f>
        <v>NA</v>
      </c>
    </row>
    <row r="77" spans="1:14" ht="15" customHeight="1" x14ac:dyDescent="0.3">
      <c r="A77" s="141" t="s">
        <v>208</v>
      </c>
      <c r="B77" s="360">
        <f>+'1T'!B80</f>
        <v>103470151</v>
      </c>
      <c r="C77" s="36">
        <f>+B77/$B$74*100</f>
        <v>2.5099501668012936</v>
      </c>
      <c r="D77" s="346" t="str">
        <f>+'1T'!D80</f>
        <v>MTSS-DESAF-OF-891 -2023</v>
      </c>
      <c r="E77" s="346" t="str">
        <f>+'1T'!E80</f>
        <v>MTSS-DESAF-OF-1320-2023</v>
      </c>
      <c r="F77" s="346" t="str">
        <f>+'1T'!F80</f>
        <v>NA</v>
      </c>
    </row>
    <row r="78" spans="1:14" ht="15" hidden="1" customHeight="1" x14ac:dyDescent="0.3">
      <c r="A78" s="141" t="s">
        <v>133</v>
      </c>
      <c r="B78" s="360">
        <v>0</v>
      </c>
      <c r="C78" s="36">
        <f t="shared" ref="C78" si="3">+B78/$B$74*100</f>
        <v>0</v>
      </c>
      <c r="D78" s="346"/>
      <c r="E78" s="346"/>
      <c r="F78" s="346"/>
    </row>
    <row r="79" spans="1:14" ht="15" hidden="1" customHeight="1" x14ac:dyDescent="0.3">
      <c r="A79" s="143" t="s">
        <v>134</v>
      </c>
      <c r="B79" s="344">
        <v>0</v>
      </c>
      <c r="C79" s="258">
        <f>+B79/$B$74*100</f>
        <v>0</v>
      </c>
      <c r="D79" s="347"/>
      <c r="E79" s="347"/>
      <c r="F79" s="347"/>
    </row>
    <row r="80" spans="1:14" ht="15" hidden="1" customHeight="1" x14ac:dyDescent="0.3">
      <c r="A80" s="15" t="s">
        <v>135</v>
      </c>
      <c r="B80" s="360">
        <v>0</v>
      </c>
      <c r="C80" s="36">
        <f t="shared" ref="C80:C82" si="4">+B80/$B$74*100</f>
        <v>0</v>
      </c>
      <c r="D80" s="346"/>
      <c r="E80" s="346"/>
      <c r="F80" s="346"/>
    </row>
    <row r="81" spans="1:6" ht="15" hidden="1" customHeight="1" x14ac:dyDescent="0.3">
      <c r="A81" s="15" t="s">
        <v>136</v>
      </c>
      <c r="B81" s="360">
        <v>0</v>
      </c>
      <c r="C81" s="36">
        <f t="shared" si="4"/>
        <v>0</v>
      </c>
      <c r="D81" s="346"/>
      <c r="E81" s="346"/>
      <c r="F81" s="346"/>
    </row>
    <row r="82" spans="1:6" ht="15" hidden="1" customHeight="1" x14ac:dyDescent="0.3">
      <c r="A82" s="16" t="s">
        <v>137</v>
      </c>
      <c r="B82" s="360">
        <v>0</v>
      </c>
      <c r="C82" s="36">
        <f t="shared" si="4"/>
        <v>0</v>
      </c>
      <c r="D82" s="363"/>
      <c r="E82" s="363"/>
      <c r="F82" s="363"/>
    </row>
    <row r="83" spans="1:6" x14ac:dyDescent="0.3">
      <c r="A83" s="592" t="s">
        <v>42</v>
      </c>
      <c r="B83" s="592"/>
      <c r="C83" s="592"/>
      <c r="D83" s="592"/>
      <c r="E83" s="592"/>
      <c r="F83" s="592"/>
    </row>
    <row r="84" spans="1:6" ht="35.1" hidden="1" customHeight="1" x14ac:dyDescent="0.3">
      <c r="A84" s="552" t="s">
        <v>206</v>
      </c>
      <c r="B84" s="549"/>
      <c r="C84" s="549"/>
      <c r="D84" s="549"/>
      <c r="E84" s="549"/>
      <c r="F84" s="553"/>
    </row>
    <row r="85" spans="1:6" ht="82.5" customHeight="1" x14ac:dyDescent="0.3">
      <c r="A85" s="551" t="s">
        <v>340</v>
      </c>
      <c r="B85" s="547"/>
      <c r="C85" s="547"/>
      <c r="D85" s="547"/>
      <c r="E85" s="547"/>
      <c r="F85" s="547"/>
    </row>
    <row r="86" spans="1:6" s="300" customFormat="1" ht="9.9" customHeight="1" x14ac:dyDescent="0.3">
      <c r="A86" s="395"/>
      <c r="B86" s="396"/>
      <c r="C86" s="361"/>
      <c r="D86" s="325"/>
      <c r="E86" s="325"/>
      <c r="F86" s="325"/>
    </row>
    <row r="87" spans="1:6" s="300" customFormat="1" ht="9.9" customHeight="1" x14ac:dyDescent="0.3">
      <c r="A87" s="395"/>
      <c r="B87" s="396"/>
      <c r="C87" s="361"/>
      <c r="D87" s="325"/>
      <c r="E87" s="325"/>
      <c r="F87" s="325"/>
    </row>
    <row r="88" spans="1:6" s="300" customFormat="1" ht="9.9" customHeight="1" x14ac:dyDescent="0.3">
      <c r="A88" s="395"/>
      <c r="B88" s="396"/>
      <c r="C88" s="361"/>
      <c r="D88" s="325"/>
      <c r="E88" s="325"/>
      <c r="F88" s="325"/>
    </row>
    <row r="89" spans="1:6" ht="18" customHeight="1" x14ac:dyDescent="0.3">
      <c r="A89" s="538" t="s">
        <v>65</v>
      </c>
      <c r="B89" s="538"/>
      <c r="C89" s="538"/>
      <c r="D89" s="538"/>
      <c r="E89" s="538"/>
      <c r="F89" s="538"/>
    </row>
    <row r="90" spans="1:6" ht="18" customHeight="1" x14ac:dyDescent="0.3">
      <c r="A90" s="538" t="s">
        <v>139</v>
      </c>
      <c r="B90" s="538"/>
      <c r="C90" s="538"/>
      <c r="D90" s="538"/>
      <c r="E90" s="538"/>
      <c r="F90" s="538"/>
    </row>
    <row r="91" spans="1:6" ht="15" customHeight="1" x14ac:dyDescent="0.3">
      <c r="A91" s="593" t="s">
        <v>51</v>
      </c>
      <c r="B91" s="593"/>
      <c r="C91" s="593"/>
      <c r="D91" s="593"/>
      <c r="E91" s="593"/>
      <c r="F91" s="593"/>
    </row>
    <row r="92" spans="1:6" ht="33.75" customHeight="1" x14ac:dyDescent="0.3">
      <c r="A92" s="95" t="s">
        <v>53</v>
      </c>
      <c r="B92" s="95" t="s">
        <v>141</v>
      </c>
      <c r="C92" s="65" t="s">
        <v>5</v>
      </c>
      <c r="D92" s="65" t="s">
        <v>6</v>
      </c>
      <c r="E92" s="65" t="s">
        <v>7</v>
      </c>
      <c r="F92" s="65" t="s">
        <v>8</v>
      </c>
    </row>
    <row r="93" spans="1:6" ht="18" customHeight="1" x14ac:dyDescent="0.3">
      <c r="A93" s="100" t="s">
        <v>16</v>
      </c>
      <c r="B93" s="66"/>
      <c r="C93" s="58">
        <f>+C95</f>
        <v>0</v>
      </c>
      <c r="D93" s="58">
        <f>+D95</f>
        <v>192194292.44</v>
      </c>
      <c r="E93" s="58">
        <f>+E95</f>
        <v>192194292.44</v>
      </c>
      <c r="F93" s="58">
        <f>+F95</f>
        <v>384388584.88</v>
      </c>
    </row>
    <row r="94" spans="1:6" s="300" customFormat="1" ht="9.9" customHeight="1" x14ac:dyDescent="0.3">
      <c r="A94" s="307"/>
      <c r="B94" s="402"/>
      <c r="C94" s="322"/>
      <c r="D94" s="322"/>
      <c r="E94" s="322"/>
      <c r="F94" s="427"/>
    </row>
    <row r="95" spans="1:6" ht="18" customHeight="1" x14ac:dyDescent="0.3">
      <c r="A95" s="544" t="s">
        <v>152</v>
      </c>
      <c r="B95" s="544"/>
      <c r="C95" s="260">
        <f>C96+C100</f>
        <v>0</v>
      </c>
      <c r="D95" s="260">
        <f t="shared" ref="D95:E95" si="5">D96+D100</f>
        <v>192194292.44</v>
      </c>
      <c r="E95" s="260">
        <f t="shared" si="5"/>
        <v>192194292.44</v>
      </c>
      <c r="F95" s="68">
        <f>+F96+F100</f>
        <v>384388584.88</v>
      </c>
    </row>
    <row r="96" spans="1:6" x14ac:dyDescent="0.3">
      <c r="A96" s="128" t="s">
        <v>188</v>
      </c>
      <c r="B96" s="130" t="s">
        <v>183</v>
      </c>
      <c r="C96" s="11">
        <f>+C97</f>
        <v>0</v>
      </c>
      <c r="D96" s="11">
        <f>+D97</f>
        <v>192194292.44</v>
      </c>
      <c r="E96" s="11">
        <f>+E97</f>
        <v>192194292.44</v>
      </c>
      <c r="F96" s="261">
        <f>+C96+D96+E96</f>
        <v>384388584.88</v>
      </c>
    </row>
    <row r="97" spans="1:6" x14ac:dyDescent="0.3">
      <c r="A97" s="128" t="s">
        <v>187</v>
      </c>
      <c r="B97" s="130" t="s">
        <v>158</v>
      </c>
      <c r="C97" s="51">
        <f>+C98</f>
        <v>0</v>
      </c>
      <c r="D97" s="51">
        <f t="shared" ref="D97:E98" si="6">+D98</f>
        <v>192194292.44</v>
      </c>
      <c r="E97" s="51">
        <f t="shared" si="6"/>
        <v>192194292.44</v>
      </c>
      <c r="F97" s="262">
        <f>+C97+D97+E97</f>
        <v>384388584.88</v>
      </c>
    </row>
    <row r="98" spans="1:6" x14ac:dyDescent="0.3">
      <c r="A98" s="128" t="s">
        <v>186</v>
      </c>
      <c r="B98" s="130" t="s">
        <v>184</v>
      </c>
      <c r="C98" s="51">
        <f>+C99</f>
        <v>0</v>
      </c>
      <c r="D98" s="51">
        <f t="shared" si="6"/>
        <v>192194292.44</v>
      </c>
      <c r="E98" s="51">
        <f t="shared" si="6"/>
        <v>192194292.44</v>
      </c>
      <c r="F98" s="262">
        <f>+C98+D98+E98</f>
        <v>384388584.88</v>
      </c>
    </row>
    <row r="99" spans="1:6" x14ac:dyDescent="0.3">
      <c r="A99" s="288" t="s">
        <v>189</v>
      </c>
      <c r="B99" s="289" t="s">
        <v>201</v>
      </c>
      <c r="C99" s="350">
        <v>0</v>
      </c>
      <c r="D99" s="350">
        <v>192194292.44</v>
      </c>
      <c r="E99" s="350">
        <v>192194292.44</v>
      </c>
      <c r="F99" s="283">
        <f t="shared" ref="F99:F103" si="7">+C99+D99+E99</f>
        <v>384388584.88</v>
      </c>
    </row>
    <row r="100" spans="1:6" hidden="1" x14ac:dyDescent="0.3">
      <c r="A100" s="127" t="s">
        <v>256</v>
      </c>
      <c r="B100" s="131" t="s">
        <v>253</v>
      </c>
      <c r="C100" s="11">
        <f>+C101</f>
        <v>0</v>
      </c>
      <c r="D100" s="11">
        <f t="shared" ref="D100:E102" si="8">+D101</f>
        <v>0</v>
      </c>
      <c r="E100" s="11">
        <f>+E101</f>
        <v>0</v>
      </c>
      <c r="F100" s="261">
        <f t="shared" si="7"/>
        <v>0</v>
      </c>
    </row>
    <row r="101" spans="1:6" hidden="1" x14ac:dyDescent="0.3">
      <c r="A101" s="127" t="s">
        <v>257</v>
      </c>
      <c r="B101" s="131" t="s">
        <v>159</v>
      </c>
      <c r="C101" s="51">
        <f>+C102</f>
        <v>0</v>
      </c>
      <c r="D101" s="51">
        <f t="shared" si="8"/>
        <v>0</v>
      </c>
      <c r="E101" s="51">
        <f t="shared" si="8"/>
        <v>0</v>
      </c>
      <c r="F101" s="262">
        <f t="shared" si="7"/>
        <v>0</v>
      </c>
    </row>
    <row r="102" spans="1:6" hidden="1" x14ac:dyDescent="0.3">
      <c r="A102" s="127" t="s">
        <v>259</v>
      </c>
      <c r="B102" s="131" t="s">
        <v>258</v>
      </c>
      <c r="C102" s="51">
        <f>+C103</f>
        <v>0</v>
      </c>
      <c r="D102" s="51">
        <f t="shared" si="8"/>
        <v>0</v>
      </c>
      <c r="E102" s="51">
        <f t="shared" si="8"/>
        <v>0</v>
      </c>
      <c r="F102" s="262">
        <f t="shared" si="7"/>
        <v>0</v>
      </c>
    </row>
    <row r="103" spans="1:6" hidden="1" x14ac:dyDescent="0.3">
      <c r="A103" s="280" t="s">
        <v>260</v>
      </c>
      <c r="B103" s="281" t="s">
        <v>261</v>
      </c>
      <c r="C103" s="350">
        <v>0</v>
      </c>
      <c r="D103" s="350">
        <v>0</v>
      </c>
      <c r="E103" s="350">
        <v>0</v>
      </c>
      <c r="F103" s="283">
        <f t="shared" si="7"/>
        <v>0</v>
      </c>
    </row>
    <row r="104" spans="1:6" ht="9.9" customHeight="1" x14ac:dyDescent="0.3">
      <c r="A104" s="101"/>
      <c r="B104" s="27"/>
      <c r="C104" s="12"/>
      <c r="D104" s="12"/>
      <c r="E104" s="12"/>
      <c r="F104" s="30"/>
    </row>
    <row r="105" spans="1:6" x14ac:dyDescent="0.3">
      <c r="A105" s="592" t="s">
        <v>42</v>
      </c>
      <c r="B105" s="592"/>
      <c r="C105" s="592"/>
      <c r="D105" s="592"/>
      <c r="E105" s="592"/>
      <c r="F105" s="592"/>
    </row>
    <row r="106" spans="1:6" ht="34.5" hidden="1" customHeight="1" x14ac:dyDescent="0.3">
      <c r="A106" s="549" t="s">
        <v>202</v>
      </c>
      <c r="B106" s="549"/>
      <c r="C106" s="549"/>
      <c r="D106" s="549"/>
      <c r="E106" s="549"/>
      <c r="F106" s="549"/>
    </row>
    <row r="107" spans="1:6" ht="104.25" customHeight="1" x14ac:dyDescent="0.3">
      <c r="A107" s="551" t="s">
        <v>341</v>
      </c>
      <c r="B107" s="547"/>
      <c r="C107" s="547"/>
      <c r="D107" s="547"/>
      <c r="E107" s="547"/>
      <c r="F107" s="547"/>
    </row>
    <row r="108" spans="1:6" s="300" customFormat="1" ht="9.9" customHeight="1" x14ac:dyDescent="0.3">
      <c r="A108" s="395"/>
      <c r="B108" s="396"/>
      <c r="C108" s="361"/>
      <c r="D108" s="325"/>
      <c r="E108" s="325"/>
      <c r="F108" s="325"/>
    </row>
    <row r="109" spans="1:6" s="300" customFormat="1" ht="9.9" customHeight="1" x14ac:dyDescent="0.3">
      <c r="A109" s="395"/>
      <c r="B109" s="396"/>
      <c r="C109" s="361"/>
      <c r="D109" s="325"/>
      <c r="E109" s="325"/>
      <c r="F109" s="325"/>
    </row>
    <row r="110" spans="1:6" s="300" customFormat="1" ht="9.9" customHeight="1" x14ac:dyDescent="0.3">
      <c r="A110" s="395"/>
      <c r="B110" s="396"/>
      <c r="C110" s="361"/>
      <c r="D110" s="325"/>
      <c r="E110" s="325"/>
      <c r="F110" s="325"/>
    </row>
    <row r="111" spans="1:6" ht="15.9" customHeight="1" x14ac:dyDescent="0.3">
      <c r="A111" s="538" t="s">
        <v>68</v>
      </c>
      <c r="B111" s="538"/>
      <c r="C111" s="538"/>
      <c r="D111" s="538"/>
      <c r="E111" s="538"/>
      <c r="F111" s="538"/>
    </row>
    <row r="112" spans="1:6" ht="32.25" customHeight="1" x14ac:dyDescent="0.3">
      <c r="A112" s="536" t="s">
        <v>115</v>
      </c>
      <c r="B112" s="536"/>
      <c r="C112" s="536"/>
      <c r="D112" s="536"/>
      <c r="E112" s="536"/>
      <c r="F112" s="536"/>
    </row>
    <row r="113" spans="1:14" s="270" customFormat="1" ht="15" customHeight="1" x14ac:dyDescent="0.3">
      <c r="A113" s="593" t="s">
        <v>51</v>
      </c>
      <c r="B113" s="593"/>
      <c r="C113" s="593"/>
      <c r="D113" s="593"/>
      <c r="E113" s="593"/>
      <c r="F113" s="593"/>
      <c r="G113" s="425"/>
      <c r="H113" s="425"/>
      <c r="I113" s="425"/>
      <c r="J113" s="425"/>
      <c r="K113" s="425"/>
      <c r="L113" s="425"/>
      <c r="M113" s="425"/>
      <c r="N113" s="425"/>
    </row>
    <row r="114" spans="1:14" ht="33" customHeight="1" x14ac:dyDescent="0.3">
      <c r="A114" s="95" t="s">
        <v>53</v>
      </c>
      <c r="B114" s="95" t="s">
        <v>180</v>
      </c>
      <c r="C114" s="65" t="s">
        <v>5</v>
      </c>
      <c r="D114" s="65" t="s">
        <v>6</v>
      </c>
      <c r="E114" s="65" t="s">
        <v>7</v>
      </c>
      <c r="F114" s="65" t="s">
        <v>8</v>
      </c>
    </row>
    <row r="115" spans="1:14" ht="18" customHeight="1" x14ac:dyDescent="0.3">
      <c r="A115" s="57" t="s">
        <v>16</v>
      </c>
      <c r="B115" s="66"/>
      <c r="C115" s="58">
        <f>+C117+C129</f>
        <v>437762000</v>
      </c>
      <c r="D115" s="58">
        <f>+D117+D129</f>
        <v>61662200</v>
      </c>
      <c r="E115" s="58">
        <f>+E117+E129</f>
        <v>300388400</v>
      </c>
      <c r="F115" s="58">
        <f>+F117+F129</f>
        <v>799812600</v>
      </c>
    </row>
    <row r="116" spans="1:14" s="300" customFormat="1" ht="9.9" customHeight="1" x14ac:dyDescent="0.3">
      <c r="A116" s="307"/>
      <c r="B116" s="402"/>
      <c r="C116" s="322"/>
      <c r="D116" s="322"/>
      <c r="E116" s="322"/>
      <c r="F116" s="427"/>
    </row>
    <row r="117" spans="1:14" ht="18" customHeight="1" x14ac:dyDescent="0.3">
      <c r="A117" s="544" t="s">
        <v>55</v>
      </c>
      <c r="B117" s="544"/>
      <c r="C117" s="68">
        <f>+SUM(C118:C127)</f>
        <v>437762000</v>
      </c>
      <c r="D117" s="68">
        <f t="shared" ref="D117:E117" si="9">+SUM(D118:D127)</f>
        <v>61662200</v>
      </c>
      <c r="E117" s="68">
        <f t="shared" si="9"/>
        <v>300388400</v>
      </c>
      <c r="F117" s="68">
        <f>+SUM(F118:F127)</f>
        <v>799812600</v>
      </c>
    </row>
    <row r="118" spans="1:14" hidden="1" x14ac:dyDescent="0.3">
      <c r="A118" s="127">
        <v>0</v>
      </c>
      <c r="B118" s="131" t="s">
        <v>173</v>
      </c>
      <c r="C118" s="351">
        <v>0</v>
      </c>
      <c r="D118" s="351">
        <v>0</v>
      </c>
      <c r="E118" s="351">
        <v>0</v>
      </c>
      <c r="F118" s="262">
        <f>+C118+D118+E118</f>
        <v>0</v>
      </c>
    </row>
    <row r="119" spans="1:14" hidden="1" x14ac:dyDescent="0.3">
      <c r="A119" s="127">
        <v>1</v>
      </c>
      <c r="B119" s="131" t="s">
        <v>160</v>
      </c>
      <c r="C119" s="351">
        <v>0</v>
      </c>
      <c r="D119" s="352">
        <v>0</v>
      </c>
      <c r="E119" s="352">
        <v>0</v>
      </c>
      <c r="F119" s="262">
        <f t="shared" ref="F119:F126" si="10">+C119+D119+E119</f>
        <v>0</v>
      </c>
    </row>
    <row r="120" spans="1:14" hidden="1" x14ac:dyDescent="0.3">
      <c r="A120" s="127">
        <v>2</v>
      </c>
      <c r="B120" s="131" t="s">
        <v>174</v>
      </c>
      <c r="C120" s="351">
        <v>0</v>
      </c>
      <c r="D120" s="351">
        <v>0</v>
      </c>
      <c r="E120" s="351">
        <v>0</v>
      </c>
      <c r="F120" s="262">
        <f t="shared" si="10"/>
        <v>0</v>
      </c>
    </row>
    <row r="121" spans="1:14" hidden="1" x14ac:dyDescent="0.3">
      <c r="A121" s="127">
        <v>3</v>
      </c>
      <c r="B121" s="131" t="s">
        <v>175</v>
      </c>
      <c r="C121" s="351">
        <v>0</v>
      </c>
      <c r="D121" s="351">
        <v>0</v>
      </c>
      <c r="E121" s="351">
        <v>0</v>
      </c>
      <c r="F121" s="262">
        <f t="shared" si="10"/>
        <v>0</v>
      </c>
    </row>
    <row r="122" spans="1:14" hidden="1" x14ac:dyDescent="0.3">
      <c r="A122" s="127">
        <v>4</v>
      </c>
      <c r="B122" s="131" t="s">
        <v>176</v>
      </c>
      <c r="C122" s="351">
        <v>0</v>
      </c>
      <c r="D122" s="351">
        <v>0</v>
      </c>
      <c r="E122" s="351">
        <v>0</v>
      </c>
      <c r="F122" s="262">
        <f t="shared" si="10"/>
        <v>0</v>
      </c>
    </row>
    <row r="123" spans="1:14" hidden="1" x14ac:dyDescent="0.3">
      <c r="A123" s="127">
        <v>5</v>
      </c>
      <c r="B123" s="131" t="s">
        <v>177</v>
      </c>
      <c r="C123" s="351">
        <v>0</v>
      </c>
      <c r="D123" s="351">
        <v>0</v>
      </c>
      <c r="E123" s="351">
        <v>0</v>
      </c>
      <c r="F123" s="262">
        <f t="shared" si="10"/>
        <v>0</v>
      </c>
    </row>
    <row r="124" spans="1:14" x14ac:dyDescent="0.3">
      <c r="A124" s="127">
        <v>6</v>
      </c>
      <c r="B124" s="131" t="s">
        <v>158</v>
      </c>
      <c r="C124" s="351">
        <v>437762000</v>
      </c>
      <c r="D124" s="351">
        <v>61662200</v>
      </c>
      <c r="E124" s="351">
        <v>300388400</v>
      </c>
      <c r="F124" s="262">
        <f t="shared" si="10"/>
        <v>799812600</v>
      </c>
    </row>
    <row r="125" spans="1:14" hidden="1" x14ac:dyDescent="0.3">
      <c r="A125" s="127">
        <v>7</v>
      </c>
      <c r="B125" s="131" t="s">
        <v>159</v>
      </c>
      <c r="C125" s="351">
        <v>0</v>
      </c>
      <c r="D125" s="351">
        <v>0</v>
      </c>
      <c r="E125" s="351">
        <v>0</v>
      </c>
      <c r="F125" s="262">
        <f t="shared" si="10"/>
        <v>0</v>
      </c>
    </row>
    <row r="126" spans="1:14" hidden="1" x14ac:dyDescent="0.3">
      <c r="A126" s="127">
        <v>8</v>
      </c>
      <c r="B126" s="131" t="s">
        <v>178</v>
      </c>
      <c r="C126" s="351">
        <v>0</v>
      </c>
      <c r="D126" s="351">
        <v>0</v>
      </c>
      <c r="E126" s="351">
        <v>0</v>
      </c>
      <c r="F126" s="262">
        <f t="shared" si="10"/>
        <v>0</v>
      </c>
    </row>
    <row r="127" spans="1:14" ht="15" hidden="1" customHeight="1" x14ac:dyDescent="0.3">
      <c r="A127" s="127">
        <v>9</v>
      </c>
      <c r="B127" s="131" t="s">
        <v>179</v>
      </c>
      <c r="C127" s="351">
        <v>0</v>
      </c>
      <c r="D127" s="351">
        <v>0</v>
      </c>
      <c r="E127" s="351">
        <v>0</v>
      </c>
      <c r="F127" s="262">
        <v>0</v>
      </c>
    </row>
    <row r="128" spans="1:14" s="300" customFormat="1" ht="9.9" hidden="1" customHeight="1" x14ac:dyDescent="0.3">
      <c r="A128" s="428"/>
      <c r="B128" s="429"/>
      <c r="C128" s="351"/>
      <c r="D128" s="351"/>
      <c r="E128" s="351"/>
      <c r="F128" s="421"/>
    </row>
    <row r="129" spans="1:7" ht="18" hidden="1" customHeight="1" x14ac:dyDescent="0.3">
      <c r="A129" s="544" t="s">
        <v>192</v>
      </c>
      <c r="B129" s="544"/>
      <c r="C129" s="68">
        <f t="shared" ref="C129:F130" si="11">+C130</f>
        <v>0</v>
      </c>
      <c r="D129" s="68">
        <f t="shared" si="11"/>
        <v>0</v>
      </c>
      <c r="E129" s="68">
        <f t="shared" si="11"/>
        <v>0</v>
      </c>
      <c r="F129" s="68">
        <f t="shared" si="11"/>
        <v>0</v>
      </c>
    </row>
    <row r="130" spans="1:7" ht="18" hidden="1" customHeight="1" x14ac:dyDescent="0.3">
      <c r="A130" s="127">
        <v>6</v>
      </c>
      <c r="B130" s="131" t="s">
        <v>158</v>
      </c>
      <c r="C130" s="31">
        <f t="shared" si="11"/>
        <v>0</v>
      </c>
      <c r="D130" s="31">
        <f t="shared" si="11"/>
        <v>0</v>
      </c>
      <c r="E130" s="31">
        <f t="shared" si="11"/>
        <v>0</v>
      </c>
      <c r="F130" s="263">
        <f t="shared" si="11"/>
        <v>0</v>
      </c>
    </row>
    <row r="131" spans="1:7" ht="18" hidden="1" customHeight="1" x14ac:dyDescent="0.3">
      <c r="A131" s="284" t="s">
        <v>191</v>
      </c>
      <c r="B131" s="285" t="s">
        <v>190</v>
      </c>
      <c r="C131" s="364">
        <v>0</v>
      </c>
      <c r="D131" s="364">
        <v>0</v>
      </c>
      <c r="E131" s="364">
        <v>0</v>
      </c>
      <c r="F131" s="287">
        <f>+C131+D131+E131</f>
        <v>0</v>
      </c>
    </row>
    <row r="132" spans="1:7" ht="15" hidden="1" customHeight="1" x14ac:dyDescent="0.3">
      <c r="A132" s="546" t="s">
        <v>56</v>
      </c>
      <c r="B132" s="546"/>
      <c r="C132" s="546"/>
      <c r="D132" s="546"/>
      <c r="E132" s="546"/>
      <c r="F132" s="546"/>
    </row>
    <row r="133" spans="1:7" ht="15" customHeight="1" x14ac:dyDescent="0.3">
      <c r="A133" s="592" t="s">
        <v>42</v>
      </c>
      <c r="B133" s="592"/>
      <c r="C133" s="592"/>
      <c r="D133" s="592"/>
      <c r="E133" s="592"/>
      <c r="F133" s="592"/>
    </row>
    <row r="134" spans="1:7" ht="75" hidden="1" customHeight="1" x14ac:dyDescent="0.3">
      <c r="A134" s="549" t="s">
        <v>204</v>
      </c>
      <c r="B134" s="549"/>
      <c r="C134" s="549"/>
      <c r="D134" s="549"/>
      <c r="E134" s="549"/>
      <c r="F134" s="549"/>
    </row>
    <row r="135" spans="1:7" ht="210.75" customHeight="1" x14ac:dyDescent="0.3">
      <c r="A135" s="547" t="s">
        <v>342</v>
      </c>
      <c r="B135" s="548"/>
      <c r="C135" s="548"/>
      <c r="D135" s="548"/>
      <c r="E135" s="548"/>
      <c r="F135" s="548"/>
    </row>
    <row r="136" spans="1:7" ht="15" customHeight="1" x14ac:dyDescent="0.3">
      <c r="A136" s="29"/>
      <c r="B136" s="27"/>
      <c r="C136" s="17"/>
      <c r="D136" s="17"/>
      <c r="E136" s="17"/>
      <c r="F136" s="17"/>
    </row>
    <row r="137" spans="1:7" ht="15" customHeight="1" x14ac:dyDescent="0.3">
      <c r="A137" s="29"/>
      <c r="B137" s="27"/>
      <c r="C137" s="17"/>
      <c r="D137" s="17"/>
      <c r="E137" s="17"/>
      <c r="F137" s="17"/>
    </row>
    <row r="138" spans="1:7" x14ac:dyDescent="0.3">
      <c r="A138" s="538" t="s">
        <v>70</v>
      </c>
      <c r="B138" s="538"/>
      <c r="C138" s="538"/>
      <c r="D138" s="538"/>
      <c r="E138" s="538"/>
      <c r="F138" s="538"/>
    </row>
    <row r="139" spans="1:7" x14ac:dyDescent="0.3">
      <c r="A139" s="538" t="s">
        <v>71</v>
      </c>
      <c r="B139" s="538"/>
      <c r="C139" s="538"/>
      <c r="D139" s="538"/>
      <c r="E139" s="538"/>
      <c r="F139" s="538"/>
    </row>
    <row r="140" spans="1:7" x14ac:dyDescent="0.3">
      <c r="A140" s="538" t="s">
        <v>51</v>
      </c>
      <c r="B140" s="538"/>
      <c r="C140" s="538"/>
      <c r="D140" s="538"/>
      <c r="E140" s="538"/>
      <c r="F140" s="538"/>
    </row>
    <row r="141" spans="1:7" ht="18" customHeight="1" x14ac:dyDescent="0.3">
      <c r="A141" s="65" t="s">
        <v>69</v>
      </c>
      <c r="B141" s="65" t="s">
        <v>5</v>
      </c>
      <c r="C141" s="65" t="s">
        <v>6</v>
      </c>
      <c r="D141" s="65" t="s">
        <v>7</v>
      </c>
      <c r="E141" s="65" t="s">
        <v>8</v>
      </c>
      <c r="F141" s="403"/>
    </row>
    <row r="142" spans="1:7" ht="18" customHeight="1" x14ac:dyDescent="0.3">
      <c r="A142" s="102" t="s">
        <v>72</v>
      </c>
      <c r="B142" s="129">
        <f>+'1T'!E151</f>
        <v>611737054</v>
      </c>
      <c r="C142" s="89">
        <f>+B146</f>
        <v>173975054</v>
      </c>
      <c r="D142" s="89">
        <f>+C146</f>
        <v>304507146.44</v>
      </c>
      <c r="E142" s="85">
        <f>+B142</f>
        <v>611737054</v>
      </c>
      <c r="F142" s="408"/>
    </row>
    <row r="143" spans="1:7" ht="18" customHeight="1" x14ac:dyDescent="0.3">
      <c r="A143" s="102" t="s">
        <v>73</v>
      </c>
      <c r="B143" s="89">
        <f>+C95</f>
        <v>0</v>
      </c>
      <c r="C143" s="89">
        <f>+D95</f>
        <v>192194292.44</v>
      </c>
      <c r="D143" s="89">
        <f>+E95</f>
        <v>192194292.44</v>
      </c>
      <c r="E143" s="85">
        <f>+SUM(B143:D143)</f>
        <v>384388584.88</v>
      </c>
      <c r="F143" s="448"/>
      <c r="G143" s="426"/>
    </row>
    <row r="144" spans="1:7" ht="18" customHeight="1" x14ac:dyDescent="0.3">
      <c r="A144" s="70" t="s">
        <v>98</v>
      </c>
      <c r="B144" s="71">
        <f>+B142+B143</f>
        <v>611737054</v>
      </c>
      <c r="C144" s="71">
        <f>+C142+C143</f>
        <v>366169346.44</v>
      </c>
      <c r="D144" s="71">
        <f>+D142+D143</f>
        <v>496701438.88</v>
      </c>
      <c r="E144" s="71">
        <f>+E142+E143</f>
        <v>996125638.88</v>
      </c>
      <c r="F144" s="448"/>
    </row>
    <row r="145" spans="1:7" ht="18" customHeight="1" x14ac:dyDescent="0.3">
      <c r="A145" s="102" t="s">
        <v>143</v>
      </c>
      <c r="B145" s="89">
        <f>+C117</f>
        <v>437762000</v>
      </c>
      <c r="C145" s="89">
        <f>+D117</f>
        <v>61662200</v>
      </c>
      <c r="D145" s="89">
        <f>+E117</f>
        <v>300388400</v>
      </c>
      <c r="E145" s="85">
        <f>+SUM(B145:D145)</f>
        <v>799812600</v>
      </c>
      <c r="F145" s="448"/>
      <c r="G145" s="426"/>
    </row>
    <row r="146" spans="1:7" ht="18" customHeight="1" x14ac:dyDescent="0.3">
      <c r="A146" s="70" t="s">
        <v>99</v>
      </c>
      <c r="B146" s="94">
        <f>+B144-B145</f>
        <v>173975054</v>
      </c>
      <c r="C146" s="71">
        <f>+C144-C145</f>
        <v>304507146.44</v>
      </c>
      <c r="D146" s="71">
        <f>+D144-D145</f>
        <v>196313038.88</v>
      </c>
      <c r="E146" s="71">
        <f>+E144-E145</f>
        <v>196313038.88</v>
      </c>
      <c r="F146" s="408"/>
    </row>
    <row r="147" spans="1:7" x14ac:dyDescent="0.3">
      <c r="A147" s="591" t="s">
        <v>42</v>
      </c>
      <c r="B147" s="591"/>
      <c r="C147" s="591"/>
      <c r="D147" s="591"/>
      <c r="E147" s="591"/>
      <c r="F147" s="22"/>
    </row>
    <row r="148" spans="1:7" ht="18" hidden="1" customHeight="1" x14ac:dyDescent="0.3">
      <c r="A148" s="542" t="s">
        <v>181</v>
      </c>
      <c r="B148" s="543"/>
      <c r="C148" s="543"/>
      <c r="D148" s="543"/>
      <c r="E148" s="543"/>
      <c r="F148" s="90"/>
    </row>
    <row r="149" spans="1:7" ht="39.9" hidden="1" customHeight="1" x14ac:dyDescent="0.3">
      <c r="A149" s="539" t="s">
        <v>205</v>
      </c>
      <c r="B149" s="540"/>
      <c r="C149" s="540"/>
      <c r="D149" s="540"/>
      <c r="E149" s="540"/>
      <c r="F149" s="541"/>
    </row>
    <row r="150" spans="1:7" ht="18" hidden="1" customHeight="1" x14ac:dyDescent="0.3">
      <c r="A150" s="539" t="s">
        <v>116</v>
      </c>
      <c r="B150" s="540"/>
      <c r="C150" s="540"/>
      <c r="D150" s="540"/>
      <c r="E150" s="540"/>
      <c r="F150" s="541"/>
    </row>
    <row r="151" spans="1:7" ht="18" hidden="1" customHeight="1" x14ac:dyDescent="0.3">
      <c r="A151" s="539" t="s">
        <v>146</v>
      </c>
      <c r="B151" s="540"/>
      <c r="C151" s="540"/>
      <c r="D151" s="540"/>
      <c r="E151" s="540"/>
      <c r="F151" s="541"/>
    </row>
    <row r="152" spans="1:7" ht="18" hidden="1" customHeight="1" x14ac:dyDescent="0.3">
      <c r="A152" s="539" t="s">
        <v>119</v>
      </c>
      <c r="B152" s="540"/>
      <c r="C152" s="540"/>
      <c r="D152" s="540"/>
      <c r="E152" s="540"/>
      <c r="F152" s="541"/>
    </row>
    <row r="153" spans="1:7" ht="18" hidden="1" customHeight="1" x14ac:dyDescent="0.3">
      <c r="A153" s="539" t="s">
        <v>145</v>
      </c>
      <c r="B153" s="540"/>
      <c r="C153" s="540"/>
      <c r="D153" s="540"/>
      <c r="E153" s="540"/>
      <c r="F153" s="541"/>
    </row>
    <row r="154" spans="1:7" x14ac:dyDescent="0.3">
      <c r="A154" s="462" t="s">
        <v>117</v>
      </c>
      <c r="B154" s="459"/>
      <c r="C154" s="459"/>
      <c r="D154" s="459"/>
      <c r="E154" s="459"/>
      <c r="F154" s="459"/>
    </row>
    <row r="155" spans="1:7" ht="69" customHeight="1" x14ac:dyDescent="0.3">
      <c r="A155" s="518" t="s">
        <v>343</v>
      </c>
      <c r="B155" s="518"/>
      <c r="C155" s="518"/>
      <c r="D155" s="518"/>
      <c r="E155" s="518"/>
      <c r="F155" s="518"/>
    </row>
    <row r="156" spans="1:7" ht="9.9" customHeight="1" x14ac:dyDescent="0.3">
      <c r="A156" s="35"/>
      <c r="B156" s="54"/>
      <c r="C156" s="54"/>
      <c r="D156"/>
      <c r="E156" s="342"/>
      <c r="F156" s="405"/>
    </row>
    <row r="157" spans="1:7" hidden="1" x14ac:dyDescent="0.3">
      <c r="A157"/>
      <c r="B157" s="538" t="s">
        <v>120</v>
      </c>
      <c r="C157" s="538"/>
      <c r="D157" s="538"/>
      <c r="E157" s="342"/>
      <c r="F157" s="342"/>
    </row>
    <row r="158" spans="1:7" ht="33" hidden="1" customHeight="1" x14ac:dyDescent="0.3">
      <c r="A158"/>
      <c r="B158" s="536" t="s">
        <v>121</v>
      </c>
      <c r="C158" s="536"/>
      <c r="D158" s="536"/>
      <c r="E158" s="342"/>
      <c r="F158" s="342"/>
    </row>
    <row r="159" spans="1:7" hidden="1" x14ac:dyDescent="0.3">
      <c r="A159"/>
      <c r="B159" s="510" t="s">
        <v>51</v>
      </c>
      <c r="C159" s="510"/>
      <c r="D159" s="510"/>
      <c r="E159" s="342"/>
      <c r="F159" s="342"/>
    </row>
    <row r="160" spans="1:7" ht="18" hidden="1" customHeight="1" x14ac:dyDescent="0.3">
      <c r="A160"/>
      <c r="B160" s="535" t="s">
        <v>69</v>
      </c>
      <c r="C160" s="535"/>
      <c r="D160" s="125" t="s">
        <v>81</v>
      </c>
      <c r="E160" s="342"/>
      <c r="F160" s="342"/>
    </row>
    <row r="161" spans="1:6" ht="18" hidden="1" customHeight="1" x14ac:dyDescent="0.3">
      <c r="A161"/>
      <c r="B161" s="511" t="s">
        <v>193</v>
      </c>
      <c r="C161" s="511"/>
      <c r="D161" s="125"/>
      <c r="E161" s="342"/>
      <c r="F161" s="342"/>
    </row>
    <row r="162" spans="1:6" hidden="1" x14ac:dyDescent="0.3">
      <c r="A162"/>
      <c r="B162" s="84" t="s">
        <v>122</v>
      </c>
      <c r="D162" s="354">
        <f>+'1T'!D179</f>
        <v>0</v>
      </c>
      <c r="E162" s="410"/>
      <c r="F162" s="342"/>
    </row>
    <row r="163" spans="1:6" hidden="1" x14ac:dyDescent="0.3">
      <c r="A163"/>
      <c r="B163" s="84" t="s">
        <v>123</v>
      </c>
      <c r="D163" s="354">
        <f>+'1T'!D180</f>
        <v>0</v>
      </c>
      <c r="E163" s="410"/>
      <c r="F163" s="342"/>
    </row>
    <row r="164" spans="1:6" hidden="1" x14ac:dyDescent="0.3">
      <c r="A164"/>
      <c r="B164" s="512" t="s">
        <v>16</v>
      </c>
      <c r="C164" s="512"/>
      <c r="D164" s="202">
        <f>+D162+D163</f>
        <v>0</v>
      </c>
      <c r="E164" s="410"/>
      <c r="F164" s="342"/>
    </row>
    <row r="165" spans="1:6" ht="9.9" hidden="1" customHeight="1" x14ac:dyDescent="0.3">
      <c r="A165"/>
      <c r="B165" s="84"/>
      <c r="D165" s="89"/>
      <c r="E165" s="342"/>
      <c r="F165" s="342"/>
    </row>
    <row r="166" spans="1:6" hidden="1" x14ac:dyDescent="0.3">
      <c r="A166"/>
      <c r="B166" s="511" t="s">
        <v>194</v>
      </c>
      <c r="C166" s="511"/>
      <c r="D166" s="125" t="s">
        <v>81</v>
      </c>
      <c r="E166" s="342"/>
      <c r="F166" s="342"/>
    </row>
    <row r="167" spans="1:6" hidden="1" x14ac:dyDescent="0.3">
      <c r="A167"/>
      <c r="B167" s="84" t="s">
        <v>122</v>
      </c>
      <c r="D167" s="354">
        <v>0</v>
      </c>
      <c r="E167" s="410"/>
      <c r="F167" s="342"/>
    </row>
    <row r="168" spans="1:6" hidden="1" x14ac:dyDescent="0.3">
      <c r="A168"/>
      <c r="B168" s="84" t="s">
        <v>195</v>
      </c>
      <c r="D168" s="354">
        <v>0</v>
      </c>
      <c r="E168" s="410"/>
      <c r="F168" s="342"/>
    </row>
    <row r="169" spans="1:6" hidden="1" x14ac:dyDescent="0.3">
      <c r="A169"/>
      <c r="B169" s="512" t="s">
        <v>196</v>
      </c>
      <c r="C169" s="512"/>
      <c r="D169" s="202">
        <f>+D167+D168</f>
        <v>0</v>
      </c>
      <c r="E169" s="410"/>
      <c r="F169" s="342"/>
    </row>
    <row r="170" spans="1:6" ht="9.9" hidden="1" customHeight="1" x14ac:dyDescent="0.3">
      <c r="A170"/>
      <c r="B170" s="84"/>
      <c r="D170" s="85"/>
      <c r="E170" s="342"/>
      <c r="F170" s="342"/>
    </row>
    <row r="171" spans="1:6" ht="18" hidden="1" customHeight="1" x14ac:dyDescent="0.3">
      <c r="A171"/>
      <c r="B171" s="511" t="s">
        <v>197</v>
      </c>
      <c r="C171" s="511"/>
      <c r="D171" s="125" t="s">
        <v>81</v>
      </c>
      <c r="E171" s="342"/>
      <c r="F171" s="342"/>
    </row>
    <row r="172" spans="1:6" hidden="1" x14ac:dyDescent="0.3">
      <c r="A172"/>
      <c r="B172" s="84" t="s">
        <v>122</v>
      </c>
      <c r="D172" s="354">
        <f>+D162-D167</f>
        <v>0</v>
      </c>
      <c r="E172" s="410"/>
      <c r="F172" s="342"/>
    </row>
    <row r="173" spans="1:6" hidden="1" x14ac:dyDescent="0.3">
      <c r="A173"/>
      <c r="B173" s="84" t="s">
        <v>123</v>
      </c>
      <c r="D173" s="354">
        <f>+D163-D168</f>
        <v>0</v>
      </c>
      <c r="E173" s="410"/>
      <c r="F173" s="342"/>
    </row>
    <row r="174" spans="1:6" ht="18" hidden="1" customHeight="1" x14ac:dyDescent="0.3">
      <c r="A174"/>
      <c r="B174" s="512" t="s">
        <v>198</v>
      </c>
      <c r="C174" s="512"/>
      <c r="D174" s="204">
        <f>+D172+D173</f>
        <v>0</v>
      </c>
      <c r="E174" s="410"/>
      <c r="F174" s="342"/>
    </row>
    <row r="175" spans="1:6" hidden="1" x14ac:dyDescent="0.3">
      <c r="A175"/>
      <c r="B175" s="136" t="s">
        <v>199</v>
      </c>
      <c r="C175" s="96"/>
      <c r="D175" s="133"/>
      <c r="E175"/>
      <c r="F175" s="22">
        <f>+D167-F184</f>
        <v>0</v>
      </c>
    </row>
    <row r="176" spans="1:6" hidden="1" x14ac:dyDescent="0.3">
      <c r="A176"/>
      <c r="B176" s="156"/>
      <c r="C176" s="157"/>
      <c r="D176" s="133"/>
      <c r="E176"/>
      <c r="F176"/>
    </row>
    <row r="177" spans="1:6" hidden="1" x14ac:dyDescent="0.3">
      <c r="A177" s="63" t="s">
        <v>53</v>
      </c>
      <c r="B177" s="63" t="s">
        <v>225</v>
      </c>
      <c r="C177" s="63" t="s">
        <v>5</v>
      </c>
      <c r="D177" s="63" t="s">
        <v>6</v>
      </c>
      <c r="E177" s="63" t="s">
        <v>7</v>
      </c>
      <c r="F177" s="63" t="s">
        <v>8</v>
      </c>
    </row>
    <row r="178" spans="1:6" hidden="1" x14ac:dyDescent="0.3">
      <c r="A178" s="158" t="s">
        <v>224</v>
      </c>
      <c r="B178" s="159"/>
      <c r="C178" s="160">
        <f>+SUM(C179:C188)</f>
        <v>0</v>
      </c>
      <c r="D178" s="160">
        <f>+SUM(D179:D188)</f>
        <v>0</v>
      </c>
      <c r="E178" s="160">
        <f>+SUM(E179:E188)</f>
        <v>0</v>
      </c>
      <c r="F178" s="160">
        <f>+SUM(F179:F188)</f>
        <v>0</v>
      </c>
    </row>
    <row r="179" spans="1:6" hidden="1" x14ac:dyDescent="0.3">
      <c r="A179" s="127">
        <v>0</v>
      </c>
      <c r="B179" s="131" t="s">
        <v>173</v>
      </c>
      <c r="C179" s="351">
        <v>0</v>
      </c>
      <c r="D179" s="351">
        <v>0</v>
      </c>
      <c r="E179" s="351">
        <v>0</v>
      </c>
      <c r="F179" s="262">
        <f>+C179+D179+E179</f>
        <v>0</v>
      </c>
    </row>
    <row r="180" spans="1:6" hidden="1" x14ac:dyDescent="0.3">
      <c r="A180" s="127">
        <v>1</v>
      </c>
      <c r="B180" s="131" t="s">
        <v>160</v>
      </c>
      <c r="C180" s="351">
        <v>0</v>
      </c>
      <c r="D180" s="352">
        <v>0</v>
      </c>
      <c r="E180" s="352">
        <v>0</v>
      </c>
      <c r="F180" s="262">
        <f t="shared" ref="F180:F188" si="12">+C180+D180+E180</f>
        <v>0</v>
      </c>
    </row>
    <row r="181" spans="1:6" hidden="1" x14ac:dyDescent="0.3">
      <c r="A181" s="127">
        <v>2</v>
      </c>
      <c r="B181" s="131" t="s">
        <v>174</v>
      </c>
      <c r="C181" s="351">
        <v>0</v>
      </c>
      <c r="D181" s="351">
        <v>0</v>
      </c>
      <c r="E181" s="351">
        <v>0</v>
      </c>
      <c r="F181" s="262">
        <f t="shared" si="12"/>
        <v>0</v>
      </c>
    </row>
    <row r="182" spans="1:6" hidden="1" x14ac:dyDescent="0.3">
      <c r="A182" s="127">
        <v>3</v>
      </c>
      <c r="B182" s="131" t="s">
        <v>175</v>
      </c>
      <c r="C182" s="351">
        <v>0</v>
      </c>
      <c r="D182" s="351">
        <v>0</v>
      </c>
      <c r="E182" s="351">
        <v>0</v>
      </c>
      <c r="F182" s="262">
        <f t="shared" si="12"/>
        <v>0</v>
      </c>
    </row>
    <row r="183" spans="1:6" hidden="1" x14ac:dyDescent="0.3">
      <c r="A183" s="127">
        <v>4</v>
      </c>
      <c r="B183" s="131" t="s">
        <v>176</v>
      </c>
      <c r="C183" s="351">
        <v>0</v>
      </c>
      <c r="D183" s="351">
        <v>0</v>
      </c>
      <c r="E183" s="351">
        <v>0</v>
      </c>
      <c r="F183" s="262">
        <f t="shared" si="12"/>
        <v>0</v>
      </c>
    </row>
    <row r="184" spans="1:6" hidden="1" x14ac:dyDescent="0.3">
      <c r="A184" s="127">
        <v>5</v>
      </c>
      <c r="B184" s="131" t="s">
        <v>177</v>
      </c>
      <c r="C184" s="351">
        <v>0</v>
      </c>
      <c r="D184" s="351">
        <v>0</v>
      </c>
      <c r="E184" s="351">
        <v>0</v>
      </c>
      <c r="F184" s="262">
        <f t="shared" si="12"/>
        <v>0</v>
      </c>
    </row>
    <row r="185" spans="1:6" hidden="1" x14ac:dyDescent="0.3">
      <c r="A185" s="127">
        <v>6</v>
      </c>
      <c r="B185" s="131" t="s">
        <v>158</v>
      </c>
      <c r="C185" s="351">
        <v>0</v>
      </c>
      <c r="D185" s="351">
        <v>0</v>
      </c>
      <c r="E185" s="351">
        <v>0</v>
      </c>
      <c r="F185" s="262">
        <f t="shared" si="12"/>
        <v>0</v>
      </c>
    </row>
    <row r="186" spans="1:6" hidden="1" x14ac:dyDescent="0.3">
      <c r="A186" s="127">
        <v>7</v>
      </c>
      <c r="B186" s="131" t="s">
        <v>159</v>
      </c>
      <c r="C186" s="351">
        <v>0</v>
      </c>
      <c r="D186" s="351">
        <v>0</v>
      </c>
      <c r="E186" s="351">
        <v>0</v>
      </c>
      <c r="F186" s="262">
        <f t="shared" si="12"/>
        <v>0</v>
      </c>
    </row>
    <row r="187" spans="1:6" hidden="1" x14ac:dyDescent="0.3">
      <c r="A187" s="127">
        <v>8</v>
      </c>
      <c r="B187" s="131" t="s">
        <v>178</v>
      </c>
      <c r="C187" s="351">
        <v>0</v>
      </c>
      <c r="D187" s="351">
        <v>0</v>
      </c>
      <c r="E187" s="351">
        <v>0</v>
      </c>
      <c r="F187" s="262">
        <f t="shared" si="12"/>
        <v>0</v>
      </c>
    </row>
    <row r="188" spans="1:6" hidden="1" x14ac:dyDescent="0.3">
      <c r="A188" s="161">
        <v>9</v>
      </c>
      <c r="B188" s="162" t="s">
        <v>179</v>
      </c>
      <c r="C188" s="355">
        <v>0</v>
      </c>
      <c r="D188" s="355">
        <v>0</v>
      </c>
      <c r="E188" s="355">
        <v>0</v>
      </c>
      <c r="F188" s="264">
        <f t="shared" si="12"/>
        <v>0</v>
      </c>
    </row>
    <row r="189" spans="1:6" hidden="1" x14ac:dyDescent="0.3">
      <c r="A189" s="537" t="s">
        <v>199</v>
      </c>
      <c r="B189" s="537"/>
      <c r="C189" s="537"/>
      <c r="D189" s="537"/>
      <c r="E189" s="537"/>
      <c r="F189" s="537"/>
    </row>
    <row r="190" spans="1:6" hidden="1" x14ac:dyDescent="0.3">
      <c r="A190" s="73" t="s">
        <v>117</v>
      </c>
      <c r="B190" s="74"/>
      <c r="C190" s="74"/>
      <c r="D190" s="74"/>
      <c r="E190" s="74"/>
      <c r="F190" s="75"/>
    </row>
    <row r="191" spans="1:6" ht="39.9" hidden="1" customHeight="1" x14ac:dyDescent="0.3">
      <c r="A191" s="520" t="s">
        <v>118</v>
      </c>
      <c r="B191" s="521"/>
      <c r="C191" s="521"/>
      <c r="D191" s="521"/>
      <c r="E191" s="521"/>
      <c r="F191" s="590"/>
    </row>
    <row r="192" spans="1:6" s="300" customFormat="1" x14ac:dyDescent="0.3">
      <c r="A192" s="430"/>
      <c r="B192" s="431"/>
      <c r="C192" s="431"/>
      <c r="D192" s="430"/>
      <c r="E192" s="430"/>
      <c r="F192" s="457"/>
    </row>
    <row r="193" spans="1:6" ht="39.9" customHeight="1" x14ac:dyDescent="0.3">
      <c r="A193" s="86" t="s">
        <v>74</v>
      </c>
      <c r="B193" s="524" t="s">
        <v>321</v>
      </c>
      <c r="C193" s="525"/>
      <c r="D193" s="526" t="s">
        <v>48</v>
      </c>
      <c r="E193" s="527"/>
      <c r="F193" s="531"/>
    </row>
    <row r="194" spans="1:6" ht="39.9" customHeight="1" x14ac:dyDescent="0.3">
      <c r="A194" s="87" t="s">
        <v>46</v>
      </c>
      <c r="B194" s="524" t="s">
        <v>322</v>
      </c>
      <c r="C194" s="525"/>
      <c r="D194" s="529"/>
      <c r="E194" s="530"/>
      <c r="F194" s="531"/>
    </row>
    <row r="195" spans="1:6" ht="39.9" customHeight="1" x14ac:dyDescent="0.3">
      <c r="A195" s="88" t="s">
        <v>47</v>
      </c>
      <c r="B195" s="524" t="s">
        <v>323</v>
      </c>
      <c r="C195" s="525"/>
      <c r="D195" s="532"/>
      <c r="E195" s="533"/>
      <c r="F195" s="534"/>
    </row>
    <row r="196" spans="1:6" x14ac:dyDescent="0.3">
      <c r="A196" s="523" t="s">
        <v>113</v>
      </c>
      <c r="B196" s="523"/>
      <c r="C196" s="523"/>
      <c r="D196" s="523"/>
      <c r="E196" s="523"/>
      <c r="F196" s="523"/>
    </row>
    <row r="198" spans="1:6" x14ac:dyDescent="0.3">
      <c r="A198" s="515" t="s">
        <v>140</v>
      </c>
      <c r="B198" s="516"/>
      <c r="C198" s="516"/>
      <c r="D198" s="516"/>
      <c r="E198" s="516"/>
      <c r="F198" s="517"/>
    </row>
    <row r="199" spans="1:6" x14ac:dyDescent="0.3">
      <c r="A199" s="77" t="s">
        <v>124</v>
      </c>
      <c r="F199" s="78"/>
    </row>
    <row r="200" spans="1:6" x14ac:dyDescent="0.3">
      <c r="A200" s="79"/>
      <c r="F200" s="78"/>
    </row>
    <row r="201" spans="1:6" ht="16.2" thickBot="1" x14ac:dyDescent="0.35">
      <c r="A201" s="138" t="s">
        <v>200</v>
      </c>
      <c r="B201" s="137">
        <v>0</v>
      </c>
      <c r="F201" s="78"/>
    </row>
    <row r="202" spans="1:6" ht="16.2" thickTop="1" x14ac:dyDescent="0.3">
      <c r="A202" s="79"/>
      <c r="F202" s="78"/>
    </row>
    <row r="203" spans="1:6" x14ac:dyDescent="0.3">
      <c r="A203" s="77" t="s">
        <v>131</v>
      </c>
      <c r="D203" s="104" t="s">
        <v>165</v>
      </c>
      <c r="F203" s="78"/>
    </row>
    <row r="204" spans="1:6" x14ac:dyDescent="0.3">
      <c r="A204" s="79" t="s">
        <v>125</v>
      </c>
      <c r="B204" s="76">
        <f>+B74</f>
        <v>4122398618.4499998</v>
      </c>
      <c r="D204" s="513" t="s">
        <v>161</v>
      </c>
      <c r="E204" s="513"/>
      <c r="F204" s="514"/>
    </row>
    <row r="205" spans="1:6" x14ac:dyDescent="0.3">
      <c r="A205" s="79" t="s">
        <v>132</v>
      </c>
      <c r="B205" s="34">
        <f>+F95</f>
        <v>384388584.88</v>
      </c>
      <c r="D205" s="513"/>
      <c r="E205" s="513"/>
      <c r="F205" s="514"/>
    </row>
    <row r="206" spans="1:6" ht="16.2" thickBot="1" x14ac:dyDescent="0.35">
      <c r="A206" s="79" t="s">
        <v>126</v>
      </c>
      <c r="B206" s="116">
        <f>+B204-B205</f>
        <v>3738010033.5699997</v>
      </c>
      <c r="D206" s="23" t="s">
        <v>162</v>
      </c>
      <c r="F206" s="118">
        <f>+F95</f>
        <v>384388584.88</v>
      </c>
    </row>
    <row r="207" spans="1:6" ht="16.2" thickTop="1" x14ac:dyDescent="0.3">
      <c r="A207" s="79"/>
      <c r="D207" s="23" t="s">
        <v>163</v>
      </c>
      <c r="F207" s="119">
        <f>+F117</f>
        <v>799812600</v>
      </c>
    </row>
    <row r="208" spans="1:6" ht="16.2" thickBot="1" x14ac:dyDescent="0.35">
      <c r="A208" s="77" t="s">
        <v>127</v>
      </c>
      <c r="D208" s="104" t="s">
        <v>164</v>
      </c>
      <c r="E208" s="104"/>
      <c r="F208" s="120">
        <f>+F207/F206</f>
        <v>2.0807397291719494</v>
      </c>
    </row>
    <row r="209" spans="1:6" ht="16.2" thickTop="1" x14ac:dyDescent="0.3">
      <c r="A209" s="79" t="s">
        <v>128</v>
      </c>
      <c r="B209" s="76">
        <f>+F28</f>
        <v>799812600</v>
      </c>
      <c r="F209" s="78"/>
    </row>
    <row r="210" spans="1:6" x14ac:dyDescent="0.3">
      <c r="A210" s="79" t="s">
        <v>129</v>
      </c>
      <c r="B210" s="34">
        <f>+F117</f>
        <v>799812600</v>
      </c>
      <c r="D210" s="513" t="s">
        <v>166</v>
      </c>
      <c r="E210" s="513"/>
      <c r="F210" s="514"/>
    </row>
    <row r="211" spans="1:6" ht="16.2" thickBot="1" x14ac:dyDescent="0.35">
      <c r="A211" s="79" t="s">
        <v>130</v>
      </c>
      <c r="B211" s="117">
        <f>+B209-B210</f>
        <v>0</v>
      </c>
      <c r="D211" s="513"/>
      <c r="E211" s="513"/>
      <c r="F211" s="514"/>
    </row>
    <row r="212" spans="1:6" ht="16.2" thickTop="1" x14ac:dyDescent="0.3">
      <c r="A212" s="79"/>
      <c r="B212"/>
      <c r="D212" s="122" t="s">
        <v>167</v>
      </c>
      <c r="E212" s="121"/>
      <c r="F212" s="118">
        <f>+B74</f>
        <v>4122398618.4499998</v>
      </c>
    </row>
    <row r="213" spans="1:6" x14ac:dyDescent="0.3">
      <c r="A213" s="79"/>
      <c r="B213"/>
      <c r="D213" s="122" t="s">
        <v>163</v>
      </c>
      <c r="E213" s="121"/>
      <c r="F213" s="119">
        <f>+F117</f>
        <v>799812600</v>
      </c>
    </row>
    <row r="214" spans="1:6" ht="16.2" thickBot="1" x14ac:dyDescent="0.35">
      <c r="A214" s="79"/>
      <c r="B214"/>
      <c r="D214" s="121"/>
      <c r="E214" s="121"/>
      <c r="F214" s="120">
        <f>+F213/F212</f>
        <v>0.19401631768951189</v>
      </c>
    </row>
    <row r="215" spans="1:6" ht="16.2" thickTop="1" x14ac:dyDescent="0.3">
      <c r="A215" s="80"/>
      <c r="B215" s="81"/>
      <c r="C215" s="81"/>
      <c r="D215" s="81"/>
      <c r="E215" s="81"/>
      <c r="F215" s="82"/>
    </row>
  </sheetData>
  <sheetProtection algorithmName="SHA-512" hashValue="7LxCEmAHeU8APDuXXoS71Bo0Vh+/XelvN7kM8DlDV6nqTI8Ing7bJ+FMDScAP+wWJ5NzPxg8hrLO9dcM5M1n9w==" saltValue="Wo+7YSlgQa4peqk9+BqHuw==" spinCount="100000" sheet="1" objects="1" scenarios="1" formatCells="0" formatColumns="0" formatRows="0" insertColumns="0" insertRows="0" deleteColumns="0" deleteRows="0"/>
  <mergeCells count="96">
    <mergeCell ref="A53:B53"/>
    <mergeCell ref="A55:F55"/>
    <mergeCell ref="A84:F84"/>
    <mergeCell ref="A56:F56"/>
    <mergeCell ref="B59:C59"/>
    <mergeCell ref="D59:F61"/>
    <mergeCell ref="B60:C60"/>
    <mergeCell ref="B61:C61"/>
    <mergeCell ref="A64:F64"/>
    <mergeCell ref="A70:F70"/>
    <mergeCell ref="A71:F71"/>
    <mergeCell ref="A72:F72"/>
    <mergeCell ref="A83:F83"/>
    <mergeCell ref="A66:F66"/>
    <mergeCell ref="A50:B50"/>
    <mergeCell ref="A51:B51"/>
    <mergeCell ref="A52:B52"/>
    <mergeCell ref="A40:B40"/>
    <mergeCell ref="A18:A19"/>
    <mergeCell ref="A48:F48"/>
    <mergeCell ref="A41:B41"/>
    <mergeCell ref="A42:B42"/>
    <mergeCell ref="A45:F45"/>
    <mergeCell ref="A44:F44"/>
    <mergeCell ref="A49:F49"/>
    <mergeCell ref="A33:F33"/>
    <mergeCell ref="A36:F36"/>
    <mergeCell ref="A38:B38"/>
    <mergeCell ref="A39:B39"/>
    <mergeCell ref="A32:F32"/>
    <mergeCell ref="A37:F37"/>
    <mergeCell ref="A28:B28"/>
    <mergeCell ref="A29:B29"/>
    <mergeCell ref="A30:B30"/>
    <mergeCell ref="A22:F22"/>
    <mergeCell ref="A25:F25"/>
    <mergeCell ref="A26:F26"/>
    <mergeCell ref="A27:B27"/>
    <mergeCell ref="A21:F21"/>
    <mergeCell ref="A1:F2"/>
    <mergeCell ref="A3:F3"/>
    <mergeCell ref="A9:F9"/>
    <mergeCell ref="A13:F13"/>
    <mergeCell ref="A14:F14"/>
    <mergeCell ref="C5:E5"/>
    <mergeCell ref="C6:E6"/>
    <mergeCell ref="C7:E7"/>
    <mergeCell ref="A11:F11"/>
    <mergeCell ref="A85:F85"/>
    <mergeCell ref="A89:F89"/>
    <mergeCell ref="A90:F90"/>
    <mergeCell ref="A91:F91"/>
    <mergeCell ref="A95:B95"/>
    <mergeCell ref="A105:F105"/>
    <mergeCell ref="A107:F107"/>
    <mergeCell ref="A111:F111"/>
    <mergeCell ref="A112:F112"/>
    <mergeCell ref="A113:F113"/>
    <mergeCell ref="A106:F106"/>
    <mergeCell ref="A117:B117"/>
    <mergeCell ref="A129:B129"/>
    <mergeCell ref="A132:F132"/>
    <mergeCell ref="A133:F133"/>
    <mergeCell ref="A135:F135"/>
    <mergeCell ref="A134:F134"/>
    <mergeCell ref="A138:F138"/>
    <mergeCell ref="A139:F139"/>
    <mergeCell ref="A140:F140"/>
    <mergeCell ref="A147:E147"/>
    <mergeCell ref="B193:C193"/>
    <mergeCell ref="D193:F195"/>
    <mergeCell ref="B194:C194"/>
    <mergeCell ref="B195:C195"/>
    <mergeCell ref="A148:E148"/>
    <mergeCell ref="A149:F149"/>
    <mergeCell ref="A150:F150"/>
    <mergeCell ref="A151:F151"/>
    <mergeCell ref="A152:F152"/>
    <mergeCell ref="A153:F153"/>
    <mergeCell ref="A155:F155"/>
    <mergeCell ref="B164:C164"/>
    <mergeCell ref="D210:F211"/>
    <mergeCell ref="A191:F191"/>
    <mergeCell ref="A198:F198"/>
    <mergeCell ref="A196:F196"/>
    <mergeCell ref="B157:D157"/>
    <mergeCell ref="B158:D158"/>
    <mergeCell ref="B159:D159"/>
    <mergeCell ref="B160:C160"/>
    <mergeCell ref="B161:C161"/>
    <mergeCell ref="A189:F189"/>
    <mergeCell ref="B166:C166"/>
    <mergeCell ref="B169:C169"/>
    <mergeCell ref="B171:C171"/>
    <mergeCell ref="B174:C174"/>
    <mergeCell ref="D204:F205"/>
  </mergeCells>
  <conditionalFormatting sqref="B211">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75">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42" xr:uid="{00000000-0002-0000-0500-000000000000}"/>
    <dataValidation allowBlank="1" showInputMessage="1" showErrorMessage="1" promptTitle="Advertencia" prompt="El código debe ser el definido para la partida en particular y debe ser el código establecido en el Clasificador de los Ingresos del Sector Público. " sqref="A114 A92" xr:uid="{00000000-0002-0000-0500-000001000000}"/>
    <dataValidation allowBlank="1" showInputMessage="1" showErrorMessage="1" promptTitle="Advertencia" prompt="El nombre de la partida debe ser de acuerdo al Clasificador de los Ingresos del Sector Público. " sqref="B96:B98 B118 B179" xr:uid="{00000000-0002-0000-05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96:A98 A118 A179" xr:uid="{00000000-0002-0000-0500-000003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39:F139" xr:uid="{00000000-0002-0000-0500-000004000000}"/>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93:F195" xr:uid="{00000000-0002-0000-0500-000005000000}"/>
    <dataValidation allowBlank="1" showInputMessage="1" showErrorMessage="1" promptTitle="Advertencia" prompt="Se debe indicar el nombre de la partida de acuerdo al Clasificador de los Ingresos del Sector Público." sqref="B92" xr:uid="{00000000-0002-0000-0500-000006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12:F112" xr:uid="{00000000-0002-0000-0500-000007000000}"/>
    <dataValidation allowBlank="1" showInputMessage="1" showErrorMessage="1" promptTitle="Advertencia" prompt="Esta tabla solo la deben completar la unidades ejecutoras que por Ley específica estén facultadas para estimar y re presupuestar superávits." sqref="B158" xr:uid="{00000000-0002-0000-0500-000008000000}"/>
    <dataValidation allowBlank="1" showInputMessage="1" showErrorMessage="1" promptTitle="Recordatorio" prompt="El superávit libre debe ser reintegrado a más tardar el 31 de marzo,_x000a_de acuerdo al  Decreto Nº 43189-MTSS, artículo 66. " sqref="B163:B165 B167:B170 B172:B174" xr:uid="{00000000-0002-0000-0500-000009000000}"/>
    <dataValidation allowBlank="1" showInputMessage="1" showErrorMessage="1" promptTitle="Advertencia" prompt="Debe coincidir con el monto reportado en la Liquidación Prespuestaria 2023, caso contrario se debe justificar en el espacio de observaciones. " sqref="D170 D162:D163 D165:D166" xr:uid="{00000000-0002-0000-0500-00000A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9:F62" xr:uid="{00000000-0002-0000-0500-00000B000000}"/>
  </dataValidations>
  <hyperlinks>
    <hyperlink ref="A114" r:id="rId1" xr:uid="{00000000-0004-0000-0500-000000000000}"/>
    <hyperlink ref="B92" r:id="rId2" xr:uid="{00000000-0004-0000-0500-000001000000}"/>
    <hyperlink ref="A92" r:id="rId3" xr:uid="{00000000-0004-0000-0500-000002000000}"/>
    <hyperlink ref="B114" r:id="rId4" display="Nombre de la Partida presupuestaria" xr:uid="{00000000-0004-0000-0500-000003000000}"/>
  </hyperlinks>
  <printOptions horizontalCentered="1"/>
  <pageMargins left="0.11811023622047245" right="0.11811023622047245" top="0.31496062992125984" bottom="0.19685039370078741" header="0.19685039370078741" footer="0.11811023622047245"/>
  <pageSetup scale="50" orientation="portrait" r:id="rId5"/>
  <headerFooter>
    <oddFooter>&amp;L&amp;"Palatino Linotype,Normal"&amp;K979797&amp;D&amp;C&amp;"Palatino Linotype,Normal"&amp;K979797Reporte de ejecución programática y presupuestaria (II Trimestre)&amp;R&amp;"Palatino Linotype,Normal"&amp;K979797&amp;P</oddFooter>
  </headerFooter>
  <rowBreaks count="2" manualBreakCount="2">
    <brk id="63" max="16383" man="1"/>
    <brk id="135" max="5" man="1"/>
  </rowBreaks>
  <ignoredErrors>
    <ignoredError sqref="F16:F19" evalError="1"/>
  </ignoredError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82951"/>
  </sheetPr>
  <dimension ref="A1:F117"/>
  <sheetViews>
    <sheetView showGridLines="0" zoomScale="80" zoomScaleNormal="80" zoomScaleSheetLayoutView="100" workbookViewId="0">
      <selection sqref="A1:F2"/>
    </sheetView>
  </sheetViews>
  <sheetFormatPr baseColWidth="10" defaultColWidth="11.44140625" defaultRowHeight="15.6" x14ac:dyDescent="0.3"/>
  <cols>
    <col min="1" max="1" width="25.6640625" style="180" customWidth="1"/>
    <col min="2" max="2" width="39" style="180" customWidth="1"/>
    <col min="3" max="3" width="28.109375" style="180" customWidth="1"/>
    <col min="4" max="5" width="21.6640625" style="180" customWidth="1"/>
    <col min="6" max="6" width="20.6640625" style="180" customWidth="1"/>
    <col min="7" max="16384" width="11.44140625" style="180"/>
  </cols>
  <sheetData>
    <row r="1" spans="1:6" ht="18" customHeight="1" x14ac:dyDescent="0.3">
      <c r="A1" s="615" t="s">
        <v>114</v>
      </c>
      <c r="B1" s="615"/>
      <c r="C1" s="615"/>
      <c r="D1" s="615"/>
      <c r="E1" s="615"/>
      <c r="F1" s="615"/>
    </row>
    <row r="2" spans="1:6" ht="18" customHeight="1" x14ac:dyDescent="0.3">
      <c r="A2" s="615"/>
      <c r="B2" s="615"/>
      <c r="C2" s="615"/>
      <c r="D2" s="615"/>
      <c r="E2" s="615"/>
      <c r="F2" s="615"/>
    </row>
    <row r="3" spans="1:6" ht="18" customHeight="1" x14ac:dyDescent="0.3">
      <c r="A3" s="615" t="s">
        <v>148</v>
      </c>
      <c r="B3" s="615"/>
      <c r="C3" s="615"/>
      <c r="D3" s="615"/>
      <c r="E3" s="615"/>
      <c r="F3" s="181"/>
    </row>
    <row r="4" spans="1:6" ht="15" customHeight="1" thickBot="1" x14ac:dyDescent="0.35"/>
    <row r="5" spans="1:6" ht="18" customHeight="1" x14ac:dyDescent="0.3">
      <c r="B5" s="103" t="s">
        <v>22</v>
      </c>
      <c r="C5" s="606" t="str">
        <f>+'1T'!C5</f>
        <v>Becas Postsecundaria</v>
      </c>
      <c r="D5" s="607"/>
      <c r="E5" s="608"/>
      <c r="F5" s="182"/>
    </row>
    <row r="6" spans="1:6" ht="18" customHeight="1" x14ac:dyDescent="0.3">
      <c r="B6" s="105" t="s">
        <v>33</v>
      </c>
      <c r="C6" s="609" t="str">
        <f>+'1T'!C6</f>
        <v>Ministerio de Educación Pública (MEP)</v>
      </c>
      <c r="D6" s="610"/>
      <c r="E6" s="611"/>
      <c r="F6" s="182"/>
    </row>
    <row r="7" spans="1:6" ht="18" customHeight="1" thickBot="1" x14ac:dyDescent="0.35">
      <c r="B7" s="108" t="s">
        <v>34</v>
      </c>
      <c r="C7" s="612" t="str">
        <f>+'1T'!C7</f>
        <v>Dirección de Programas de Equidad</v>
      </c>
      <c r="D7" s="613"/>
      <c r="E7" s="614"/>
      <c r="F7" s="182"/>
    </row>
    <row r="8" spans="1:6" ht="15" customHeight="1" x14ac:dyDescent="0.3">
      <c r="A8" s="183"/>
      <c r="B8" s="182"/>
      <c r="C8" s="182"/>
      <c r="D8" s="182"/>
      <c r="E8" s="182"/>
      <c r="F8" s="182"/>
    </row>
    <row r="9" spans="1:6" s="366" customFormat="1" ht="21.9" customHeight="1" x14ac:dyDescent="0.3">
      <c r="A9" s="567" t="s">
        <v>96</v>
      </c>
      <c r="B9" s="567"/>
      <c r="C9" s="567"/>
      <c r="D9" s="567"/>
      <c r="E9" s="567"/>
      <c r="F9" s="365"/>
    </row>
    <row r="10" spans="1:6" s="365" customFormat="1" ht="15" customHeight="1" x14ac:dyDescent="0.3"/>
    <row r="11" spans="1:6" s="366" customFormat="1" x14ac:dyDescent="0.3">
      <c r="A11" s="583" t="s">
        <v>36</v>
      </c>
      <c r="B11" s="583"/>
      <c r="C11" s="583"/>
      <c r="D11" s="583"/>
      <c r="E11" s="583"/>
      <c r="F11" s="367"/>
    </row>
    <row r="12" spans="1:6" s="366" customFormat="1" ht="15" customHeight="1" x14ac:dyDescent="0.3">
      <c r="A12" s="583" t="s">
        <v>19</v>
      </c>
      <c r="B12" s="583"/>
      <c r="C12" s="583"/>
      <c r="D12" s="583"/>
      <c r="E12" s="583"/>
      <c r="F12" s="367"/>
    </row>
    <row r="13" spans="1:6" s="366" customFormat="1" x14ac:dyDescent="0.3">
      <c r="A13" s="302" t="s">
        <v>17</v>
      </c>
      <c r="B13" s="303" t="s">
        <v>18</v>
      </c>
      <c r="C13" s="302" t="s">
        <v>80</v>
      </c>
      <c r="D13" s="303" t="s">
        <v>81</v>
      </c>
      <c r="E13" s="303" t="s">
        <v>95</v>
      </c>
    </row>
    <row r="14" spans="1:6" s="368" customFormat="1" ht="18" customHeight="1" x14ac:dyDescent="0.3">
      <c r="A14" s="304" t="s">
        <v>16</v>
      </c>
      <c r="B14" s="305"/>
      <c r="C14" s="306">
        <f t="shared" ref="C14:D14" si="0">+C16</f>
        <v>1978</v>
      </c>
      <c r="D14" s="306">
        <f t="shared" si="0"/>
        <v>3060.6666666666665</v>
      </c>
      <c r="E14" s="306">
        <f>+E16</f>
        <v>2519.333333333333</v>
      </c>
      <c r="F14" s="365"/>
    </row>
    <row r="15" spans="1:6" s="368" customFormat="1" ht="15" customHeight="1" x14ac:dyDescent="0.3">
      <c r="A15" s="307"/>
      <c r="B15" s="308"/>
      <c r="C15" s="309"/>
      <c r="D15" s="309"/>
      <c r="E15" s="309"/>
      <c r="F15" s="365"/>
    </row>
    <row r="16" spans="1:6" s="368" customFormat="1" ht="18" customHeight="1" x14ac:dyDescent="0.35">
      <c r="A16" s="588" t="s">
        <v>278</v>
      </c>
      <c r="B16" s="310" t="s">
        <v>279</v>
      </c>
      <c r="C16" s="369">
        <f>+'1T'!F18</f>
        <v>1978</v>
      </c>
      <c r="D16" s="369">
        <f>+'2T'!F18</f>
        <v>3060.6666666666665</v>
      </c>
      <c r="E16" s="309">
        <f>+AVERAGE(C16:D16)</f>
        <v>2519.333333333333</v>
      </c>
      <c r="F16" s="365"/>
    </row>
    <row r="17" spans="1:6" s="368" customFormat="1" ht="18" customHeight="1" x14ac:dyDescent="0.35">
      <c r="A17" s="589"/>
      <c r="B17" s="310" t="s">
        <v>280</v>
      </c>
      <c r="C17" s="369">
        <f>+'1T'!F19</f>
        <v>5860</v>
      </c>
      <c r="D17" s="369">
        <f>+'2T'!F19</f>
        <v>10917</v>
      </c>
      <c r="E17" s="309">
        <f>+SUM(C17:D17)</f>
        <v>16777</v>
      </c>
      <c r="F17" s="365"/>
    </row>
    <row r="18" spans="1:6" s="366" customFormat="1" ht="15" customHeight="1" x14ac:dyDescent="0.3">
      <c r="A18" s="315" t="s">
        <v>154</v>
      </c>
      <c r="B18" s="315" t="s">
        <v>316</v>
      </c>
      <c r="C18" s="316"/>
      <c r="D18" s="316"/>
      <c r="E18" s="449"/>
      <c r="F18" s="365"/>
    </row>
    <row r="19" spans="1:6" s="366" customFormat="1" ht="264.75" customHeight="1" x14ac:dyDescent="0.3">
      <c r="A19" s="548" t="s">
        <v>344</v>
      </c>
      <c r="B19" s="548"/>
      <c r="C19" s="548"/>
      <c r="D19" s="548"/>
      <c r="E19" s="548"/>
      <c r="F19" s="365"/>
    </row>
    <row r="20" spans="1:6" s="366" customFormat="1" ht="15" customHeight="1" x14ac:dyDescent="0.3">
      <c r="A20" s="370"/>
      <c r="B20" s="370"/>
      <c r="C20" s="370"/>
      <c r="D20" s="371"/>
      <c r="E20" s="371"/>
      <c r="F20" s="372"/>
    </row>
    <row r="21" spans="1:6" s="366" customFormat="1" ht="15" customHeight="1" x14ac:dyDescent="0.3">
      <c r="A21" s="370"/>
      <c r="B21" s="370"/>
      <c r="C21" s="370"/>
      <c r="D21" s="371"/>
      <c r="E21" s="371"/>
      <c r="F21" s="372"/>
    </row>
    <row r="22" spans="1:6" s="366" customFormat="1" x14ac:dyDescent="0.3">
      <c r="A22" s="583" t="s">
        <v>37</v>
      </c>
      <c r="B22" s="583"/>
      <c r="C22" s="583"/>
      <c r="D22" s="583"/>
      <c r="E22" s="367"/>
      <c r="F22" s="373"/>
    </row>
    <row r="23" spans="1:6" s="366" customFormat="1" ht="15" customHeight="1" x14ac:dyDescent="0.3">
      <c r="A23" s="583" t="s">
        <v>20</v>
      </c>
      <c r="B23" s="583"/>
      <c r="C23" s="583"/>
      <c r="D23" s="583"/>
      <c r="E23" s="367"/>
      <c r="F23" s="373"/>
    </row>
    <row r="24" spans="1:6" s="366" customFormat="1" ht="15" customHeight="1" x14ac:dyDescent="0.3">
      <c r="A24" s="370"/>
      <c r="B24" s="370"/>
      <c r="C24" s="371"/>
      <c r="D24" s="371"/>
      <c r="E24" s="371"/>
      <c r="F24" s="374"/>
    </row>
    <row r="25" spans="1:6" s="366" customFormat="1" ht="16.95" customHeight="1" x14ac:dyDescent="0.3">
      <c r="A25" s="375" t="s">
        <v>21</v>
      </c>
      <c r="B25" s="376" t="s">
        <v>80</v>
      </c>
      <c r="C25" s="303" t="s">
        <v>81</v>
      </c>
      <c r="D25" s="302" t="s">
        <v>9</v>
      </c>
      <c r="E25" s="373"/>
      <c r="F25" s="374"/>
    </row>
    <row r="26" spans="1:6" s="366" customFormat="1" ht="16.95" customHeight="1" x14ac:dyDescent="0.3">
      <c r="A26" s="304" t="s">
        <v>16</v>
      </c>
      <c r="B26" s="321">
        <f>+B28</f>
        <v>418862600</v>
      </c>
      <c r="C26" s="321">
        <f t="shared" ref="C26:D26" si="1">+C28</f>
        <v>799812600</v>
      </c>
      <c r="D26" s="321">
        <f t="shared" si="1"/>
        <v>1218675200</v>
      </c>
      <c r="E26" s="365"/>
      <c r="F26" s="374"/>
    </row>
    <row r="27" spans="1:6" s="366" customFormat="1" ht="15" customHeight="1" x14ac:dyDescent="0.3">
      <c r="A27" s="308"/>
      <c r="B27" s="377"/>
      <c r="C27" s="377"/>
      <c r="D27" s="377"/>
      <c r="E27" s="373"/>
      <c r="F27" s="374"/>
    </row>
    <row r="28" spans="1:6" s="366" customFormat="1" ht="18" customHeight="1" x14ac:dyDescent="0.3">
      <c r="A28" s="378" t="s">
        <v>278</v>
      </c>
      <c r="B28" s="351">
        <f>+'1T'!F30</f>
        <v>418862600</v>
      </c>
      <c r="C28" s="352">
        <f>+'2T'!F30</f>
        <v>799812600</v>
      </c>
      <c r="D28" s="322">
        <f>+B28+C28</f>
        <v>1218675200</v>
      </c>
      <c r="E28" s="373"/>
      <c r="F28" s="374"/>
    </row>
    <row r="29" spans="1:6" s="366" customFormat="1" ht="15" customHeight="1" x14ac:dyDescent="0.3">
      <c r="A29" s="315" t="s">
        <v>154</v>
      </c>
      <c r="B29" s="315" t="s">
        <v>317</v>
      </c>
      <c r="C29" s="316"/>
      <c r="D29" s="449"/>
      <c r="E29" s="379"/>
      <c r="F29" s="380"/>
    </row>
    <row r="30" spans="1:6" s="366" customFormat="1" ht="297.75" customHeight="1" x14ac:dyDescent="0.3">
      <c r="A30" s="600" t="s">
        <v>346</v>
      </c>
      <c r="B30" s="548"/>
      <c r="C30" s="548"/>
      <c r="D30" s="548"/>
      <c r="E30" s="548"/>
      <c r="F30" s="381"/>
    </row>
    <row r="31" spans="1:6" s="366" customFormat="1" ht="15" customHeight="1" x14ac:dyDescent="0.3">
      <c r="A31" s="382"/>
      <c r="B31" s="382"/>
      <c r="C31" s="382"/>
      <c r="D31" s="382"/>
      <c r="E31" s="383"/>
      <c r="F31" s="381"/>
    </row>
    <row r="32" spans="1:6" s="366" customFormat="1" ht="15" customHeight="1" x14ac:dyDescent="0.3"/>
    <row r="33" spans="1:6" ht="21.9" customHeight="1" x14ac:dyDescent="0.3">
      <c r="A33" s="550" t="s">
        <v>97</v>
      </c>
      <c r="B33" s="550"/>
      <c r="C33" s="550"/>
      <c r="D33" s="550"/>
      <c r="E33" s="550"/>
      <c r="F33" s="205"/>
    </row>
    <row r="34" spans="1:6" ht="15" customHeight="1" x14ac:dyDescent="0.3"/>
    <row r="35" spans="1:6" x14ac:dyDescent="0.3">
      <c r="A35" s="596" t="s">
        <v>65</v>
      </c>
      <c r="B35" s="596"/>
      <c r="C35" s="596"/>
      <c r="D35" s="596"/>
      <c r="E35" s="596"/>
      <c r="F35" s="188"/>
    </row>
    <row r="36" spans="1:6" ht="31.5" customHeight="1" x14ac:dyDescent="0.3">
      <c r="A36" s="597" t="s">
        <v>66</v>
      </c>
      <c r="B36" s="597"/>
      <c r="C36" s="597"/>
      <c r="D36" s="597"/>
      <c r="E36" s="597"/>
      <c r="F36" s="188"/>
    </row>
    <row r="37" spans="1:6" x14ac:dyDescent="0.3">
      <c r="A37" s="596" t="s">
        <v>51</v>
      </c>
      <c r="B37" s="596"/>
      <c r="C37" s="596"/>
      <c r="D37" s="596"/>
      <c r="E37" s="596"/>
      <c r="F37" s="188"/>
    </row>
    <row r="38" spans="1:6" ht="18" customHeight="1" x14ac:dyDescent="0.3">
      <c r="A38" s="65" t="s">
        <v>53</v>
      </c>
      <c r="B38" s="65" t="s">
        <v>54</v>
      </c>
      <c r="C38" s="65" t="s">
        <v>80</v>
      </c>
      <c r="D38" s="65" t="s">
        <v>81</v>
      </c>
      <c r="E38" s="65" t="s">
        <v>9</v>
      </c>
      <c r="F38" s="184"/>
    </row>
    <row r="39" spans="1:6" x14ac:dyDescent="0.3">
      <c r="A39" s="171" t="s">
        <v>16</v>
      </c>
      <c r="B39" s="189"/>
      <c r="C39" s="58">
        <f>+C41</f>
        <v>1030599654</v>
      </c>
      <c r="D39" s="58">
        <f>+D41</f>
        <v>384388584.88</v>
      </c>
      <c r="E39" s="58">
        <f>+E41</f>
        <v>1414988238.8800001</v>
      </c>
      <c r="F39" s="184"/>
    </row>
    <row r="40" spans="1:6" ht="15" customHeight="1" x14ac:dyDescent="0.3">
      <c r="A40" s="9"/>
      <c r="B40" s="190"/>
      <c r="C40" s="11"/>
      <c r="D40" s="11"/>
      <c r="E40" s="11"/>
      <c r="F40" s="184"/>
    </row>
    <row r="41" spans="1:6" x14ac:dyDescent="0.3">
      <c r="A41" s="544" t="s">
        <v>67</v>
      </c>
      <c r="B41" s="544"/>
      <c r="C41" s="68">
        <f>+C42+C46</f>
        <v>1030599654</v>
      </c>
      <c r="D41" s="68">
        <f>+D42+D46</f>
        <v>384388584.88</v>
      </c>
      <c r="E41" s="68">
        <f>+C41+D41</f>
        <v>1414988238.8800001</v>
      </c>
      <c r="F41" s="184"/>
    </row>
    <row r="42" spans="1:6" ht="16.5" customHeight="1" x14ac:dyDescent="0.3">
      <c r="A42" s="191" t="s">
        <v>188</v>
      </c>
      <c r="B42" s="192" t="s">
        <v>183</v>
      </c>
      <c r="C42" s="11">
        <f t="shared" ref="C42:D44" si="2">+C43</f>
        <v>1030599654</v>
      </c>
      <c r="D42" s="11">
        <f t="shared" si="2"/>
        <v>384388584.88</v>
      </c>
      <c r="E42" s="11">
        <f>+C42+D42</f>
        <v>1414988238.8800001</v>
      </c>
      <c r="F42" s="184"/>
    </row>
    <row r="43" spans="1:6" ht="16.5" customHeight="1" x14ac:dyDescent="0.3">
      <c r="A43" s="191" t="s">
        <v>187</v>
      </c>
      <c r="B43" s="192" t="s">
        <v>158</v>
      </c>
      <c r="C43" s="51">
        <f t="shared" si="2"/>
        <v>1030599654</v>
      </c>
      <c r="D43" s="51">
        <f t="shared" si="2"/>
        <v>384388584.88</v>
      </c>
      <c r="E43" s="51">
        <f t="shared" ref="E43:E49" si="3">+C43+D43</f>
        <v>1414988238.8800001</v>
      </c>
      <c r="F43" s="184"/>
    </row>
    <row r="44" spans="1:6" ht="16.5" customHeight="1" x14ac:dyDescent="0.3">
      <c r="A44" s="191" t="s">
        <v>186</v>
      </c>
      <c r="B44" s="192" t="s">
        <v>184</v>
      </c>
      <c r="C44" s="51">
        <f t="shared" si="2"/>
        <v>1030599654</v>
      </c>
      <c r="D44" s="51">
        <f t="shared" si="2"/>
        <v>384388584.88</v>
      </c>
      <c r="E44" s="51">
        <f t="shared" si="3"/>
        <v>1414988238.8800001</v>
      </c>
      <c r="F44" s="184"/>
    </row>
    <row r="45" spans="1:6" ht="16.5" customHeight="1" x14ac:dyDescent="0.3">
      <c r="A45" s="290" t="s">
        <v>189</v>
      </c>
      <c r="B45" s="291" t="s">
        <v>185</v>
      </c>
      <c r="C45" s="350">
        <f>+'1T'!F102</f>
        <v>1030599654</v>
      </c>
      <c r="D45" s="350">
        <f>+'2T'!F99</f>
        <v>384388584.88</v>
      </c>
      <c r="E45" s="282">
        <f t="shared" si="3"/>
        <v>1414988238.8800001</v>
      </c>
      <c r="F45" s="184"/>
    </row>
    <row r="46" spans="1:6" ht="16.5" hidden="1" customHeight="1" x14ac:dyDescent="0.3">
      <c r="A46" s="191" t="s">
        <v>256</v>
      </c>
      <c r="B46" s="192" t="s">
        <v>253</v>
      </c>
      <c r="C46" s="11">
        <f>+C47</f>
        <v>0</v>
      </c>
      <c r="D46" s="11">
        <f t="shared" ref="D46:D48" si="4">+D47</f>
        <v>0</v>
      </c>
      <c r="E46" s="11">
        <f>+C46+D46</f>
        <v>0</v>
      </c>
      <c r="F46" s="184"/>
    </row>
    <row r="47" spans="1:6" ht="16.5" hidden="1" customHeight="1" x14ac:dyDescent="0.3">
      <c r="A47" s="191" t="s">
        <v>257</v>
      </c>
      <c r="B47" s="192" t="s">
        <v>159</v>
      </c>
      <c r="C47" s="51">
        <f>+C48</f>
        <v>0</v>
      </c>
      <c r="D47" s="51">
        <f t="shared" si="4"/>
        <v>0</v>
      </c>
      <c r="E47" s="51">
        <f t="shared" si="3"/>
        <v>0</v>
      </c>
      <c r="F47" s="184"/>
    </row>
    <row r="48" spans="1:6" ht="16.5" hidden="1" customHeight="1" x14ac:dyDescent="0.3">
      <c r="A48" s="191" t="s">
        <v>259</v>
      </c>
      <c r="B48" s="192" t="s">
        <v>258</v>
      </c>
      <c r="C48" s="51">
        <f>+C49</f>
        <v>0</v>
      </c>
      <c r="D48" s="51">
        <f t="shared" si="4"/>
        <v>0</v>
      </c>
      <c r="E48" s="51">
        <f t="shared" si="3"/>
        <v>0</v>
      </c>
      <c r="F48" s="184"/>
    </row>
    <row r="49" spans="1:6" ht="16.5" hidden="1" customHeight="1" x14ac:dyDescent="0.3">
      <c r="A49" s="290" t="s">
        <v>260</v>
      </c>
      <c r="B49" s="291" t="s">
        <v>261</v>
      </c>
      <c r="C49" s="350">
        <f>+'1T'!F106</f>
        <v>0</v>
      </c>
      <c r="D49" s="350">
        <f>+'2T'!F103</f>
        <v>0</v>
      </c>
      <c r="E49" s="282">
        <f t="shared" si="3"/>
        <v>0</v>
      </c>
      <c r="F49" s="184"/>
    </row>
    <row r="50" spans="1:6" ht="9.9" customHeight="1" x14ac:dyDescent="0.3">
      <c r="A50" s="170"/>
      <c r="B50" s="190"/>
      <c r="C50" s="51"/>
      <c r="D50" s="51"/>
      <c r="E50" s="51"/>
      <c r="F50" s="184"/>
    </row>
    <row r="51" spans="1:6" x14ac:dyDescent="0.3">
      <c r="A51" s="591" t="s">
        <v>42</v>
      </c>
      <c r="B51" s="591"/>
      <c r="C51" s="591"/>
      <c r="D51" s="591"/>
      <c r="E51" s="591"/>
      <c r="F51" s="184"/>
    </row>
    <row r="52" spans="1:6" ht="50.1" customHeight="1" x14ac:dyDescent="0.3">
      <c r="A52" s="603" t="s">
        <v>269</v>
      </c>
      <c r="B52" s="604"/>
      <c r="C52" s="604"/>
      <c r="D52" s="604"/>
      <c r="E52" s="605"/>
      <c r="F52" s="184"/>
    </row>
    <row r="53" spans="1:6" x14ac:dyDescent="0.3">
      <c r="A53" s="15"/>
      <c r="B53" s="193"/>
      <c r="C53" s="14"/>
      <c r="D53" s="194"/>
      <c r="E53" s="194"/>
      <c r="F53" s="194"/>
    </row>
    <row r="54" spans="1:6" x14ac:dyDescent="0.3">
      <c r="A54" s="15"/>
      <c r="B54" s="193"/>
      <c r="C54" s="14"/>
      <c r="D54" s="194"/>
      <c r="E54" s="194"/>
      <c r="F54" s="194"/>
    </row>
    <row r="55" spans="1:6" x14ac:dyDescent="0.3">
      <c r="A55" s="15"/>
      <c r="B55" s="193"/>
      <c r="C55" s="14"/>
      <c r="D55" s="194"/>
      <c r="E55" s="194"/>
      <c r="F55" s="194"/>
    </row>
    <row r="56" spans="1:6" x14ac:dyDescent="0.3">
      <c r="A56" s="15"/>
      <c r="B56" s="193"/>
      <c r="C56" s="14"/>
      <c r="D56" s="194"/>
      <c r="E56" s="194"/>
      <c r="F56" s="194"/>
    </row>
    <row r="57" spans="1:6" x14ac:dyDescent="0.3">
      <c r="A57" s="15"/>
      <c r="B57" s="193"/>
      <c r="C57" s="14"/>
      <c r="D57" s="194"/>
      <c r="E57" s="194"/>
      <c r="F57" s="194"/>
    </row>
    <row r="58" spans="1:6" x14ac:dyDescent="0.3">
      <c r="A58" s="15"/>
      <c r="B58" s="193"/>
      <c r="C58" s="14"/>
      <c r="D58" s="194"/>
      <c r="E58" s="194"/>
      <c r="F58" s="194"/>
    </row>
    <row r="59" spans="1:6" x14ac:dyDescent="0.3">
      <c r="A59" s="15"/>
      <c r="B59" s="193"/>
      <c r="C59" s="14"/>
      <c r="D59" s="194"/>
      <c r="E59" s="194"/>
      <c r="F59" s="194"/>
    </row>
    <row r="60" spans="1:6" x14ac:dyDescent="0.3">
      <c r="A60" s="15"/>
      <c r="B60" s="193"/>
      <c r="C60" s="14"/>
      <c r="D60" s="194"/>
      <c r="E60" s="194"/>
      <c r="F60" s="194"/>
    </row>
    <row r="61" spans="1:6" x14ac:dyDescent="0.3">
      <c r="A61" s="15"/>
      <c r="B61" s="193"/>
      <c r="C61" s="14"/>
      <c r="D61" s="194"/>
      <c r="E61" s="194"/>
      <c r="F61" s="194"/>
    </row>
    <row r="62" spans="1:6" x14ac:dyDescent="0.3">
      <c r="A62" s="596" t="s">
        <v>68</v>
      </c>
      <c r="B62" s="596"/>
      <c r="C62" s="596"/>
      <c r="D62" s="596"/>
      <c r="E62" s="596"/>
      <c r="F62" s="188"/>
    </row>
    <row r="63" spans="1:6" ht="32.25" customHeight="1" x14ac:dyDescent="0.3">
      <c r="A63" s="597" t="s">
        <v>52</v>
      </c>
      <c r="B63" s="597"/>
      <c r="C63" s="597"/>
      <c r="D63" s="597"/>
      <c r="E63" s="597"/>
      <c r="F63" s="182"/>
    </row>
    <row r="64" spans="1:6" x14ac:dyDescent="0.3">
      <c r="A64" s="596" t="s">
        <v>51</v>
      </c>
      <c r="B64" s="596"/>
      <c r="C64" s="596"/>
      <c r="D64" s="596"/>
      <c r="E64" s="596"/>
      <c r="F64" s="188"/>
    </row>
    <row r="65" spans="1:6" ht="18" customHeight="1" x14ac:dyDescent="0.3">
      <c r="A65" s="65" t="s">
        <v>53</v>
      </c>
      <c r="B65" s="65" t="s">
        <v>54</v>
      </c>
      <c r="C65" s="65" t="s">
        <v>80</v>
      </c>
      <c r="D65" s="65" t="s">
        <v>81</v>
      </c>
      <c r="E65" s="65" t="s">
        <v>9</v>
      </c>
      <c r="F65" s="184"/>
    </row>
    <row r="66" spans="1:6" x14ac:dyDescent="0.3">
      <c r="A66" s="171" t="s">
        <v>16</v>
      </c>
      <c r="B66" s="189"/>
      <c r="C66" s="58">
        <f>+C68+C80</f>
        <v>418862600</v>
      </c>
      <c r="D66" s="58">
        <f>+D68+D80</f>
        <v>799812600</v>
      </c>
      <c r="E66" s="58">
        <f>+E68+E80</f>
        <v>1218675200</v>
      </c>
      <c r="F66" s="184"/>
    </row>
    <row r="67" spans="1:6" ht="15" customHeight="1" x14ac:dyDescent="0.3">
      <c r="A67" s="9"/>
      <c r="B67" s="190"/>
      <c r="C67" s="11"/>
      <c r="D67" s="11"/>
      <c r="E67" s="28"/>
      <c r="F67" s="184"/>
    </row>
    <row r="68" spans="1:6" x14ac:dyDescent="0.3">
      <c r="A68" s="544" t="s">
        <v>55</v>
      </c>
      <c r="B68" s="544"/>
      <c r="C68" s="68">
        <f>+SUM(C69:C77)</f>
        <v>418862600</v>
      </c>
      <c r="D68" s="68">
        <f t="shared" ref="D68" si="5">+SUM(D69:D77)</f>
        <v>799812600</v>
      </c>
      <c r="E68" s="68">
        <f>+SUM(E69:E77)</f>
        <v>1218675200</v>
      </c>
      <c r="F68" s="184"/>
    </row>
    <row r="69" spans="1:6" hidden="1" x14ac:dyDescent="0.3">
      <c r="A69" s="195">
        <v>0</v>
      </c>
      <c r="B69" s="192" t="s">
        <v>173</v>
      </c>
      <c r="C69" s="351">
        <f>+'1T'!F122</f>
        <v>0</v>
      </c>
      <c r="D69" s="351">
        <f>+'2T'!F118</f>
        <v>0</v>
      </c>
      <c r="E69" s="185">
        <f>+C69+D69</f>
        <v>0</v>
      </c>
      <c r="F69" s="184"/>
    </row>
    <row r="70" spans="1:6" hidden="1" x14ac:dyDescent="0.3">
      <c r="A70" s="195">
        <v>1</v>
      </c>
      <c r="B70" s="192" t="s">
        <v>160</v>
      </c>
      <c r="C70" s="351">
        <f>+'1T'!F123</f>
        <v>0</v>
      </c>
      <c r="D70" s="351">
        <f>+'2T'!F119</f>
        <v>0</v>
      </c>
      <c r="E70" s="185">
        <f t="shared" ref="E70:E78" si="6">+C70+D70</f>
        <v>0</v>
      </c>
      <c r="F70" s="184"/>
    </row>
    <row r="71" spans="1:6" hidden="1" x14ac:dyDescent="0.3">
      <c r="A71" s="195">
        <v>2</v>
      </c>
      <c r="B71" s="192" t="s">
        <v>174</v>
      </c>
      <c r="C71" s="351">
        <f>+'1T'!F124</f>
        <v>0</v>
      </c>
      <c r="D71" s="351">
        <f>+'2T'!F120</f>
        <v>0</v>
      </c>
      <c r="E71" s="185">
        <f t="shared" si="6"/>
        <v>0</v>
      </c>
      <c r="F71" s="184"/>
    </row>
    <row r="72" spans="1:6" hidden="1" x14ac:dyDescent="0.3">
      <c r="A72" s="195">
        <v>3</v>
      </c>
      <c r="B72" s="192" t="s">
        <v>175</v>
      </c>
      <c r="C72" s="351">
        <f>+'1T'!F125</f>
        <v>0</v>
      </c>
      <c r="D72" s="351">
        <f>+'2T'!F121</f>
        <v>0</v>
      </c>
      <c r="E72" s="185">
        <f t="shared" si="6"/>
        <v>0</v>
      </c>
      <c r="F72" s="184"/>
    </row>
    <row r="73" spans="1:6" hidden="1" x14ac:dyDescent="0.3">
      <c r="A73" s="195">
        <v>4</v>
      </c>
      <c r="B73" s="192" t="s">
        <v>176</v>
      </c>
      <c r="C73" s="351">
        <f>+'1T'!F126</f>
        <v>0</v>
      </c>
      <c r="D73" s="351">
        <f>+'2T'!F122</f>
        <v>0</v>
      </c>
      <c r="E73" s="185">
        <f t="shared" si="6"/>
        <v>0</v>
      </c>
      <c r="F73" s="184"/>
    </row>
    <row r="74" spans="1:6" hidden="1" x14ac:dyDescent="0.3">
      <c r="A74" s="195">
        <v>5</v>
      </c>
      <c r="B74" s="192" t="s">
        <v>177</v>
      </c>
      <c r="C74" s="351">
        <f>+'1T'!F127</f>
        <v>0</v>
      </c>
      <c r="D74" s="351">
        <f>+'2T'!F123</f>
        <v>0</v>
      </c>
      <c r="E74" s="185">
        <f t="shared" si="6"/>
        <v>0</v>
      </c>
      <c r="F74" s="184"/>
    </row>
    <row r="75" spans="1:6" hidden="1" x14ac:dyDescent="0.3">
      <c r="A75" s="195">
        <v>6</v>
      </c>
      <c r="B75" s="192" t="s">
        <v>158</v>
      </c>
      <c r="C75" s="351">
        <f>+'1T'!F128</f>
        <v>418862600</v>
      </c>
      <c r="D75" s="351">
        <f>+'2T'!F124</f>
        <v>799812600</v>
      </c>
      <c r="E75" s="185">
        <f>+C75+D75</f>
        <v>1218675200</v>
      </c>
      <c r="F75" s="184"/>
    </row>
    <row r="76" spans="1:6" hidden="1" x14ac:dyDescent="0.3">
      <c r="A76" s="195">
        <v>7</v>
      </c>
      <c r="B76" s="192" t="s">
        <v>159</v>
      </c>
      <c r="C76" s="351">
        <f>+'1T'!F129</f>
        <v>0</v>
      </c>
      <c r="D76" s="351">
        <f>+'2T'!F125</f>
        <v>0</v>
      </c>
      <c r="E76" s="185">
        <f t="shared" si="6"/>
        <v>0</v>
      </c>
      <c r="F76" s="184"/>
    </row>
    <row r="77" spans="1:6" hidden="1" x14ac:dyDescent="0.3">
      <c r="A77" s="195">
        <v>8</v>
      </c>
      <c r="B77" s="192" t="s">
        <v>178</v>
      </c>
      <c r="C77" s="351">
        <f>+'1T'!F130</f>
        <v>0</v>
      </c>
      <c r="D77" s="351">
        <f>+'2T'!F126</f>
        <v>0</v>
      </c>
      <c r="E77" s="185">
        <f t="shared" si="6"/>
        <v>0</v>
      </c>
      <c r="F77" s="184"/>
    </row>
    <row r="78" spans="1:6" ht="15" hidden="1" customHeight="1" x14ac:dyDescent="0.3">
      <c r="A78" s="195">
        <v>9</v>
      </c>
      <c r="B78" s="192" t="s">
        <v>179</v>
      </c>
      <c r="C78" s="351">
        <f>+'1T'!F131</f>
        <v>0</v>
      </c>
      <c r="D78" s="351">
        <f>+'2T'!F127</f>
        <v>0</v>
      </c>
      <c r="E78" s="185">
        <f t="shared" si="6"/>
        <v>0</v>
      </c>
      <c r="F78" s="184"/>
    </row>
    <row r="79" spans="1:6" ht="9.9" hidden="1" customHeight="1" x14ac:dyDescent="0.3">
      <c r="A79" s="195"/>
      <c r="B79" s="192"/>
      <c r="C79" s="51"/>
      <c r="D79" s="51"/>
      <c r="E79" s="185"/>
      <c r="F79" s="184"/>
    </row>
    <row r="80" spans="1:6" ht="18" hidden="1" customHeight="1" x14ac:dyDescent="0.3">
      <c r="A80" s="544" t="s">
        <v>192</v>
      </c>
      <c r="B80" s="544"/>
      <c r="C80" s="68">
        <f t="shared" ref="C80:E81" si="7">+C81</f>
        <v>0</v>
      </c>
      <c r="D80" s="68">
        <f t="shared" si="7"/>
        <v>0</v>
      </c>
      <c r="E80" s="68">
        <f t="shared" si="7"/>
        <v>0</v>
      </c>
      <c r="F80" s="184"/>
    </row>
    <row r="81" spans="1:6" ht="18" hidden="1" customHeight="1" x14ac:dyDescent="0.3">
      <c r="A81" s="195">
        <v>6</v>
      </c>
      <c r="B81" s="192" t="s">
        <v>158</v>
      </c>
      <c r="C81" s="196">
        <f t="shared" si="7"/>
        <v>0</v>
      </c>
      <c r="D81" s="196">
        <f t="shared" si="7"/>
        <v>0</v>
      </c>
      <c r="E81" s="196">
        <f t="shared" si="7"/>
        <v>0</v>
      </c>
      <c r="F81" s="184"/>
    </row>
    <row r="82" spans="1:6" ht="18" hidden="1" customHeight="1" x14ac:dyDescent="0.3">
      <c r="A82" s="292" t="s">
        <v>191</v>
      </c>
      <c r="B82" s="293" t="s">
        <v>190</v>
      </c>
      <c r="C82" s="353">
        <f>+'1T'!F135</f>
        <v>0</v>
      </c>
      <c r="D82" s="353">
        <f>+'2T'!F131</f>
        <v>0</v>
      </c>
      <c r="E82" s="286">
        <f>+C82+D82</f>
        <v>0</v>
      </c>
      <c r="F82" s="184"/>
    </row>
    <row r="83" spans="1:6" ht="16.5" hidden="1" customHeight="1" x14ac:dyDescent="0.3">
      <c r="A83" s="598" t="s">
        <v>56</v>
      </c>
      <c r="B83" s="598"/>
      <c r="C83" s="598"/>
      <c r="D83" s="598"/>
      <c r="E83" s="598"/>
      <c r="F83" s="184"/>
    </row>
    <row r="84" spans="1:6" x14ac:dyDescent="0.3">
      <c r="A84" s="599" t="s">
        <v>42</v>
      </c>
      <c r="B84" s="599"/>
      <c r="C84" s="599"/>
      <c r="D84" s="599"/>
      <c r="E84" s="599"/>
      <c r="F84" s="184"/>
    </row>
    <row r="85" spans="1:6" x14ac:dyDescent="0.3">
      <c r="A85" s="170"/>
      <c r="B85" s="190"/>
    </row>
    <row r="86" spans="1:6" x14ac:dyDescent="0.3">
      <c r="A86" s="596" t="s">
        <v>70</v>
      </c>
      <c r="B86" s="596"/>
      <c r="C86" s="596"/>
      <c r="D86" s="596"/>
      <c r="E86" s="596"/>
      <c r="F86" s="197"/>
    </row>
    <row r="87" spans="1:6" x14ac:dyDescent="0.3">
      <c r="A87" s="596" t="s">
        <v>71</v>
      </c>
      <c r="B87" s="596"/>
      <c r="C87" s="596"/>
      <c r="D87" s="596"/>
      <c r="E87" s="596"/>
      <c r="F87" s="197"/>
    </row>
    <row r="88" spans="1:6" x14ac:dyDescent="0.3">
      <c r="A88" s="596" t="s">
        <v>51</v>
      </c>
      <c r="B88" s="596"/>
      <c r="C88" s="596"/>
      <c r="D88" s="596"/>
      <c r="E88" s="596"/>
      <c r="F88" s="197"/>
    </row>
    <row r="89" spans="1:6" ht="18" customHeight="1" x14ac:dyDescent="0.3">
      <c r="A89" s="65" t="s">
        <v>69</v>
      </c>
      <c r="B89" s="65" t="s">
        <v>80</v>
      </c>
      <c r="C89" s="65" t="s">
        <v>81</v>
      </c>
      <c r="D89" s="65" t="s">
        <v>9</v>
      </c>
      <c r="E89" s="198"/>
      <c r="F89" s="199"/>
    </row>
    <row r="90" spans="1:6" x14ac:dyDescent="0.3">
      <c r="A90" s="84" t="s">
        <v>72</v>
      </c>
      <c r="B90" s="200">
        <v>0</v>
      </c>
      <c r="C90" s="200">
        <f>+B94</f>
        <v>611737054</v>
      </c>
      <c r="D90" s="200">
        <v>0</v>
      </c>
      <c r="E90" s="198"/>
      <c r="F90" s="201"/>
    </row>
    <row r="91" spans="1:6" x14ac:dyDescent="0.3">
      <c r="A91" s="84" t="s">
        <v>73</v>
      </c>
      <c r="B91" s="200">
        <f>+'1T'!E148</f>
        <v>1030599654</v>
      </c>
      <c r="C91" s="200">
        <f>+'2T'!E143</f>
        <v>384388584.88</v>
      </c>
      <c r="D91" s="200">
        <f>+B91+C91</f>
        <v>1414988238.8800001</v>
      </c>
      <c r="E91" s="198"/>
      <c r="F91" s="199"/>
    </row>
    <row r="92" spans="1:6" x14ac:dyDescent="0.3">
      <c r="A92" s="84" t="s">
        <v>98</v>
      </c>
      <c r="B92" s="200">
        <f>+B90+B91</f>
        <v>1030599654</v>
      </c>
      <c r="C92" s="200">
        <f>+C90+C91</f>
        <v>996125638.88</v>
      </c>
      <c r="D92" s="200">
        <f>+D90+D91</f>
        <v>1414988238.8800001</v>
      </c>
      <c r="E92" s="198"/>
      <c r="F92" s="199"/>
    </row>
    <row r="93" spans="1:6" x14ac:dyDescent="0.3">
      <c r="A93" s="84" t="s">
        <v>143</v>
      </c>
      <c r="B93" s="200">
        <f>+'1T'!E150</f>
        <v>418862600</v>
      </c>
      <c r="C93" s="200">
        <f>+'2T'!E145</f>
        <v>799812600</v>
      </c>
      <c r="D93" s="200">
        <f>+B93+C93</f>
        <v>1218675200</v>
      </c>
      <c r="E93" s="198"/>
      <c r="F93" s="201"/>
    </row>
    <row r="94" spans="1:6" x14ac:dyDescent="0.3">
      <c r="A94" s="84" t="s">
        <v>99</v>
      </c>
      <c r="B94" s="200">
        <f>+B92-B93</f>
        <v>611737054</v>
      </c>
      <c r="C94" s="200">
        <f>+C92-C93</f>
        <v>196313038.88</v>
      </c>
      <c r="D94" s="200">
        <f>+D92-D93</f>
        <v>196313038.88000011</v>
      </c>
      <c r="E94" s="198"/>
      <c r="F94" s="201"/>
    </row>
    <row r="95" spans="1:6" ht="18" customHeight="1" x14ac:dyDescent="0.3">
      <c r="A95" s="591" t="s">
        <v>42</v>
      </c>
      <c r="B95" s="591"/>
      <c r="C95" s="591"/>
      <c r="D95" s="591"/>
      <c r="E95" s="184"/>
      <c r="F95" s="22"/>
    </row>
    <row r="96" spans="1:6" x14ac:dyDescent="0.3">
      <c r="A96" s="187"/>
      <c r="B96" s="187"/>
      <c r="C96" s="187"/>
      <c r="D96" s="187"/>
      <c r="E96" s="184"/>
      <c r="F96" s="184"/>
    </row>
    <row r="97" spans="1:6" hidden="1" x14ac:dyDescent="0.3">
      <c r="A97" s="596" t="s">
        <v>120</v>
      </c>
      <c r="B97" s="596"/>
      <c r="C97" s="596"/>
      <c r="D97" s="596"/>
      <c r="F97" s="188"/>
    </row>
    <row r="98" spans="1:6" ht="17.25" hidden="1" customHeight="1" x14ac:dyDescent="0.3">
      <c r="A98" s="597" t="s">
        <v>121</v>
      </c>
      <c r="B98" s="597"/>
      <c r="C98" s="597"/>
      <c r="D98" s="597"/>
      <c r="F98" s="188"/>
    </row>
    <row r="99" spans="1:6" hidden="1" x14ac:dyDescent="0.3">
      <c r="A99" s="602" t="s">
        <v>51</v>
      </c>
      <c r="B99" s="602"/>
      <c r="C99" s="602"/>
      <c r="D99" s="602"/>
      <c r="F99" s="188"/>
    </row>
    <row r="100" spans="1:6" hidden="1" x14ac:dyDescent="0.3">
      <c r="A100" s="139" t="s">
        <v>69</v>
      </c>
      <c r="B100" s="139"/>
      <c r="C100" s="139" t="s">
        <v>80</v>
      </c>
      <c r="D100" s="139" t="s">
        <v>81</v>
      </c>
      <c r="F100" s="188"/>
    </row>
    <row r="101" spans="1:6" hidden="1" x14ac:dyDescent="0.3">
      <c r="A101" s="215" t="s">
        <v>193</v>
      </c>
      <c r="B101" s="215"/>
      <c r="C101" s="214"/>
      <c r="D101" s="214"/>
      <c r="F101" s="188"/>
    </row>
    <row r="102" spans="1:6" hidden="1" x14ac:dyDescent="0.3">
      <c r="A102" s="84" t="s">
        <v>122</v>
      </c>
      <c r="B102" s="194"/>
      <c r="C102" s="384">
        <f>+'1T'!D169</f>
        <v>0</v>
      </c>
      <c r="D102" s="384">
        <f>+'2T'!D162</f>
        <v>0</v>
      </c>
      <c r="F102" s="188"/>
    </row>
    <row r="103" spans="1:6" hidden="1" x14ac:dyDescent="0.3">
      <c r="A103" s="84" t="s">
        <v>123</v>
      </c>
      <c r="B103" s="194"/>
      <c r="C103" s="384">
        <f>+'1T'!D170</f>
        <v>0</v>
      </c>
      <c r="D103" s="384">
        <f>+'2T'!D163</f>
        <v>0</v>
      </c>
      <c r="F103" s="188"/>
    </row>
    <row r="104" spans="1:6" hidden="1" x14ac:dyDescent="0.3">
      <c r="A104" s="166" t="s">
        <v>16</v>
      </c>
      <c r="B104" s="166"/>
      <c r="C104" s="202">
        <f>+C102+C103</f>
        <v>0</v>
      </c>
      <c r="D104" s="202">
        <f>+D102+D103</f>
        <v>0</v>
      </c>
      <c r="F104" s="188"/>
    </row>
    <row r="105" spans="1:6" hidden="1" x14ac:dyDescent="0.3">
      <c r="A105" s="84"/>
      <c r="B105" s="194"/>
      <c r="C105" s="129"/>
      <c r="D105" s="129"/>
      <c r="F105" s="188"/>
    </row>
    <row r="106" spans="1:6" hidden="1" x14ac:dyDescent="0.3">
      <c r="A106" s="215" t="s">
        <v>194</v>
      </c>
      <c r="B106" s="215"/>
      <c r="C106" s="214" t="s">
        <v>80</v>
      </c>
      <c r="D106" s="214" t="s">
        <v>81</v>
      </c>
      <c r="F106" s="188"/>
    </row>
    <row r="107" spans="1:6" hidden="1" x14ac:dyDescent="0.3">
      <c r="A107" s="84" t="s">
        <v>122</v>
      </c>
      <c r="B107" s="194"/>
      <c r="C107" s="384">
        <f>+'1T'!D174</f>
        <v>0</v>
      </c>
      <c r="D107" s="384">
        <f>+'2T'!D167</f>
        <v>0</v>
      </c>
      <c r="F107" s="188"/>
    </row>
    <row r="108" spans="1:6" hidden="1" x14ac:dyDescent="0.3">
      <c r="A108" s="84" t="s">
        <v>195</v>
      </c>
      <c r="B108" s="194"/>
      <c r="C108" s="384">
        <f>+'1T'!D175</f>
        <v>0</v>
      </c>
      <c r="D108" s="384">
        <f>+'2T'!D168</f>
        <v>0</v>
      </c>
      <c r="F108" s="203"/>
    </row>
    <row r="109" spans="1:6" hidden="1" x14ac:dyDescent="0.3">
      <c r="A109" s="166" t="s">
        <v>196</v>
      </c>
      <c r="B109" s="166"/>
      <c r="C109" s="202">
        <f>+C107+C108</f>
        <v>0</v>
      </c>
      <c r="D109" s="202">
        <f>+D107+D108</f>
        <v>0</v>
      </c>
      <c r="F109" s="201"/>
    </row>
    <row r="110" spans="1:6" hidden="1" x14ac:dyDescent="0.3">
      <c r="A110" s="84"/>
      <c r="B110" s="194"/>
      <c r="C110" s="200"/>
      <c r="D110" s="200"/>
      <c r="F110" s="201"/>
    </row>
    <row r="111" spans="1:6" hidden="1" x14ac:dyDescent="0.3">
      <c r="A111" s="215" t="s">
        <v>197</v>
      </c>
      <c r="B111" s="215"/>
      <c r="C111" s="214" t="s">
        <v>80</v>
      </c>
      <c r="D111" s="214" t="s">
        <v>81</v>
      </c>
      <c r="F111" s="201"/>
    </row>
    <row r="112" spans="1:6" hidden="1" x14ac:dyDescent="0.3">
      <c r="A112" s="84" t="s">
        <v>122</v>
      </c>
      <c r="B112" s="194"/>
      <c r="C112" s="384">
        <f>+'1T'!D179</f>
        <v>0</v>
      </c>
      <c r="D112" s="384">
        <f>+'2T'!D172</f>
        <v>0</v>
      </c>
      <c r="F112" s="201"/>
    </row>
    <row r="113" spans="1:6" hidden="1" x14ac:dyDescent="0.3">
      <c r="A113" s="84" t="s">
        <v>123</v>
      </c>
      <c r="B113" s="194"/>
      <c r="C113" s="384">
        <f>+'1T'!D180</f>
        <v>0</v>
      </c>
      <c r="D113" s="384">
        <f>+'2T'!D173</f>
        <v>0</v>
      </c>
      <c r="F113" s="201"/>
    </row>
    <row r="114" spans="1:6" hidden="1" x14ac:dyDescent="0.3">
      <c r="A114" s="166" t="s">
        <v>198</v>
      </c>
      <c r="B114" s="166"/>
      <c r="C114" s="204">
        <f>+C112+C113</f>
        <v>0</v>
      </c>
      <c r="D114" s="204">
        <f>+D112+D113</f>
        <v>0</v>
      </c>
      <c r="F114" s="201"/>
    </row>
    <row r="115" spans="1:6" hidden="1" x14ac:dyDescent="0.3">
      <c r="A115" s="136" t="s">
        <v>199</v>
      </c>
      <c r="B115" s="96"/>
      <c r="C115" s="133"/>
      <c r="D115" s="186"/>
      <c r="F115" s="201"/>
    </row>
    <row r="117" spans="1:6" x14ac:dyDescent="0.3">
      <c r="A117" s="601" t="s">
        <v>113</v>
      </c>
      <c r="B117" s="601"/>
      <c r="C117" s="601"/>
      <c r="D117" s="601"/>
      <c r="E117" s="601"/>
      <c r="F117" s="601"/>
    </row>
  </sheetData>
  <sheetProtection algorithmName="SHA-512" hashValue="H2/oTeWMD7U5+5XoYEu+xWsRTzo3ink1EdDTpdxT9HMH//rwLXI9xegAiE5LJF0S0UsnmSGAey9w3WgwVBSAvA==" saltValue="WCJT4mtyhiWNj4qZ79igqw==" spinCount="100000" sheet="1" objects="1" scenarios="1" formatCells="0" formatColumns="0" formatRows="0" insertColumns="0" insertRows="0" insertHyperlinks="0" deleteColumns="0" deleteRows="0"/>
  <mergeCells count="35">
    <mergeCell ref="C5:E5"/>
    <mergeCell ref="C6:E6"/>
    <mergeCell ref="C7:E7"/>
    <mergeCell ref="A1:F2"/>
    <mergeCell ref="A3:E3"/>
    <mergeCell ref="A11:E11"/>
    <mergeCell ref="A12:E12"/>
    <mergeCell ref="A80:B80"/>
    <mergeCell ref="A9:E9"/>
    <mergeCell ref="A68:B68"/>
    <mergeCell ref="A33:E33"/>
    <mergeCell ref="A51:E51"/>
    <mergeCell ref="A52:E52"/>
    <mergeCell ref="A36:E36"/>
    <mergeCell ref="A35:E35"/>
    <mergeCell ref="A37:E37"/>
    <mergeCell ref="A41:B41"/>
    <mergeCell ref="A16:A17"/>
    <mergeCell ref="A117:F117"/>
    <mergeCell ref="A97:D97"/>
    <mergeCell ref="A98:D98"/>
    <mergeCell ref="A99:D99"/>
    <mergeCell ref="A95:D95"/>
    <mergeCell ref="A86:E86"/>
    <mergeCell ref="A87:E87"/>
    <mergeCell ref="A88:E88"/>
    <mergeCell ref="A19:E19"/>
    <mergeCell ref="A63:E63"/>
    <mergeCell ref="A62:E62"/>
    <mergeCell ref="A64:E64"/>
    <mergeCell ref="A22:D22"/>
    <mergeCell ref="A23:D23"/>
    <mergeCell ref="A83:E83"/>
    <mergeCell ref="A84:E84"/>
    <mergeCell ref="A30:E30"/>
  </mergeCells>
  <dataValidations disablePrompts="1" count="7">
    <dataValidation allowBlank="1" showInputMessage="1" showErrorMessage="1" promptTitle="Advertencia" prompt="Se recomienda leer cuidadosamente las indicaciones dispuestas en la parte inferior de esta tabla. " sqref="A90" xr:uid="{00000000-0002-0000-0600-000000000000}"/>
    <dataValidation allowBlank="1" showInputMessage="1" showErrorMessage="1" promptTitle="Advertencia" prompt="En este espacio se debe detallar el código correspondiente a la partida detallada y debe ser el código definido en el Clasificador de los Ingresos del Sector Público. " sqref="A69" xr:uid="{00000000-0002-0000-0600-000001000000}"/>
    <dataValidation allowBlank="1" showInputMessage="1" showErrorMessage="1" promptTitle="Advertencia" prompt="El nombre de la partida debe ser de acuerdo al Clasificador de los Ingresos del Sector Público. " sqref="B69" xr:uid="{00000000-0002-0000-0600-000002000000}"/>
    <dataValidation allowBlank="1" showInputMessage="1" showErrorMessage="1" promptTitle="Advertencia" prompt="Debe coincidir con el monto reportado en la Liquidación Prespuestaria 2023, caso contrario se debe justificar en el espacio de observaciones. " sqref="D110 C106 D105:D106" xr:uid="{00000000-0002-0000-0600-000003000000}"/>
    <dataValidation allowBlank="1" showInputMessage="1" showErrorMessage="1" promptTitle="Recordatorio" prompt="El superávit libre debe ser reintegrado a más tardar el 31 de marzo,_x000a_de acuerdo al  Decreto Nº 43189-MTSS, artículo 66. " sqref="A103:A105 A107:A110 A112:A114" xr:uid="{00000000-0002-0000-0600-000004000000}"/>
    <dataValidation allowBlank="1" showInputMessage="1" showErrorMessage="1" promptTitle="Advertencia" prompt="Esta tabla solo la deben completar la unidades ejecutoras que por Ley específica estén facultadas para estimar y re presupuestar superávits." sqref="A98" xr:uid="{00000000-0002-0000-0600-000005000000}"/>
    <dataValidation allowBlank="1" showInputMessage="1" showErrorMessage="1" promptTitle="Advertencia" prompt="Esta tabla solo la deben completar la unidades ejecutoras que por Ley específica estén facultadas para estimar superávits." sqref="F106 D106" xr:uid="{00000000-0002-0000-0600-000006000000}"/>
  </dataValidations>
  <printOptions horizontalCentered="1"/>
  <pageMargins left="0.11811023622047245" right="0.11811023622047245" top="0.35433070866141736" bottom="0.35433070866141736" header="0.19685039370078741" footer="0.11811023622047245"/>
  <pageSetup scale="49" orientation="portrait" r:id="rId1"/>
  <headerFooter>
    <oddFooter>&amp;L&amp;"Palatino Linotype,Normal"&amp;K979797&amp;D&amp;C&amp;"Palatino Linotype,Normal"&amp;K979797Reporte ejecución programática y presupuestaria (I Semestre)&amp;R&amp;"Palatino Linotype,Normal"&amp;K979797&amp;P</oddFooter>
  </headerFooter>
  <rowBreaks count="1" manualBreakCount="1">
    <brk id="84" max="5" man="1"/>
  </rowBreaks>
  <ignoredErrors>
    <ignoredError sqref="C14:E17"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82951"/>
  </sheetPr>
  <dimension ref="A1:E1"/>
  <sheetViews>
    <sheetView showGridLines="0" zoomScale="80" zoomScaleNormal="80" workbookViewId="0">
      <selection sqref="A1:E1"/>
    </sheetView>
  </sheetViews>
  <sheetFormatPr baseColWidth="10" defaultRowHeight="14.4" x14ac:dyDescent="0.3"/>
  <cols>
    <col min="5" max="5" width="87.44140625" customWidth="1"/>
  </cols>
  <sheetData>
    <row r="1" spans="1:5" ht="106.5" customHeight="1" x14ac:dyDescent="0.3">
      <c r="A1" s="603" t="s">
        <v>337</v>
      </c>
      <c r="B1" s="604"/>
      <c r="C1" s="604"/>
      <c r="D1" s="604"/>
      <c r="E1" s="605"/>
    </row>
  </sheetData>
  <mergeCells count="1">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79797"/>
  </sheetPr>
  <dimension ref="A1:V206"/>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3" customWidth="1"/>
    <col min="2" max="2" width="27.88671875" style="23" customWidth="1"/>
    <col min="3" max="3" width="19.6640625" style="23" customWidth="1"/>
    <col min="4" max="4" width="24.109375" style="23" customWidth="1"/>
    <col min="5" max="5" width="24.33203125" style="23" customWidth="1"/>
    <col min="6" max="6" width="26.109375" style="23" customWidth="1"/>
    <col min="7" max="22" width="11.44140625" style="385"/>
    <col min="23" max="16384" width="11.44140625" style="2"/>
  </cols>
  <sheetData>
    <row r="1" spans="1:22" s="1" customFormat="1" ht="21.9" customHeight="1" x14ac:dyDescent="0.25">
      <c r="A1" s="581" t="s">
        <v>114</v>
      </c>
      <c r="B1" s="581"/>
      <c r="C1" s="581"/>
      <c r="D1" s="581"/>
      <c r="E1" s="581"/>
      <c r="F1" s="581"/>
      <c r="G1" s="393"/>
      <c r="H1" s="393"/>
      <c r="I1" s="393"/>
      <c r="J1" s="393"/>
      <c r="K1" s="393"/>
      <c r="L1" s="393"/>
      <c r="M1" s="393"/>
      <c r="N1" s="393"/>
      <c r="O1" s="393"/>
      <c r="P1" s="393"/>
      <c r="Q1" s="393"/>
      <c r="R1" s="393"/>
      <c r="S1" s="393"/>
      <c r="T1" s="393"/>
      <c r="U1" s="393"/>
      <c r="V1" s="393"/>
    </row>
    <row r="2" spans="1:22" s="1" customFormat="1" ht="21.9" customHeight="1" x14ac:dyDescent="0.25">
      <c r="A2" s="581"/>
      <c r="B2" s="581"/>
      <c r="C2" s="581"/>
      <c r="D2" s="581"/>
      <c r="E2" s="581"/>
      <c r="F2" s="581"/>
      <c r="G2" s="393"/>
      <c r="H2" s="393"/>
      <c r="I2" s="393"/>
      <c r="J2" s="393"/>
      <c r="K2" s="393"/>
      <c r="L2" s="393"/>
      <c r="M2" s="393"/>
      <c r="N2" s="393"/>
      <c r="O2" s="393"/>
      <c r="P2" s="393"/>
      <c r="Q2" s="393"/>
      <c r="R2" s="393"/>
      <c r="S2" s="393"/>
      <c r="T2" s="393"/>
      <c r="U2" s="393"/>
      <c r="V2" s="393"/>
    </row>
    <row r="3" spans="1:22" s="1" customFormat="1" ht="17.399999999999999" x14ac:dyDescent="0.25">
      <c r="A3" s="587" t="s">
        <v>149</v>
      </c>
      <c r="B3" s="587"/>
      <c r="C3" s="587"/>
      <c r="D3" s="587"/>
      <c r="E3" s="587"/>
      <c r="F3" s="587"/>
      <c r="G3" s="393"/>
      <c r="H3" s="393"/>
      <c r="I3" s="393"/>
      <c r="J3" s="393"/>
      <c r="K3" s="393"/>
      <c r="L3" s="393"/>
      <c r="M3" s="393"/>
      <c r="N3" s="393"/>
      <c r="O3" s="393"/>
      <c r="P3" s="393"/>
      <c r="Q3" s="393"/>
      <c r="R3" s="393"/>
      <c r="S3" s="393"/>
      <c r="T3" s="393"/>
      <c r="U3" s="393"/>
      <c r="V3" s="393"/>
    </row>
    <row r="4" spans="1:22" ht="15" customHeight="1" thickBot="1" x14ac:dyDescent="0.35">
      <c r="A4" s="18"/>
      <c r="B4" s="18"/>
      <c r="C4" s="18"/>
      <c r="D4" s="18"/>
      <c r="E4" s="18"/>
      <c r="F4" s="18"/>
    </row>
    <row r="5" spans="1:22" ht="18" customHeight="1" x14ac:dyDescent="0.3">
      <c r="A5" s="37"/>
      <c r="B5" s="103" t="s">
        <v>22</v>
      </c>
      <c r="C5" s="568" t="str">
        <f>+'1T'!C5</f>
        <v>Becas Postsecundaria</v>
      </c>
      <c r="D5" s="569"/>
      <c r="E5" s="570"/>
      <c r="F5" s="17"/>
    </row>
    <row r="6" spans="1:22" ht="18" customHeight="1" x14ac:dyDescent="0.3">
      <c r="A6" s="38"/>
      <c r="B6" s="105" t="s">
        <v>33</v>
      </c>
      <c r="C6" s="571" t="str">
        <f>+'1T'!C6</f>
        <v>Ministerio de Educación Pública (MEP)</v>
      </c>
      <c r="D6" s="572"/>
      <c r="E6" s="573"/>
      <c r="F6" s="4"/>
    </row>
    <row r="7" spans="1:22" ht="18" customHeight="1" thickBot="1" x14ac:dyDescent="0.35">
      <c r="A7" s="38"/>
      <c r="B7" s="108" t="s">
        <v>34</v>
      </c>
      <c r="C7" s="574" t="str">
        <f>+'1T'!C7</f>
        <v>Dirección de Programas de Equidad</v>
      </c>
      <c r="D7" s="575"/>
      <c r="E7" s="576"/>
      <c r="F7" s="4"/>
    </row>
    <row r="8" spans="1:22" ht="15" customHeight="1" x14ac:dyDescent="0.3">
      <c r="A8" s="5"/>
      <c r="B8" s="19"/>
      <c r="C8" s="19"/>
      <c r="D8" s="19"/>
      <c r="E8" s="19"/>
      <c r="F8" s="19"/>
    </row>
    <row r="9" spans="1:22" s="385" customFormat="1" ht="21.9" customHeight="1" x14ac:dyDescent="0.3">
      <c r="A9" s="567" t="s">
        <v>35</v>
      </c>
      <c r="B9" s="567"/>
      <c r="C9" s="567"/>
      <c r="D9" s="567"/>
      <c r="E9" s="567"/>
      <c r="F9" s="567"/>
    </row>
    <row r="10" spans="1:22" s="386" customFormat="1" ht="9.9" customHeight="1" x14ac:dyDescent="0.3">
      <c r="A10" s="301"/>
      <c r="B10" s="301"/>
      <c r="C10" s="301"/>
      <c r="D10" s="301"/>
      <c r="E10" s="301"/>
      <c r="F10" s="301"/>
    </row>
    <row r="11" spans="1:22" s="300" customFormat="1" ht="50.25" customHeight="1" x14ac:dyDescent="0.3">
      <c r="A11" s="577" t="s">
        <v>271</v>
      </c>
      <c r="B11" s="577"/>
      <c r="C11" s="577"/>
      <c r="D11" s="577"/>
      <c r="E11" s="577"/>
      <c r="F11" s="577"/>
    </row>
    <row r="12" spans="1:22" s="386" customFormat="1" ht="9.9" customHeight="1" x14ac:dyDescent="0.3">
      <c r="A12" s="301"/>
      <c r="B12" s="301"/>
      <c r="C12" s="301"/>
      <c r="D12" s="301"/>
      <c r="E12" s="301"/>
      <c r="F12" s="301"/>
    </row>
    <row r="13" spans="1:22" s="386" customFormat="1" ht="16.95" customHeight="1" x14ac:dyDescent="0.3">
      <c r="A13" s="583" t="s">
        <v>36</v>
      </c>
      <c r="B13" s="583"/>
      <c r="C13" s="583"/>
      <c r="D13" s="583"/>
      <c r="E13" s="583"/>
      <c r="F13" s="583"/>
    </row>
    <row r="14" spans="1:22" s="386" customFormat="1" ht="16.95" customHeight="1" x14ac:dyDescent="0.3">
      <c r="A14" s="583" t="s">
        <v>19</v>
      </c>
      <c r="B14" s="583"/>
      <c r="C14" s="583"/>
      <c r="D14" s="583"/>
      <c r="E14" s="583"/>
      <c r="F14" s="583"/>
    </row>
    <row r="15" spans="1:22" s="385" customFormat="1" ht="16.95" customHeight="1" x14ac:dyDescent="0.3">
      <c r="A15" s="357" t="s">
        <v>17</v>
      </c>
      <c r="B15" s="358" t="s">
        <v>18</v>
      </c>
      <c r="C15" s="358" t="s">
        <v>11</v>
      </c>
      <c r="D15" s="358" t="s">
        <v>76</v>
      </c>
      <c r="E15" s="358" t="s">
        <v>77</v>
      </c>
      <c r="F15" s="357" t="s">
        <v>10</v>
      </c>
    </row>
    <row r="16" spans="1:22" s="300" customFormat="1" ht="16.95" customHeight="1" x14ac:dyDescent="0.3">
      <c r="A16" s="304" t="s">
        <v>16</v>
      </c>
      <c r="B16" s="305"/>
      <c r="C16" s="306">
        <f>+C18</f>
        <v>3234</v>
      </c>
      <c r="D16" s="306">
        <f t="shared" ref="D16:E16" si="0">+D18</f>
        <v>3234</v>
      </c>
      <c r="E16" s="306">
        <f t="shared" si="0"/>
        <v>3510</v>
      </c>
      <c r="F16" s="306">
        <f>+F18</f>
        <v>3326</v>
      </c>
    </row>
    <row r="17" spans="1:6" s="300" customFormat="1" ht="9.9" customHeight="1" x14ac:dyDescent="0.3">
      <c r="A17" s="307"/>
      <c r="B17" s="308"/>
      <c r="C17" s="309"/>
      <c r="D17" s="309"/>
      <c r="E17" s="309"/>
      <c r="F17" s="309"/>
    </row>
    <row r="18" spans="1:6" s="313" customFormat="1" ht="16.95" customHeight="1" x14ac:dyDescent="0.35">
      <c r="A18" s="588" t="s">
        <v>278</v>
      </c>
      <c r="B18" s="310" t="s">
        <v>279</v>
      </c>
      <c r="C18" s="311">
        <v>3234</v>
      </c>
      <c r="D18" s="311">
        <v>3234</v>
      </c>
      <c r="E18" s="311">
        <v>3510</v>
      </c>
      <c r="F18" s="312">
        <f>+AVERAGE(C18:E18)</f>
        <v>3326</v>
      </c>
    </row>
    <row r="19" spans="1:6" s="313" customFormat="1" ht="16.95" customHeight="1" x14ac:dyDescent="0.35">
      <c r="A19" s="589"/>
      <c r="B19" s="310" t="s">
        <v>280</v>
      </c>
      <c r="C19" s="311">
        <v>2381</v>
      </c>
      <c r="D19" s="311">
        <v>2940</v>
      </c>
      <c r="E19" s="311">
        <v>2292</v>
      </c>
      <c r="F19" s="312">
        <f>+SUM(C19:E19)</f>
        <v>7613</v>
      </c>
    </row>
    <row r="20" spans="1:6" s="300" customFormat="1" x14ac:dyDescent="0.3">
      <c r="A20" s="314" t="s">
        <v>154</v>
      </c>
      <c r="B20" s="315" t="s">
        <v>349</v>
      </c>
      <c r="C20" s="315"/>
      <c r="D20" s="315"/>
      <c r="E20" s="316"/>
      <c r="F20" s="316"/>
    </row>
    <row r="21" spans="1:6" s="300" customFormat="1" ht="35.1" hidden="1" customHeight="1" x14ac:dyDescent="0.3">
      <c r="A21" s="578" t="s">
        <v>272</v>
      </c>
      <c r="B21" s="579"/>
      <c r="C21" s="579"/>
      <c r="D21" s="579"/>
      <c r="E21" s="579"/>
      <c r="F21" s="580"/>
    </row>
    <row r="22" spans="1:6" s="385" customFormat="1" ht="397.5" customHeight="1" x14ac:dyDescent="0.3">
      <c r="A22" s="548" t="s">
        <v>354</v>
      </c>
      <c r="B22" s="548"/>
      <c r="C22" s="548"/>
      <c r="D22" s="548"/>
      <c r="E22" s="548"/>
      <c r="F22" s="548"/>
    </row>
    <row r="23" spans="1:6" s="385" customFormat="1" x14ac:dyDescent="0.3">
      <c r="A23" s="318"/>
      <c r="B23" s="318"/>
      <c r="C23" s="318"/>
      <c r="D23" s="319"/>
      <c r="E23" s="319"/>
      <c r="F23" s="320"/>
    </row>
    <row r="24" spans="1:6" s="385" customFormat="1" ht="16.95" customHeight="1" x14ac:dyDescent="0.3">
      <c r="A24" s="583" t="s">
        <v>37</v>
      </c>
      <c r="B24" s="583"/>
      <c r="C24" s="583"/>
      <c r="D24" s="583"/>
      <c r="E24" s="583"/>
      <c r="F24" s="583"/>
    </row>
    <row r="25" spans="1:6" s="385" customFormat="1" ht="16.95" customHeight="1" x14ac:dyDescent="0.3">
      <c r="A25" s="583" t="s">
        <v>20</v>
      </c>
      <c r="B25" s="583"/>
      <c r="C25" s="583"/>
      <c r="D25" s="583"/>
      <c r="E25" s="583"/>
      <c r="F25" s="583"/>
    </row>
    <row r="26" spans="1:6" s="385" customFormat="1" ht="15" customHeight="1" x14ac:dyDescent="0.3">
      <c r="A26" s="594" t="s">
        <v>17</v>
      </c>
      <c r="B26" s="595"/>
      <c r="C26" s="358" t="s">
        <v>11</v>
      </c>
      <c r="D26" s="358" t="s">
        <v>76</v>
      </c>
      <c r="E26" s="358" t="s">
        <v>77</v>
      </c>
      <c r="F26" s="357" t="s">
        <v>10</v>
      </c>
    </row>
    <row r="27" spans="1:6" s="300" customFormat="1" ht="16.95" customHeight="1" x14ac:dyDescent="0.3">
      <c r="A27" s="584" t="s">
        <v>16</v>
      </c>
      <c r="B27" s="584"/>
      <c r="C27" s="321">
        <f>+C29</f>
        <v>168076600</v>
      </c>
      <c r="D27" s="321">
        <f t="shared" ref="D27:F27" si="1">+D29</f>
        <v>213756000</v>
      </c>
      <c r="E27" s="321">
        <f t="shared" si="1"/>
        <v>168770400</v>
      </c>
      <c r="F27" s="321">
        <f t="shared" si="1"/>
        <v>550603000</v>
      </c>
    </row>
    <row r="28" spans="1:6" s="300" customFormat="1" ht="9.9" customHeight="1" x14ac:dyDescent="0.3">
      <c r="A28" s="585"/>
      <c r="B28" s="585"/>
      <c r="C28" s="322"/>
      <c r="D28" s="322"/>
      <c r="E28" s="322"/>
      <c r="F28" s="322"/>
    </row>
    <row r="29" spans="1:6" s="300" customFormat="1" ht="16.95" customHeight="1" x14ac:dyDescent="0.3">
      <c r="A29" s="586" t="s">
        <v>278</v>
      </c>
      <c r="B29" s="586"/>
      <c r="C29" s="323">
        <v>168076600</v>
      </c>
      <c r="D29" s="323">
        <v>213756000</v>
      </c>
      <c r="E29" s="323">
        <v>168770400</v>
      </c>
      <c r="F29" s="324">
        <f>+C29+D29+E29</f>
        <v>550603000</v>
      </c>
    </row>
    <row r="30" spans="1:6" s="300" customFormat="1" ht="15" customHeight="1" x14ac:dyDescent="0.3">
      <c r="A30" s="314" t="s">
        <v>154</v>
      </c>
      <c r="B30" s="315" t="s">
        <v>350</v>
      </c>
      <c r="C30" s="316"/>
      <c r="D30" s="316"/>
      <c r="E30" s="316"/>
      <c r="F30" s="316"/>
    </row>
    <row r="31" spans="1:6" s="300" customFormat="1" ht="35.1" hidden="1" customHeight="1" x14ac:dyDescent="0.3">
      <c r="A31" s="578" t="s">
        <v>272</v>
      </c>
      <c r="B31" s="579"/>
      <c r="C31" s="579"/>
      <c r="D31" s="579"/>
      <c r="E31" s="579"/>
      <c r="F31" s="580"/>
    </row>
    <row r="32" spans="1:6" s="385" customFormat="1" ht="170.25" customHeight="1" x14ac:dyDescent="0.3">
      <c r="A32" s="547" t="s">
        <v>348</v>
      </c>
      <c r="B32" s="548"/>
      <c r="C32" s="548"/>
      <c r="D32" s="548"/>
      <c r="E32" s="548"/>
      <c r="F32" s="548"/>
    </row>
    <row r="33" spans="1:6" s="385" customFormat="1" ht="9.9" customHeight="1" x14ac:dyDescent="0.3">
      <c r="A33" s="300"/>
      <c r="B33" s="300"/>
      <c r="C33" s="300"/>
      <c r="D33" s="300"/>
      <c r="E33" s="300"/>
      <c r="F33" s="325"/>
    </row>
    <row r="34" spans="1:6" s="385" customFormat="1" ht="9.9" customHeight="1" x14ac:dyDescent="0.3">
      <c r="A34" s="300"/>
      <c r="B34" s="300"/>
      <c r="C34" s="300"/>
      <c r="D34" s="300"/>
      <c r="E34" s="300"/>
      <c r="F34" s="325"/>
    </row>
    <row r="35" spans="1:6" s="385" customFormat="1" ht="18" customHeight="1" x14ac:dyDescent="0.3">
      <c r="A35" s="562" t="s">
        <v>38</v>
      </c>
      <c r="B35" s="562"/>
      <c r="C35" s="562"/>
      <c r="D35" s="562"/>
      <c r="E35" s="562"/>
      <c r="F35" s="562"/>
    </row>
    <row r="36" spans="1:6" s="385" customFormat="1" ht="18" customHeight="1" x14ac:dyDescent="0.3">
      <c r="A36" s="563" t="s">
        <v>39</v>
      </c>
      <c r="B36" s="563"/>
      <c r="C36" s="563"/>
      <c r="D36" s="563"/>
      <c r="E36" s="563"/>
      <c r="F36" s="563"/>
    </row>
    <row r="37" spans="1:6" s="385" customFormat="1" x14ac:dyDescent="0.3">
      <c r="A37" s="554" t="s">
        <v>23</v>
      </c>
      <c r="B37" s="554"/>
      <c r="C37" s="303" t="s">
        <v>40</v>
      </c>
      <c r="D37" s="302" t="s">
        <v>41</v>
      </c>
      <c r="E37" s="326" t="s">
        <v>43</v>
      </c>
      <c r="F37" s="302" t="s">
        <v>24</v>
      </c>
    </row>
    <row r="38" spans="1:6" s="385" customFormat="1" ht="27.9" customHeight="1" x14ac:dyDescent="0.3">
      <c r="A38" s="556" t="s">
        <v>28</v>
      </c>
      <c r="B38" s="564"/>
      <c r="C38" s="327" t="s">
        <v>318</v>
      </c>
      <c r="D38" s="327"/>
      <c r="E38" s="328"/>
      <c r="F38" s="328" t="s">
        <v>13</v>
      </c>
    </row>
    <row r="39" spans="1:6" s="385" customFormat="1" ht="27.9" customHeight="1" x14ac:dyDescent="0.3">
      <c r="A39" s="556" t="s">
        <v>29</v>
      </c>
      <c r="B39" s="556"/>
      <c r="C39" s="327"/>
      <c r="D39" s="327" t="s">
        <v>318</v>
      </c>
      <c r="E39" s="327"/>
      <c r="F39" s="328"/>
    </row>
    <row r="40" spans="1:6" s="385" customFormat="1" ht="27.9" customHeight="1" x14ac:dyDescent="0.3">
      <c r="A40" s="565" t="s">
        <v>27</v>
      </c>
      <c r="B40" s="565"/>
      <c r="C40" s="327" t="s">
        <v>318</v>
      </c>
      <c r="D40" s="327"/>
      <c r="E40" s="327"/>
      <c r="F40" s="328" t="s">
        <v>319</v>
      </c>
    </row>
    <row r="41" spans="1:6" s="385" customFormat="1" ht="27.9" customHeight="1" x14ac:dyDescent="0.3">
      <c r="A41" s="566" t="s">
        <v>30</v>
      </c>
      <c r="B41" s="566"/>
      <c r="C41" s="327"/>
      <c r="D41" s="327" t="s">
        <v>318</v>
      </c>
      <c r="E41" s="327"/>
      <c r="F41" s="328"/>
    </row>
    <row r="42" spans="1:6" s="300" customFormat="1" ht="16.95" customHeight="1" x14ac:dyDescent="0.3">
      <c r="A42" s="314" t="s">
        <v>154</v>
      </c>
      <c r="B42" s="315" t="s">
        <v>351</v>
      </c>
      <c r="C42" s="329"/>
      <c r="D42" s="329"/>
      <c r="E42" s="329"/>
      <c r="F42" s="329"/>
    </row>
    <row r="43" spans="1:6" s="300" customFormat="1" ht="35.1" hidden="1" customHeight="1" x14ac:dyDescent="0.3">
      <c r="A43" s="578" t="s">
        <v>273</v>
      </c>
      <c r="B43" s="579"/>
      <c r="C43" s="579"/>
      <c r="D43" s="579"/>
      <c r="E43" s="579"/>
      <c r="F43" s="580"/>
    </row>
    <row r="44" spans="1:6" s="387" customFormat="1" ht="125.25" customHeight="1" x14ac:dyDescent="0.3">
      <c r="A44" s="557" t="s">
        <v>339</v>
      </c>
      <c r="B44" s="557"/>
      <c r="C44" s="557"/>
      <c r="D44" s="557"/>
      <c r="E44" s="557"/>
      <c r="F44" s="557"/>
    </row>
    <row r="45" spans="1:6" s="387" customFormat="1" ht="15" customHeight="1" x14ac:dyDescent="0.3">
      <c r="A45" s="330"/>
      <c r="B45" s="330"/>
      <c r="C45" s="330"/>
      <c r="D45" s="330"/>
      <c r="E45" s="330"/>
      <c r="F45" s="330"/>
    </row>
    <row r="46" spans="1:6" s="385" customFormat="1" ht="18" customHeight="1" x14ac:dyDescent="0.3">
      <c r="A46" s="562" t="s">
        <v>44</v>
      </c>
      <c r="B46" s="562"/>
      <c r="C46" s="562"/>
      <c r="D46" s="562"/>
      <c r="E46" s="562"/>
      <c r="F46" s="562"/>
    </row>
    <row r="47" spans="1:6" s="385" customFormat="1" ht="18" customHeight="1" x14ac:dyDescent="0.3">
      <c r="A47" s="562" t="s">
        <v>25</v>
      </c>
      <c r="B47" s="562"/>
      <c r="C47" s="562"/>
      <c r="D47" s="562"/>
      <c r="E47" s="562"/>
      <c r="F47" s="562"/>
    </row>
    <row r="48" spans="1:6" s="385" customFormat="1" ht="15" x14ac:dyDescent="0.3">
      <c r="A48" s="594" t="s">
        <v>23</v>
      </c>
      <c r="B48" s="594"/>
      <c r="C48" s="358" t="s">
        <v>40</v>
      </c>
      <c r="D48" s="357" t="s">
        <v>41</v>
      </c>
      <c r="E48" s="359" t="s">
        <v>75</v>
      </c>
      <c r="F48" s="357" t="s">
        <v>24</v>
      </c>
    </row>
    <row r="49" spans="1:6" s="385" customFormat="1" ht="27.9" customHeight="1" x14ac:dyDescent="0.3">
      <c r="A49" s="555" t="s">
        <v>31</v>
      </c>
      <c r="B49" s="555"/>
      <c r="C49" s="328"/>
      <c r="D49" s="328"/>
      <c r="E49" s="331" t="s">
        <v>318</v>
      </c>
      <c r="F49" s="332"/>
    </row>
    <row r="50" spans="1:6" s="385" customFormat="1" ht="27.9" customHeight="1" x14ac:dyDescent="0.3">
      <c r="A50" s="556" t="s">
        <v>32</v>
      </c>
      <c r="B50" s="556"/>
      <c r="C50" s="334"/>
      <c r="D50" s="334"/>
      <c r="E50" s="335" t="s">
        <v>318</v>
      </c>
      <c r="F50" s="336"/>
    </row>
    <row r="51" spans="1:6" s="333" customFormat="1" ht="30" customHeight="1" x14ac:dyDescent="0.3">
      <c r="A51" s="561" t="s">
        <v>242</v>
      </c>
      <c r="B51" s="561"/>
      <c r="C51" s="337"/>
      <c r="D51" s="337"/>
      <c r="E51" s="335" t="s">
        <v>318</v>
      </c>
      <c r="F51" s="338"/>
    </row>
    <row r="52" spans="1:6" s="300" customFormat="1" x14ac:dyDescent="0.3">
      <c r="A52" s="314" t="s">
        <v>154</v>
      </c>
      <c r="B52" s="315" t="s">
        <v>277</v>
      </c>
      <c r="C52" s="316"/>
      <c r="D52" s="316"/>
      <c r="E52" s="316"/>
      <c r="F52" s="316"/>
    </row>
    <row r="53" spans="1:6" s="300" customFormat="1" ht="35.1" hidden="1" customHeight="1" x14ac:dyDescent="0.3">
      <c r="A53" s="578" t="s">
        <v>274</v>
      </c>
      <c r="B53" s="579"/>
      <c r="C53" s="579"/>
      <c r="D53" s="579"/>
      <c r="E53" s="579"/>
      <c r="F53" s="580"/>
    </row>
    <row r="54" spans="1:6" s="385" customFormat="1" ht="70.5" customHeight="1" x14ac:dyDescent="0.3">
      <c r="A54" s="618" t="s">
        <v>330</v>
      </c>
      <c r="B54" s="618"/>
      <c r="C54" s="618"/>
      <c r="D54" s="618"/>
      <c r="E54" s="618"/>
      <c r="F54" s="618"/>
    </row>
    <row r="55" spans="1:6" s="385" customFormat="1" ht="9.9" customHeight="1" x14ac:dyDescent="0.3">
      <c r="A55" s="300"/>
      <c r="B55" s="300"/>
      <c r="C55" s="300"/>
      <c r="D55" s="300"/>
      <c r="E55" s="339"/>
      <c r="F55" s="300"/>
    </row>
    <row r="56" spans="1:6" s="385" customFormat="1" ht="39.9" customHeight="1" x14ac:dyDescent="0.3">
      <c r="A56" s="388" t="s">
        <v>45</v>
      </c>
      <c r="B56" s="524" t="s">
        <v>321</v>
      </c>
      <c r="C56" s="525"/>
      <c r="D56" s="526" t="s">
        <v>48</v>
      </c>
      <c r="E56" s="527"/>
      <c r="F56" s="528"/>
    </row>
    <row r="57" spans="1:6" s="385" customFormat="1" ht="39.9" customHeight="1" x14ac:dyDescent="0.3">
      <c r="A57" s="389" t="s">
        <v>46</v>
      </c>
      <c r="B57" s="524" t="s">
        <v>322</v>
      </c>
      <c r="C57" s="525"/>
      <c r="D57" s="529"/>
      <c r="E57" s="530"/>
      <c r="F57" s="531"/>
    </row>
    <row r="58" spans="1:6" s="385" customFormat="1" ht="39.9" customHeight="1" x14ac:dyDescent="0.3">
      <c r="A58" s="390" t="s">
        <v>47</v>
      </c>
      <c r="B58" s="524" t="s">
        <v>323</v>
      </c>
      <c r="C58" s="525"/>
      <c r="D58" s="532"/>
      <c r="E58" s="533"/>
      <c r="F58" s="534"/>
    </row>
    <row r="59" spans="1:6" s="386" customFormat="1" ht="39.9" customHeight="1" x14ac:dyDescent="0.3">
      <c r="A59" s="473"/>
      <c r="B59" s="474"/>
      <c r="C59" s="474"/>
      <c r="D59" s="475"/>
      <c r="E59" s="475"/>
      <c r="F59" s="475"/>
    </row>
    <row r="60" spans="1:6" s="385" customFormat="1" x14ac:dyDescent="0.3">
      <c r="A60" s="300"/>
      <c r="B60" s="300"/>
      <c r="C60" s="300"/>
      <c r="D60" s="300"/>
      <c r="E60" s="325"/>
      <c r="F60" s="300"/>
    </row>
    <row r="61" spans="1:6" ht="21.9" customHeight="1" x14ac:dyDescent="0.3">
      <c r="A61" s="550" t="s">
        <v>49</v>
      </c>
      <c r="B61" s="550"/>
      <c r="C61" s="550"/>
      <c r="D61" s="550"/>
      <c r="E61" s="550"/>
      <c r="F61" s="550"/>
    </row>
    <row r="62" spans="1:6" ht="9.9" customHeight="1" x14ac:dyDescent="0.3">
      <c r="A62" s="17"/>
      <c r="B62" s="17"/>
      <c r="C62" s="17"/>
      <c r="D62" s="17"/>
      <c r="E62" s="17"/>
      <c r="F62" s="17"/>
    </row>
    <row r="63" spans="1:6" ht="84.9" customHeight="1" x14ac:dyDescent="0.3">
      <c r="A63" s="499" t="s">
        <v>228</v>
      </c>
      <c r="B63" s="499"/>
      <c r="C63" s="499"/>
      <c r="D63" s="499"/>
      <c r="E63" s="499"/>
      <c r="F63" s="499"/>
    </row>
    <row r="64" spans="1:6" ht="9.9" customHeight="1" x14ac:dyDescent="0.3">
      <c r="A64" s="17"/>
      <c r="B64" s="17"/>
      <c r="C64" s="17"/>
      <c r="D64" s="17"/>
      <c r="E64" s="17"/>
      <c r="F64" s="17"/>
    </row>
    <row r="65" spans="1:22" ht="9.9" customHeight="1" x14ac:dyDescent="0.3">
      <c r="A65" s="17"/>
      <c r="B65" s="17"/>
      <c r="C65" s="17"/>
      <c r="D65" s="17"/>
      <c r="E65" s="17"/>
      <c r="F65" s="17"/>
    </row>
    <row r="66" spans="1:22" ht="16.5" customHeight="1" x14ac:dyDescent="0.3">
      <c r="A66" s="538" t="s">
        <v>50</v>
      </c>
      <c r="B66" s="538"/>
      <c r="C66" s="538"/>
      <c r="D66" s="538"/>
      <c r="E66" s="538"/>
      <c r="F66" s="538"/>
    </row>
    <row r="67" spans="1:22" x14ac:dyDescent="0.3">
      <c r="A67" s="538" t="s">
        <v>57</v>
      </c>
      <c r="B67" s="538"/>
      <c r="C67" s="538"/>
      <c r="D67" s="538"/>
      <c r="E67" s="538"/>
      <c r="F67" s="538"/>
    </row>
    <row r="68" spans="1:22" s="272" customFormat="1" ht="15" customHeight="1" x14ac:dyDescent="0.3">
      <c r="A68" s="593" t="s">
        <v>51</v>
      </c>
      <c r="B68" s="593"/>
      <c r="C68" s="593"/>
      <c r="D68" s="593"/>
      <c r="E68" s="593"/>
      <c r="F68" s="593"/>
      <c r="G68" s="394"/>
      <c r="H68" s="394"/>
      <c r="I68" s="394"/>
      <c r="J68" s="394"/>
      <c r="K68" s="394"/>
      <c r="L68" s="394"/>
      <c r="M68" s="394"/>
      <c r="N68" s="394"/>
      <c r="O68" s="394"/>
      <c r="P68" s="394"/>
      <c r="Q68" s="394"/>
      <c r="R68" s="394"/>
      <c r="S68" s="394"/>
      <c r="T68" s="394"/>
      <c r="U68" s="394"/>
      <c r="V68" s="394"/>
    </row>
    <row r="69" spans="1:22" ht="15" x14ac:dyDescent="0.3">
      <c r="A69" s="56" t="s">
        <v>58</v>
      </c>
      <c r="B69" s="56" t="s">
        <v>60</v>
      </c>
      <c r="C69" s="56" t="s">
        <v>64</v>
      </c>
      <c r="D69" s="56" t="s">
        <v>61</v>
      </c>
      <c r="E69" s="56" t="s">
        <v>62</v>
      </c>
      <c r="F69" s="56" t="s">
        <v>63</v>
      </c>
    </row>
    <row r="70" spans="1:22" ht="18" customHeight="1" x14ac:dyDescent="0.3">
      <c r="A70" s="57" t="s">
        <v>16</v>
      </c>
      <c r="B70" s="341">
        <f>+SUM(B72:B78)</f>
        <v>4122398618.4499998</v>
      </c>
      <c r="C70" s="266">
        <f>+SUM(C72:C78)</f>
        <v>100</v>
      </c>
      <c r="D70" s="305"/>
      <c r="E70" s="305"/>
      <c r="F70" s="305"/>
    </row>
    <row r="71" spans="1:22" ht="9.9" customHeight="1" x14ac:dyDescent="0.3">
      <c r="A71" s="15"/>
      <c r="B71" s="360"/>
      <c r="C71" s="36"/>
      <c r="D71" s="361"/>
      <c r="E71" s="361"/>
      <c r="F71" s="361"/>
    </row>
    <row r="72" spans="1:22" ht="18" customHeight="1" x14ac:dyDescent="0.3">
      <c r="A72" s="15" t="s">
        <v>59</v>
      </c>
      <c r="B72" s="360">
        <f>+'1T'!B79</f>
        <v>4018928467.4499998</v>
      </c>
      <c r="C72" s="36">
        <f>+B72/$B$70*100</f>
        <v>97.490049833198711</v>
      </c>
      <c r="D72" s="346" t="str">
        <f>+'1T'!D79</f>
        <v>MTSS-DMT-OF-627-2023</v>
      </c>
      <c r="E72" s="346" t="str">
        <f>+'1T'!E79</f>
        <v>MTSS-DESAF-OF-1320-2023</v>
      </c>
      <c r="F72" s="346" t="str">
        <f>+'1T'!F79</f>
        <v>NA</v>
      </c>
    </row>
    <row r="73" spans="1:22" ht="18" customHeight="1" x14ac:dyDescent="0.3">
      <c r="A73" s="141" t="s">
        <v>208</v>
      </c>
      <c r="B73" s="343">
        <f>+'1T'!B80</f>
        <v>103470151</v>
      </c>
      <c r="C73" s="271">
        <f>+B73/$B$70*100</f>
        <v>2.5099501668012936</v>
      </c>
      <c r="D73" s="346" t="str">
        <f>+'1T'!D80</f>
        <v>MTSS-DESAF-OF-891 -2023</v>
      </c>
      <c r="E73" s="346" t="str">
        <f>+'1T'!E80</f>
        <v>MTSS-DESAF-OF-1320-2023</v>
      </c>
      <c r="F73" s="346" t="str">
        <f>+'1T'!F80</f>
        <v>NA</v>
      </c>
    </row>
    <row r="74" spans="1:22" ht="18" hidden="1" customHeight="1" x14ac:dyDescent="0.3">
      <c r="A74" s="141" t="s">
        <v>133</v>
      </c>
      <c r="B74" s="343">
        <v>0</v>
      </c>
      <c r="C74" s="271">
        <f t="shared" ref="C74:C78" si="2">+B74/$B$70*100</f>
        <v>0</v>
      </c>
      <c r="D74" s="346"/>
      <c r="E74" s="346"/>
      <c r="F74" s="346"/>
    </row>
    <row r="75" spans="1:22" ht="18" hidden="1" customHeight="1" x14ac:dyDescent="0.3">
      <c r="A75" s="143" t="s">
        <v>134</v>
      </c>
      <c r="B75" s="344">
        <v>0</v>
      </c>
      <c r="C75" s="258">
        <f t="shared" si="2"/>
        <v>0</v>
      </c>
      <c r="D75" s="347"/>
      <c r="E75" s="347"/>
      <c r="F75" s="347"/>
    </row>
    <row r="76" spans="1:22" s="479" customFormat="1" ht="18" hidden="1" customHeight="1" x14ac:dyDescent="0.3">
      <c r="A76" s="476" t="s">
        <v>135</v>
      </c>
      <c r="B76" s="352"/>
      <c r="C76" s="477">
        <f t="shared" si="2"/>
        <v>0</v>
      </c>
      <c r="D76" s="478"/>
      <c r="E76" s="478"/>
      <c r="F76" s="478"/>
      <c r="G76" s="386"/>
      <c r="H76" s="386"/>
      <c r="I76" s="386"/>
      <c r="J76" s="386"/>
      <c r="K76" s="386"/>
      <c r="L76" s="386"/>
      <c r="M76" s="386"/>
      <c r="N76" s="386"/>
      <c r="O76" s="386"/>
      <c r="P76" s="386"/>
      <c r="Q76" s="386"/>
      <c r="R76" s="386"/>
      <c r="S76" s="386"/>
      <c r="T76" s="386"/>
      <c r="U76" s="386"/>
      <c r="V76" s="386"/>
    </row>
    <row r="77" spans="1:22" ht="18" hidden="1" customHeight="1" x14ac:dyDescent="0.3">
      <c r="A77" s="467" t="s">
        <v>136</v>
      </c>
      <c r="B77" s="468">
        <v>0</v>
      </c>
      <c r="C77" s="469">
        <f t="shared" si="2"/>
        <v>0</v>
      </c>
      <c r="D77" s="346"/>
      <c r="E77" s="346"/>
      <c r="F77" s="346"/>
    </row>
    <row r="78" spans="1:22" ht="18" hidden="1" customHeight="1" x14ac:dyDescent="0.3">
      <c r="A78" s="470" t="s">
        <v>137</v>
      </c>
      <c r="B78" s="468">
        <v>0</v>
      </c>
      <c r="C78" s="469">
        <f t="shared" si="2"/>
        <v>0</v>
      </c>
      <c r="D78" s="363"/>
      <c r="E78" s="363"/>
      <c r="F78" s="363"/>
    </row>
    <row r="79" spans="1:22" ht="15" hidden="1" customHeight="1" x14ac:dyDescent="0.3">
      <c r="A79" s="592" t="s">
        <v>42</v>
      </c>
      <c r="B79" s="592"/>
      <c r="C79" s="592"/>
      <c r="D79" s="592"/>
      <c r="E79" s="592"/>
      <c r="F79" s="592"/>
    </row>
    <row r="80" spans="1:22" ht="35.1" hidden="1" customHeight="1" x14ac:dyDescent="0.3">
      <c r="A80" s="552" t="s">
        <v>206</v>
      </c>
      <c r="B80" s="549"/>
      <c r="C80" s="549"/>
      <c r="D80" s="549"/>
      <c r="E80" s="549"/>
      <c r="F80" s="553"/>
    </row>
    <row r="81" spans="1:22" ht="95.25" customHeight="1" x14ac:dyDescent="0.3">
      <c r="A81" s="551" t="s">
        <v>340</v>
      </c>
      <c r="B81" s="547"/>
      <c r="C81" s="547"/>
      <c r="D81" s="547"/>
      <c r="E81" s="547"/>
      <c r="F81" s="547"/>
    </row>
    <row r="82" spans="1:22" s="385" customFormat="1" ht="9.9" customHeight="1" x14ac:dyDescent="0.3">
      <c r="A82" s="395"/>
      <c r="B82" s="396"/>
      <c r="C82" s="361"/>
      <c r="D82" s="325"/>
      <c r="E82" s="325"/>
      <c r="F82" s="325"/>
    </row>
    <row r="83" spans="1:22" s="385" customFormat="1" ht="9.9" customHeight="1" x14ac:dyDescent="0.3">
      <c r="A83" s="395"/>
      <c r="B83" s="396"/>
      <c r="C83" s="361"/>
      <c r="D83" s="325"/>
      <c r="E83" s="325"/>
      <c r="F83" s="325"/>
    </row>
    <row r="84" spans="1:22" x14ac:dyDescent="0.3">
      <c r="A84" s="538" t="s">
        <v>65</v>
      </c>
      <c r="B84" s="538"/>
      <c r="C84" s="538"/>
      <c r="D84" s="538"/>
      <c r="E84" s="538"/>
      <c r="F84" s="538"/>
    </row>
    <row r="85" spans="1:22" x14ac:dyDescent="0.3">
      <c r="A85" s="538" t="s">
        <v>139</v>
      </c>
      <c r="B85" s="538"/>
      <c r="C85" s="538"/>
      <c r="D85" s="538"/>
      <c r="E85" s="538"/>
      <c r="F85" s="538"/>
    </row>
    <row r="86" spans="1:22" s="272" customFormat="1" ht="15" customHeight="1" x14ac:dyDescent="0.3">
      <c r="A86" s="593" t="s">
        <v>51</v>
      </c>
      <c r="B86" s="593"/>
      <c r="C86" s="593"/>
      <c r="D86" s="593"/>
      <c r="E86" s="593"/>
      <c r="F86" s="593"/>
      <c r="G86" s="394"/>
      <c r="H86" s="394"/>
      <c r="I86" s="394"/>
      <c r="J86" s="394"/>
      <c r="K86" s="394"/>
      <c r="L86" s="394"/>
      <c r="M86" s="394"/>
      <c r="N86" s="394"/>
      <c r="O86" s="394"/>
      <c r="P86" s="394"/>
      <c r="Q86" s="394"/>
      <c r="R86" s="394"/>
      <c r="S86" s="394"/>
      <c r="T86" s="394"/>
      <c r="U86" s="394"/>
      <c r="V86" s="394"/>
    </row>
    <row r="87" spans="1:22" ht="36.75" customHeight="1" x14ac:dyDescent="0.3">
      <c r="A87" s="95" t="s">
        <v>53</v>
      </c>
      <c r="B87" s="95" t="s">
        <v>141</v>
      </c>
      <c r="C87" s="65" t="s">
        <v>11</v>
      </c>
      <c r="D87" s="65" t="s">
        <v>76</v>
      </c>
      <c r="E87" s="65" t="s">
        <v>77</v>
      </c>
      <c r="F87" s="65" t="s">
        <v>10</v>
      </c>
    </row>
    <row r="88" spans="1:22" x14ac:dyDescent="0.3">
      <c r="A88" s="100" t="s">
        <v>16</v>
      </c>
      <c r="B88" s="66"/>
      <c r="C88" s="58">
        <f>+C90</f>
        <v>325852382.60000002</v>
      </c>
      <c r="D88" s="58">
        <f>+D90</f>
        <v>325852382.60000002</v>
      </c>
      <c r="E88" s="58">
        <f>+E90</f>
        <v>325852382.60000002</v>
      </c>
      <c r="F88" s="58">
        <f>+F90</f>
        <v>977557147.80000007</v>
      </c>
    </row>
    <row r="89" spans="1:22" ht="9.9" customHeight="1" x14ac:dyDescent="0.3">
      <c r="A89" s="9"/>
      <c r="B89" s="27"/>
      <c r="C89" s="11"/>
      <c r="D89" s="11"/>
      <c r="E89" s="11"/>
      <c r="F89" s="28"/>
    </row>
    <row r="90" spans="1:22" x14ac:dyDescent="0.3">
      <c r="A90" s="544" t="s">
        <v>152</v>
      </c>
      <c r="B90" s="544"/>
      <c r="C90" s="68">
        <f>+C91+C95</f>
        <v>325852382.60000002</v>
      </c>
      <c r="D90" s="68">
        <f t="shared" ref="D90:E90" si="3">+D91+D95</f>
        <v>325852382.60000002</v>
      </c>
      <c r="E90" s="68">
        <f t="shared" si="3"/>
        <v>325852382.60000002</v>
      </c>
      <c r="F90" s="273">
        <f>+F91+F95</f>
        <v>977557147.80000007</v>
      </c>
    </row>
    <row r="91" spans="1:22" ht="17.100000000000001" customHeight="1" x14ac:dyDescent="0.3">
      <c r="A91" s="128" t="s">
        <v>188</v>
      </c>
      <c r="B91" s="140" t="s">
        <v>183</v>
      </c>
      <c r="C91" s="11">
        <f t="shared" ref="C91:E93" si="4">+C92</f>
        <v>325852382.60000002</v>
      </c>
      <c r="D91" s="11">
        <f t="shared" si="4"/>
        <v>325852382.60000002</v>
      </c>
      <c r="E91" s="11">
        <f t="shared" si="4"/>
        <v>325852382.60000002</v>
      </c>
      <c r="F91" s="274">
        <f>+C91+D91+E91</f>
        <v>977557147.80000007</v>
      </c>
    </row>
    <row r="92" spans="1:22" ht="17.100000000000001" customHeight="1" x14ac:dyDescent="0.3">
      <c r="A92" s="128" t="s">
        <v>187</v>
      </c>
      <c r="B92" s="140" t="s">
        <v>158</v>
      </c>
      <c r="C92" s="51">
        <f t="shared" si="4"/>
        <v>325852382.60000002</v>
      </c>
      <c r="D92" s="51">
        <f t="shared" si="4"/>
        <v>325852382.60000002</v>
      </c>
      <c r="E92" s="51">
        <f t="shared" si="4"/>
        <v>325852382.60000002</v>
      </c>
      <c r="F92" s="275">
        <f>+C92+D92+E92</f>
        <v>977557147.80000007</v>
      </c>
    </row>
    <row r="93" spans="1:22" ht="17.100000000000001" customHeight="1" x14ac:dyDescent="0.3">
      <c r="A93" s="128" t="s">
        <v>186</v>
      </c>
      <c r="B93" s="140" t="s">
        <v>184</v>
      </c>
      <c r="C93" s="196">
        <f t="shared" si="4"/>
        <v>325852382.60000002</v>
      </c>
      <c r="D93" s="196">
        <f t="shared" si="4"/>
        <v>325852382.60000002</v>
      </c>
      <c r="E93" s="196">
        <f t="shared" si="4"/>
        <v>325852382.60000002</v>
      </c>
      <c r="F93" s="276">
        <f>+C93+D93+E93</f>
        <v>977557147.80000007</v>
      </c>
    </row>
    <row r="94" spans="1:22" ht="17.100000000000001" customHeight="1" x14ac:dyDescent="0.3">
      <c r="A94" s="288" t="s">
        <v>189</v>
      </c>
      <c r="B94" s="294" t="s">
        <v>185</v>
      </c>
      <c r="C94" s="391">
        <v>325852382.60000002</v>
      </c>
      <c r="D94" s="391">
        <v>325852382.60000002</v>
      </c>
      <c r="E94" s="391">
        <v>325852382.60000002</v>
      </c>
      <c r="F94" s="295">
        <f t="shared" ref="F94:F98" si="5">+C94+D94+E94</f>
        <v>977557147.80000007</v>
      </c>
    </row>
    <row r="95" spans="1:22" ht="17.100000000000001" hidden="1" customHeight="1" x14ac:dyDescent="0.3">
      <c r="A95" s="127" t="s">
        <v>256</v>
      </c>
      <c r="B95" s="131" t="s">
        <v>253</v>
      </c>
      <c r="C95" s="277">
        <f>+C96</f>
        <v>0</v>
      </c>
      <c r="D95" s="277">
        <f t="shared" ref="D95:E97" si="6">+D96</f>
        <v>0</v>
      </c>
      <c r="E95" s="277">
        <f>+E96</f>
        <v>0</v>
      </c>
      <c r="F95" s="278">
        <f t="shared" si="5"/>
        <v>0</v>
      </c>
    </row>
    <row r="96" spans="1:22" ht="17.100000000000001" hidden="1" customHeight="1" x14ac:dyDescent="0.3">
      <c r="A96" s="127" t="s">
        <v>257</v>
      </c>
      <c r="B96" s="131" t="s">
        <v>159</v>
      </c>
      <c r="C96" s="196">
        <f>+C97</f>
        <v>0</v>
      </c>
      <c r="D96" s="196">
        <f t="shared" si="6"/>
        <v>0</v>
      </c>
      <c r="E96" s="196">
        <f t="shared" si="6"/>
        <v>0</v>
      </c>
      <c r="F96" s="276">
        <f t="shared" si="5"/>
        <v>0</v>
      </c>
    </row>
    <row r="97" spans="1:22" ht="17.100000000000001" hidden="1" customHeight="1" x14ac:dyDescent="0.3">
      <c r="A97" s="127" t="s">
        <v>259</v>
      </c>
      <c r="B97" s="131" t="s">
        <v>258</v>
      </c>
      <c r="C97" s="196">
        <f>+C98</f>
        <v>0</v>
      </c>
      <c r="D97" s="196">
        <f t="shared" si="6"/>
        <v>0</v>
      </c>
      <c r="E97" s="196">
        <f t="shared" si="6"/>
        <v>0</v>
      </c>
      <c r="F97" s="276">
        <f t="shared" si="5"/>
        <v>0</v>
      </c>
    </row>
    <row r="98" spans="1:22" ht="17.100000000000001" hidden="1" customHeight="1" x14ac:dyDescent="0.3">
      <c r="A98" s="280" t="s">
        <v>260</v>
      </c>
      <c r="B98" s="281" t="s">
        <v>261</v>
      </c>
      <c r="C98" s="391">
        <v>0</v>
      </c>
      <c r="D98" s="391">
        <v>0</v>
      </c>
      <c r="E98" s="391">
        <v>0</v>
      </c>
      <c r="F98" s="295">
        <f t="shared" si="5"/>
        <v>0</v>
      </c>
    </row>
    <row r="99" spans="1:22" s="385" customFormat="1" ht="9.9" customHeight="1" x14ac:dyDescent="0.3">
      <c r="A99" s="397"/>
      <c r="B99" s="398"/>
      <c r="C99" s="399"/>
      <c r="D99" s="399"/>
      <c r="E99" s="399"/>
      <c r="F99" s="400"/>
    </row>
    <row r="100" spans="1:22" ht="13.8" x14ac:dyDescent="0.3">
      <c r="A100" s="592" t="s">
        <v>42</v>
      </c>
      <c r="B100" s="592"/>
      <c r="C100" s="592"/>
      <c r="D100" s="592"/>
      <c r="E100" s="592"/>
      <c r="F100" s="592"/>
    </row>
    <row r="101" spans="1:22" ht="35.1" hidden="1" customHeight="1" x14ac:dyDescent="0.3">
      <c r="A101" s="549" t="s">
        <v>202</v>
      </c>
      <c r="B101" s="549"/>
      <c r="C101" s="549"/>
      <c r="D101" s="549"/>
      <c r="E101" s="549"/>
      <c r="F101" s="549"/>
    </row>
    <row r="102" spans="1:22" ht="85.5" customHeight="1" x14ac:dyDescent="0.3">
      <c r="A102" s="551" t="s">
        <v>347</v>
      </c>
      <c r="B102" s="547"/>
      <c r="C102" s="547"/>
      <c r="D102" s="547"/>
      <c r="E102" s="547"/>
      <c r="F102" s="547"/>
    </row>
    <row r="103" spans="1:22" s="385" customFormat="1" ht="9.9" customHeight="1" x14ac:dyDescent="0.3">
      <c r="A103" s="395"/>
      <c r="B103" s="396"/>
      <c r="C103" s="361"/>
      <c r="D103" s="325"/>
      <c r="E103" s="325"/>
      <c r="F103" s="325"/>
    </row>
    <row r="104" spans="1:22" x14ac:dyDescent="0.3">
      <c r="A104" s="538" t="s">
        <v>68</v>
      </c>
      <c r="B104" s="538"/>
      <c r="C104" s="538"/>
      <c r="D104" s="538"/>
      <c r="E104" s="538"/>
      <c r="F104" s="538"/>
    </row>
    <row r="105" spans="1:22" x14ac:dyDescent="0.3">
      <c r="A105" s="536" t="s">
        <v>115</v>
      </c>
      <c r="B105" s="536"/>
      <c r="C105" s="536"/>
      <c r="D105" s="536"/>
      <c r="E105" s="536"/>
      <c r="F105" s="536"/>
    </row>
    <row r="106" spans="1:22" s="272" customFormat="1" ht="15" customHeight="1" x14ac:dyDescent="0.3">
      <c r="A106" s="593" t="s">
        <v>51</v>
      </c>
      <c r="B106" s="593"/>
      <c r="C106" s="593"/>
      <c r="D106" s="593"/>
      <c r="E106" s="593"/>
      <c r="F106" s="593"/>
      <c r="G106" s="394"/>
      <c r="H106" s="394"/>
      <c r="I106" s="394"/>
      <c r="J106" s="394"/>
      <c r="K106" s="394"/>
      <c r="L106" s="394"/>
      <c r="M106" s="394"/>
      <c r="N106" s="394"/>
      <c r="O106" s="394"/>
      <c r="P106" s="394"/>
      <c r="Q106" s="394"/>
      <c r="R106" s="394"/>
      <c r="S106" s="394"/>
      <c r="T106" s="394"/>
      <c r="U106" s="394"/>
      <c r="V106" s="394"/>
    </row>
    <row r="107" spans="1:22" ht="33" customHeight="1" x14ac:dyDescent="0.3">
      <c r="A107" s="95" t="s">
        <v>53</v>
      </c>
      <c r="B107" s="95" t="s">
        <v>180</v>
      </c>
      <c r="C107" s="65" t="s">
        <v>11</v>
      </c>
      <c r="D107" s="65" t="s">
        <v>76</v>
      </c>
      <c r="E107" s="65" t="s">
        <v>77</v>
      </c>
      <c r="F107" s="65" t="s">
        <v>10</v>
      </c>
    </row>
    <row r="108" spans="1:22" ht="15" customHeight="1" x14ac:dyDescent="0.3">
      <c r="A108" s="100" t="s">
        <v>16</v>
      </c>
      <c r="B108" s="66"/>
      <c r="C108" s="58">
        <f>+C110</f>
        <v>168076600</v>
      </c>
      <c r="D108" s="58">
        <f t="shared" ref="D108:E108" si="7">+D110</f>
        <v>213756000</v>
      </c>
      <c r="E108" s="58">
        <f t="shared" si="7"/>
        <v>168770400</v>
      </c>
      <c r="F108" s="58">
        <f>+F110</f>
        <v>550603000</v>
      </c>
    </row>
    <row r="109" spans="1:22" ht="9.9" customHeight="1" x14ac:dyDescent="0.3">
      <c r="A109" s="9"/>
      <c r="B109" s="27"/>
      <c r="C109" s="11"/>
      <c r="D109" s="11"/>
      <c r="E109" s="11"/>
      <c r="F109" s="28"/>
    </row>
    <row r="110" spans="1:22" x14ac:dyDescent="0.3">
      <c r="A110" s="544" t="s">
        <v>55</v>
      </c>
      <c r="B110" s="544"/>
      <c r="C110" s="68">
        <f>+SUM(C111:C120)</f>
        <v>168076600</v>
      </c>
      <c r="D110" s="68">
        <f>+SUM(D111:D120)</f>
        <v>213756000</v>
      </c>
      <c r="E110" s="68">
        <f>+SUM(E111:E120)</f>
        <v>168770400</v>
      </c>
      <c r="F110" s="68">
        <f>+SUM(F111:F120)</f>
        <v>550603000</v>
      </c>
    </row>
    <row r="111" spans="1:22" ht="17.100000000000001" hidden="1" customHeight="1" x14ac:dyDescent="0.3">
      <c r="A111" s="127">
        <v>0</v>
      </c>
      <c r="B111" s="131" t="s">
        <v>173</v>
      </c>
      <c r="C111" s="351">
        <v>0</v>
      </c>
      <c r="D111" s="351">
        <v>0</v>
      </c>
      <c r="E111" s="351">
        <v>0</v>
      </c>
      <c r="F111" s="262">
        <f>+C111+D111+E111</f>
        <v>0</v>
      </c>
    </row>
    <row r="112" spans="1:22" ht="17.100000000000001" hidden="1" customHeight="1" x14ac:dyDescent="0.3">
      <c r="A112" s="127">
        <v>1</v>
      </c>
      <c r="B112" s="131" t="s">
        <v>160</v>
      </c>
      <c r="C112" s="351">
        <v>0</v>
      </c>
      <c r="D112" s="352">
        <v>0</v>
      </c>
      <c r="E112" s="352">
        <v>0</v>
      </c>
      <c r="F112" s="262">
        <f t="shared" ref="F112:F120" si="8">+C112+D112+E112</f>
        <v>0</v>
      </c>
    </row>
    <row r="113" spans="1:6" ht="17.100000000000001" hidden="1" customHeight="1" x14ac:dyDescent="0.3">
      <c r="A113" s="127">
        <v>2</v>
      </c>
      <c r="B113" s="131" t="s">
        <v>174</v>
      </c>
      <c r="C113" s="351">
        <v>0</v>
      </c>
      <c r="D113" s="351">
        <v>0</v>
      </c>
      <c r="E113" s="351">
        <v>0</v>
      </c>
      <c r="F113" s="262">
        <f t="shared" si="8"/>
        <v>0</v>
      </c>
    </row>
    <row r="114" spans="1:6" ht="17.100000000000001" hidden="1" customHeight="1" x14ac:dyDescent="0.3">
      <c r="A114" s="127">
        <v>3</v>
      </c>
      <c r="B114" s="131" t="s">
        <v>175</v>
      </c>
      <c r="C114" s="351">
        <v>0</v>
      </c>
      <c r="D114" s="351">
        <v>0</v>
      </c>
      <c r="E114" s="351">
        <v>0</v>
      </c>
      <c r="F114" s="262">
        <f t="shared" si="8"/>
        <v>0</v>
      </c>
    </row>
    <row r="115" spans="1:6" ht="17.100000000000001" hidden="1" customHeight="1" x14ac:dyDescent="0.3">
      <c r="A115" s="127">
        <v>4</v>
      </c>
      <c r="B115" s="131" t="s">
        <v>176</v>
      </c>
      <c r="C115" s="351">
        <v>0</v>
      </c>
      <c r="D115" s="351">
        <v>0</v>
      </c>
      <c r="E115" s="351">
        <v>0</v>
      </c>
      <c r="F115" s="262">
        <f t="shared" si="8"/>
        <v>0</v>
      </c>
    </row>
    <row r="116" spans="1:6" ht="17.100000000000001" hidden="1" customHeight="1" x14ac:dyDescent="0.3">
      <c r="A116" s="127">
        <v>5</v>
      </c>
      <c r="B116" s="131" t="s">
        <v>177</v>
      </c>
      <c r="C116" s="392">
        <v>0</v>
      </c>
      <c r="D116" s="392">
        <v>0</v>
      </c>
      <c r="E116" s="392">
        <v>0</v>
      </c>
      <c r="F116" s="262">
        <f t="shared" si="8"/>
        <v>0</v>
      </c>
    </row>
    <row r="117" spans="1:6" ht="17.100000000000001" customHeight="1" x14ac:dyDescent="0.3">
      <c r="A117" s="127">
        <v>6</v>
      </c>
      <c r="B117" s="131" t="s">
        <v>158</v>
      </c>
      <c r="C117" s="392">
        <v>168076600</v>
      </c>
      <c r="D117" s="392">
        <v>213756000</v>
      </c>
      <c r="E117" s="392">
        <v>168770400</v>
      </c>
      <c r="F117" s="262">
        <f t="shared" si="8"/>
        <v>550603000</v>
      </c>
    </row>
    <row r="118" spans="1:6" ht="17.100000000000001" hidden="1" customHeight="1" x14ac:dyDescent="0.3">
      <c r="A118" s="127">
        <v>7</v>
      </c>
      <c r="B118" s="131" t="s">
        <v>159</v>
      </c>
      <c r="C118" s="392">
        <v>0</v>
      </c>
      <c r="D118" s="392">
        <v>0</v>
      </c>
      <c r="E118" s="392">
        <v>0</v>
      </c>
      <c r="F118" s="262">
        <f t="shared" si="8"/>
        <v>0</v>
      </c>
    </row>
    <row r="119" spans="1:6" ht="17.100000000000001" hidden="1" customHeight="1" x14ac:dyDescent="0.3">
      <c r="A119" s="127">
        <v>8</v>
      </c>
      <c r="B119" s="131" t="s">
        <v>178</v>
      </c>
      <c r="C119" s="392">
        <v>0</v>
      </c>
      <c r="D119" s="392">
        <v>0</v>
      </c>
      <c r="E119" s="392">
        <v>0</v>
      </c>
      <c r="F119" s="262">
        <f t="shared" si="8"/>
        <v>0</v>
      </c>
    </row>
    <row r="120" spans="1:6" ht="17.100000000000001" hidden="1" customHeight="1" x14ac:dyDescent="0.3">
      <c r="A120" s="127">
        <v>9</v>
      </c>
      <c r="B120" s="131" t="s">
        <v>179</v>
      </c>
      <c r="C120" s="392">
        <v>0</v>
      </c>
      <c r="D120" s="392">
        <v>0</v>
      </c>
      <c r="E120" s="392">
        <v>0</v>
      </c>
      <c r="F120" s="262">
        <f t="shared" si="8"/>
        <v>0</v>
      </c>
    </row>
    <row r="121" spans="1:6" ht="18" hidden="1" customHeight="1" x14ac:dyDescent="0.3">
      <c r="A121" s="544" t="s">
        <v>192</v>
      </c>
      <c r="B121" s="544"/>
      <c r="C121" s="68">
        <f>+C122</f>
        <v>0</v>
      </c>
      <c r="D121" s="68">
        <f>+D122</f>
        <v>0</v>
      </c>
      <c r="E121" s="68">
        <f>+E122</f>
        <v>0</v>
      </c>
      <c r="F121" s="68">
        <f>+F122</f>
        <v>0</v>
      </c>
    </row>
    <row r="122" spans="1:6" ht="18" hidden="1" customHeight="1" x14ac:dyDescent="0.3">
      <c r="A122" s="127">
        <v>6</v>
      </c>
      <c r="B122" s="131" t="s">
        <v>158</v>
      </c>
      <c r="C122" s="196">
        <f>+C123</f>
        <v>0</v>
      </c>
      <c r="D122" s="196">
        <f>+D123</f>
        <v>0</v>
      </c>
      <c r="E122" s="196">
        <f>+E123</f>
        <v>0</v>
      </c>
      <c r="F122" s="263">
        <f>+C122+D122+E122</f>
        <v>0</v>
      </c>
    </row>
    <row r="123" spans="1:6" ht="18" hidden="1" customHeight="1" x14ac:dyDescent="0.3">
      <c r="A123" s="284" t="s">
        <v>191</v>
      </c>
      <c r="B123" s="285" t="s">
        <v>190</v>
      </c>
      <c r="C123" s="353">
        <v>0</v>
      </c>
      <c r="D123" s="353">
        <v>0</v>
      </c>
      <c r="E123" s="353">
        <v>0</v>
      </c>
      <c r="F123" s="287">
        <f>+C123+D123+E123</f>
        <v>0</v>
      </c>
    </row>
    <row r="124" spans="1:6" ht="15" hidden="1" customHeight="1" x14ac:dyDescent="0.3">
      <c r="A124" s="546" t="s">
        <v>56</v>
      </c>
      <c r="B124" s="546"/>
      <c r="C124" s="546"/>
      <c r="D124" s="546"/>
      <c r="E124" s="546"/>
      <c r="F124" s="546"/>
    </row>
    <row r="125" spans="1:6" ht="15" customHeight="1" x14ac:dyDescent="0.3">
      <c r="A125" s="592" t="s">
        <v>42</v>
      </c>
      <c r="B125" s="592"/>
      <c r="C125" s="592"/>
      <c r="D125" s="592"/>
      <c r="E125" s="592"/>
      <c r="F125" s="592"/>
    </row>
    <row r="126" spans="1:6" ht="75" hidden="1" customHeight="1" x14ac:dyDescent="0.3">
      <c r="A126" s="549" t="s">
        <v>204</v>
      </c>
      <c r="B126" s="549"/>
      <c r="C126" s="549"/>
      <c r="D126" s="549"/>
      <c r="E126" s="549"/>
      <c r="F126" s="549"/>
    </row>
    <row r="127" spans="1:6" ht="192.75" customHeight="1" x14ac:dyDescent="0.3">
      <c r="A127" s="547" t="s">
        <v>352</v>
      </c>
      <c r="B127" s="548"/>
      <c r="C127" s="548"/>
      <c r="D127" s="548"/>
      <c r="E127" s="548"/>
      <c r="F127" s="548"/>
    </row>
    <row r="128" spans="1:6" s="385" customFormat="1" ht="9.9" customHeight="1" x14ac:dyDescent="0.3">
      <c r="A128" s="401"/>
      <c r="B128" s="402"/>
      <c r="C128" s="300"/>
      <c r="D128" s="300"/>
      <c r="E128" s="300"/>
      <c r="F128" s="300"/>
    </row>
    <row r="129" spans="1:8" s="385" customFormat="1" ht="9.9" customHeight="1" x14ac:dyDescent="0.3">
      <c r="A129" s="401"/>
      <c r="B129" s="402"/>
      <c r="C129" s="300"/>
      <c r="D129" s="300"/>
      <c r="E129" s="300"/>
      <c r="F129" s="300"/>
    </row>
    <row r="130" spans="1:8" x14ac:dyDescent="0.3">
      <c r="A130" s="538" t="s">
        <v>70</v>
      </c>
      <c r="B130" s="538"/>
      <c r="C130" s="538"/>
      <c r="D130" s="538"/>
      <c r="E130" s="538"/>
      <c r="F130" s="538"/>
    </row>
    <row r="131" spans="1:8" x14ac:dyDescent="0.3">
      <c r="A131" s="538" t="s">
        <v>71</v>
      </c>
      <c r="B131" s="538"/>
      <c r="C131" s="538"/>
      <c r="D131" s="538"/>
      <c r="E131" s="538"/>
      <c r="F131" s="538"/>
    </row>
    <row r="132" spans="1:8" x14ac:dyDescent="0.3">
      <c r="A132" s="538" t="s">
        <v>51</v>
      </c>
      <c r="B132" s="538"/>
      <c r="C132" s="538"/>
      <c r="D132" s="538"/>
      <c r="E132" s="538"/>
      <c r="F132" s="538"/>
    </row>
    <row r="133" spans="1:8" x14ac:dyDescent="0.3">
      <c r="A133" s="65" t="s">
        <v>69</v>
      </c>
      <c r="B133" s="65" t="s">
        <v>11</v>
      </c>
      <c r="C133" s="65" t="s">
        <v>76</v>
      </c>
      <c r="D133" s="65" t="s">
        <v>77</v>
      </c>
      <c r="E133" s="65" t="s">
        <v>10</v>
      </c>
      <c r="F133" s="403"/>
    </row>
    <row r="134" spans="1:8" ht="18" customHeight="1" x14ac:dyDescent="0.3">
      <c r="A134" s="102" t="s">
        <v>72</v>
      </c>
      <c r="B134" s="129">
        <f>+'2T'!E146</f>
        <v>196313038.88</v>
      </c>
      <c r="C134" s="89">
        <f>+B138</f>
        <v>354088821.48000002</v>
      </c>
      <c r="D134" s="89">
        <f>+C138</f>
        <v>466185204.08000004</v>
      </c>
      <c r="E134" s="85">
        <f>+B134</f>
        <v>196313038.88</v>
      </c>
      <c r="F134" s="404"/>
      <c r="H134" s="472"/>
    </row>
    <row r="135" spans="1:8" ht="18" customHeight="1" x14ac:dyDescent="0.3">
      <c r="A135" s="102" t="s">
        <v>73</v>
      </c>
      <c r="B135" s="89">
        <f>+C90</f>
        <v>325852382.60000002</v>
      </c>
      <c r="C135" s="89">
        <f>+D90</f>
        <v>325852382.60000002</v>
      </c>
      <c r="D135" s="89">
        <f>+E90</f>
        <v>325852382.60000002</v>
      </c>
      <c r="E135" s="85">
        <f>+SUM(B135:D135)</f>
        <v>977557147.80000007</v>
      </c>
      <c r="F135" s="404"/>
    </row>
    <row r="136" spans="1:8" ht="18" customHeight="1" x14ac:dyDescent="0.3">
      <c r="A136" s="70" t="s">
        <v>98</v>
      </c>
      <c r="B136" s="71">
        <f>+B134+B135</f>
        <v>522165421.48000002</v>
      </c>
      <c r="C136" s="71">
        <f>+C134+C135</f>
        <v>679941204.08000004</v>
      </c>
      <c r="D136" s="71">
        <f>+D134+D135</f>
        <v>792037586.68000007</v>
      </c>
      <c r="E136" s="71">
        <f>+E135+E134</f>
        <v>1173870186.6800001</v>
      </c>
      <c r="F136" s="404"/>
    </row>
    <row r="137" spans="1:8" ht="18" customHeight="1" x14ac:dyDescent="0.3">
      <c r="A137" s="102" t="s">
        <v>143</v>
      </c>
      <c r="B137" s="89">
        <f>+C117</f>
        <v>168076600</v>
      </c>
      <c r="C137" s="89">
        <f>+D117</f>
        <v>213756000</v>
      </c>
      <c r="D137" s="89">
        <f>+E117</f>
        <v>168770400</v>
      </c>
      <c r="E137" s="85">
        <f>+SUM(B137:D137)</f>
        <v>550603000</v>
      </c>
      <c r="F137" s="404"/>
    </row>
    <row r="138" spans="1:8" ht="18" customHeight="1" x14ac:dyDescent="0.3">
      <c r="A138" s="70" t="s">
        <v>99</v>
      </c>
      <c r="B138" s="94">
        <f>+B136-B137</f>
        <v>354088821.48000002</v>
      </c>
      <c r="C138" s="71">
        <f t="shared" ref="C138:D138" si="9">+C136-C137</f>
        <v>466185204.08000004</v>
      </c>
      <c r="D138" s="71">
        <f t="shared" si="9"/>
        <v>623267186.68000007</v>
      </c>
      <c r="E138" s="71">
        <f>+E136-E137</f>
        <v>623267186.68000007</v>
      </c>
      <c r="F138" s="484">
        <f>+E137/E136</f>
        <v>0.46904930906989273</v>
      </c>
    </row>
    <row r="139" spans="1:8" ht="18" customHeight="1" x14ac:dyDescent="0.3">
      <c r="A139" s="592" t="s">
        <v>42</v>
      </c>
      <c r="B139" s="592"/>
      <c r="C139" s="592"/>
      <c r="D139" s="592"/>
      <c r="E139" s="592"/>
      <c r="F139" s="22"/>
    </row>
    <row r="140" spans="1:8" ht="18" hidden="1" customHeight="1" x14ac:dyDescent="0.3">
      <c r="A140" s="542" t="s">
        <v>181</v>
      </c>
      <c r="B140" s="543"/>
      <c r="C140" s="543"/>
      <c r="D140" s="543"/>
      <c r="E140" s="543"/>
      <c r="F140" s="90"/>
    </row>
    <row r="141" spans="1:8" ht="53.1" hidden="1" customHeight="1" x14ac:dyDescent="0.3">
      <c r="A141" s="539" t="s">
        <v>205</v>
      </c>
      <c r="B141" s="540"/>
      <c r="C141" s="540"/>
      <c r="D141" s="540"/>
      <c r="E141" s="540"/>
      <c r="F141" s="541"/>
    </row>
    <row r="142" spans="1:8" ht="18" hidden="1" customHeight="1" x14ac:dyDescent="0.3">
      <c r="A142" s="539" t="s">
        <v>116</v>
      </c>
      <c r="B142" s="540"/>
      <c r="C142" s="540"/>
      <c r="D142" s="540"/>
      <c r="E142" s="540"/>
      <c r="F142" s="541"/>
    </row>
    <row r="143" spans="1:8" ht="18" hidden="1" customHeight="1" x14ac:dyDescent="0.3">
      <c r="A143" s="539" t="s">
        <v>146</v>
      </c>
      <c r="B143" s="540"/>
      <c r="C143" s="540"/>
      <c r="D143" s="540"/>
      <c r="E143" s="540"/>
      <c r="F143" s="541"/>
    </row>
    <row r="144" spans="1:8" ht="18" hidden="1" customHeight="1" x14ac:dyDescent="0.3">
      <c r="A144" s="539" t="s">
        <v>119</v>
      </c>
      <c r="B144" s="540"/>
      <c r="C144" s="540"/>
      <c r="D144" s="540"/>
      <c r="E144" s="540"/>
      <c r="F144" s="541"/>
    </row>
    <row r="145" spans="1:6" ht="18" hidden="1" customHeight="1" x14ac:dyDescent="0.3">
      <c r="A145" s="539" t="s">
        <v>145</v>
      </c>
      <c r="B145" s="540"/>
      <c r="C145" s="540"/>
      <c r="D145" s="540"/>
      <c r="E145" s="540"/>
      <c r="F145" s="541"/>
    </row>
    <row r="146" spans="1:6" ht="18" customHeight="1" x14ac:dyDescent="0.3">
      <c r="A146" s="466" t="s">
        <v>117</v>
      </c>
      <c r="B146" s="465"/>
      <c r="C146" s="465"/>
      <c r="D146" s="465"/>
      <c r="E146" s="465"/>
      <c r="F146" s="465"/>
    </row>
    <row r="147" spans="1:6" ht="64.5" customHeight="1" x14ac:dyDescent="0.3">
      <c r="A147" s="518" t="s">
        <v>353</v>
      </c>
      <c r="B147" s="518"/>
      <c r="C147" s="518"/>
      <c r="D147" s="518"/>
      <c r="E147" s="518"/>
      <c r="F147" s="518"/>
    </row>
    <row r="148" spans="1:6" s="385" customFormat="1" ht="9.9" customHeight="1" x14ac:dyDescent="0.3">
      <c r="A148" s="464"/>
      <c r="B148" s="471"/>
      <c r="C148" s="471"/>
      <c r="D148" s="471"/>
      <c r="E148" s="471"/>
      <c r="F148" s="405"/>
    </row>
    <row r="149" spans="1:6" s="385" customFormat="1" ht="9.9" customHeight="1" x14ac:dyDescent="0.3">
      <c r="A149" s="464"/>
      <c r="B149" s="342"/>
      <c r="C149" s="342"/>
      <c r="D149" s="342"/>
      <c r="E149" s="342"/>
      <c r="F149" s="405"/>
    </row>
    <row r="150" spans="1:6" ht="18" hidden="1" customHeight="1" x14ac:dyDescent="0.3">
      <c r="A150"/>
      <c r="B150" s="538" t="s">
        <v>120</v>
      </c>
      <c r="C150" s="538"/>
      <c r="D150" s="538"/>
      <c r="E150" s="342"/>
      <c r="F150" s="406"/>
    </row>
    <row r="151" spans="1:6" ht="33" hidden="1" customHeight="1" x14ac:dyDescent="0.3">
      <c r="A151"/>
      <c r="B151" s="536" t="s">
        <v>121</v>
      </c>
      <c r="C151" s="536"/>
      <c r="D151" s="536"/>
      <c r="E151" s="342"/>
      <c r="F151" s="406"/>
    </row>
    <row r="152" spans="1:6" ht="18" hidden="1" customHeight="1" x14ac:dyDescent="0.3">
      <c r="A152"/>
      <c r="B152" s="510" t="s">
        <v>51</v>
      </c>
      <c r="C152" s="510"/>
      <c r="D152" s="510"/>
      <c r="E152" s="342"/>
      <c r="F152" s="406"/>
    </row>
    <row r="153" spans="1:6" ht="18" hidden="1" customHeight="1" x14ac:dyDescent="0.3">
      <c r="A153"/>
      <c r="B153" s="535" t="s">
        <v>69</v>
      </c>
      <c r="C153" s="535"/>
      <c r="D153" s="125" t="s">
        <v>82</v>
      </c>
      <c r="E153" s="342"/>
      <c r="F153" s="407"/>
    </row>
    <row r="154" spans="1:6" ht="18" hidden="1" customHeight="1" x14ac:dyDescent="0.3">
      <c r="A154"/>
      <c r="B154" s="511" t="s">
        <v>193</v>
      </c>
      <c r="C154" s="511"/>
      <c r="D154" s="125"/>
      <c r="E154" s="342"/>
      <c r="F154" s="408"/>
    </row>
    <row r="155" spans="1:6" ht="18" hidden="1" customHeight="1" x14ac:dyDescent="0.3">
      <c r="A155"/>
      <c r="B155" s="84" t="s">
        <v>122</v>
      </c>
      <c r="D155" s="384">
        <f>+'2T'!D172</f>
        <v>0</v>
      </c>
      <c r="E155" s="409"/>
      <c r="F155" s="408"/>
    </row>
    <row r="156" spans="1:6" ht="18" hidden="1" customHeight="1" x14ac:dyDescent="0.3">
      <c r="A156"/>
      <c r="B156" s="84" t="s">
        <v>123</v>
      </c>
      <c r="D156" s="384">
        <f>+'2T'!D173</f>
        <v>0</v>
      </c>
      <c r="E156" s="409"/>
      <c r="F156" s="408"/>
    </row>
    <row r="157" spans="1:6" ht="18" hidden="1" customHeight="1" x14ac:dyDescent="0.3">
      <c r="A157"/>
      <c r="B157" s="512" t="s">
        <v>16</v>
      </c>
      <c r="C157" s="512"/>
      <c r="D157" s="202">
        <f>+D155+D156</f>
        <v>0</v>
      </c>
      <c r="E157" s="342"/>
      <c r="F157" s="408"/>
    </row>
    <row r="158" spans="1:6" ht="9.9" hidden="1" customHeight="1" x14ac:dyDescent="0.3">
      <c r="A158"/>
      <c r="B158" s="84"/>
      <c r="D158" s="89"/>
      <c r="E158" s="342"/>
      <c r="F158" s="408"/>
    </row>
    <row r="159" spans="1:6" ht="18" hidden="1" customHeight="1" x14ac:dyDescent="0.3">
      <c r="A159"/>
      <c r="B159" s="511" t="s">
        <v>194</v>
      </c>
      <c r="C159" s="511"/>
      <c r="D159" s="125" t="s">
        <v>82</v>
      </c>
      <c r="E159" s="342"/>
      <c r="F159" s="408"/>
    </row>
    <row r="160" spans="1:6" ht="18" hidden="1" customHeight="1" x14ac:dyDescent="0.3">
      <c r="A160"/>
      <c r="B160" s="84" t="s">
        <v>122</v>
      </c>
      <c r="D160" s="354">
        <v>0</v>
      </c>
      <c r="E160" s="342"/>
      <c r="F160" s="408"/>
    </row>
    <row r="161" spans="1:6" ht="18" hidden="1" customHeight="1" x14ac:dyDescent="0.3">
      <c r="A161"/>
      <c r="B161" s="84" t="s">
        <v>195</v>
      </c>
      <c r="D161" s="354">
        <v>0</v>
      </c>
      <c r="E161" s="342"/>
      <c r="F161" s="408"/>
    </row>
    <row r="162" spans="1:6" ht="18" hidden="1" customHeight="1" x14ac:dyDescent="0.3">
      <c r="A162"/>
      <c r="B162" s="512" t="s">
        <v>196</v>
      </c>
      <c r="C162" s="512"/>
      <c r="D162" s="202">
        <f>+D160+D161</f>
        <v>0</v>
      </c>
      <c r="E162" s="342"/>
      <c r="F162" s="408"/>
    </row>
    <row r="163" spans="1:6" ht="9.9" hidden="1" customHeight="1" x14ac:dyDescent="0.3">
      <c r="A163"/>
      <c r="B163" s="84"/>
      <c r="D163" s="85"/>
      <c r="E163" s="342"/>
      <c r="F163" s="408"/>
    </row>
    <row r="164" spans="1:6" ht="18" hidden="1" customHeight="1" x14ac:dyDescent="0.3">
      <c r="A164"/>
      <c r="B164" s="511" t="s">
        <v>197</v>
      </c>
      <c r="C164" s="511"/>
      <c r="D164" s="125" t="s">
        <v>82</v>
      </c>
      <c r="E164" s="342"/>
      <c r="F164" s="408"/>
    </row>
    <row r="165" spans="1:6" ht="18" hidden="1" customHeight="1" x14ac:dyDescent="0.3">
      <c r="A165"/>
      <c r="B165" s="84" t="s">
        <v>122</v>
      </c>
      <c r="D165" s="384">
        <f>+D155-D160</f>
        <v>0</v>
      </c>
      <c r="E165" s="410"/>
      <c r="F165" s="408"/>
    </row>
    <row r="166" spans="1:6" ht="18" hidden="1" customHeight="1" x14ac:dyDescent="0.3">
      <c r="A166"/>
      <c r="B166" s="84" t="s">
        <v>123</v>
      </c>
      <c r="D166" s="384">
        <f>+D156-D161</f>
        <v>0</v>
      </c>
      <c r="E166" s="410"/>
      <c r="F166" s="408"/>
    </row>
    <row r="167" spans="1:6" ht="18" hidden="1" customHeight="1" x14ac:dyDescent="0.3">
      <c r="A167"/>
      <c r="B167" s="512" t="s">
        <v>198</v>
      </c>
      <c r="C167" s="512"/>
      <c r="D167" s="204">
        <f>+D165+D166</f>
        <v>0</v>
      </c>
      <c r="E167" s="410"/>
      <c r="F167" s="408"/>
    </row>
    <row r="168" spans="1:6" ht="18" hidden="1" customHeight="1" x14ac:dyDescent="0.3">
      <c r="A168"/>
      <c r="B168" s="136" t="s">
        <v>199</v>
      </c>
      <c r="C168" s="96"/>
      <c r="D168" s="133"/>
      <c r="E168"/>
      <c r="F168" s="22">
        <f>+D160-F171</f>
        <v>0</v>
      </c>
    </row>
    <row r="169" spans="1:6" s="385" customFormat="1" ht="18" hidden="1" customHeight="1" x14ac:dyDescent="0.3">
      <c r="A169" s="342"/>
      <c r="B169" s="411"/>
      <c r="C169" s="412"/>
      <c r="D169" s="413"/>
      <c r="E169" s="342"/>
      <c r="F169" s="408"/>
    </row>
    <row r="170" spans="1:6" ht="18" hidden="1" customHeight="1" x14ac:dyDescent="0.3">
      <c r="A170" s="63" t="s">
        <v>53</v>
      </c>
      <c r="B170" s="63" t="s">
        <v>225</v>
      </c>
      <c r="C170" s="63" t="s">
        <v>11</v>
      </c>
      <c r="D170" s="63" t="s">
        <v>226</v>
      </c>
      <c r="E170" s="63" t="s">
        <v>227</v>
      </c>
      <c r="F170" s="63" t="s">
        <v>10</v>
      </c>
    </row>
    <row r="171" spans="1:6" ht="18" hidden="1" customHeight="1" x14ac:dyDescent="0.3">
      <c r="A171" s="158" t="s">
        <v>224</v>
      </c>
      <c r="B171" s="159"/>
      <c r="C171" s="160">
        <f>+SUM(C172:C181)</f>
        <v>0</v>
      </c>
      <c r="D171" s="160">
        <f>+SUM(D172:D181)</f>
        <v>0</v>
      </c>
      <c r="E171" s="160">
        <f>+SUM(E172:E181)</f>
        <v>0</v>
      </c>
      <c r="F171" s="160">
        <f>+SUM(F172:F181)</f>
        <v>0</v>
      </c>
    </row>
    <row r="172" spans="1:6" ht="18" hidden="1" customHeight="1" x14ac:dyDescent="0.3">
      <c r="A172" s="127">
        <v>0</v>
      </c>
      <c r="B172" s="131" t="s">
        <v>173</v>
      </c>
      <c r="C172" s="351">
        <v>0</v>
      </c>
      <c r="D172" s="351">
        <v>0</v>
      </c>
      <c r="E172" s="351">
        <v>0</v>
      </c>
      <c r="F172" s="262">
        <f>+C172+D172+E172</f>
        <v>0</v>
      </c>
    </row>
    <row r="173" spans="1:6" ht="18" hidden="1" customHeight="1" x14ac:dyDescent="0.3">
      <c r="A173" s="127">
        <v>1</v>
      </c>
      <c r="B173" s="131" t="s">
        <v>160</v>
      </c>
      <c r="C173" s="351">
        <v>0</v>
      </c>
      <c r="D173" s="352">
        <v>0</v>
      </c>
      <c r="E173" s="352">
        <v>0</v>
      </c>
      <c r="F173" s="262">
        <f t="shared" ref="F173:F181" si="10">+C173+D173+E173</f>
        <v>0</v>
      </c>
    </row>
    <row r="174" spans="1:6" ht="18" hidden="1" customHeight="1" x14ac:dyDescent="0.3">
      <c r="A174" s="127">
        <v>2</v>
      </c>
      <c r="B174" s="131" t="s">
        <v>174</v>
      </c>
      <c r="C174" s="351">
        <v>0</v>
      </c>
      <c r="D174" s="351">
        <v>0</v>
      </c>
      <c r="E174" s="351">
        <v>0</v>
      </c>
      <c r="F174" s="262">
        <f t="shared" si="10"/>
        <v>0</v>
      </c>
    </row>
    <row r="175" spans="1:6" ht="18" hidden="1" customHeight="1" x14ac:dyDescent="0.3">
      <c r="A175" s="127">
        <v>3</v>
      </c>
      <c r="B175" s="131" t="s">
        <v>175</v>
      </c>
      <c r="C175" s="351">
        <v>0</v>
      </c>
      <c r="D175" s="351">
        <v>0</v>
      </c>
      <c r="E175" s="351">
        <v>0</v>
      </c>
      <c r="F175" s="262">
        <f t="shared" si="10"/>
        <v>0</v>
      </c>
    </row>
    <row r="176" spans="1:6" ht="18" hidden="1" customHeight="1" x14ac:dyDescent="0.3">
      <c r="A176" s="127">
        <v>4</v>
      </c>
      <c r="B176" s="131" t="s">
        <v>176</v>
      </c>
      <c r="C176" s="351">
        <v>0</v>
      </c>
      <c r="D176" s="351">
        <v>0</v>
      </c>
      <c r="E176" s="351">
        <v>0</v>
      </c>
      <c r="F176" s="262">
        <f t="shared" si="10"/>
        <v>0</v>
      </c>
    </row>
    <row r="177" spans="1:6" ht="18" hidden="1" customHeight="1" x14ac:dyDescent="0.3">
      <c r="A177" s="127">
        <v>5</v>
      </c>
      <c r="B177" s="131" t="s">
        <v>177</v>
      </c>
      <c r="C177" s="351">
        <v>0</v>
      </c>
      <c r="D177" s="351">
        <v>0</v>
      </c>
      <c r="E177" s="351">
        <v>0</v>
      </c>
      <c r="F177" s="262">
        <f t="shared" si="10"/>
        <v>0</v>
      </c>
    </row>
    <row r="178" spans="1:6" ht="18" hidden="1" customHeight="1" x14ac:dyDescent="0.3">
      <c r="A178" s="127">
        <v>6</v>
      </c>
      <c r="B178" s="131" t="s">
        <v>158</v>
      </c>
      <c r="C178" s="351">
        <v>0</v>
      </c>
      <c r="D178" s="351">
        <v>0</v>
      </c>
      <c r="E178" s="351">
        <v>0</v>
      </c>
      <c r="F178" s="262">
        <f t="shared" si="10"/>
        <v>0</v>
      </c>
    </row>
    <row r="179" spans="1:6" ht="18" hidden="1" customHeight="1" x14ac:dyDescent="0.3">
      <c r="A179" s="127">
        <v>7</v>
      </c>
      <c r="B179" s="131" t="s">
        <v>159</v>
      </c>
      <c r="C179" s="351">
        <v>0</v>
      </c>
      <c r="D179" s="351">
        <v>0</v>
      </c>
      <c r="E179" s="351">
        <v>0</v>
      </c>
      <c r="F179" s="262">
        <f t="shared" si="10"/>
        <v>0</v>
      </c>
    </row>
    <row r="180" spans="1:6" ht="18" hidden="1" customHeight="1" x14ac:dyDescent="0.3">
      <c r="A180" s="127">
        <v>8</v>
      </c>
      <c r="B180" s="131" t="s">
        <v>178</v>
      </c>
      <c r="C180" s="351">
        <v>0</v>
      </c>
      <c r="D180" s="351">
        <v>0</v>
      </c>
      <c r="E180" s="351">
        <v>0</v>
      </c>
      <c r="F180" s="262">
        <f t="shared" si="10"/>
        <v>0</v>
      </c>
    </row>
    <row r="181" spans="1:6" ht="18" hidden="1" customHeight="1" x14ac:dyDescent="0.3">
      <c r="A181" s="161">
        <v>9</v>
      </c>
      <c r="B181" s="162" t="s">
        <v>179</v>
      </c>
      <c r="C181" s="355">
        <v>0</v>
      </c>
      <c r="D181" s="355">
        <v>0</v>
      </c>
      <c r="E181" s="355">
        <v>0</v>
      </c>
      <c r="F181" s="264">
        <f t="shared" si="10"/>
        <v>0</v>
      </c>
    </row>
    <row r="182" spans="1:6" ht="18" hidden="1" customHeight="1" x14ac:dyDescent="0.3">
      <c r="A182" s="616" t="s">
        <v>199</v>
      </c>
      <c r="B182" s="616"/>
      <c r="C182" s="616"/>
      <c r="D182" s="616"/>
      <c r="E182" s="616"/>
      <c r="F182" s="616"/>
    </row>
    <row r="183" spans="1:6" ht="18" hidden="1" customHeight="1" x14ac:dyDescent="0.3">
      <c r="A183" s="73" t="s">
        <v>117</v>
      </c>
      <c r="B183" s="74"/>
      <c r="C183" s="74"/>
      <c r="D183" s="74"/>
      <c r="E183" s="74"/>
      <c r="F183" s="75"/>
    </row>
    <row r="184" spans="1:6" ht="45" hidden="1" customHeight="1" x14ac:dyDescent="0.3">
      <c r="A184" s="520" t="s">
        <v>118</v>
      </c>
      <c r="B184" s="521"/>
      <c r="C184" s="521"/>
      <c r="D184" s="521"/>
      <c r="E184" s="521"/>
      <c r="F184" s="522"/>
    </row>
    <row r="185" spans="1:6" ht="30" customHeight="1" x14ac:dyDescent="0.3">
      <c r="A185" s="342"/>
      <c r="B185" s="342"/>
      <c r="C185" s="342"/>
      <c r="D185" s="342"/>
      <c r="E185" s="342"/>
      <c r="F185" s="342"/>
    </row>
    <row r="186" spans="1:6" ht="39.9" customHeight="1" x14ac:dyDescent="0.3">
      <c r="A186" s="92" t="s">
        <v>74</v>
      </c>
      <c r="B186" s="524" t="s">
        <v>321</v>
      </c>
      <c r="C186" s="525"/>
      <c r="D186" s="526" t="s">
        <v>48</v>
      </c>
      <c r="E186" s="527"/>
      <c r="F186" s="528"/>
    </row>
    <row r="187" spans="1:6" ht="39.9" customHeight="1" x14ac:dyDescent="0.3">
      <c r="A187" s="61" t="s">
        <v>46</v>
      </c>
      <c r="B187" s="524" t="s">
        <v>322</v>
      </c>
      <c r="C187" s="525"/>
      <c r="D187" s="529"/>
      <c r="E187" s="530"/>
      <c r="F187" s="531"/>
    </row>
    <row r="188" spans="1:6" ht="39.9" customHeight="1" x14ac:dyDescent="0.3">
      <c r="A188" s="62" t="s">
        <v>47</v>
      </c>
      <c r="B188" s="524" t="s">
        <v>323</v>
      </c>
      <c r="C188" s="525"/>
      <c r="D188" s="532"/>
      <c r="E188" s="533"/>
      <c r="F188" s="534"/>
    </row>
    <row r="189" spans="1:6" ht="13.8" x14ac:dyDescent="0.3">
      <c r="A189" s="617" t="s">
        <v>113</v>
      </c>
      <c r="B189" s="617"/>
      <c r="C189" s="617"/>
      <c r="D189" s="617"/>
      <c r="E189" s="617"/>
      <c r="F189" s="617"/>
    </row>
    <row r="190" spans="1:6" x14ac:dyDescent="0.3">
      <c r="A190" s="325"/>
      <c r="B190" s="325"/>
      <c r="C190" s="325"/>
      <c r="D190" s="325"/>
      <c r="E190" s="325"/>
      <c r="F190" s="325"/>
    </row>
    <row r="191" spans="1:6" x14ac:dyDescent="0.3">
      <c r="A191" s="515" t="s">
        <v>140</v>
      </c>
      <c r="B191" s="516"/>
      <c r="C191" s="516"/>
      <c r="D191" s="516"/>
      <c r="E191" s="516"/>
      <c r="F191" s="517"/>
    </row>
    <row r="192" spans="1:6" x14ac:dyDescent="0.3">
      <c r="A192" s="77" t="s">
        <v>124</v>
      </c>
      <c r="F192" s="78"/>
    </row>
    <row r="193" spans="1:6" x14ac:dyDescent="0.3">
      <c r="A193" s="79"/>
      <c r="F193" s="78"/>
    </row>
    <row r="194" spans="1:6" x14ac:dyDescent="0.3">
      <c r="A194" s="77" t="s">
        <v>131</v>
      </c>
      <c r="D194" s="104" t="s">
        <v>165</v>
      </c>
      <c r="F194" s="78"/>
    </row>
    <row r="195" spans="1:6" x14ac:dyDescent="0.3">
      <c r="A195" s="79" t="s">
        <v>125</v>
      </c>
      <c r="B195" s="76">
        <f>+B70</f>
        <v>4122398618.4499998</v>
      </c>
      <c r="D195" s="513" t="s">
        <v>161</v>
      </c>
      <c r="E195" s="513"/>
      <c r="F195" s="514"/>
    </row>
    <row r="196" spans="1:6" x14ac:dyDescent="0.3">
      <c r="A196" s="79" t="s">
        <v>132</v>
      </c>
      <c r="B196" s="34">
        <f>+F90</f>
        <v>977557147.80000007</v>
      </c>
      <c r="D196" s="513"/>
      <c r="E196" s="513"/>
      <c r="F196" s="514"/>
    </row>
    <row r="197" spans="1:6" ht="16.2" thickBot="1" x14ac:dyDescent="0.35">
      <c r="A197" s="79" t="s">
        <v>126</v>
      </c>
      <c r="B197" s="116">
        <f>+B195-B196</f>
        <v>3144841470.6499996</v>
      </c>
      <c r="D197" s="23" t="s">
        <v>162</v>
      </c>
      <c r="F197" s="118">
        <f>+F90</f>
        <v>977557147.80000007</v>
      </c>
    </row>
    <row r="198" spans="1:6" ht="16.2" thickTop="1" x14ac:dyDescent="0.3">
      <c r="A198" s="79"/>
      <c r="D198" s="23" t="s">
        <v>163</v>
      </c>
      <c r="F198" s="119">
        <f>+F110</f>
        <v>550603000</v>
      </c>
    </row>
    <row r="199" spans="1:6" ht="16.2" thickBot="1" x14ac:dyDescent="0.35">
      <c r="A199" s="77" t="s">
        <v>127</v>
      </c>
      <c r="D199" s="104" t="s">
        <v>164</v>
      </c>
      <c r="E199" s="104"/>
      <c r="F199" s="120">
        <f>+F198/F197</f>
        <v>0.5632437972952643</v>
      </c>
    </row>
    <row r="200" spans="1:6" ht="16.2" thickTop="1" x14ac:dyDescent="0.3">
      <c r="A200" s="79" t="s">
        <v>128</v>
      </c>
      <c r="B200" s="76">
        <f>+F27</f>
        <v>550603000</v>
      </c>
      <c r="F200" s="78"/>
    </row>
    <row r="201" spans="1:6" x14ac:dyDescent="0.3">
      <c r="A201" s="79" t="s">
        <v>129</v>
      </c>
      <c r="B201" s="34">
        <f>+F110</f>
        <v>550603000</v>
      </c>
      <c r="D201" s="513" t="s">
        <v>166</v>
      </c>
      <c r="E201" s="513"/>
      <c r="F201" s="514"/>
    </row>
    <row r="202" spans="1:6" ht="16.2" thickBot="1" x14ac:dyDescent="0.35">
      <c r="A202" s="79" t="s">
        <v>130</v>
      </c>
      <c r="B202" s="117">
        <f>+B200-B201</f>
        <v>0</v>
      </c>
      <c r="D202" s="513"/>
      <c r="E202" s="513"/>
      <c r="F202" s="514"/>
    </row>
    <row r="203" spans="1:6" ht="16.2" thickTop="1" x14ac:dyDescent="0.3">
      <c r="A203" s="79"/>
      <c r="B203"/>
      <c r="D203" s="122" t="s">
        <v>167</v>
      </c>
      <c r="E203" s="121"/>
      <c r="F203" s="118">
        <f>+B70</f>
        <v>4122398618.4499998</v>
      </c>
    </row>
    <row r="204" spans="1:6" x14ac:dyDescent="0.3">
      <c r="A204" s="79"/>
      <c r="B204"/>
      <c r="D204" s="122" t="s">
        <v>163</v>
      </c>
      <c r="E204" s="121"/>
      <c r="F204" s="119">
        <f>+F110</f>
        <v>550603000</v>
      </c>
    </row>
    <row r="205" spans="1:6" ht="16.2" thickBot="1" x14ac:dyDescent="0.35">
      <c r="A205" s="79"/>
      <c r="B205"/>
      <c r="D205" s="121"/>
      <c r="E205" s="121"/>
      <c r="F205" s="120">
        <f>+F204/F203</f>
        <v>0.13356374551838557</v>
      </c>
    </row>
    <row r="206" spans="1:6" ht="16.2" thickTop="1" x14ac:dyDescent="0.3">
      <c r="A206" s="80"/>
      <c r="B206" s="81"/>
      <c r="C206" s="81"/>
      <c r="D206" s="81"/>
      <c r="E206" s="81"/>
      <c r="F206" s="82"/>
    </row>
  </sheetData>
  <sheetProtection algorithmName="SHA-512" hashValue="90vyU+/1hFg95HwAoOCN4Qq4UvLKugr4TVcl9q8fKFR8RNgs9ANfRN3hODEjGJ0Aj39Y8f/mbyd3nXBAxOFLqQ==" saltValue="QoagSasfCtBmjxUpV4ePew==" spinCount="100000" sheet="1" objects="1" scenarios="1" formatCells="0" formatColumns="0" formatRows="0" insertColumns="0" insertRows="0" insertHyperlinks="0" deleteColumns="0" deleteRows="0"/>
  <mergeCells count="96">
    <mergeCell ref="A51:B51"/>
    <mergeCell ref="A53:F53"/>
    <mergeCell ref="A40:B40"/>
    <mergeCell ref="A36:F36"/>
    <mergeCell ref="A32:F32"/>
    <mergeCell ref="A35:F35"/>
    <mergeCell ref="A37:B37"/>
    <mergeCell ref="A38:B38"/>
    <mergeCell ref="A39:B39"/>
    <mergeCell ref="A41:B41"/>
    <mergeCell ref="A44:F44"/>
    <mergeCell ref="A46:F46"/>
    <mergeCell ref="A47:F47"/>
    <mergeCell ref="A48:B48"/>
    <mergeCell ref="A24:F24"/>
    <mergeCell ref="A25:F25"/>
    <mergeCell ref="A18:A19"/>
    <mergeCell ref="A31:F31"/>
    <mergeCell ref="A43:F43"/>
    <mergeCell ref="A1:F2"/>
    <mergeCell ref="A3:F3"/>
    <mergeCell ref="A9:F9"/>
    <mergeCell ref="C5:E5"/>
    <mergeCell ref="C6:E6"/>
    <mergeCell ref="C7:E7"/>
    <mergeCell ref="A11:F11"/>
    <mergeCell ref="A49:B49"/>
    <mergeCell ref="A50:B50"/>
    <mergeCell ref="A54:F54"/>
    <mergeCell ref="B56:C56"/>
    <mergeCell ref="D56:F58"/>
    <mergeCell ref="B57:C57"/>
    <mergeCell ref="B58:C58"/>
    <mergeCell ref="A26:B26"/>
    <mergeCell ref="A27:B27"/>
    <mergeCell ref="A28:B28"/>
    <mergeCell ref="A29:B29"/>
    <mergeCell ref="A21:F21"/>
    <mergeCell ref="A13:F13"/>
    <mergeCell ref="A14:F14"/>
    <mergeCell ref="A22:F22"/>
    <mergeCell ref="A61:F61"/>
    <mergeCell ref="A84:F84"/>
    <mergeCell ref="A85:F85"/>
    <mergeCell ref="A86:F86"/>
    <mergeCell ref="A90:B90"/>
    <mergeCell ref="A66:F66"/>
    <mergeCell ref="A67:F67"/>
    <mergeCell ref="A68:F68"/>
    <mergeCell ref="A79:F79"/>
    <mergeCell ref="A81:F81"/>
    <mergeCell ref="A80:F80"/>
    <mergeCell ref="A63:F63"/>
    <mergeCell ref="A132:F132"/>
    <mergeCell ref="A139:E139"/>
    <mergeCell ref="A126:F126"/>
    <mergeCell ref="A110:B110"/>
    <mergeCell ref="A121:B121"/>
    <mergeCell ref="A124:F124"/>
    <mergeCell ref="A125:F125"/>
    <mergeCell ref="A127:F127"/>
    <mergeCell ref="A130:F130"/>
    <mergeCell ref="A131:F131"/>
    <mergeCell ref="D195:F196"/>
    <mergeCell ref="D201:F202"/>
    <mergeCell ref="A189:F189"/>
    <mergeCell ref="A191:F191"/>
    <mergeCell ref="A140:E140"/>
    <mergeCell ref="B186:C186"/>
    <mergeCell ref="D186:F188"/>
    <mergeCell ref="B187:C187"/>
    <mergeCell ref="B188:C188"/>
    <mergeCell ref="A141:F141"/>
    <mergeCell ref="A142:F142"/>
    <mergeCell ref="A143:F143"/>
    <mergeCell ref="A144:F144"/>
    <mergeCell ref="A145:F145"/>
    <mergeCell ref="A147:F147"/>
    <mergeCell ref="B150:D150"/>
    <mergeCell ref="A184:F184"/>
    <mergeCell ref="B159:C159"/>
    <mergeCell ref="B162:C162"/>
    <mergeCell ref="B164:C164"/>
    <mergeCell ref="B167:C167"/>
    <mergeCell ref="A182:F182"/>
    <mergeCell ref="B151:D151"/>
    <mergeCell ref="B152:D152"/>
    <mergeCell ref="B153:C153"/>
    <mergeCell ref="B154:C154"/>
    <mergeCell ref="B157:C157"/>
    <mergeCell ref="A100:F100"/>
    <mergeCell ref="A102:F102"/>
    <mergeCell ref="A104:F104"/>
    <mergeCell ref="A105:F105"/>
    <mergeCell ref="A106:F106"/>
    <mergeCell ref="A101:F101"/>
  </mergeCells>
  <conditionalFormatting sqref="B202">
    <cfRule type="cellIs" dxfId="11" priority="4" operator="equal">
      <formula>0</formula>
    </cfRule>
    <cfRule type="cellIs" dxfId="10" priority="5" operator="lessThan">
      <formula>0</formula>
    </cfRule>
    <cfRule type="cellIs" dxfId="9" priority="6" operator="greaterThan">
      <formula>0</formula>
    </cfRule>
  </conditionalFormatting>
  <conditionalFormatting sqref="F168">
    <cfRule type="cellIs" dxfId="8" priority="1" operator="equal">
      <formula>0</formula>
    </cfRule>
    <cfRule type="cellIs" dxfId="7" priority="2" operator="lessThan">
      <formula>0</formula>
    </cfRule>
    <cfRule type="cellIs" dxfId="6" priority="3" operator="greaterThan">
      <formula>0</formula>
    </cfRule>
  </conditionalFormatting>
  <dataValidations disablePrompts="1" count="12">
    <dataValidation allowBlank="1" showInputMessage="1" showErrorMessage="1" promptTitle="Advertencia" prompt="Se recomienda leer cuidadosamente las indicaciones dispuestas en la parte inferior de esta tabla. " sqref="A134" xr:uid="{00000000-0002-0000-0800-000000000000}"/>
    <dataValidation allowBlank="1" showInputMessage="1" showErrorMessage="1" promptTitle="Advertencia" prompt="Esta tabla solo la deben completar la unidades ejecutoras que por Ley específica estén facultadas para estimar superávits." sqref="F151" xr:uid="{00000000-0002-0000-0800-000001000000}"/>
    <dataValidation allowBlank="1" showInputMessage="1" showErrorMessage="1" promptTitle="Advertencia" prompt="El nombre de la partida debe ser de acuerdo al Clasificador de los Ingresos del Sector Público. " sqref="B91:B93 B111 B172" xr:uid="{00000000-0002-0000-0800-000002000000}"/>
    <dataValidation allowBlank="1" showInputMessage="1" showErrorMessage="1" promptTitle="Advertencia" prompt="En este espacio se debe detallar el código correspondiente a la partida detallada y debe ser el código definido en el Clasificador de los Ingresos del Sector Público. " sqref="A91:A93 A111 A172" xr:uid="{00000000-0002-0000-0800-000003000000}"/>
    <dataValidation allowBlank="1" showInputMessage="1" showErrorMessage="1" promptTitle="Advertencia" prompt="El código debe ser el definido para la partida en particular y debe ser el código establecido en el Clasificador de los Ingresos del Sector Público. " sqref="A87 A107" xr:uid="{00000000-0002-0000-0800-000004000000}"/>
    <dataValidation allowBlank="1" showInputMessage="1" showErrorMessage="1" promptTitle="Advertencia" prompt="Se debe indicar el nombre de la partida de acuerdo al Clasificador de los Ingresos del Sector Público." sqref="B87" xr:uid="{00000000-0002-0000-0800-000005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31:F131" xr:uid="{00000000-0002-0000-0800-000006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5:F105" xr:uid="{00000000-0002-0000-0800-000007000000}"/>
    <dataValidation allowBlank="1" showInputMessage="1" showErrorMessage="1" promptTitle="Advertencia" prompt="Debe coincidir con el monto reportado en la Liquidación Prespuestaria 2023, caso contrario se debe justificar en el espacio de observaciones. " sqref="D163 D155:D156 D158:D159" xr:uid="{00000000-0002-0000-0800-000008000000}"/>
    <dataValidation allowBlank="1" showInputMessage="1" showErrorMessage="1" promptTitle="Recordatorio" prompt="El superávit libre debe ser reintegrado a más tardar el 31 de marzo,_x000a_de acuerdo al  Decreto Nº 43189-MTSS, artículo 66. " sqref="B156:B158 B160:B163 B165:B167" xr:uid="{00000000-0002-0000-0800-000009000000}"/>
    <dataValidation allowBlank="1" showInputMessage="1" showErrorMessage="1" promptTitle="Advertencia" prompt="Esta tabla solo la deben completar la unidades ejecutoras que por Ley específica estén facultadas para estimar y re presupuestar superávits." sqref="B151" xr:uid="{00000000-0002-0000-0800-00000A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6:F59" xr:uid="{00000000-0002-0000-0800-00000B000000}"/>
  </dataValidations>
  <hyperlinks>
    <hyperlink ref="A87" r:id="rId1" xr:uid="{00000000-0004-0000-0800-000000000000}"/>
    <hyperlink ref="A107" r:id="rId2" xr:uid="{00000000-0004-0000-0800-000001000000}"/>
    <hyperlink ref="B87" r:id="rId3" xr:uid="{00000000-0004-0000-0800-000002000000}"/>
    <hyperlink ref="B107" r:id="rId4" display="Nombre de la Partida presupuestaria" xr:uid="{00000000-0004-0000-0800-000003000000}"/>
  </hyperlinks>
  <printOptions horizontalCentered="1"/>
  <pageMargins left="0.11811023622047245" right="0.11811023622047245" top="0.11811023622047245" bottom="0.31496062992125984" header="0.11811023622047245" footer="0.11811023622047245"/>
  <pageSetup scale="51" orientation="portrait" r:id="rId5"/>
  <headerFooter>
    <oddFooter>&amp;L&amp;"Palatino Linotype,Normal"&amp;K979797&amp;D&amp;C&amp;"Palatino Linotype,Normal"&amp;K979797Reporte de ejecución programática y presupuestaria (III Trimestre)&amp;R&amp;"Palatino Linotype,Normal"&amp;K979797&amp;P</oddFooter>
  </headerFooter>
  <rowBreaks count="2" manualBreakCount="2">
    <brk id="60" max="16383" man="1"/>
    <brk id="127" max="5" man="1"/>
  </rowBreaks>
  <ignoredErrors>
    <ignoredError sqref="F16:F19" evalError="1"/>
  </ignoredErrors>
  <drawing r:id="rId6"/>
  <legacyDrawing r:id="rId7"/>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82951"/>
  </sheetPr>
  <dimension ref="A1:F100"/>
  <sheetViews>
    <sheetView showGridLines="0" zoomScale="80" zoomScaleNormal="80" zoomScaleSheetLayoutView="100" workbookViewId="0">
      <selection sqref="A1:F2"/>
    </sheetView>
  </sheetViews>
  <sheetFormatPr baseColWidth="10" defaultColWidth="11.44140625" defaultRowHeight="15.6" x14ac:dyDescent="0.3"/>
  <cols>
    <col min="1" max="1" width="36.5546875" style="17" customWidth="1"/>
    <col min="2" max="2" width="27.44140625" style="17" customWidth="1"/>
    <col min="3" max="6" width="20.6640625" style="17" customWidth="1"/>
    <col min="7" max="16384" width="11.44140625" style="17"/>
  </cols>
  <sheetData>
    <row r="1" spans="1:6" ht="18" customHeight="1" x14ac:dyDescent="0.3">
      <c r="A1" s="581" t="s">
        <v>114</v>
      </c>
      <c r="B1" s="581"/>
      <c r="C1" s="581"/>
      <c r="D1" s="581"/>
      <c r="E1" s="581"/>
      <c r="F1" s="581"/>
    </row>
    <row r="2" spans="1:6" ht="18" customHeight="1" x14ac:dyDescent="0.3">
      <c r="A2" s="581"/>
      <c r="B2" s="581"/>
      <c r="C2" s="581"/>
      <c r="D2" s="581"/>
      <c r="E2" s="581"/>
      <c r="F2" s="581"/>
    </row>
    <row r="3" spans="1:6" ht="18" customHeight="1" x14ac:dyDescent="0.3">
      <c r="A3" s="587" t="s">
        <v>220</v>
      </c>
      <c r="B3" s="587"/>
      <c r="C3" s="587"/>
      <c r="D3" s="587"/>
      <c r="E3" s="587"/>
      <c r="F3" s="587"/>
    </row>
    <row r="4" spans="1:6" ht="18" customHeight="1" thickBot="1" x14ac:dyDescent="0.35"/>
    <row r="5" spans="1:6" ht="18" customHeight="1" x14ac:dyDescent="0.3">
      <c r="A5" s="174"/>
      <c r="B5" s="103" t="s">
        <v>22</v>
      </c>
      <c r="C5" s="619" t="str">
        <f>+'1T'!C5</f>
        <v>Becas Postsecundaria</v>
      </c>
      <c r="D5" s="620"/>
      <c r="E5" s="621"/>
    </row>
    <row r="6" spans="1:6" x14ac:dyDescent="0.3">
      <c r="A6" s="174"/>
      <c r="B6" s="105" t="s">
        <v>33</v>
      </c>
      <c r="C6" s="622" t="str">
        <f>+'1T'!C6</f>
        <v>Ministerio de Educación Pública (MEP)</v>
      </c>
      <c r="D6" s="623"/>
      <c r="E6" s="624"/>
    </row>
    <row r="7" spans="1:6" ht="21" customHeight="1" thickBot="1" x14ac:dyDescent="0.35">
      <c r="A7" s="174"/>
      <c r="B7" s="108" t="s">
        <v>34</v>
      </c>
      <c r="C7" s="625" t="str">
        <f>+'1T'!C7</f>
        <v>Dirección de Programas de Equidad</v>
      </c>
      <c r="D7" s="626"/>
      <c r="E7" s="627"/>
    </row>
    <row r="8" spans="1:6" x14ac:dyDescent="0.3">
      <c r="A8" s="174"/>
      <c r="B8" s="4"/>
      <c r="C8" s="4"/>
      <c r="D8" s="4"/>
      <c r="E8" s="4"/>
      <c r="F8" s="4"/>
    </row>
    <row r="9" spans="1:6" ht="19.8" x14ac:dyDescent="0.3">
      <c r="A9" s="550" t="s">
        <v>221</v>
      </c>
      <c r="B9" s="550"/>
      <c r="C9" s="550"/>
      <c r="D9" s="550"/>
      <c r="E9" s="550"/>
      <c r="F9" s="550"/>
    </row>
    <row r="10" spans="1:6" ht="15" customHeight="1" x14ac:dyDescent="0.3"/>
    <row r="11" spans="1:6" x14ac:dyDescent="0.3">
      <c r="A11" s="628" t="s">
        <v>36</v>
      </c>
      <c r="B11" s="628"/>
      <c r="C11" s="628"/>
      <c r="D11" s="628"/>
      <c r="E11" s="628"/>
      <c r="F11" s="628"/>
    </row>
    <row r="12" spans="1:6" x14ac:dyDescent="0.3">
      <c r="A12" s="628" t="s">
        <v>19</v>
      </c>
      <c r="B12" s="628"/>
      <c r="C12" s="628"/>
      <c r="D12" s="628"/>
      <c r="E12" s="628"/>
      <c r="F12" s="628"/>
    </row>
    <row r="13" spans="1:6" ht="35.1" customHeight="1" x14ac:dyDescent="0.3">
      <c r="A13" s="175" t="s">
        <v>17</v>
      </c>
      <c r="B13" s="63" t="s">
        <v>18</v>
      </c>
      <c r="C13" s="175" t="s">
        <v>80</v>
      </c>
      <c r="D13" s="63" t="s">
        <v>81</v>
      </c>
      <c r="E13" s="63" t="s">
        <v>82</v>
      </c>
      <c r="F13" s="176" t="s">
        <v>222</v>
      </c>
    </row>
    <row r="14" spans="1:6" ht="18" customHeight="1" x14ac:dyDescent="0.3">
      <c r="A14" s="218" t="s">
        <v>16</v>
      </c>
      <c r="B14" s="60"/>
      <c r="C14" s="221">
        <f>+C16</f>
        <v>1978</v>
      </c>
      <c r="D14" s="221">
        <f t="shared" ref="D14:F14" si="0">+D16</f>
        <v>3060.6666666666665</v>
      </c>
      <c r="E14" s="221">
        <f t="shared" si="0"/>
        <v>3326</v>
      </c>
      <c r="F14" s="221">
        <f t="shared" si="0"/>
        <v>2788.2222222222222</v>
      </c>
    </row>
    <row r="15" spans="1:6" ht="15" customHeight="1" x14ac:dyDescent="0.3">
      <c r="A15" s="9"/>
      <c r="B15" s="10"/>
      <c r="C15" s="222"/>
      <c r="D15" s="222"/>
      <c r="E15" s="231"/>
      <c r="F15" s="222"/>
    </row>
    <row r="16" spans="1:6" ht="18" customHeight="1" x14ac:dyDescent="0.35">
      <c r="A16" s="632" t="s">
        <v>278</v>
      </c>
      <c r="B16" s="220" t="s">
        <v>279</v>
      </c>
      <c r="C16" s="223">
        <f>+'1T'!F18</f>
        <v>1978</v>
      </c>
      <c r="D16" s="223">
        <f>+'2T'!F18</f>
        <v>3060.6666666666665</v>
      </c>
      <c r="E16" s="231">
        <f>+'3T'!F18</f>
        <v>3326</v>
      </c>
      <c r="F16" s="225">
        <f>+AVERAGE(C16:E16)</f>
        <v>2788.2222222222222</v>
      </c>
    </row>
    <row r="17" spans="1:6" ht="18" customHeight="1" x14ac:dyDescent="0.35">
      <c r="A17" s="633"/>
      <c r="B17" s="220" t="s">
        <v>280</v>
      </c>
      <c r="C17" s="223">
        <f>+'1T'!F19</f>
        <v>5860</v>
      </c>
      <c r="D17" s="223">
        <f>+'2T'!F19</f>
        <v>10917</v>
      </c>
      <c r="E17" s="231">
        <f>+'3T'!F19</f>
        <v>7613</v>
      </c>
      <c r="F17" s="232">
        <f>+SUM(C17:E17)</f>
        <v>24390</v>
      </c>
    </row>
    <row r="18" spans="1:6" x14ac:dyDescent="0.3">
      <c r="A18" s="98" t="s">
        <v>154</v>
      </c>
      <c r="B18" s="216" t="s">
        <v>155</v>
      </c>
      <c r="C18" s="97"/>
      <c r="D18" s="97"/>
      <c r="E18" s="97"/>
    </row>
    <row r="19" spans="1:6" ht="50.1" customHeight="1" x14ac:dyDescent="0.3">
      <c r="A19" s="629" t="s">
        <v>104</v>
      </c>
      <c r="B19" s="630"/>
      <c r="C19" s="630"/>
      <c r="D19" s="630"/>
      <c r="E19" s="630"/>
      <c r="F19" s="631"/>
    </row>
    <row r="20" spans="1:6" ht="17.25" customHeight="1" x14ac:dyDescent="0.3">
      <c r="A20" s="20"/>
      <c r="B20" s="20"/>
      <c r="C20" s="20"/>
      <c r="D20" s="21"/>
      <c r="E20" s="21"/>
    </row>
    <row r="21" spans="1:6" ht="18" customHeight="1" x14ac:dyDescent="0.3">
      <c r="A21" s="628" t="s">
        <v>37</v>
      </c>
      <c r="B21" s="628"/>
      <c r="C21" s="628"/>
      <c r="D21" s="628"/>
      <c r="E21" s="628"/>
    </row>
    <row r="22" spans="1:6" ht="18" customHeight="1" x14ac:dyDescent="0.3">
      <c r="A22" s="628" t="s">
        <v>20</v>
      </c>
      <c r="B22" s="628"/>
      <c r="C22" s="628"/>
      <c r="D22" s="628"/>
      <c r="E22" s="628"/>
    </row>
    <row r="23" spans="1:6" ht="35.1" customHeight="1" x14ac:dyDescent="0.3">
      <c r="A23" s="175" t="s">
        <v>21</v>
      </c>
      <c r="B23" s="155" t="s">
        <v>80</v>
      </c>
      <c r="C23" s="155" t="s">
        <v>81</v>
      </c>
      <c r="D23" s="155" t="s">
        <v>82</v>
      </c>
      <c r="E23" s="155" t="s">
        <v>222</v>
      </c>
    </row>
    <row r="24" spans="1:6" ht="18" customHeight="1" x14ac:dyDescent="0.3">
      <c r="A24" s="218" t="s">
        <v>16</v>
      </c>
      <c r="B24" s="67">
        <f>+B26</f>
        <v>418862600</v>
      </c>
      <c r="C24" s="67">
        <f t="shared" ref="C24:E24" si="1">+C26</f>
        <v>799812600</v>
      </c>
      <c r="D24" s="67">
        <f t="shared" si="1"/>
        <v>550603000</v>
      </c>
      <c r="E24" s="67">
        <f t="shared" si="1"/>
        <v>1769278200</v>
      </c>
    </row>
    <row r="25" spans="1:6" ht="15" customHeight="1" x14ac:dyDescent="0.3">
      <c r="A25" s="227"/>
      <c r="B25" s="228"/>
      <c r="C25" s="228"/>
      <c r="D25" s="229"/>
      <c r="E25" s="228"/>
    </row>
    <row r="26" spans="1:6" ht="18" customHeight="1" x14ac:dyDescent="0.3">
      <c r="A26" s="50" t="s">
        <v>278</v>
      </c>
      <c r="B26" s="51">
        <f>+'1T'!F30</f>
        <v>418862600</v>
      </c>
      <c r="C26" s="32">
        <f>+'2T'!F30</f>
        <v>799812600</v>
      </c>
      <c r="D26" s="226">
        <f>+'3T'!F29</f>
        <v>550603000</v>
      </c>
      <c r="E26" s="230">
        <f>+B26+C26+D26</f>
        <v>1769278200</v>
      </c>
    </row>
    <row r="27" spans="1:6" ht="15" customHeight="1" x14ac:dyDescent="0.3">
      <c r="A27" s="98" t="s">
        <v>154</v>
      </c>
      <c r="B27" s="216" t="s">
        <v>155</v>
      </c>
      <c r="C27" s="177"/>
      <c r="D27" s="177"/>
    </row>
    <row r="28" spans="1:6" ht="50.1" customHeight="1" x14ac:dyDescent="0.3">
      <c r="A28" s="629" t="s">
        <v>104</v>
      </c>
      <c r="B28" s="630"/>
      <c r="C28" s="630"/>
      <c r="D28" s="630"/>
      <c r="E28" s="631"/>
    </row>
    <row r="29" spans="1:6" ht="15" customHeight="1" x14ac:dyDescent="0.3">
      <c r="A29" s="244"/>
      <c r="B29" s="244"/>
      <c r="C29" s="244"/>
      <c r="D29" s="244"/>
      <c r="E29" s="244"/>
    </row>
    <row r="30" spans="1:6" ht="21" customHeight="1" x14ac:dyDescent="0.3">
      <c r="A30" s="550" t="s">
        <v>312</v>
      </c>
      <c r="B30" s="550"/>
      <c r="C30" s="550"/>
      <c r="D30" s="550"/>
      <c r="E30" s="550"/>
    </row>
    <row r="31" spans="1:6" customFormat="1" ht="9.9" customHeight="1" x14ac:dyDescent="0.3"/>
    <row r="32" spans="1:6" ht="18" customHeight="1" x14ac:dyDescent="0.3">
      <c r="A32" s="538" t="s">
        <v>70</v>
      </c>
      <c r="B32" s="538"/>
      <c r="C32" s="538"/>
      <c r="D32" s="538"/>
      <c r="E32" s="538"/>
      <c r="F32" s="210"/>
    </row>
    <row r="33" spans="1:6" ht="18" customHeight="1" x14ac:dyDescent="0.3">
      <c r="A33" s="538" t="s">
        <v>71</v>
      </c>
      <c r="B33" s="538"/>
      <c r="C33" s="538"/>
      <c r="D33" s="538"/>
      <c r="E33" s="538"/>
    </row>
    <row r="34" spans="1:6" s="270" customFormat="1" ht="15" customHeight="1" x14ac:dyDescent="0.3">
      <c r="A34" s="593" t="s">
        <v>51</v>
      </c>
      <c r="B34" s="593"/>
      <c r="C34" s="593"/>
      <c r="D34" s="593"/>
      <c r="E34" s="593"/>
    </row>
    <row r="35" spans="1:6" ht="34.5" customHeight="1" x14ac:dyDescent="0.3">
      <c r="A35" s="65" t="s">
        <v>69</v>
      </c>
      <c r="B35" s="65" t="s">
        <v>80</v>
      </c>
      <c r="C35" s="65" t="s">
        <v>81</v>
      </c>
      <c r="D35" s="206" t="s">
        <v>82</v>
      </c>
      <c r="E35" s="207" t="s">
        <v>222</v>
      </c>
      <c r="F35" s="179"/>
    </row>
    <row r="36" spans="1:6" ht="21" customHeight="1" x14ac:dyDescent="0.3">
      <c r="A36" s="84" t="s">
        <v>72</v>
      </c>
      <c r="B36" s="85">
        <v>0</v>
      </c>
      <c r="C36" s="85">
        <f>+B40</f>
        <v>611737054</v>
      </c>
      <c r="D36" s="85">
        <f>+C40</f>
        <v>196313038.88</v>
      </c>
      <c r="E36" s="211">
        <v>0</v>
      </c>
      <c r="F36" s="179"/>
    </row>
    <row r="37" spans="1:6" ht="21" customHeight="1" x14ac:dyDescent="0.3">
      <c r="A37" s="84" t="s">
        <v>73</v>
      </c>
      <c r="B37" s="85">
        <f>+'1T'!F98</f>
        <v>1030599654</v>
      </c>
      <c r="C37" s="85">
        <f>+'2T'!F95</f>
        <v>384388584.88</v>
      </c>
      <c r="D37" s="85">
        <f>+'3T'!F90</f>
        <v>977557147.80000007</v>
      </c>
      <c r="E37" s="211">
        <f>+B37+C37+D37</f>
        <v>2392545386.6800003</v>
      </c>
      <c r="F37" s="179"/>
    </row>
    <row r="38" spans="1:6" ht="21" customHeight="1" x14ac:dyDescent="0.3">
      <c r="A38" s="84" t="s">
        <v>98</v>
      </c>
      <c r="B38" s="85">
        <f>+B36+B37</f>
        <v>1030599654</v>
      </c>
      <c r="C38" s="85">
        <f>+C36+C37</f>
        <v>996125638.88</v>
      </c>
      <c r="D38" s="85">
        <f>+D36+D37</f>
        <v>1173870186.6800001</v>
      </c>
      <c r="E38" s="212">
        <f>+D38</f>
        <v>1173870186.6800001</v>
      </c>
      <c r="F38" s="179"/>
    </row>
    <row r="39" spans="1:6" ht="21" customHeight="1" x14ac:dyDescent="0.3">
      <c r="A39" s="84" t="s">
        <v>143</v>
      </c>
      <c r="B39" s="85">
        <f>+'1T'!F121</f>
        <v>418862600</v>
      </c>
      <c r="C39" s="85">
        <f>+'2T'!F117</f>
        <v>799812600</v>
      </c>
      <c r="D39" s="85">
        <f>+'3T'!F110</f>
        <v>550603000</v>
      </c>
      <c r="E39" s="212">
        <f>+D39</f>
        <v>550603000</v>
      </c>
      <c r="F39" s="179"/>
    </row>
    <row r="40" spans="1:6" ht="21" customHeight="1" x14ac:dyDescent="0.3">
      <c r="A40" s="84" t="s">
        <v>99</v>
      </c>
      <c r="B40" s="85">
        <f>+B38-B39</f>
        <v>611737054</v>
      </c>
      <c r="C40" s="85">
        <f>+C38-C39</f>
        <v>196313038.88</v>
      </c>
      <c r="D40" s="85">
        <f>+D38-D39</f>
        <v>623267186.68000007</v>
      </c>
      <c r="E40" s="213">
        <f>+E38-E39</f>
        <v>623267186.68000007</v>
      </c>
      <c r="F40" s="179"/>
    </row>
    <row r="41" spans="1:6" ht="9.9" customHeight="1" x14ac:dyDescent="0.3">
      <c r="A41" s="591" t="s">
        <v>42</v>
      </c>
      <c r="B41" s="591"/>
      <c r="C41" s="591"/>
      <c r="D41" s="591"/>
    </row>
    <row r="42" spans="1:6" ht="9.9" customHeight="1" x14ac:dyDescent="0.3">
      <c r="A42" s="178"/>
      <c r="B42" s="178"/>
      <c r="C42" s="178"/>
      <c r="D42" s="178"/>
    </row>
    <row r="43" spans="1:6" ht="9.9" customHeight="1" x14ac:dyDescent="0.3">
      <c r="A43" s="178"/>
      <c r="B43" s="178"/>
      <c r="C43" s="178"/>
      <c r="D43" s="178"/>
    </row>
    <row r="44" spans="1:6" ht="9.9" customHeight="1" x14ac:dyDescent="0.3">
      <c r="A44" s="178"/>
      <c r="B44" s="178"/>
      <c r="C44" s="178"/>
      <c r="D44" s="178"/>
    </row>
    <row r="45" spans="1:6" x14ac:dyDescent="0.3">
      <c r="A45" s="508" t="s">
        <v>113</v>
      </c>
      <c r="B45" s="508"/>
      <c r="C45" s="508"/>
      <c r="D45" s="508"/>
      <c r="E45" s="508"/>
      <c r="F45" s="508"/>
    </row>
    <row r="100" spans="1:1" x14ac:dyDescent="0.3"/>
  </sheetData>
  <mergeCells count="19">
    <mergeCell ref="A45:F45"/>
    <mergeCell ref="A12:F12"/>
    <mergeCell ref="A11:F11"/>
    <mergeCell ref="A19:F19"/>
    <mergeCell ref="A21:E21"/>
    <mergeCell ref="A22:E22"/>
    <mergeCell ref="A28:E28"/>
    <mergeCell ref="A32:E32"/>
    <mergeCell ref="A33:E33"/>
    <mergeCell ref="A34:E34"/>
    <mergeCell ref="A41:D41"/>
    <mergeCell ref="A16:A17"/>
    <mergeCell ref="A30:E30"/>
    <mergeCell ref="A1:F2"/>
    <mergeCell ref="A3:F3"/>
    <mergeCell ref="A9:F9"/>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36" xr:uid="{00000000-0002-0000-0900-000000000000}"/>
  </dataValidations>
  <printOptions horizontalCentered="1"/>
  <pageMargins left="0.11811023622047245" right="0.11811023622047245" top="0.55118110236220474" bottom="0.55118110236220474" header="0.19685039370078741" footer="0.31496062992125984"/>
  <pageSetup scale="65" orientation="portrait" r:id="rId1"/>
  <headerFooter>
    <oddFooter>&amp;L&amp;"Palatino Linotype,Normal"&amp;K979797&amp;D&amp;C&amp;"Palatino Linotype,Normal"&amp;K979797Reporte ejecución programática y presupuestaria (III trimestre acumulado)&amp;R&amp;"Palatino Linotype,Normal"&amp;K979797&amp;P</oddFooter>
  </headerFooter>
  <ignoredErrors>
    <ignoredError sqref="C14:F17" evalError="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79797"/>
  </sheetPr>
  <dimension ref="A1:L662"/>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3" customWidth="1"/>
    <col min="2" max="2" width="28.109375" style="23" customWidth="1"/>
    <col min="3" max="3" width="19.6640625" style="23" customWidth="1"/>
    <col min="4" max="4" width="25.6640625" style="23" customWidth="1"/>
    <col min="5" max="5" width="19.6640625" style="23" customWidth="1"/>
    <col min="6" max="6" width="34.44140625" style="23" customWidth="1"/>
    <col min="7" max="7" width="11.44140625" style="17"/>
    <col min="8" max="8" width="15.33203125" style="17" bestFit="1" customWidth="1"/>
    <col min="9" max="16384" width="11.44140625" style="17"/>
  </cols>
  <sheetData>
    <row r="1" spans="1:6" s="300" customFormat="1" ht="26.4" customHeight="1" x14ac:dyDescent="0.3">
      <c r="A1" s="648" t="s">
        <v>114</v>
      </c>
      <c r="B1" s="648"/>
      <c r="C1" s="648"/>
      <c r="D1" s="648"/>
      <c r="E1" s="648"/>
      <c r="F1" s="648"/>
    </row>
    <row r="2" spans="1:6" s="300" customFormat="1" ht="19.2" customHeight="1" x14ac:dyDescent="0.3">
      <c r="A2" s="648"/>
      <c r="B2" s="648"/>
      <c r="C2" s="648"/>
      <c r="D2" s="648"/>
      <c r="E2" s="648"/>
      <c r="F2" s="648"/>
    </row>
    <row r="3" spans="1:6" s="300" customFormat="1" ht="17.399999999999999" x14ac:dyDescent="0.3">
      <c r="A3" s="649" t="s">
        <v>150</v>
      </c>
      <c r="B3" s="649"/>
      <c r="C3" s="649"/>
      <c r="D3" s="649"/>
      <c r="E3" s="649"/>
      <c r="F3" s="649"/>
    </row>
    <row r="4" spans="1:6" s="300" customFormat="1" ht="9.9" customHeight="1" thickBot="1" x14ac:dyDescent="0.35">
      <c r="A4" s="432"/>
      <c r="B4" s="432"/>
      <c r="C4" s="432"/>
      <c r="D4" s="432"/>
      <c r="E4" s="432"/>
      <c r="F4" s="432"/>
    </row>
    <row r="5" spans="1:6" s="300" customFormat="1" ht="18" customHeight="1" x14ac:dyDescent="0.3">
      <c r="A5" s="433"/>
      <c r="B5" s="434" t="s">
        <v>22</v>
      </c>
      <c r="C5" s="650" t="str">
        <f>+'1T'!C5</f>
        <v>Becas Postsecundaria</v>
      </c>
      <c r="D5" s="651"/>
      <c r="E5" s="652"/>
    </row>
    <row r="6" spans="1:6" s="300" customFormat="1" ht="18" customHeight="1" x14ac:dyDescent="0.3">
      <c r="A6" s="435"/>
      <c r="B6" s="436" t="s">
        <v>33</v>
      </c>
      <c r="C6" s="653" t="str">
        <f>+'1T'!C6</f>
        <v>Ministerio de Educación Pública (MEP)</v>
      </c>
      <c r="D6" s="654"/>
      <c r="E6" s="655"/>
      <c r="F6" s="437"/>
    </row>
    <row r="7" spans="1:6" s="300" customFormat="1" ht="18" customHeight="1" thickBot="1" x14ac:dyDescent="0.35">
      <c r="A7" s="435"/>
      <c r="B7" s="438" t="s">
        <v>34</v>
      </c>
      <c r="C7" s="656" t="str">
        <f>+'1T'!C7</f>
        <v>Dirección de Programas de Equidad</v>
      </c>
      <c r="D7" s="657"/>
      <c r="E7" s="658"/>
      <c r="F7" s="437"/>
    </row>
    <row r="8" spans="1:6" s="300" customFormat="1" ht="9.9" customHeight="1" x14ac:dyDescent="0.3">
      <c r="A8" s="439"/>
      <c r="B8" s="373"/>
      <c r="C8" s="373"/>
      <c r="D8" s="373"/>
      <c r="E8" s="373"/>
      <c r="F8" s="373"/>
    </row>
    <row r="9" spans="1:6" s="300" customFormat="1" ht="21.9" customHeight="1" x14ac:dyDescent="0.3">
      <c r="A9" s="567" t="s">
        <v>35</v>
      </c>
      <c r="B9" s="567"/>
      <c r="C9" s="567"/>
      <c r="D9" s="567"/>
      <c r="E9" s="567"/>
      <c r="F9" s="567"/>
    </row>
    <row r="10" spans="1:6" s="313" customFormat="1" ht="17.399999999999999" x14ac:dyDescent="0.3">
      <c r="A10" s="301"/>
      <c r="B10" s="301"/>
      <c r="C10" s="301"/>
      <c r="D10" s="301"/>
      <c r="E10" s="301"/>
      <c r="F10" s="301"/>
    </row>
    <row r="11" spans="1:6" s="300" customFormat="1" ht="50.25" customHeight="1" x14ac:dyDescent="0.3">
      <c r="A11" s="577" t="s">
        <v>271</v>
      </c>
      <c r="B11" s="577"/>
      <c r="C11" s="577"/>
      <c r="D11" s="577"/>
      <c r="E11" s="577"/>
      <c r="F11" s="577"/>
    </row>
    <row r="12" spans="1:6" s="313" customFormat="1" ht="17.399999999999999" x14ac:dyDescent="0.3">
      <c r="A12" s="301"/>
      <c r="B12" s="301"/>
      <c r="C12" s="301"/>
      <c r="D12" s="301"/>
      <c r="E12" s="301"/>
      <c r="F12" s="301"/>
    </row>
    <row r="13" spans="1:6" s="313" customFormat="1" ht="16.95" customHeight="1" x14ac:dyDescent="0.3">
      <c r="A13" s="583" t="s">
        <v>36</v>
      </c>
      <c r="B13" s="583"/>
      <c r="C13" s="583"/>
      <c r="D13" s="583"/>
      <c r="E13" s="583"/>
      <c r="F13" s="583"/>
    </row>
    <row r="14" spans="1:6" s="313" customFormat="1" ht="16.95" customHeight="1" x14ac:dyDescent="0.3">
      <c r="A14" s="583" t="s">
        <v>19</v>
      </c>
      <c r="B14" s="583"/>
      <c r="C14" s="583"/>
      <c r="D14" s="583"/>
      <c r="E14" s="583"/>
      <c r="F14" s="583"/>
    </row>
    <row r="15" spans="1:6" s="300" customFormat="1" ht="18" customHeight="1" x14ac:dyDescent="0.3">
      <c r="A15" s="302" t="s">
        <v>17</v>
      </c>
      <c r="B15" s="303" t="s">
        <v>18</v>
      </c>
      <c r="C15" s="303" t="s">
        <v>14</v>
      </c>
      <c r="D15" s="303" t="s">
        <v>15</v>
      </c>
      <c r="E15" s="303" t="s">
        <v>78</v>
      </c>
      <c r="F15" s="302" t="s">
        <v>12</v>
      </c>
    </row>
    <row r="16" spans="1:6" s="300" customFormat="1" ht="16.95" customHeight="1" x14ac:dyDescent="0.3">
      <c r="A16" s="304" t="s">
        <v>16</v>
      </c>
      <c r="B16" s="305"/>
      <c r="C16" s="306">
        <f>+C18</f>
        <v>4136</v>
      </c>
      <c r="D16" s="306">
        <f t="shared" ref="D16:E16" si="0">+D18</f>
        <v>4316</v>
      </c>
      <c r="E16" s="306">
        <f t="shared" si="0"/>
        <v>4316</v>
      </c>
      <c r="F16" s="306">
        <f>+F18</f>
        <v>4256</v>
      </c>
    </row>
    <row r="17" spans="1:6" s="300" customFormat="1" ht="15" customHeight="1" x14ac:dyDescent="0.3">
      <c r="A17" s="307"/>
      <c r="B17" s="308"/>
      <c r="C17" s="309"/>
      <c r="D17" s="309"/>
      <c r="E17" s="309"/>
      <c r="F17" s="309"/>
    </row>
    <row r="18" spans="1:6" s="313" customFormat="1" ht="16.95" customHeight="1" x14ac:dyDescent="0.35">
      <c r="A18" s="588" t="s">
        <v>278</v>
      </c>
      <c r="B18" s="310" t="s">
        <v>279</v>
      </c>
      <c r="C18" s="311">
        <v>4136</v>
      </c>
      <c r="D18" s="311">
        <v>4316</v>
      </c>
      <c r="E18" s="311">
        <v>4316</v>
      </c>
      <c r="F18" s="312">
        <f>+AVERAGE(C18:E18)</f>
        <v>4256</v>
      </c>
    </row>
    <row r="19" spans="1:6" s="313" customFormat="1" ht="16.95" customHeight="1" x14ac:dyDescent="0.35">
      <c r="A19" s="589"/>
      <c r="B19" s="310" t="s">
        <v>280</v>
      </c>
      <c r="C19" s="311">
        <v>4401</v>
      </c>
      <c r="D19" s="311">
        <v>3644</v>
      </c>
      <c r="E19" s="311">
        <v>4434</v>
      </c>
      <c r="F19" s="312">
        <f>+SUM(C19:E19)</f>
        <v>12479</v>
      </c>
    </row>
    <row r="20" spans="1:6" s="300" customFormat="1" x14ac:dyDescent="0.3">
      <c r="A20" s="314" t="s">
        <v>154</v>
      </c>
      <c r="B20" s="315" t="s">
        <v>349</v>
      </c>
      <c r="C20" s="315"/>
      <c r="D20" s="315"/>
      <c r="E20" s="316"/>
      <c r="F20" s="316"/>
    </row>
    <row r="21" spans="1:6" s="300" customFormat="1" ht="35.1" hidden="1" customHeight="1" x14ac:dyDescent="0.3">
      <c r="A21" s="578" t="s">
        <v>272</v>
      </c>
      <c r="B21" s="579"/>
      <c r="C21" s="579"/>
      <c r="D21" s="579"/>
      <c r="E21" s="579"/>
      <c r="F21" s="580"/>
    </row>
    <row r="22" spans="1:6" s="300" customFormat="1" ht="375" customHeight="1" x14ac:dyDescent="0.3">
      <c r="A22" s="548" t="s">
        <v>356</v>
      </c>
      <c r="B22" s="548"/>
      <c r="C22" s="548"/>
      <c r="D22" s="548"/>
      <c r="E22" s="548"/>
      <c r="F22" s="548"/>
    </row>
    <row r="23" spans="1:6" s="300" customFormat="1" ht="16.95" customHeight="1" x14ac:dyDescent="0.3">
      <c r="A23" s="318"/>
      <c r="B23" s="318"/>
      <c r="C23" s="318"/>
      <c r="D23" s="319"/>
      <c r="E23" s="319"/>
      <c r="F23" s="320"/>
    </row>
    <row r="24" spans="1:6" s="300" customFormat="1" ht="16.95" customHeight="1" x14ac:dyDescent="0.3">
      <c r="A24" s="583" t="s">
        <v>37</v>
      </c>
      <c r="B24" s="583"/>
      <c r="C24" s="583"/>
      <c r="D24" s="583"/>
      <c r="E24" s="583"/>
      <c r="F24" s="583"/>
    </row>
    <row r="25" spans="1:6" s="300" customFormat="1" ht="16.95" customHeight="1" x14ac:dyDescent="0.3">
      <c r="A25" s="583" t="s">
        <v>20</v>
      </c>
      <c r="B25" s="583"/>
      <c r="C25" s="583"/>
      <c r="D25" s="583"/>
      <c r="E25" s="583"/>
      <c r="F25" s="583"/>
    </row>
    <row r="26" spans="1:6" s="300" customFormat="1" ht="18" customHeight="1" x14ac:dyDescent="0.3">
      <c r="A26" s="554" t="s">
        <v>17</v>
      </c>
      <c r="B26" s="582"/>
      <c r="C26" s="303" t="s">
        <v>14</v>
      </c>
      <c r="D26" s="303" t="s">
        <v>15</v>
      </c>
      <c r="E26" s="303" t="s">
        <v>78</v>
      </c>
      <c r="F26" s="302" t="s">
        <v>12</v>
      </c>
    </row>
    <row r="27" spans="1:6" s="300" customFormat="1" ht="16.95" customHeight="1" x14ac:dyDescent="0.3">
      <c r="A27" s="584" t="s">
        <v>16</v>
      </c>
      <c r="B27" s="584"/>
      <c r="C27" s="321">
        <f>+C29</f>
        <v>323475000</v>
      </c>
      <c r="D27" s="321">
        <f t="shared" ref="D27:F27" si="1">+D29</f>
        <v>269692000</v>
      </c>
      <c r="E27" s="321">
        <f t="shared" si="1"/>
        <v>333358800</v>
      </c>
      <c r="F27" s="321">
        <f t="shared" si="1"/>
        <v>926525800</v>
      </c>
    </row>
    <row r="28" spans="1:6" s="300" customFormat="1" ht="15" customHeight="1" x14ac:dyDescent="0.3">
      <c r="A28" s="585"/>
      <c r="B28" s="585"/>
      <c r="C28" s="322"/>
      <c r="D28" s="322"/>
      <c r="E28" s="322"/>
      <c r="F28" s="322"/>
    </row>
    <row r="29" spans="1:6" s="300" customFormat="1" ht="16.95" customHeight="1" x14ac:dyDescent="0.3">
      <c r="A29" s="586" t="s">
        <v>278</v>
      </c>
      <c r="B29" s="586"/>
      <c r="C29" s="323">
        <v>323475000</v>
      </c>
      <c r="D29" s="323">
        <v>269692000</v>
      </c>
      <c r="E29" s="323">
        <v>333358800</v>
      </c>
      <c r="F29" s="324">
        <f>+C29+D29+E29</f>
        <v>926525800</v>
      </c>
    </row>
    <row r="30" spans="1:6" s="300" customFormat="1" ht="15" customHeight="1" x14ac:dyDescent="0.3">
      <c r="A30" s="314" t="s">
        <v>154</v>
      </c>
      <c r="B30" s="315" t="s">
        <v>350</v>
      </c>
      <c r="C30" s="316"/>
      <c r="D30" s="316"/>
      <c r="E30" s="316"/>
      <c r="F30" s="316"/>
    </row>
    <row r="31" spans="1:6" s="300" customFormat="1" ht="35.1" hidden="1" customHeight="1" x14ac:dyDescent="0.3">
      <c r="A31" s="578" t="s">
        <v>272</v>
      </c>
      <c r="B31" s="579"/>
      <c r="C31" s="579"/>
      <c r="D31" s="579"/>
      <c r="E31" s="579"/>
      <c r="F31" s="580"/>
    </row>
    <row r="32" spans="1:6" s="300" customFormat="1" ht="232.5" customHeight="1" x14ac:dyDescent="0.3">
      <c r="A32" s="547" t="s">
        <v>357</v>
      </c>
      <c r="B32" s="548"/>
      <c r="C32" s="548"/>
      <c r="D32" s="548"/>
      <c r="E32" s="548"/>
      <c r="F32" s="548"/>
    </row>
    <row r="33" spans="1:6" s="300" customFormat="1" ht="16.95" customHeight="1" x14ac:dyDescent="0.3">
      <c r="F33" s="325"/>
    </row>
    <row r="34" spans="1:6" s="300" customFormat="1" ht="18" customHeight="1" x14ac:dyDescent="0.3">
      <c r="A34" s="562" t="s">
        <v>38</v>
      </c>
      <c r="B34" s="562"/>
      <c r="C34" s="562"/>
      <c r="D34" s="562"/>
      <c r="E34" s="562"/>
      <c r="F34" s="562"/>
    </row>
    <row r="35" spans="1:6" s="300" customFormat="1" ht="18" customHeight="1" x14ac:dyDescent="0.3">
      <c r="A35" s="563" t="s">
        <v>39</v>
      </c>
      <c r="B35" s="563"/>
      <c r="C35" s="563"/>
      <c r="D35" s="563"/>
      <c r="E35" s="563"/>
      <c r="F35" s="563"/>
    </row>
    <row r="36" spans="1:6" s="300" customFormat="1" ht="31.2" x14ac:dyDescent="0.3">
      <c r="A36" s="554" t="s">
        <v>23</v>
      </c>
      <c r="B36" s="554"/>
      <c r="C36" s="303" t="s">
        <v>40</v>
      </c>
      <c r="D36" s="302" t="s">
        <v>41</v>
      </c>
      <c r="E36" s="326" t="s">
        <v>43</v>
      </c>
      <c r="F36" s="302" t="s">
        <v>24</v>
      </c>
    </row>
    <row r="37" spans="1:6" s="300" customFormat="1" ht="30" customHeight="1" x14ac:dyDescent="0.3">
      <c r="A37" s="556" t="s">
        <v>28</v>
      </c>
      <c r="B37" s="564"/>
      <c r="C37" s="327" t="s">
        <v>318</v>
      </c>
      <c r="D37" s="327"/>
      <c r="E37" s="328"/>
      <c r="F37" s="328" t="s">
        <v>13</v>
      </c>
    </row>
    <row r="38" spans="1:6" s="300" customFormat="1" ht="30" customHeight="1" x14ac:dyDescent="0.3">
      <c r="A38" s="556" t="s">
        <v>29</v>
      </c>
      <c r="B38" s="556"/>
      <c r="C38" s="327"/>
      <c r="D38" s="327" t="s">
        <v>318</v>
      </c>
      <c r="E38" s="327"/>
      <c r="F38" s="328"/>
    </row>
    <row r="39" spans="1:6" s="300" customFormat="1" ht="30" customHeight="1" x14ac:dyDescent="0.3">
      <c r="A39" s="565" t="s">
        <v>27</v>
      </c>
      <c r="B39" s="565"/>
      <c r="C39" s="327" t="s">
        <v>318</v>
      </c>
      <c r="D39" s="327"/>
      <c r="E39" s="327"/>
      <c r="F39" s="328" t="s">
        <v>319</v>
      </c>
    </row>
    <row r="40" spans="1:6" s="300" customFormat="1" ht="30" customHeight="1" x14ac:dyDescent="0.3">
      <c r="A40" s="566" t="s">
        <v>30</v>
      </c>
      <c r="B40" s="566"/>
      <c r="C40" s="327"/>
      <c r="D40" s="327" t="s">
        <v>318</v>
      </c>
      <c r="E40" s="327"/>
      <c r="F40" s="328"/>
    </row>
    <row r="41" spans="1:6" s="300" customFormat="1" ht="16.95" customHeight="1" x14ac:dyDescent="0.3">
      <c r="A41" s="314" t="s">
        <v>154</v>
      </c>
      <c r="B41" s="315" t="s">
        <v>351</v>
      </c>
      <c r="C41" s="316"/>
      <c r="D41" s="316"/>
      <c r="E41" s="316"/>
      <c r="F41" s="316"/>
    </row>
    <row r="42" spans="1:6" s="300" customFormat="1" ht="35.1" hidden="1" customHeight="1" x14ac:dyDescent="0.3">
      <c r="A42" s="578" t="s">
        <v>273</v>
      </c>
      <c r="B42" s="579"/>
      <c r="C42" s="579"/>
      <c r="D42" s="579"/>
      <c r="E42" s="579"/>
      <c r="F42" s="580"/>
    </row>
    <row r="43" spans="1:6" s="333" customFormat="1" ht="119.25" customHeight="1" x14ac:dyDescent="0.3">
      <c r="A43" s="557" t="s">
        <v>339</v>
      </c>
      <c r="B43" s="557"/>
      <c r="C43" s="557"/>
      <c r="D43" s="557"/>
      <c r="E43" s="557"/>
      <c r="F43" s="557"/>
    </row>
    <row r="44" spans="1:6" s="300" customFormat="1" x14ac:dyDescent="0.3"/>
    <row r="45" spans="1:6" s="300" customFormat="1" x14ac:dyDescent="0.3">
      <c r="A45" s="562" t="s">
        <v>44</v>
      </c>
      <c r="B45" s="562"/>
      <c r="C45" s="562"/>
      <c r="D45" s="562"/>
      <c r="E45" s="562"/>
      <c r="F45" s="562"/>
    </row>
    <row r="46" spans="1:6" s="300" customFormat="1" x14ac:dyDescent="0.3">
      <c r="A46" s="562" t="s">
        <v>25</v>
      </c>
      <c r="B46" s="562"/>
      <c r="C46" s="562"/>
      <c r="D46" s="562"/>
      <c r="E46" s="562"/>
      <c r="F46" s="562"/>
    </row>
    <row r="47" spans="1:6" s="300" customFormat="1" x14ac:dyDescent="0.3">
      <c r="A47" s="594" t="s">
        <v>23</v>
      </c>
      <c r="B47" s="594"/>
      <c r="C47" s="358" t="s">
        <v>40</v>
      </c>
      <c r="D47" s="357" t="s">
        <v>41</v>
      </c>
      <c r="E47" s="359" t="s">
        <v>75</v>
      </c>
      <c r="F47" s="357" t="s">
        <v>24</v>
      </c>
    </row>
    <row r="48" spans="1:6" s="300" customFormat="1" ht="30" customHeight="1" x14ac:dyDescent="0.3">
      <c r="A48" s="555" t="s">
        <v>31</v>
      </c>
      <c r="B48" s="555"/>
      <c r="C48" s="328"/>
      <c r="D48" s="328"/>
      <c r="E48" s="331" t="s">
        <v>318</v>
      </c>
      <c r="F48" s="332"/>
    </row>
    <row r="49" spans="1:12" s="300" customFormat="1" ht="30" customHeight="1" x14ac:dyDescent="0.3">
      <c r="A49" s="556" t="s">
        <v>32</v>
      </c>
      <c r="B49" s="556"/>
      <c r="C49" s="334"/>
      <c r="D49" s="334"/>
      <c r="E49" s="335" t="s">
        <v>318</v>
      </c>
      <c r="F49" s="336"/>
    </row>
    <row r="50" spans="1:12" s="333" customFormat="1" ht="30" customHeight="1" x14ac:dyDescent="0.3">
      <c r="A50" s="561" t="s">
        <v>242</v>
      </c>
      <c r="B50" s="561"/>
      <c r="C50" s="337"/>
      <c r="D50" s="337"/>
      <c r="E50" s="335" t="s">
        <v>318</v>
      </c>
      <c r="F50" s="338"/>
    </row>
    <row r="51" spans="1:12" s="300" customFormat="1" x14ac:dyDescent="0.3">
      <c r="A51" s="314" t="s">
        <v>154</v>
      </c>
      <c r="B51" s="315" t="s">
        <v>277</v>
      </c>
      <c r="C51" s="316"/>
      <c r="D51" s="316"/>
      <c r="E51" s="316"/>
      <c r="F51" s="316"/>
    </row>
    <row r="52" spans="1:12" s="300" customFormat="1" ht="35.1" hidden="1" customHeight="1" x14ac:dyDescent="0.3">
      <c r="A52" s="578" t="s">
        <v>274</v>
      </c>
      <c r="B52" s="579"/>
      <c r="C52" s="579"/>
      <c r="D52" s="579"/>
      <c r="E52" s="579"/>
      <c r="F52" s="580"/>
    </row>
    <row r="53" spans="1:12" s="300" customFormat="1" ht="62.25" customHeight="1" x14ac:dyDescent="0.3">
      <c r="A53" s="618" t="s">
        <v>330</v>
      </c>
      <c r="B53" s="618"/>
      <c r="C53" s="618"/>
      <c r="D53" s="618"/>
      <c r="E53" s="618"/>
      <c r="F53" s="618"/>
    </row>
    <row r="54" spans="1:12" s="300" customFormat="1" ht="50.1" customHeight="1" x14ac:dyDescent="0.3">
      <c r="A54" s="480"/>
      <c r="B54" s="480"/>
      <c r="C54" s="480"/>
      <c r="D54" s="480"/>
      <c r="E54" s="480"/>
      <c r="F54" s="480"/>
    </row>
    <row r="55" spans="1:12" s="300" customFormat="1" ht="9.9" customHeight="1" x14ac:dyDescent="0.3">
      <c r="E55" s="325"/>
    </row>
    <row r="56" spans="1:12" s="300" customFormat="1" ht="39.9" customHeight="1" x14ac:dyDescent="0.3">
      <c r="A56" s="340" t="s">
        <v>45</v>
      </c>
      <c r="B56" s="524" t="s">
        <v>321</v>
      </c>
      <c r="C56" s="525"/>
      <c r="D56" s="526" t="s">
        <v>48</v>
      </c>
      <c r="E56" s="527"/>
      <c r="F56" s="528"/>
    </row>
    <row r="57" spans="1:12" s="300" customFormat="1" ht="39.9" customHeight="1" x14ac:dyDescent="0.3">
      <c r="A57" s="340" t="s">
        <v>46</v>
      </c>
      <c r="B57" s="524" t="s">
        <v>322</v>
      </c>
      <c r="C57" s="525"/>
      <c r="D57" s="529"/>
      <c r="E57" s="530"/>
      <c r="F57" s="531"/>
    </row>
    <row r="58" spans="1:12" s="300" customFormat="1" ht="39.9" customHeight="1" x14ac:dyDescent="0.3">
      <c r="A58" s="340" t="s">
        <v>47</v>
      </c>
      <c r="B58" s="524" t="s">
        <v>323</v>
      </c>
      <c r="C58" s="525"/>
      <c r="D58" s="532"/>
      <c r="E58" s="533"/>
      <c r="F58" s="534"/>
    </row>
    <row r="59" spans="1:12" x14ac:dyDescent="0.3">
      <c r="A59" s="17"/>
      <c r="B59" s="17"/>
      <c r="C59" s="17"/>
      <c r="D59" s="17"/>
      <c r="E59" s="17"/>
      <c r="F59" s="17"/>
    </row>
    <row r="60" spans="1:12" ht="21.9" customHeight="1" x14ac:dyDescent="0.3">
      <c r="A60" s="550" t="s">
        <v>49</v>
      </c>
      <c r="B60" s="550"/>
      <c r="C60" s="550"/>
      <c r="D60" s="550"/>
      <c r="E60" s="550"/>
      <c r="F60" s="550"/>
      <c r="G60" s="300"/>
      <c r="H60" s="300"/>
      <c r="I60" s="300"/>
      <c r="J60" s="300"/>
      <c r="K60" s="300"/>
      <c r="L60" s="300"/>
    </row>
    <row r="61" spans="1:12" ht="9.9" customHeight="1" x14ac:dyDescent="0.3">
      <c r="A61" s="17"/>
      <c r="B61" s="17"/>
      <c r="C61" s="17"/>
      <c r="D61" s="17"/>
      <c r="E61" s="17"/>
      <c r="F61" s="17"/>
      <c r="G61" s="300"/>
      <c r="H61" s="300"/>
      <c r="I61" s="300"/>
      <c r="J61" s="300"/>
      <c r="K61" s="300"/>
      <c r="L61" s="300"/>
    </row>
    <row r="62" spans="1:12" ht="109.5" customHeight="1" x14ac:dyDescent="0.3">
      <c r="A62" s="499" t="s">
        <v>228</v>
      </c>
      <c r="B62" s="499"/>
      <c r="C62" s="499"/>
      <c r="D62" s="499"/>
      <c r="E62" s="499"/>
      <c r="F62" s="499"/>
      <c r="G62" s="300"/>
      <c r="H62" s="300"/>
      <c r="I62" s="300"/>
      <c r="J62" s="300"/>
      <c r="K62" s="300"/>
      <c r="L62" s="300"/>
    </row>
    <row r="63" spans="1:12" ht="9.9" customHeight="1" x14ac:dyDescent="0.3">
      <c r="A63" s="17"/>
      <c r="B63" s="17"/>
      <c r="C63" s="17"/>
      <c r="D63" s="17"/>
      <c r="E63" s="17"/>
      <c r="F63" s="17"/>
      <c r="G63" s="300"/>
      <c r="H63" s="300"/>
      <c r="I63" s="300"/>
      <c r="J63" s="300"/>
      <c r="K63" s="300"/>
      <c r="L63" s="300"/>
    </row>
    <row r="64" spans="1:12" x14ac:dyDescent="0.3">
      <c r="A64" s="538" t="s">
        <v>50</v>
      </c>
      <c r="B64" s="538"/>
      <c r="C64" s="538"/>
      <c r="D64" s="538"/>
      <c r="E64" s="538"/>
      <c r="F64" s="538"/>
      <c r="G64" s="300"/>
      <c r="H64" s="300"/>
      <c r="I64" s="300"/>
      <c r="J64" s="300"/>
      <c r="K64" s="300"/>
      <c r="L64" s="300"/>
    </row>
    <row r="65" spans="1:12" x14ac:dyDescent="0.3">
      <c r="A65" s="538" t="s">
        <v>57</v>
      </c>
      <c r="B65" s="538"/>
      <c r="C65" s="538"/>
      <c r="D65" s="538"/>
      <c r="E65" s="538"/>
      <c r="F65" s="538"/>
      <c r="G65" s="300"/>
      <c r="H65" s="300"/>
      <c r="I65" s="300"/>
      <c r="J65" s="300"/>
      <c r="K65" s="300"/>
      <c r="L65" s="300"/>
    </row>
    <row r="66" spans="1:12" x14ac:dyDescent="0.3">
      <c r="A66" s="538" t="s">
        <v>51</v>
      </c>
      <c r="B66" s="538"/>
      <c r="C66" s="538"/>
      <c r="D66" s="538"/>
      <c r="E66" s="538"/>
      <c r="F66" s="538"/>
      <c r="G66" s="300"/>
      <c r="H66" s="300"/>
      <c r="I66" s="300"/>
      <c r="J66" s="300"/>
      <c r="K66" s="300"/>
      <c r="L66" s="300"/>
    </row>
    <row r="67" spans="1:12" ht="45" customHeight="1" x14ac:dyDescent="0.3">
      <c r="A67" s="56" t="s">
        <v>58</v>
      </c>
      <c r="B67" s="56" t="s">
        <v>60</v>
      </c>
      <c r="C67" s="56" t="s">
        <v>64</v>
      </c>
      <c r="D67" s="56" t="s">
        <v>61</v>
      </c>
      <c r="E67" s="56" t="s">
        <v>62</v>
      </c>
      <c r="F67" s="56" t="s">
        <v>63</v>
      </c>
      <c r="G67" s="300"/>
      <c r="H67" s="300"/>
      <c r="I67" s="300"/>
      <c r="J67" s="300"/>
      <c r="K67" s="300"/>
      <c r="L67" s="300"/>
    </row>
    <row r="68" spans="1:12" x14ac:dyDescent="0.3">
      <c r="A68" s="169" t="s">
        <v>16</v>
      </c>
      <c r="B68" s="341">
        <f>+SUM(B70:B76)</f>
        <v>2830095418.4499998</v>
      </c>
      <c r="C68" s="266">
        <f>+SUM(C70:C76)</f>
        <v>100.00000000000001</v>
      </c>
      <c r="D68" s="305"/>
      <c r="E68" s="305"/>
      <c r="F68" s="305"/>
      <c r="G68" s="300"/>
      <c r="H68" s="300"/>
      <c r="I68" s="300"/>
      <c r="J68" s="300"/>
      <c r="K68" s="300"/>
      <c r="L68" s="300"/>
    </row>
    <row r="69" spans="1:12" ht="9.9" customHeight="1" x14ac:dyDescent="0.3">
      <c r="A69" s="15"/>
      <c r="B69" s="360"/>
      <c r="C69" s="36"/>
      <c r="D69" s="361"/>
      <c r="E69" s="361"/>
      <c r="F69" s="361"/>
      <c r="G69" s="300"/>
      <c r="H69" s="300"/>
      <c r="I69" s="300"/>
      <c r="J69" s="300"/>
      <c r="K69" s="300"/>
      <c r="L69" s="300"/>
    </row>
    <row r="70" spans="1:12" ht="17.100000000000001" customHeight="1" x14ac:dyDescent="0.3">
      <c r="A70" s="15" t="s">
        <v>59</v>
      </c>
      <c r="B70" s="360">
        <f>+'1T'!B79</f>
        <v>4018928467.4499998</v>
      </c>
      <c r="C70" s="36">
        <f>+B70/$B$68*100</f>
        <v>142.00681861288996</v>
      </c>
      <c r="D70" s="346" t="str">
        <f>+'1T'!D79</f>
        <v>MTSS-DMT-OF-627-2023</v>
      </c>
      <c r="E70" s="346" t="str">
        <f>+'1T'!E79</f>
        <v>MTSS-DESAF-OF-1320-2023</v>
      </c>
      <c r="F70" s="346" t="str">
        <f>+'1T'!F79</f>
        <v>NA</v>
      </c>
      <c r="G70" s="300"/>
      <c r="H70" s="300"/>
      <c r="I70" s="300"/>
      <c r="J70" s="300"/>
      <c r="K70" s="300"/>
      <c r="L70" s="300"/>
    </row>
    <row r="71" spans="1:12" ht="17.100000000000001" customHeight="1" x14ac:dyDescent="0.3">
      <c r="A71" s="141" t="s">
        <v>207</v>
      </c>
      <c r="B71" s="360">
        <f>+'1T'!B80</f>
        <v>103470151</v>
      </c>
      <c r="C71" s="36">
        <f>+B71/$B$68*100</f>
        <v>3.6560658105538018</v>
      </c>
      <c r="D71" s="346" t="str">
        <f>+'1T'!D80</f>
        <v>MTSS-DESAF-OF-891 -2023</v>
      </c>
      <c r="E71" s="346" t="str">
        <f>+'1T'!E80</f>
        <v>MTSS-DESAF-OF-1320-2023</v>
      </c>
      <c r="F71" s="346" t="str">
        <f>+'1T'!F80</f>
        <v>NA</v>
      </c>
      <c r="G71" s="300"/>
      <c r="H71" s="300"/>
      <c r="I71" s="300"/>
      <c r="J71" s="300"/>
      <c r="K71" s="300"/>
      <c r="L71" s="300"/>
    </row>
    <row r="72" spans="1:12" ht="17.100000000000001" hidden="1" customHeight="1" x14ac:dyDescent="0.3">
      <c r="A72" s="15" t="s">
        <v>133</v>
      </c>
      <c r="B72" s="360">
        <v>0</v>
      </c>
      <c r="C72" s="36">
        <f t="shared" ref="C72:C76" si="2">+B72/$B$68*100</f>
        <v>0</v>
      </c>
      <c r="D72" s="346"/>
      <c r="E72" s="346"/>
      <c r="F72" s="346"/>
      <c r="G72" s="300"/>
      <c r="H72" s="300"/>
      <c r="I72" s="300"/>
      <c r="J72" s="300"/>
      <c r="K72" s="300"/>
      <c r="L72" s="300"/>
    </row>
    <row r="73" spans="1:12" ht="17.100000000000001" hidden="1" customHeight="1" x14ac:dyDescent="0.3">
      <c r="A73" s="143" t="s">
        <v>134</v>
      </c>
      <c r="B73" s="344">
        <v>0</v>
      </c>
      <c r="C73" s="258">
        <f t="shared" si="2"/>
        <v>0</v>
      </c>
      <c r="D73" s="347"/>
      <c r="E73" s="347"/>
      <c r="F73" s="347"/>
      <c r="G73" s="300"/>
      <c r="H73" s="300"/>
      <c r="I73" s="300"/>
      <c r="J73" s="300"/>
      <c r="K73" s="300"/>
      <c r="L73" s="300"/>
    </row>
    <row r="74" spans="1:12" ht="17.100000000000001" customHeight="1" x14ac:dyDescent="0.3">
      <c r="A74" s="15" t="s">
        <v>135</v>
      </c>
      <c r="B74" s="360">
        <v>-1292303200</v>
      </c>
      <c r="C74" s="36">
        <f t="shared" si="2"/>
        <v>-45.662884423443742</v>
      </c>
      <c r="D74" s="346"/>
      <c r="E74" s="478" t="s">
        <v>355</v>
      </c>
      <c r="F74" s="346"/>
      <c r="G74" s="300"/>
      <c r="H74" s="300"/>
      <c r="I74" s="300"/>
      <c r="J74" s="300"/>
      <c r="K74" s="300"/>
      <c r="L74" s="300"/>
    </row>
    <row r="75" spans="1:12" ht="17.100000000000001" hidden="1" customHeight="1" x14ac:dyDescent="0.3">
      <c r="A75" s="15" t="s">
        <v>136</v>
      </c>
      <c r="B75" s="360">
        <v>0</v>
      </c>
      <c r="C75" s="36">
        <f t="shared" si="2"/>
        <v>0</v>
      </c>
      <c r="D75" s="346"/>
      <c r="E75" s="346"/>
      <c r="F75" s="346"/>
      <c r="G75" s="300"/>
      <c r="H75" s="300"/>
      <c r="I75" s="300"/>
      <c r="J75" s="300"/>
      <c r="K75" s="300"/>
      <c r="L75" s="300"/>
    </row>
    <row r="76" spans="1:12" ht="17.100000000000001" hidden="1" customHeight="1" x14ac:dyDescent="0.3">
      <c r="A76" s="16" t="s">
        <v>137</v>
      </c>
      <c r="B76" s="360">
        <v>0</v>
      </c>
      <c r="C76" s="36">
        <f t="shared" si="2"/>
        <v>0</v>
      </c>
      <c r="D76" s="363"/>
      <c r="E76" s="363"/>
      <c r="F76" s="363"/>
      <c r="G76" s="300"/>
      <c r="H76" s="300"/>
      <c r="I76" s="300"/>
      <c r="J76" s="300"/>
      <c r="K76" s="300"/>
      <c r="L76" s="300"/>
    </row>
    <row r="77" spans="1:12" ht="14.4" customHeight="1" x14ac:dyDescent="0.3">
      <c r="A77" s="592" t="s">
        <v>42</v>
      </c>
      <c r="B77" s="592"/>
      <c r="C77" s="592"/>
      <c r="D77" s="592"/>
      <c r="E77" s="592"/>
      <c r="F77" s="592"/>
      <c r="G77" s="300"/>
      <c r="H77" s="300"/>
      <c r="I77" s="300"/>
      <c r="J77" s="300"/>
      <c r="K77" s="300"/>
      <c r="L77" s="300"/>
    </row>
    <row r="78" spans="1:12" ht="35.1" hidden="1" customHeight="1" x14ac:dyDescent="0.3">
      <c r="A78" s="552" t="s">
        <v>206</v>
      </c>
      <c r="B78" s="549"/>
      <c r="C78" s="549"/>
      <c r="D78" s="549"/>
      <c r="E78" s="549"/>
      <c r="F78" s="553"/>
      <c r="G78" s="300"/>
      <c r="H78" s="300"/>
      <c r="I78" s="300"/>
      <c r="J78" s="300"/>
      <c r="K78" s="300"/>
      <c r="L78" s="300"/>
    </row>
    <row r="79" spans="1:12" ht="177.75" customHeight="1" x14ac:dyDescent="0.3">
      <c r="A79" s="551" t="s">
        <v>358</v>
      </c>
      <c r="B79" s="547"/>
      <c r="C79" s="547"/>
      <c r="D79" s="547"/>
      <c r="E79" s="547"/>
      <c r="F79" s="547"/>
      <c r="G79" s="300"/>
      <c r="H79" s="300"/>
      <c r="I79" s="300"/>
      <c r="J79" s="300"/>
      <c r="K79" s="300"/>
      <c r="L79" s="300"/>
    </row>
    <row r="80" spans="1:12" ht="9.9" customHeight="1" x14ac:dyDescent="0.3">
      <c r="A80" s="15"/>
      <c r="B80" s="26"/>
      <c r="C80" s="14"/>
      <c r="G80" s="300"/>
      <c r="H80" s="300"/>
      <c r="I80" s="300"/>
      <c r="J80" s="300"/>
      <c r="K80" s="300"/>
      <c r="L80" s="300"/>
    </row>
    <row r="81" spans="1:12" x14ac:dyDescent="0.3">
      <c r="A81" s="538" t="s">
        <v>65</v>
      </c>
      <c r="B81" s="538"/>
      <c r="C81" s="538"/>
      <c r="D81" s="538"/>
      <c r="E81" s="538"/>
      <c r="F81" s="538"/>
      <c r="G81" s="300"/>
      <c r="H81" s="300"/>
      <c r="I81" s="300"/>
      <c r="J81" s="300"/>
      <c r="K81" s="300"/>
      <c r="L81" s="300"/>
    </row>
    <row r="82" spans="1:12" x14ac:dyDescent="0.3">
      <c r="A82" s="538" t="s">
        <v>139</v>
      </c>
      <c r="B82" s="538"/>
      <c r="C82" s="538"/>
      <c r="D82" s="538"/>
      <c r="E82" s="538"/>
      <c r="F82" s="538"/>
      <c r="G82" s="300"/>
      <c r="H82" s="300"/>
      <c r="I82" s="300"/>
      <c r="J82" s="300"/>
      <c r="K82" s="300"/>
      <c r="L82" s="300"/>
    </row>
    <row r="83" spans="1:12" x14ac:dyDescent="0.3">
      <c r="A83" s="538" t="s">
        <v>51</v>
      </c>
      <c r="B83" s="538"/>
      <c r="C83" s="538"/>
      <c r="D83" s="538"/>
      <c r="E83" s="538"/>
      <c r="F83" s="538"/>
      <c r="G83" s="300"/>
      <c r="H83" s="300"/>
      <c r="I83" s="300"/>
      <c r="J83" s="300"/>
      <c r="K83" s="300"/>
      <c r="L83" s="300"/>
    </row>
    <row r="84" spans="1:12" ht="34.5" customHeight="1" x14ac:dyDescent="0.3">
      <c r="A84" s="95" t="s">
        <v>53</v>
      </c>
      <c r="B84" s="95" t="s">
        <v>141</v>
      </c>
      <c r="C84" s="65" t="s">
        <v>14</v>
      </c>
      <c r="D84" s="65" t="s">
        <v>15</v>
      </c>
      <c r="E84" s="65" t="s">
        <v>78</v>
      </c>
      <c r="F84" s="65" t="s">
        <v>12</v>
      </c>
      <c r="G84" s="300"/>
      <c r="H84" s="300"/>
      <c r="I84" s="300"/>
      <c r="J84" s="300"/>
      <c r="K84" s="300"/>
      <c r="L84" s="300"/>
    </row>
    <row r="85" spans="1:12" ht="18" customHeight="1" x14ac:dyDescent="0.3">
      <c r="A85" s="169" t="s">
        <v>16</v>
      </c>
      <c r="B85" s="66"/>
      <c r="C85" s="58">
        <f>+C87</f>
        <v>145850010.59</v>
      </c>
      <c r="D85" s="58">
        <f>+D87</f>
        <v>145850010.59</v>
      </c>
      <c r="E85" s="58">
        <f>+E87</f>
        <v>145850010.59</v>
      </c>
      <c r="F85" s="58">
        <f>+F87</f>
        <v>437550031.76999998</v>
      </c>
      <c r="G85" s="300"/>
      <c r="H85" s="300"/>
      <c r="I85" s="300"/>
      <c r="J85" s="300"/>
      <c r="K85" s="300"/>
      <c r="L85" s="300"/>
    </row>
    <row r="86" spans="1:12" s="300" customFormat="1" ht="9.9" customHeight="1" x14ac:dyDescent="0.3">
      <c r="A86" s="307"/>
      <c r="B86" s="402"/>
      <c r="C86" s="322"/>
      <c r="D86" s="322"/>
      <c r="E86" s="322"/>
      <c r="F86" s="427"/>
    </row>
    <row r="87" spans="1:12" x14ac:dyDescent="0.3">
      <c r="A87" s="544" t="s">
        <v>152</v>
      </c>
      <c r="B87" s="544"/>
      <c r="C87" s="68">
        <f>+C88+C92</f>
        <v>145850010.59</v>
      </c>
      <c r="D87" s="68">
        <f t="shared" ref="D87:E87" si="3">+D88+D92</f>
        <v>145850010.59</v>
      </c>
      <c r="E87" s="68">
        <f t="shared" si="3"/>
        <v>145850010.59</v>
      </c>
      <c r="F87" s="68">
        <f>+F88+F92</f>
        <v>437550031.76999998</v>
      </c>
      <c r="G87" s="300"/>
      <c r="H87" s="300"/>
      <c r="I87" s="300"/>
      <c r="J87" s="300"/>
      <c r="K87" s="300"/>
      <c r="L87" s="300"/>
    </row>
    <row r="88" spans="1:12" x14ac:dyDescent="0.3">
      <c r="A88" s="127" t="s">
        <v>188</v>
      </c>
      <c r="B88" s="131" t="s">
        <v>183</v>
      </c>
      <c r="C88" s="11">
        <f>+C89</f>
        <v>145850010.59</v>
      </c>
      <c r="D88" s="11">
        <f t="shared" ref="D88:E88" si="4">+D89</f>
        <v>145850010.59</v>
      </c>
      <c r="E88" s="11">
        <f t="shared" si="4"/>
        <v>145850010.59</v>
      </c>
      <c r="F88" s="261">
        <f>+C88+D88+E88</f>
        <v>437550031.76999998</v>
      </c>
      <c r="G88" s="300"/>
      <c r="H88" s="300"/>
      <c r="I88" s="300"/>
      <c r="J88" s="300"/>
      <c r="K88" s="300"/>
      <c r="L88" s="300"/>
    </row>
    <row r="89" spans="1:12" x14ac:dyDescent="0.3">
      <c r="A89" s="127" t="s">
        <v>187</v>
      </c>
      <c r="B89" s="131" t="s">
        <v>158</v>
      </c>
      <c r="C89" s="51">
        <f>+C90</f>
        <v>145850010.59</v>
      </c>
      <c r="D89" s="51">
        <f t="shared" ref="D89:E89" si="5">+D90</f>
        <v>145850010.59</v>
      </c>
      <c r="E89" s="51">
        <f t="shared" si="5"/>
        <v>145850010.59</v>
      </c>
      <c r="F89" s="262">
        <f t="shared" ref="F89" si="6">+C89+D89+E89</f>
        <v>437550031.76999998</v>
      </c>
      <c r="G89" s="300"/>
      <c r="H89" s="300"/>
      <c r="I89" s="300"/>
      <c r="J89" s="300"/>
      <c r="K89" s="300"/>
      <c r="L89" s="300"/>
    </row>
    <row r="90" spans="1:12" x14ac:dyDescent="0.3">
      <c r="A90" s="127" t="s">
        <v>186</v>
      </c>
      <c r="B90" s="131" t="s">
        <v>184</v>
      </c>
      <c r="C90" s="196">
        <f>+C91</f>
        <v>145850010.59</v>
      </c>
      <c r="D90" s="196">
        <f t="shared" ref="D90:E90" si="7">+D91</f>
        <v>145850010.59</v>
      </c>
      <c r="E90" s="196">
        <f t="shared" si="7"/>
        <v>145850010.59</v>
      </c>
      <c r="F90" s="262">
        <f t="shared" ref="F90:F95" si="8">+C90+D90+E90</f>
        <v>437550031.76999998</v>
      </c>
      <c r="G90" s="300"/>
      <c r="H90" s="300"/>
      <c r="I90" s="300"/>
      <c r="J90" s="300"/>
      <c r="K90" s="300"/>
      <c r="L90" s="300"/>
    </row>
    <row r="91" spans="1:12" x14ac:dyDescent="0.3">
      <c r="A91" s="280" t="s">
        <v>189</v>
      </c>
      <c r="B91" s="281" t="s">
        <v>203</v>
      </c>
      <c r="C91" s="391">
        <v>145850010.59</v>
      </c>
      <c r="D91" s="391">
        <v>145850010.59</v>
      </c>
      <c r="E91" s="391">
        <v>145850010.59</v>
      </c>
      <c r="F91" s="283">
        <f t="shared" si="8"/>
        <v>437550031.76999998</v>
      </c>
      <c r="G91" s="300"/>
      <c r="H91" s="300"/>
      <c r="I91" s="300"/>
      <c r="J91" s="300"/>
      <c r="K91" s="300"/>
      <c r="L91" s="300"/>
    </row>
    <row r="92" spans="1:12" hidden="1" x14ac:dyDescent="0.3">
      <c r="A92" s="127" t="s">
        <v>256</v>
      </c>
      <c r="B92" s="131" t="s">
        <v>253</v>
      </c>
      <c r="C92" s="277">
        <f>+C93</f>
        <v>0</v>
      </c>
      <c r="D92" s="277">
        <f t="shared" ref="D92:E94" si="9">+D93</f>
        <v>0</v>
      </c>
      <c r="E92" s="277">
        <f>+E93</f>
        <v>0</v>
      </c>
      <c r="F92" s="261">
        <f t="shared" si="8"/>
        <v>0</v>
      </c>
      <c r="G92" s="300"/>
      <c r="H92" s="300"/>
      <c r="I92" s="300"/>
      <c r="J92" s="300"/>
      <c r="K92" s="300"/>
      <c r="L92" s="300"/>
    </row>
    <row r="93" spans="1:12" hidden="1" x14ac:dyDescent="0.3">
      <c r="A93" s="127" t="s">
        <v>257</v>
      </c>
      <c r="B93" s="131" t="s">
        <v>159</v>
      </c>
      <c r="C93" s="196">
        <f>+C94</f>
        <v>0</v>
      </c>
      <c r="D93" s="196">
        <f t="shared" si="9"/>
        <v>0</v>
      </c>
      <c r="E93" s="196">
        <f t="shared" si="9"/>
        <v>0</v>
      </c>
      <c r="F93" s="262">
        <f t="shared" si="8"/>
        <v>0</v>
      </c>
      <c r="G93" s="300"/>
      <c r="H93" s="300"/>
      <c r="I93" s="300"/>
      <c r="J93" s="300"/>
      <c r="K93" s="300"/>
      <c r="L93" s="300"/>
    </row>
    <row r="94" spans="1:12" hidden="1" x14ac:dyDescent="0.3">
      <c r="A94" s="127" t="s">
        <v>259</v>
      </c>
      <c r="B94" s="131" t="s">
        <v>258</v>
      </c>
      <c r="C94" s="196">
        <f>+C95</f>
        <v>0</v>
      </c>
      <c r="D94" s="196">
        <f t="shared" si="9"/>
        <v>0</v>
      </c>
      <c r="E94" s="196">
        <f t="shared" si="9"/>
        <v>0</v>
      </c>
      <c r="F94" s="262">
        <f t="shared" si="8"/>
        <v>0</v>
      </c>
      <c r="G94" s="300"/>
      <c r="H94" s="300"/>
      <c r="I94" s="300"/>
      <c r="J94" s="300"/>
      <c r="K94" s="300"/>
      <c r="L94" s="300"/>
    </row>
    <row r="95" spans="1:12" hidden="1" x14ac:dyDescent="0.3">
      <c r="A95" s="280" t="s">
        <v>260</v>
      </c>
      <c r="B95" s="281" t="s">
        <v>261</v>
      </c>
      <c r="C95" s="391">
        <v>0</v>
      </c>
      <c r="D95" s="391">
        <v>0</v>
      </c>
      <c r="E95" s="391">
        <v>0</v>
      </c>
      <c r="F95" s="283">
        <f t="shared" si="8"/>
        <v>0</v>
      </c>
      <c r="G95" s="300"/>
      <c r="H95" s="300"/>
      <c r="I95" s="300"/>
      <c r="J95" s="300"/>
      <c r="K95" s="300"/>
      <c r="L95" s="300"/>
    </row>
    <row r="96" spans="1:12" s="300" customFormat="1" ht="9.9" customHeight="1" x14ac:dyDescent="0.3">
      <c r="A96" s="397"/>
      <c r="B96" s="398"/>
      <c r="C96" s="399"/>
      <c r="D96" s="399"/>
      <c r="E96" s="399"/>
      <c r="F96" s="400"/>
    </row>
    <row r="97" spans="1:12" x14ac:dyDescent="0.3">
      <c r="A97" s="592" t="s">
        <v>42</v>
      </c>
      <c r="B97" s="592"/>
      <c r="C97" s="592"/>
      <c r="D97" s="592"/>
      <c r="E97" s="592"/>
      <c r="F97" s="592"/>
      <c r="G97" s="300"/>
      <c r="H97" s="300"/>
      <c r="I97" s="300"/>
      <c r="J97" s="300"/>
      <c r="K97" s="300"/>
      <c r="L97" s="300"/>
    </row>
    <row r="98" spans="1:12" ht="35.1" hidden="1" customHeight="1" x14ac:dyDescent="0.3">
      <c r="A98" s="549" t="s">
        <v>202</v>
      </c>
      <c r="B98" s="549"/>
      <c r="C98" s="549"/>
      <c r="D98" s="549"/>
      <c r="E98" s="549"/>
      <c r="F98" s="549"/>
      <c r="G98" s="300"/>
      <c r="H98" s="300"/>
      <c r="I98" s="300"/>
      <c r="J98" s="300"/>
      <c r="K98" s="300"/>
      <c r="L98" s="300"/>
    </row>
    <row r="99" spans="1:12" ht="81" customHeight="1" x14ac:dyDescent="0.3">
      <c r="A99" s="551" t="s">
        <v>360</v>
      </c>
      <c r="B99" s="547"/>
      <c r="C99" s="547"/>
      <c r="D99" s="547"/>
      <c r="E99" s="547"/>
      <c r="F99" s="547"/>
      <c r="G99" s="300"/>
      <c r="H99" s="300"/>
      <c r="I99" s="300"/>
      <c r="J99" s="300"/>
      <c r="K99" s="300"/>
      <c r="L99" s="300"/>
    </row>
    <row r="100" spans="1:12" ht="9.9" customHeight="1" x14ac:dyDescent="0.3">
      <c r="A100" s="15"/>
      <c r="B100" s="26"/>
      <c r="C100" s="14"/>
      <c r="G100" s="300"/>
      <c r="H100" s="300"/>
      <c r="I100" s="300"/>
      <c r="J100" s="300"/>
      <c r="K100" s="300"/>
      <c r="L100" s="300"/>
    </row>
    <row r="101" spans="1:12" x14ac:dyDescent="0.3">
      <c r="A101" s="538" t="s">
        <v>68</v>
      </c>
      <c r="B101" s="538"/>
      <c r="C101" s="538"/>
      <c r="D101" s="538"/>
      <c r="E101" s="538"/>
      <c r="F101" s="538"/>
      <c r="G101" s="300"/>
      <c r="H101" s="300"/>
      <c r="I101" s="300"/>
      <c r="J101" s="300"/>
      <c r="K101" s="300"/>
      <c r="L101" s="300"/>
    </row>
    <row r="102" spans="1:12" ht="33" customHeight="1" x14ac:dyDescent="0.3">
      <c r="A102" s="536" t="s">
        <v>115</v>
      </c>
      <c r="B102" s="536"/>
      <c r="C102" s="536"/>
      <c r="D102" s="536"/>
      <c r="E102" s="536"/>
      <c r="F102" s="536"/>
      <c r="G102" s="300"/>
      <c r="H102" s="300"/>
      <c r="I102" s="300"/>
      <c r="J102" s="300"/>
      <c r="K102" s="300"/>
      <c r="L102" s="300"/>
    </row>
    <row r="103" spans="1:12" x14ac:dyDescent="0.3">
      <c r="A103" s="538" t="s">
        <v>51</v>
      </c>
      <c r="B103" s="538"/>
      <c r="C103" s="538"/>
      <c r="D103" s="538"/>
      <c r="E103" s="538"/>
      <c r="F103" s="538"/>
      <c r="G103" s="300"/>
      <c r="H103" s="300"/>
      <c r="I103" s="300"/>
      <c r="J103" s="300"/>
      <c r="K103" s="300"/>
      <c r="L103" s="300"/>
    </row>
    <row r="104" spans="1:12" ht="33" customHeight="1" x14ac:dyDescent="0.3">
      <c r="A104" s="65" t="s">
        <v>53</v>
      </c>
      <c r="B104" s="95" t="s">
        <v>180</v>
      </c>
      <c r="C104" s="65" t="s">
        <v>14</v>
      </c>
      <c r="D104" s="65" t="s">
        <v>15</v>
      </c>
      <c r="E104" s="65" t="s">
        <v>78</v>
      </c>
      <c r="F104" s="65" t="s">
        <v>12</v>
      </c>
      <c r="G104" s="300"/>
      <c r="H104" s="300"/>
      <c r="I104" s="300"/>
      <c r="J104" s="300"/>
      <c r="K104" s="300"/>
      <c r="L104" s="300"/>
    </row>
    <row r="105" spans="1:12" ht="18" customHeight="1" x14ac:dyDescent="0.3">
      <c r="A105" s="169" t="s">
        <v>16</v>
      </c>
      <c r="B105" s="66"/>
      <c r="C105" s="58">
        <f>+C107+C119</f>
        <v>323475000</v>
      </c>
      <c r="D105" s="58">
        <f>+D107+D119</f>
        <v>269692000</v>
      </c>
      <c r="E105" s="58">
        <f>+E107+E119</f>
        <v>333358800</v>
      </c>
      <c r="F105" s="58">
        <f>+F107</f>
        <v>926525800</v>
      </c>
      <c r="G105" s="300"/>
      <c r="H105" s="300"/>
      <c r="I105" s="300"/>
      <c r="J105" s="300"/>
      <c r="K105" s="300"/>
      <c r="L105" s="300"/>
    </row>
    <row r="106" spans="1:12" ht="9.9" customHeight="1" x14ac:dyDescent="0.3">
      <c r="A106" s="9"/>
      <c r="B106" s="27"/>
      <c r="C106" s="11"/>
      <c r="D106" s="11"/>
      <c r="E106" s="11"/>
      <c r="F106" s="28"/>
      <c r="G106" s="300"/>
      <c r="H106" s="300"/>
      <c r="I106" s="300"/>
      <c r="J106" s="300"/>
      <c r="K106" s="300"/>
      <c r="L106" s="300"/>
    </row>
    <row r="107" spans="1:12" ht="18" customHeight="1" x14ac:dyDescent="0.3">
      <c r="A107" s="544" t="s">
        <v>55</v>
      </c>
      <c r="B107" s="544"/>
      <c r="C107" s="68">
        <f>+SUM(C108:C117)</f>
        <v>323475000</v>
      </c>
      <c r="D107" s="68">
        <f t="shared" ref="D107:E107" si="10">+SUM(D108:D117)</f>
        <v>269692000</v>
      </c>
      <c r="E107" s="68">
        <f t="shared" si="10"/>
        <v>333358800</v>
      </c>
      <c r="F107" s="68">
        <f>+SUM(F108:F117)</f>
        <v>926525800</v>
      </c>
      <c r="G107" s="300"/>
      <c r="H107" s="300"/>
      <c r="I107" s="300"/>
      <c r="J107" s="300"/>
      <c r="K107" s="300"/>
      <c r="L107" s="300"/>
    </row>
    <row r="108" spans="1:12" hidden="1" x14ac:dyDescent="0.3">
      <c r="A108" s="127">
        <v>0</v>
      </c>
      <c r="B108" s="131" t="s">
        <v>173</v>
      </c>
      <c r="C108" s="351">
        <v>0</v>
      </c>
      <c r="D108" s="351">
        <v>0</v>
      </c>
      <c r="E108" s="351">
        <v>0</v>
      </c>
      <c r="F108" s="262">
        <f>+C108+D108+E108</f>
        <v>0</v>
      </c>
      <c r="G108" s="300"/>
      <c r="H108" s="300"/>
      <c r="I108" s="300"/>
      <c r="J108" s="300"/>
      <c r="K108" s="300"/>
      <c r="L108" s="300"/>
    </row>
    <row r="109" spans="1:12" hidden="1" x14ac:dyDescent="0.3">
      <c r="A109" s="127">
        <v>1</v>
      </c>
      <c r="B109" s="131" t="s">
        <v>160</v>
      </c>
      <c r="C109" s="351">
        <v>0</v>
      </c>
      <c r="D109" s="352">
        <v>0</v>
      </c>
      <c r="E109" s="352">
        <v>0</v>
      </c>
      <c r="F109" s="262">
        <f t="shared" ref="F109:F117" si="11">+C109+D109+E109</f>
        <v>0</v>
      </c>
      <c r="G109" s="300"/>
      <c r="H109" s="300"/>
      <c r="I109" s="300"/>
      <c r="J109" s="300"/>
      <c r="K109" s="300"/>
      <c r="L109" s="300"/>
    </row>
    <row r="110" spans="1:12" hidden="1" x14ac:dyDescent="0.3">
      <c r="A110" s="127">
        <v>2</v>
      </c>
      <c r="B110" s="131" t="s">
        <v>174</v>
      </c>
      <c r="C110" s="351">
        <v>0</v>
      </c>
      <c r="D110" s="351">
        <v>0</v>
      </c>
      <c r="E110" s="351">
        <v>0</v>
      </c>
      <c r="F110" s="262">
        <f t="shared" si="11"/>
        <v>0</v>
      </c>
      <c r="G110" s="300"/>
      <c r="H110" s="300"/>
      <c r="I110" s="300"/>
      <c r="J110" s="300"/>
      <c r="K110" s="300"/>
      <c r="L110" s="300"/>
    </row>
    <row r="111" spans="1:12" hidden="1" x14ac:dyDescent="0.3">
      <c r="A111" s="127">
        <v>3</v>
      </c>
      <c r="B111" s="131" t="s">
        <v>175</v>
      </c>
      <c r="C111" s="351">
        <v>0</v>
      </c>
      <c r="D111" s="351">
        <v>0</v>
      </c>
      <c r="E111" s="351">
        <v>0</v>
      </c>
      <c r="F111" s="262">
        <f t="shared" si="11"/>
        <v>0</v>
      </c>
      <c r="G111" s="300"/>
      <c r="H111" s="300"/>
      <c r="I111" s="300"/>
      <c r="J111" s="300"/>
      <c r="K111" s="300"/>
      <c r="L111" s="300"/>
    </row>
    <row r="112" spans="1:12" hidden="1" x14ac:dyDescent="0.3">
      <c r="A112" s="127">
        <v>4</v>
      </c>
      <c r="B112" s="131" t="s">
        <v>176</v>
      </c>
      <c r="C112" s="351">
        <v>0</v>
      </c>
      <c r="D112" s="351">
        <v>0</v>
      </c>
      <c r="E112" s="351">
        <v>0</v>
      </c>
      <c r="F112" s="262">
        <f t="shared" si="11"/>
        <v>0</v>
      </c>
      <c r="G112" s="300"/>
      <c r="H112" s="300"/>
      <c r="I112" s="300"/>
      <c r="J112" s="300"/>
      <c r="K112" s="300"/>
      <c r="L112" s="300"/>
    </row>
    <row r="113" spans="1:12" hidden="1" x14ac:dyDescent="0.3">
      <c r="A113" s="127">
        <v>5</v>
      </c>
      <c r="B113" s="131" t="s">
        <v>177</v>
      </c>
      <c r="C113" s="392">
        <v>0</v>
      </c>
      <c r="D113" s="392">
        <v>0</v>
      </c>
      <c r="E113" s="392">
        <v>0</v>
      </c>
      <c r="F113" s="262">
        <f t="shared" si="11"/>
        <v>0</v>
      </c>
      <c r="G113" s="300"/>
      <c r="H113" s="300"/>
      <c r="I113" s="300"/>
      <c r="J113" s="300"/>
      <c r="K113" s="300"/>
      <c r="L113" s="300"/>
    </row>
    <row r="114" spans="1:12" x14ac:dyDescent="0.3">
      <c r="A114" s="127">
        <v>6</v>
      </c>
      <c r="B114" s="131" t="s">
        <v>158</v>
      </c>
      <c r="C114" s="392">
        <v>323475000</v>
      </c>
      <c r="D114" s="392">
        <v>269692000</v>
      </c>
      <c r="E114" s="392">
        <v>333358800</v>
      </c>
      <c r="F114" s="262">
        <f t="shared" si="11"/>
        <v>926525800</v>
      </c>
      <c r="G114" s="300"/>
      <c r="H114" s="300"/>
      <c r="I114" s="300"/>
      <c r="J114" s="300"/>
      <c r="K114" s="300"/>
      <c r="L114" s="300"/>
    </row>
    <row r="115" spans="1:12" hidden="1" x14ac:dyDescent="0.3">
      <c r="A115" s="127">
        <v>7</v>
      </c>
      <c r="B115" s="131" t="s">
        <v>159</v>
      </c>
      <c r="C115" s="392">
        <v>0</v>
      </c>
      <c r="D115" s="392">
        <v>0</v>
      </c>
      <c r="E115" s="392">
        <v>0</v>
      </c>
      <c r="F115" s="262">
        <f t="shared" si="11"/>
        <v>0</v>
      </c>
      <c r="G115" s="300"/>
      <c r="H115" s="300"/>
      <c r="I115" s="300"/>
      <c r="J115" s="300"/>
      <c r="K115" s="300"/>
      <c r="L115" s="300"/>
    </row>
    <row r="116" spans="1:12" hidden="1" x14ac:dyDescent="0.3">
      <c r="A116" s="127">
        <v>8</v>
      </c>
      <c r="B116" s="131" t="s">
        <v>178</v>
      </c>
      <c r="C116" s="392">
        <v>0</v>
      </c>
      <c r="D116" s="392">
        <v>0</v>
      </c>
      <c r="E116" s="392">
        <v>0</v>
      </c>
      <c r="F116" s="262">
        <f t="shared" si="11"/>
        <v>0</v>
      </c>
      <c r="G116" s="300"/>
      <c r="H116" s="300"/>
      <c r="I116" s="300"/>
      <c r="J116" s="300"/>
      <c r="K116" s="300"/>
      <c r="L116" s="300"/>
    </row>
    <row r="117" spans="1:12" hidden="1" x14ac:dyDescent="0.3">
      <c r="A117" s="127">
        <v>9</v>
      </c>
      <c r="B117" s="131" t="s">
        <v>179</v>
      </c>
      <c r="C117" s="392">
        <v>0</v>
      </c>
      <c r="D117" s="392">
        <v>0</v>
      </c>
      <c r="E117" s="392">
        <v>0</v>
      </c>
      <c r="F117" s="262">
        <f t="shared" si="11"/>
        <v>0</v>
      </c>
      <c r="G117" s="300"/>
      <c r="H117" s="300"/>
      <c r="I117" s="300"/>
      <c r="J117" s="300"/>
      <c r="K117" s="300"/>
      <c r="L117" s="300"/>
    </row>
    <row r="118" spans="1:12" ht="9.9" customHeight="1" x14ac:dyDescent="0.3">
      <c r="A118" s="17"/>
      <c r="B118" s="17"/>
      <c r="C118" s="263"/>
      <c r="D118" s="263"/>
      <c r="E118" s="263"/>
      <c r="F118" s="263"/>
      <c r="G118" s="300"/>
      <c r="H118" s="300"/>
      <c r="I118" s="300"/>
      <c r="J118" s="300"/>
      <c r="K118" s="300"/>
      <c r="L118" s="300"/>
    </row>
    <row r="119" spans="1:12" ht="18" hidden="1" customHeight="1" x14ac:dyDescent="0.3">
      <c r="A119" s="544" t="s">
        <v>192</v>
      </c>
      <c r="B119" s="544"/>
      <c r="C119" s="68">
        <f>+C120</f>
        <v>0</v>
      </c>
      <c r="D119" s="68">
        <f>+D120</f>
        <v>0</v>
      </c>
      <c r="E119" s="68">
        <f>+E120</f>
        <v>0</v>
      </c>
      <c r="F119" s="68">
        <f>+F120</f>
        <v>0</v>
      </c>
      <c r="G119" s="300"/>
      <c r="H119" s="300"/>
      <c r="I119" s="300"/>
      <c r="J119" s="300"/>
      <c r="K119" s="300"/>
      <c r="L119" s="300"/>
    </row>
    <row r="120" spans="1:12" hidden="1" x14ac:dyDescent="0.3">
      <c r="A120" s="127">
        <v>6</v>
      </c>
      <c r="B120" s="131" t="s">
        <v>158</v>
      </c>
      <c r="C120" s="196">
        <f>+C121</f>
        <v>0</v>
      </c>
      <c r="D120" s="196">
        <f>+D121</f>
        <v>0</v>
      </c>
      <c r="E120" s="196">
        <f>+E121</f>
        <v>0</v>
      </c>
      <c r="F120" s="263">
        <f>+C120+D120+E120</f>
        <v>0</v>
      </c>
      <c r="G120" s="300"/>
      <c r="H120" s="300"/>
      <c r="I120" s="300"/>
      <c r="J120" s="300"/>
      <c r="K120" s="300"/>
      <c r="L120" s="300"/>
    </row>
    <row r="121" spans="1:12" hidden="1" x14ac:dyDescent="0.3">
      <c r="A121" s="267" t="s">
        <v>191</v>
      </c>
      <c r="B121" s="268" t="s">
        <v>190</v>
      </c>
      <c r="C121" s="440">
        <v>0</v>
      </c>
      <c r="D121" s="440">
        <v>0</v>
      </c>
      <c r="E121" s="440">
        <v>0</v>
      </c>
      <c r="F121" s="269">
        <f>+C121+D121+E121</f>
        <v>0</v>
      </c>
      <c r="G121" s="300"/>
      <c r="H121" s="300"/>
      <c r="I121" s="300"/>
      <c r="J121" s="300"/>
      <c r="K121" s="300"/>
      <c r="L121" s="300"/>
    </row>
    <row r="122" spans="1:12" ht="15.75" hidden="1" customHeight="1" x14ac:dyDescent="0.3">
      <c r="A122" s="546" t="s">
        <v>56</v>
      </c>
      <c r="B122" s="546"/>
      <c r="C122" s="546"/>
      <c r="D122" s="546"/>
      <c r="E122" s="546"/>
      <c r="F122" s="546"/>
      <c r="G122" s="300"/>
      <c r="H122" s="300"/>
      <c r="I122" s="300"/>
      <c r="J122" s="300"/>
      <c r="K122" s="300"/>
      <c r="L122" s="300"/>
    </row>
    <row r="123" spans="1:12" ht="15.6" customHeight="1" x14ac:dyDescent="0.3">
      <c r="A123" s="592" t="s">
        <v>42</v>
      </c>
      <c r="B123" s="592"/>
      <c r="C123" s="592"/>
      <c r="D123" s="592"/>
      <c r="E123" s="592"/>
      <c r="F123" s="592"/>
      <c r="G123" s="300"/>
      <c r="H123" s="300"/>
      <c r="I123" s="300"/>
      <c r="J123" s="300"/>
      <c r="K123" s="300"/>
      <c r="L123" s="300"/>
    </row>
    <row r="124" spans="1:12" ht="75" hidden="1" customHeight="1" x14ac:dyDescent="0.3">
      <c r="A124" s="549" t="s">
        <v>204</v>
      </c>
      <c r="B124" s="549"/>
      <c r="C124" s="549"/>
      <c r="D124" s="549"/>
      <c r="E124" s="549"/>
      <c r="F124" s="549"/>
      <c r="G124" s="300"/>
      <c r="H124" s="300"/>
      <c r="I124" s="300"/>
      <c r="J124" s="300"/>
      <c r="K124" s="300"/>
      <c r="L124" s="300"/>
    </row>
    <row r="125" spans="1:12" ht="247.5" customHeight="1" x14ac:dyDescent="0.3">
      <c r="A125" s="547" t="s">
        <v>359</v>
      </c>
      <c r="B125" s="548"/>
      <c r="C125" s="548"/>
      <c r="D125" s="548"/>
      <c r="E125" s="548"/>
      <c r="F125" s="548"/>
      <c r="G125" s="300"/>
      <c r="H125" s="300"/>
      <c r="I125" s="300"/>
      <c r="J125" s="300"/>
      <c r="K125" s="300"/>
      <c r="L125" s="300"/>
    </row>
    <row r="126" spans="1:12" ht="15" customHeight="1" x14ac:dyDescent="0.3">
      <c r="A126" s="173"/>
      <c r="B126" s="173"/>
      <c r="C126" s="173"/>
      <c r="D126" s="173"/>
      <c r="E126" s="173"/>
      <c r="F126" s="173"/>
      <c r="G126" s="300"/>
      <c r="H126" s="300"/>
      <c r="I126" s="300"/>
      <c r="J126" s="300"/>
      <c r="K126" s="300"/>
      <c r="L126" s="300"/>
    </row>
    <row r="127" spans="1:12" x14ac:dyDescent="0.3">
      <c r="A127" s="538" t="s">
        <v>70</v>
      </c>
      <c r="B127" s="538"/>
      <c r="C127" s="538"/>
      <c r="D127" s="538"/>
      <c r="E127" s="538"/>
      <c r="F127" s="538"/>
      <c r="G127" s="300"/>
      <c r="H127" s="300"/>
      <c r="I127" s="300"/>
      <c r="J127" s="300"/>
      <c r="K127" s="300"/>
      <c r="L127" s="300"/>
    </row>
    <row r="128" spans="1:12" x14ac:dyDescent="0.3">
      <c r="A128" s="538" t="s">
        <v>71</v>
      </c>
      <c r="B128" s="538"/>
      <c r="C128" s="538"/>
      <c r="D128" s="538"/>
      <c r="E128" s="538"/>
      <c r="F128" s="538"/>
      <c r="G128" s="300"/>
      <c r="H128" s="300"/>
      <c r="I128" s="300"/>
      <c r="J128" s="300"/>
      <c r="K128" s="300"/>
      <c r="L128" s="300"/>
    </row>
    <row r="129" spans="1:12" x14ac:dyDescent="0.3">
      <c r="A129" s="538" t="s">
        <v>51</v>
      </c>
      <c r="B129" s="538"/>
      <c r="C129" s="538"/>
      <c r="D129" s="538"/>
      <c r="E129" s="538"/>
      <c r="F129" s="538"/>
      <c r="G129" s="300"/>
      <c r="H129" s="300"/>
      <c r="I129" s="300"/>
      <c r="J129" s="300"/>
      <c r="K129" s="300"/>
      <c r="L129" s="300"/>
    </row>
    <row r="130" spans="1:12" ht="17.399999999999999" x14ac:dyDescent="0.3">
      <c r="A130" s="65" t="s">
        <v>69</v>
      </c>
      <c r="B130" s="65" t="s">
        <v>14</v>
      </c>
      <c r="C130" s="65" t="s">
        <v>15</v>
      </c>
      <c r="D130" s="65" t="s">
        <v>78</v>
      </c>
      <c r="E130" s="65" t="s">
        <v>12</v>
      </c>
      <c r="F130" s="209"/>
      <c r="G130" s="300"/>
      <c r="H130" s="300"/>
      <c r="I130" s="300"/>
      <c r="J130" s="300"/>
      <c r="K130" s="300"/>
      <c r="L130" s="300"/>
    </row>
    <row r="131" spans="1:12" x14ac:dyDescent="0.3">
      <c r="A131" s="102" t="s">
        <v>72</v>
      </c>
      <c r="B131" s="89">
        <f>+'3T'!D138</f>
        <v>623267186.68000007</v>
      </c>
      <c r="C131" s="89">
        <f>+B135</f>
        <v>445642197.2700001</v>
      </c>
      <c r="D131" s="89">
        <f>+C135</f>
        <v>321800207.86000013</v>
      </c>
      <c r="E131" s="85">
        <f>+B131</f>
        <v>623267186.68000007</v>
      </c>
      <c r="F131" s="208"/>
      <c r="G131" s="300"/>
      <c r="H131" s="300"/>
      <c r="I131" s="300"/>
      <c r="J131" s="300"/>
      <c r="K131" s="300"/>
      <c r="L131" s="300"/>
    </row>
    <row r="132" spans="1:12" x14ac:dyDescent="0.3">
      <c r="A132" s="102" t="s">
        <v>73</v>
      </c>
      <c r="B132" s="89">
        <f>+C87</f>
        <v>145850010.59</v>
      </c>
      <c r="C132" s="89">
        <f>+D87</f>
        <v>145850010.59</v>
      </c>
      <c r="D132" s="89">
        <f>+E87</f>
        <v>145850010.59</v>
      </c>
      <c r="E132" s="85">
        <f>+SUM(B132:D132)</f>
        <v>437550031.76999998</v>
      </c>
      <c r="F132" s="208"/>
      <c r="G132" s="300"/>
      <c r="H132" s="426"/>
      <c r="I132" s="300"/>
      <c r="J132" s="300"/>
      <c r="K132" s="300"/>
      <c r="L132" s="300"/>
    </row>
    <row r="133" spans="1:12" x14ac:dyDescent="0.3">
      <c r="A133" s="70" t="s">
        <v>98</v>
      </c>
      <c r="B133" s="71">
        <f>+B131+B132</f>
        <v>769117197.2700001</v>
      </c>
      <c r="C133" s="71">
        <f t="shared" ref="C133:D133" si="12">+C131+C132</f>
        <v>591492207.86000013</v>
      </c>
      <c r="D133" s="71">
        <f t="shared" si="12"/>
        <v>467650218.45000017</v>
      </c>
      <c r="E133" s="71">
        <f>+E131+E132</f>
        <v>1060817218.45</v>
      </c>
      <c r="F133" s="208"/>
      <c r="G133" s="300"/>
      <c r="H133" s="485"/>
      <c r="I133" s="300"/>
      <c r="J133" s="300"/>
      <c r="K133" s="300"/>
      <c r="L133" s="300"/>
    </row>
    <row r="134" spans="1:12" x14ac:dyDescent="0.3">
      <c r="A134" s="102" t="s">
        <v>143</v>
      </c>
      <c r="B134" s="89">
        <f>+C107</f>
        <v>323475000</v>
      </c>
      <c r="C134" s="89">
        <f>+D107</f>
        <v>269692000</v>
      </c>
      <c r="D134" s="89">
        <f>+E107</f>
        <v>333358800</v>
      </c>
      <c r="E134" s="85">
        <f>+SUM(B134:D134)</f>
        <v>926525800</v>
      </c>
      <c r="F134" s="208"/>
      <c r="G134" s="300"/>
      <c r="H134" s="300"/>
      <c r="I134" s="300"/>
      <c r="J134" s="300"/>
      <c r="K134" s="300"/>
      <c r="L134" s="300"/>
    </row>
    <row r="135" spans="1:12" x14ac:dyDescent="0.3">
      <c r="A135" s="70" t="s">
        <v>99</v>
      </c>
      <c r="B135" s="71">
        <f>+B133-B134</f>
        <v>445642197.2700001</v>
      </c>
      <c r="C135" s="71">
        <f t="shared" ref="C135:D135" si="13">+C133-C134</f>
        <v>321800207.86000013</v>
      </c>
      <c r="D135" s="71">
        <f t="shared" si="13"/>
        <v>134291418.45000017</v>
      </c>
      <c r="E135" s="71">
        <f>+E133-E134</f>
        <v>134291418.45000005</v>
      </c>
      <c r="F135" s="208"/>
      <c r="G135" s="300"/>
      <c r="H135" s="300"/>
      <c r="I135" s="300"/>
      <c r="J135" s="300"/>
      <c r="K135" s="300"/>
      <c r="L135" s="300"/>
    </row>
    <row r="136" spans="1:12" x14ac:dyDescent="0.3">
      <c r="A136" s="634" t="s">
        <v>42</v>
      </c>
      <c r="B136" s="634"/>
      <c r="C136" s="634"/>
      <c r="D136" s="634"/>
      <c r="E136" s="634"/>
      <c r="F136" s="22"/>
      <c r="G136" s="300"/>
      <c r="H136" s="300"/>
      <c r="I136" s="300"/>
      <c r="J136" s="300"/>
      <c r="K136" s="300"/>
      <c r="L136" s="300"/>
    </row>
    <row r="137" spans="1:12" ht="18" hidden="1" customHeight="1" x14ac:dyDescent="0.3">
      <c r="A137" s="635" t="s">
        <v>181</v>
      </c>
      <c r="B137" s="635"/>
      <c r="C137" s="635"/>
      <c r="D137" s="635"/>
      <c r="E137" s="635"/>
      <c r="F137" s="483"/>
      <c r="G137" s="300"/>
      <c r="H137" s="300"/>
      <c r="I137" s="300"/>
      <c r="J137" s="300"/>
      <c r="K137" s="300"/>
      <c r="L137" s="300"/>
    </row>
    <row r="138" spans="1:12" ht="53.1" hidden="1" customHeight="1" x14ac:dyDescent="0.3">
      <c r="A138" s="540" t="s">
        <v>142</v>
      </c>
      <c r="B138" s="540"/>
      <c r="C138" s="540"/>
      <c r="D138" s="540"/>
      <c r="E138" s="540"/>
      <c r="F138" s="540"/>
      <c r="G138" s="300"/>
      <c r="H138" s="300"/>
      <c r="I138" s="300"/>
      <c r="J138" s="300"/>
      <c r="K138" s="300"/>
      <c r="L138" s="300"/>
    </row>
    <row r="139" spans="1:12" ht="18" hidden="1" customHeight="1" x14ac:dyDescent="0.3">
      <c r="A139" s="540" t="s">
        <v>116</v>
      </c>
      <c r="B139" s="540"/>
      <c r="C139" s="540"/>
      <c r="D139" s="540"/>
      <c r="E139" s="540"/>
      <c r="F139" s="540"/>
      <c r="G139" s="300"/>
      <c r="H139" s="300"/>
      <c r="I139" s="300"/>
      <c r="J139" s="300"/>
      <c r="K139" s="300"/>
      <c r="L139" s="300"/>
    </row>
    <row r="140" spans="1:12" ht="18" hidden="1" customHeight="1" x14ac:dyDescent="0.3">
      <c r="A140" s="540" t="s">
        <v>146</v>
      </c>
      <c r="B140" s="540"/>
      <c r="C140" s="540"/>
      <c r="D140" s="540"/>
      <c r="E140" s="540"/>
      <c r="F140" s="540"/>
      <c r="G140" s="300"/>
      <c r="H140" s="300"/>
      <c r="I140" s="300"/>
      <c r="J140" s="300"/>
      <c r="K140" s="300"/>
      <c r="L140" s="300"/>
    </row>
    <row r="141" spans="1:12" ht="18" hidden="1" customHeight="1" x14ac:dyDescent="0.3">
      <c r="A141" s="540" t="s">
        <v>119</v>
      </c>
      <c r="B141" s="540"/>
      <c r="C141" s="540"/>
      <c r="D141" s="540"/>
      <c r="E141" s="540"/>
      <c r="F141" s="540"/>
      <c r="G141" s="300"/>
      <c r="H141" s="300"/>
      <c r="I141" s="300"/>
      <c r="J141" s="300"/>
      <c r="K141" s="300"/>
      <c r="L141" s="300"/>
    </row>
    <row r="142" spans="1:12" ht="18" hidden="1" customHeight="1" x14ac:dyDescent="0.3">
      <c r="A142" s="540" t="s">
        <v>145</v>
      </c>
      <c r="B142" s="540"/>
      <c r="C142" s="540"/>
      <c r="D142" s="540"/>
      <c r="E142" s="540"/>
      <c r="F142" s="540"/>
      <c r="G142" s="300"/>
      <c r="H142" s="300"/>
      <c r="I142" s="300"/>
      <c r="J142" s="300"/>
      <c r="K142" s="300"/>
      <c r="L142" s="300"/>
    </row>
    <row r="143" spans="1:12" x14ac:dyDescent="0.3">
      <c r="A143" s="482" t="s">
        <v>117</v>
      </c>
      <c r="B143" s="481"/>
      <c r="C143" s="481"/>
      <c r="D143" s="481"/>
      <c r="E143" s="481"/>
      <c r="F143" s="481"/>
      <c r="G143" s="300"/>
      <c r="H143" s="300"/>
      <c r="I143" s="300"/>
      <c r="J143" s="300"/>
      <c r="K143" s="300"/>
      <c r="L143" s="300"/>
    </row>
    <row r="144" spans="1:12" ht="68.25" customHeight="1" x14ac:dyDescent="0.3">
      <c r="A144" s="518" t="s">
        <v>361</v>
      </c>
      <c r="B144" s="518"/>
      <c r="C144" s="518"/>
      <c r="D144" s="518"/>
      <c r="E144" s="518"/>
      <c r="F144" s="518"/>
      <c r="G144" s="300"/>
      <c r="H144" s="300"/>
      <c r="I144" s="300"/>
      <c r="J144" s="300"/>
      <c r="K144" s="300"/>
      <c r="L144" s="300"/>
    </row>
    <row r="145" spans="1:12" s="300" customFormat="1" x14ac:dyDescent="0.3">
      <c r="A145" s="441"/>
      <c r="B145" s="441"/>
      <c r="C145" s="441"/>
      <c r="D145" s="441"/>
      <c r="E145" s="441"/>
      <c r="F145" s="380"/>
    </row>
    <row r="146" spans="1:12" hidden="1" x14ac:dyDescent="0.3">
      <c r="A146" s="172"/>
      <c r="B146" s="538" t="s">
        <v>120</v>
      </c>
      <c r="C146" s="538"/>
      <c r="D146" s="538"/>
      <c r="E146" s="300"/>
      <c r="F146" s="380"/>
      <c r="G146" s="300"/>
      <c r="H146" s="300"/>
      <c r="I146" s="300"/>
      <c r="J146" s="300"/>
      <c r="K146" s="300"/>
      <c r="L146" s="300"/>
    </row>
    <row r="147" spans="1:12" hidden="1" x14ac:dyDescent="0.3">
      <c r="A147" s="172"/>
      <c r="B147" s="536" t="s">
        <v>121</v>
      </c>
      <c r="C147" s="536"/>
      <c r="D147" s="536"/>
      <c r="E147" s="300"/>
      <c r="F147" s="380"/>
      <c r="G147" s="300"/>
      <c r="H147" s="300"/>
      <c r="I147" s="300"/>
      <c r="J147" s="300"/>
      <c r="K147" s="300"/>
      <c r="L147" s="300"/>
    </row>
    <row r="148" spans="1:12" hidden="1" x14ac:dyDescent="0.3">
      <c r="A148" s="172"/>
      <c r="B148" s="510" t="s">
        <v>51</v>
      </c>
      <c r="C148" s="510"/>
      <c r="D148" s="510"/>
      <c r="E148" s="300"/>
      <c r="F148" s="380"/>
      <c r="G148" s="300"/>
      <c r="H148" s="300"/>
      <c r="I148" s="300"/>
      <c r="J148" s="300"/>
      <c r="K148" s="300"/>
      <c r="L148" s="300"/>
    </row>
    <row r="149" spans="1:12" hidden="1" x14ac:dyDescent="0.3">
      <c r="A149" s="172"/>
      <c r="B149" s="535" t="s">
        <v>69</v>
      </c>
      <c r="C149" s="535"/>
      <c r="D149" s="168" t="s">
        <v>84</v>
      </c>
      <c r="E149" s="300"/>
      <c r="F149" s="380"/>
      <c r="G149" s="300"/>
      <c r="H149" s="300"/>
      <c r="I149" s="300"/>
      <c r="J149" s="300"/>
      <c r="K149" s="300"/>
      <c r="L149" s="300"/>
    </row>
    <row r="150" spans="1:12" hidden="1" x14ac:dyDescent="0.3">
      <c r="A150" s="172"/>
      <c r="B150" s="511" t="s">
        <v>193</v>
      </c>
      <c r="C150" s="511"/>
      <c r="D150" s="168"/>
      <c r="E150" s="300"/>
      <c r="F150" s="380"/>
      <c r="G150" s="300"/>
      <c r="H150" s="300"/>
      <c r="I150" s="300"/>
      <c r="J150" s="300"/>
      <c r="K150" s="300"/>
      <c r="L150" s="300"/>
    </row>
    <row r="151" spans="1:12" hidden="1" x14ac:dyDescent="0.3">
      <c r="A151" s="172"/>
      <c r="B151" s="84" t="s">
        <v>122</v>
      </c>
      <c r="D151" s="89">
        <f>+'2T'!D172</f>
        <v>0</v>
      </c>
      <c r="E151" s="300"/>
      <c r="F151" s="380"/>
      <c r="G151" s="300"/>
      <c r="H151" s="300"/>
      <c r="I151" s="300"/>
      <c r="J151" s="300"/>
      <c r="K151" s="300"/>
      <c r="L151" s="300"/>
    </row>
    <row r="152" spans="1:12" hidden="1" x14ac:dyDescent="0.3">
      <c r="A152" s="172"/>
      <c r="B152" s="84" t="s">
        <v>123</v>
      </c>
      <c r="D152" s="89">
        <f>+'2T'!D173</f>
        <v>0</v>
      </c>
      <c r="E152" s="300"/>
      <c r="F152" s="380"/>
      <c r="G152" s="300"/>
      <c r="H152" s="300"/>
      <c r="I152" s="300"/>
      <c r="J152" s="300"/>
      <c r="K152" s="300"/>
      <c r="L152" s="300"/>
    </row>
    <row r="153" spans="1:12" hidden="1" x14ac:dyDescent="0.3">
      <c r="A153" s="172"/>
      <c r="B153" s="512" t="s">
        <v>16</v>
      </c>
      <c r="C153" s="512"/>
      <c r="D153" s="71">
        <f>+D151+D152</f>
        <v>0</v>
      </c>
      <c r="E153" s="300"/>
      <c r="F153" s="380"/>
      <c r="G153" s="300"/>
      <c r="H153" s="300"/>
      <c r="I153" s="300"/>
      <c r="J153" s="300"/>
      <c r="K153" s="300"/>
      <c r="L153" s="300"/>
    </row>
    <row r="154" spans="1:12" hidden="1" x14ac:dyDescent="0.3">
      <c r="A154" s="172"/>
      <c r="B154" s="84"/>
      <c r="D154" s="89"/>
      <c r="E154" s="300"/>
      <c r="F154" s="380"/>
      <c r="G154" s="300"/>
      <c r="H154" s="300"/>
      <c r="I154" s="300"/>
      <c r="J154" s="300"/>
      <c r="K154" s="300"/>
      <c r="L154" s="300"/>
    </row>
    <row r="155" spans="1:12" hidden="1" x14ac:dyDescent="0.3">
      <c r="A155" s="172"/>
      <c r="B155" s="511" t="s">
        <v>194</v>
      </c>
      <c r="C155" s="511"/>
      <c r="D155" s="168" t="s">
        <v>84</v>
      </c>
      <c r="E155" s="300"/>
      <c r="F155" s="380"/>
      <c r="G155" s="300"/>
      <c r="H155" s="300"/>
      <c r="I155" s="300"/>
      <c r="J155" s="300"/>
      <c r="K155" s="300"/>
      <c r="L155" s="300"/>
    </row>
    <row r="156" spans="1:12" hidden="1" x14ac:dyDescent="0.3">
      <c r="A156" s="172"/>
      <c r="B156" s="84" t="s">
        <v>122</v>
      </c>
      <c r="D156" s="89">
        <v>0</v>
      </c>
      <c r="E156" s="300"/>
      <c r="F156" s="380"/>
      <c r="G156" s="300"/>
      <c r="H156" s="300"/>
      <c r="I156" s="300"/>
      <c r="J156" s="300"/>
      <c r="K156" s="300"/>
      <c r="L156" s="300"/>
    </row>
    <row r="157" spans="1:12" hidden="1" x14ac:dyDescent="0.3">
      <c r="A157" s="17"/>
      <c r="B157" s="84" t="s">
        <v>195</v>
      </c>
      <c r="D157" s="89">
        <v>0</v>
      </c>
      <c r="E157" s="300"/>
      <c r="F157" s="300"/>
      <c r="G157" s="300"/>
      <c r="H157" s="300"/>
      <c r="I157" s="300"/>
      <c r="J157" s="300"/>
      <c r="K157" s="300"/>
      <c r="L157" s="300"/>
    </row>
    <row r="158" spans="1:12" hidden="1" x14ac:dyDescent="0.3">
      <c r="A158" s="17"/>
      <c r="B158" s="512" t="s">
        <v>196</v>
      </c>
      <c r="C158" s="512"/>
      <c r="D158" s="71">
        <f>+D156+D157</f>
        <v>0</v>
      </c>
      <c r="E158" s="300"/>
      <c r="F158" s="300"/>
      <c r="G158" s="300"/>
      <c r="H158" s="300"/>
      <c r="I158" s="300"/>
      <c r="J158" s="300"/>
      <c r="K158" s="300"/>
      <c r="L158" s="300"/>
    </row>
    <row r="159" spans="1:12" hidden="1" x14ac:dyDescent="0.3">
      <c r="A159" s="17"/>
      <c r="B159" s="84"/>
      <c r="D159" s="85"/>
      <c r="E159" s="300"/>
      <c r="F159" s="300"/>
      <c r="G159" s="300"/>
      <c r="H159" s="300"/>
      <c r="I159" s="300"/>
      <c r="J159" s="300"/>
      <c r="K159" s="300"/>
      <c r="L159" s="300"/>
    </row>
    <row r="160" spans="1:12" hidden="1" x14ac:dyDescent="0.3">
      <c r="A160" s="17"/>
      <c r="B160" s="511" t="s">
        <v>197</v>
      </c>
      <c r="C160" s="511"/>
      <c r="D160" s="168" t="s">
        <v>84</v>
      </c>
      <c r="E160" s="300"/>
      <c r="F160" s="300"/>
      <c r="G160" s="300"/>
      <c r="H160" s="300"/>
      <c r="I160" s="300"/>
      <c r="J160" s="300"/>
      <c r="K160" s="300"/>
      <c r="L160" s="300"/>
    </row>
    <row r="161" spans="1:12" hidden="1" x14ac:dyDescent="0.3">
      <c r="A161" s="17"/>
      <c r="B161" s="84" t="s">
        <v>122</v>
      </c>
      <c r="D161" s="89">
        <f>+D151-D156</f>
        <v>0</v>
      </c>
      <c r="E161" s="300"/>
      <c r="F161" s="300"/>
      <c r="G161" s="300"/>
      <c r="H161" s="300"/>
      <c r="I161" s="300"/>
      <c r="J161" s="300"/>
      <c r="K161" s="300"/>
      <c r="L161" s="300"/>
    </row>
    <row r="162" spans="1:12" hidden="1" x14ac:dyDescent="0.3">
      <c r="A162" s="17"/>
      <c r="B162" s="84" t="s">
        <v>123</v>
      </c>
      <c r="D162" s="89">
        <f>+D152-D157</f>
        <v>0</v>
      </c>
      <c r="E162" s="300"/>
      <c r="F162" s="300"/>
      <c r="G162" s="300"/>
      <c r="H162" s="300"/>
      <c r="I162" s="300"/>
      <c r="J162" s="300"/>
      <c r="K162" s="300"/>
      <c r="L162" s="300"/>
    </row>
    <row r="163" spans="1:12" hidden="1" x14ac:dyDescent="0.3">
      <c r="A163" s="17"/>
      <c r="B163" s="512" t="s">
        <v>198</v>
      </c>
      <c r="C163" s="512"/>
      <c r="D163" s="135">
        <f>+D161+D162</f>
        <v>0</v>
      </c>
      <c r="E163" s="300"/>
      <c r="F163" s="300"/>
      <c r="G163" s="300"/>
      <c r="H163" s="300"/>
      <c r="I163" s="300"/>
      <c r="J163" s="300"/>
      <c r="K163" s="300"/>
      <c r="L163" s="300"/>
    </row>
    <row r="164" spans="1:12" hidden="1" x14ac:dyDescent="0.3">
      <c r="A164" s="17"/>
      <c r="B164" s="136" t="s">
        <v>199</v>
      </c>
      <c r="C164" s="96"/>
      <c r="D164" s="133"/>
      <c r="E164" s="17"/>
      <c r="F164" s="22">
        <f>+D156-F167</f>
        <v>0</v>
      </c>
      <c r="G164" s="300"/>
      <c r="H164" s="300"/>
      <c r="I164" s="300"/>
      <c r="J164" s="300"/>
      <c r="K164" s="300"/>
      <c r="L164" s="300"/>
    </row>
    <row r="165" spans="1:12" s="300" customFormat="1" hidden="1" x14ac:dyDescent="0.3">
      <c r="B165" s="411"/>
      <c r="C165" s="412"/>
      <c r="D165" s="413"/>
    </row>
    <row r="166" spans="1:12" hidden="1" x14ac:dyDescent="0.3">
      <c r="A166" s="63" t="s">
        <v>53</v>
      </c>
      <c r="B166" s="63" t="s">
        <v>225</v>
      </c>
      <c r="C166" s="63" t="s">
        <v>14</v>
      </c>
      <c r="D166" s="63" t="s">
        <v>15</v>
      </c>
      <c r="E166" s="63" t="s">
        <v>78</v>
      </c>
      <c r="F166" s="63" t="s">
        <v>12</v>
      </c>
      <c r="G166" s="300"/>
      <c r="H166" s="300"/>
      <c r="I166" s="300"/>
      <c r="J166" s="300"/>
      <c r="K166" s="300"/>
      <c r="L166" s="300"/>
    </row>
    <row r="167" spans="1:12" hidden="1" x14ac:dyDescent="0.3">
      <c r="A167" s="158" t="s">
        <v>224</v>
      </c>
      <c r="B167" s="159"/>
      <c r="C167" s="160">
        <f>+SUM(C168:C177)</f>
        <v>0</v>
      </c>
      <c r="D167" s="160">
        <f>+SUM(D168:D177)</f>
        <v>0</v>
      </c>
      <c r="E167" s="160">
        <f>+SUM(E168:E177)</f>
        <v>0</v>
      </c>
      <c r="F167" s="160">
        <f>+SUM(F168:F177)</f>
        <v>0</v>
      </c>
      <c r="G167" s="300"/>
      <c r="H167" s="300"/>
      <c r="I167" s="300"/>
      <c r="J167" s="300"/>
      <c r="K167" s="300"/>
      <c r="L167" s="300"/>
    </row>
    <row r="168" spans="1:12" hidden="1" x14ac:dyDescent="0.3">
      <c r="A168" s="127">
        <v>0</v>
      </c>
      <c r="B168" s="131" t="s">
        <v>173</v>
      </c>
      <c r="C168" s="12">
        <v>0</v>
      </c>
      <c r="D168" s="12">
        <v>0</v>
      </c>
      <c r="E168" s="12">
        <v>0</v>
      </c>
      <c r="F168" s="30">
        <f>+C168+D168+E168</f>
        <v>0</v>
      </c>
      <c r="G168" s="300"/>
      <c r="H168" s="300"/>
      <c r="I168" s="300"/>
      <c r="J168" s="300"/>
      <c r="K168" s="300"/>
      <c r="L168" s="300"/>
    </row>
    <row r="169" spans="1:12" hidden="1" x14ac:dyDescent="0.3">
      <c r="A169" s="127">
        <v>1</v>
      </c>
      <c r="B169" s="131" t="s">
        <v>160</v>
      </c>
      <c r="C169" s="12">
        <v>0</v>
      </c>
      <c r="D169" s="32">
        <v>0</v>
      </c>
      <c r="E169" s="32">
        <v>0</v>
      </c>
      <c r="F169" s="30">
        <f t="shared" ref="F169:F177" si="14">+C169+D169+E169</f>
        <v>0</v>
      </c>
      <c r="G169" s="300"/>
      <c r="H169" s="300"/>
      <c r="I169" s="300"/>
      <c r="J169" s="300"/>
      <c r="K169" s="300"/>
      <c r="L169" s="300"/>
    </row>
    <row r="170" spans="1:12" hidden="1" x14ac:dyDescent="0.3">
      <c r="A170" s="127">
        <v>2</v>
      </c>
      <c r="B170" s="131" t="s">
        <v>174</v>
      </c>
      <c r="C170" s="12">
        <v>0</v>
      </c>
      <c r="D170" s="12">
        <v>0</v>
      </c>
      <c r="E170" s="12">
        <v>0</v>
      </c>
      <c r="F170" s="30">
        <f t="shared" si="14"/>
        <v>0</v>
      </c>
      <c r="G170" s="300"/>
      <c r="H170" s="300"/>
      <c r="I170" s="300"/>
      <c r="J170" s="300"/>
      <c r="K170" s="300"/>
      <c r="L170" s="300"/>
    </row>
    <row r="171" spans="1:12" hidden="1" x14ac:dyDescent="0.3">
      <c r="A171" s="127">
        <v>3</v>
      </c>
      <c r="B171" s="131" t="s">
        <v>175</v>
      </c>
      <c r="C171" s="12">
        <v>0</v>
      </c>
      <c r="D171" s="12">
        <v>0</v>
      </c>
      <c r="E171" s="12">
        <v>0</v>
      </c>
      <c r="F171" s="30">
        <f t="shared" si="14"/>
        <v>0</v>
      </c>
      <c r="G171" s="300"/>
      <c r="H171" s="300"/>
      <c r="I171" s="300"/>
      <c r="J171" s="300"/>
      <c r="K171" s="300"/>
      <c r="L171" s="300"/>
    </row>
    <row r="172" spans="1:12" hidden="1" x14ac:dyDescent="0.3">
      <c r="A172" s="127">
        <v>4</v>
      </c>
      <c r="B172" s="131" t="s">
        <v>176</v>
      </c>
      <c r="C172" s="12">
        <v>0</v>
      </c>
      <c r="D172" s="12">
        <v>0</v>
      </c>
      <c r="E172" s="12">
        <v>0</v>
      </c>
      <c r="F172" s="30">
        <f t="shared" si="14"/>
        <v>0</v>
      </c>
      <c r="G172" s="300"/>
      <c r="H172" s="300"/>
      <c r="I172" s="300"/>
      <c r="J172" s="300"/>
      <c r="K172" s="300"/>
      <c r="L172" s="300"/>
    </row>
    <row r="173" spans="1:12" hidden="1" x14ac:dyDescent="0.3">
      <c r="A173" s="127">
        <v>5</v>
      </c>
      <c r="B173" s="131" t="s">
        <v>177</v>
      </c>
      <c r="C173" s="12">
        <v>0</v>
      </c>
      <c r="D173" s="12">
        <v>0</v>
      </c>
      <c r="E173" s="12">
        <v>0</v>
      </c>
      <c r="F173" s="30">
        <f t="shared" si="14"/>
        <v>0</v>
      </c>
      <c r="G173" s="300"/>
      <c r="H173" s="300"/>
      <c r="I173" s="300"/>
      <c r="J173" s="300"/>
      <c r="K173" s="300"/>
      <c r="L173" s="300"/>
    </row>
    <row r="174" spans="1:12" hidden="1" x14ac:dyDescent="0.3">
      <c r="A174" s="127">
        <v>6</v>
      </c>
      <c r="B174" s="131" t="s">
        <v>158</v>
      </c>
      <c r="C174" s="12">
        <v>0</v>
      </c>
      <c r="D174" s="12">
        <v>0</v>
      </c>
      <c r="E174" s="12">
        <v>0</v>
      </c>
      <c r="F174" s="30">
        <f t="shared" si="14"/>
        <v>0</v>
      </c>
      <c r="G174" s="300"/>
      <c r="H174" s="300"/>
      <c r="I174" s="300"/>
      <c r="J174" s="300"/>
      <c r="K174" s="300"/>
      <c r="L174" s="300"/>
    </row>
    <row r="175" spans="1:12" hidden="1" x14ac:dyDescent="0.3">
      <c r="A175" s="127">
        <v>7</v>
      </c>
      <c r="B175" s="131" t="s">
        <v>159</v>
      </c>
      <c r="C175" s="12">
        <v>0</v>
      </c>
      <c r="D175" s="12">
        <v>0</v>
      </c>
      <c r="E175" s="12">
        <v>0</v>
      </c>
      <c r="F175" s="30">
        <f t="shared" si="14"/>
        <v>0</v>
      </c>
      <c r="G175" s="300"/>
      <c r="H175" s="300"/>
      <c r="I175" s="300"/>
      <c r="J175" s="300"/>
      <c r="K175" s="300"/>
      <c r="L175" s="300"/>
    </row>
    <row r="176" spans="1:12" hidden="1" x14ac:dyDescent="0.3">
      <c r="A176" s="127">
        <v>8</v>
      </c>
      <c r="B176" s="131" t="s">
        <v>178</v>
      </c>
      <c r="C176" s="12">
        <v>0</v>
      </c>
      <c r="D176" s="12">
        <v>0</v>
      </c>
      <c r="E176" s="12">
        <v>0</v>
      </c>
      <c r="F176" s="30">
        <f t="shared" si="14"/>
        <v>0</v>
      </c>
      <c r="G176" s="300"/>
      <c r="H176" s="300"/>
      <c r="I176" s="300"/>
      <c r="J176" s="300"/>
      <c r="K176" s="300"/>
      <c r="L176" s="300"/>
    </row>
    <row r="177" spans="1:12" hidden="1" x14ac:dyDescent="0.3">
      <c r="A177" s="161">
        <v>9</v>
      </c>
      <c r="B177" s="162" t="s">
        <v>179</v>
      </c>
      <c r="C177" s="13">
        <v>0</v>
      </c>
      <c r="D177" s="13">
        <v>0</v>
      </c>
      <c r="E177" s="13">
        <v>0</v>
      </c>
      <c r="F177" s="163">
        <f t="shared" si="14"/>
        <v>0</v>
      </c>
      <c r="G177" s="300"/>
      <c r="H177" s="300"/>
      <c r="I177" s="300"/>
      <c r="J177" s="300"/>
      <c r="K177" s="300"/>
      <c r="L177" s="300"/>
    </row>
    <row r="178" spans="1:12" hidden="1" x14ac:dyDescent="0.3">
      <c r="A178" s="537" t="s">
        <v>199</v>
      </c>
      <c r="B178" s="537"/>
      <c r="C178" s="537"/>
      <c r="D178" s="537"/>
      <c r="E178" s="537"/>
      <c r="F178" s="537"/>
      <c r="G178" s="300"/>
      <c r="H178" s="300"/>
      <c r="I178" s="300"/>
      <c r="J178" s="300"/>
      <c r="K178" s="300"/>
      <c r="L178" s="300"/>
    </row>
    <row r="179" spans="1:12" hidden="1" x14ac:dyDescent="0.3">
      <c r="A179" s="265"/>
      <c r="B179" s="265"/>
      <c r="C179" s="265"/>
      <c r="D179" s="265"/>
      <c r="E179" s="265"/>
      <c r="F179" s="265"/>
      <c r="G179" s="300"/>
      <c r="H179" s="300"/>
      <c r="I179" s="300"/>
      <c r="J179" s="300"/>
      <c r="K179" s="300"/>
      <c r="L179" s="300"/>
    </row>
    <row r="180" spans="1:12" hidden="1" x14ac:dyDescent="0.3">
      <c r="A180" s="265"/>
      <c r="B180" s="265"/>
      <c r="C180" s="265"/>
      <c r="D180" s="265"/>
      <c r="E180" s="265"/>
      <c r="F180" s="265"/>
      <c r="G180" s="300"/>
      <c r="H180" s="300"/>
      <c r="I180" s="300"/>
      <c r="J180" s="300"/>
      <c r="K180" s="300"/>
      <c r="L180" s="300"/>
    </row>
    <row r="181" spans="1:12" hidden="1" x14ac:dyDescent="0.3">
      <c r="A181" s="73" t="s">
        <v>117</v>
      </c>
      <c r="B181" s="74"/>
      <c r="C181" s="74"/>
      <c r="D181" s="74"/>
      <c r="E181" s="74"/>
      <c r="F181" s="75"/>
      <c r="G181" s="300"/>
      <c r="H181" s="300"/>
      <c r="I181" s="300"/>
      <c r="J181" s="300"/>
      <c r="K181" s="300"/>
      <c r="L181" s="300"/>
    </row>
    <row r="182" spans="1:12" ht="45" hidden="1" customHeight="1" x14ac:dyDescent="0.3">
      <c r="A182" s="636" t="s">
        <v>118</v>
      </c>
      <c r="B182" s="637"/>
      <c r="C182" s="637"/>
      <c r="D182" s="637"/>
      <c r="E182" s="637"/>
      <c r="F182" s="638"/>
      <c r="G182" s="300"/>
      <c r="H182" s="300"/>
      <c r="I182" s="300"/>
      <c r="J182" s="300"/>
      <c r="K182" s="300"/>
      <c r="L182" s="300"/>
    </row>
    <row r="183" spans="1:12" ht="18" customHeight="1" x14ac:dyDescent="0.3">
      <c r="A183" s="17"/>
      <c r="B183" s="17"/>
      <c r="C183" s="17"/>
      <c r="D183" s="17"/>
      <c r="E183" s="17"/>
      <c r="F183" s="17"/>
      <c r="G183" s="300"/>
      <c r="H183" s="300"/>
      <c r="I183" s="300"/>
      <c r="J183" s="300"/>
      <c r="K183" s="300"/>
      <c r="L183" s="300"/>
    </row>
    <row r="184" spans="1:12" ht="39.9" customHeight="1" x14ac:dyDescent="0.3">
      <c r="A184" s="92" t="s">
        <v>74</v>
      </c>
      <c r="B184" s="524" t="s">
        <v>321</v>
      </c>
      <c r="C184" s="525"/>
      <c r="D184" s="639" t="s">
        <v>48</v>
      </c>
      <c r="E184" s="640"/>
      <c r="F184" s="641"/>
      <c r="G184" s="300"/>
      <c r="H184" s="300"/>
      <c r="I184" s="300"/>
      <c r="J184" s="300"/>
      <c r="K184" s="300"/>
      <c r="L184" s="300"/>
    </row>
    <row r="185" spans="1:12" ht="39.9" customHeight="1" x14ac:dyDescent="0.3">
      <c r="A185" s="61" t="s">
        <v>46</v>
      </c>
      <c r="B185" s="524" t="s">
        <v>322</v>
      </c>
      <c r="C185" s="525"/>
      <c r="D185" s="642"/>
      <c r="E185" s="643"/>
      <c r="F185" s="644"/>
      <c r="G185" s="300"/>
      <c r="H185" s="300"/>
      <c r="I185" s="300"/>
      <c r="J185" s="300"/>
      <c r="K185" s="300"/>
      <c r="L185" s="300"/>
    </row>
    <row r="186" spans="1:12" ht="39.9" customHeight="1" x14ac:dyDescent="0.3">
      <c r="A186" s="62" t="s">
        <v>47</v>
      </c>
      <c r="B186" s="524" t="s">
        <v>323</v>
      </c>
      <c r="C186" s="525"/>
      <c r="D186" s="645"/>
      <c r="E186" s="646"/>
      <c r="F186" s="647"/>
      <c r="G186" s="300"/>
      <c r="H186" s="300"/>
      <c r="I186" s="300"/>
      <c r="J186" s="300"/>
      <c r="K186" s="300"/>
      <c r="L186" s="300"/>
    </row>
    <row r="187" spans="1:12" x14ac:dyDescent="0.3">
      <c r="A187" s="617" t="s">
        <v>113</v>
      </c>
      <c r="B187" s="617"/>
      <c r="C187" s="617"/>
      <c r="D187" s="617"/>
      <c r="E187" s="617"/>
      <c r="F187" s="617"/>
      <c r="G187" s="300"/>
      <c r="H187" s="300"/>
      <c r="I187" s="300"/>
      <c r="J187" s="300"/>
      <c r="K187" s="300"/>
      <c r="L187" s="300"/>
    </row>
    <row r="188" spans="1:12" s="300" customFormat="1" x14ac:dyDescent="0.3">
      <c r="A188" s="325"/>
      <c r="B188" s="325"/>
      <c r="C188" s="325"/>
      <c r="D188" s="325"/>
      <c r="E188" s="325"/>
      <c r="F188" s="325"/>
    </row>
    <row r="189" spans="1:12" x14ac:dyDescent="0.3">
      <c r="A189" s="515" t="s">
        <v>140</v>
      </c>
      <c r="B189" s="516"/>
      <c r="C189" s="516"/>
      <c r="D189" s="516"/>
      <c r="E189" s="516"/>
      <c r="F189" s="517"/>
      <c r="G189" s="300"/>
      <c r="H189" s="300"/>
      <c r="I189" s="300"/>
      <c r="J189" s="300"/>
      <c r="K189" s="300"/>
      <c r="L189" s="300"/>
    </row>
    <row r="190" spans="1:12" x14ac:dyDescent="0.3">
      <c r="A190" s="77" t="s">
        <v>124</v>
      </c>
      <c r="F190" s="78"/>
      <c r="G190" s="300"/>
      <c r="H190" s="300"/>
      <c r="I190" s="300"/>
      <c r="J190" s="300"/>
      <c r="K190" s="300"/>
      <c r="L190" s="300"/>
    </row>
    <row r="191" spans="1:12" x14ac:dyDescent="0.3">
      <c r="A191" s="79"/>
      <c r="F191" s="78"/>
      <c r="G191" s="300"/>
      <c r="H191" s="300"/>
      <c r="I191" s="300"/>
      <c r="J191" s="300"/>
      <c r="K191" s="300"/>
      <c r="L191" s="300"/>
    </row>
    <row r="192" spans="1:12" x14ac:dyDescent="0.3">
      <c r="A192" s="77" t="s">
        <v>131</v>
      </c>
      <c r="D192" s="104" t="s">
        <v>165</v>
      </c>
      <c r="F192" s="78"/>
      <c r="G192" s="300"/>
      <c r="H192" s="300"/>
      <c r="I192" s="300"/>
      <c r="J192" s="300"/>
      <c r="K192" s="300"/>
      <c r="L192" s="300"/>
    </row>
    <row r="193" spans="1:12" x14ac:dyDescent="0.3">
      <c r="A193" s="79" t="s">
        <v>125</v>
      </c>
      <c r="B193" s="76">
        <f>+B68</f>
        <v>2830095418.4499998</v>
      </c>
      <c r="D193" s="513" t="s">
        <v>161</v>
      </c>
      <c r="E193" s="513"/>
      <c r="F193" s="514"/>
      <c r="G193" s="300"/>
      <c r="H193" s="300"/>
      <c r="I193" s="300"/>
      <c r="J193" s="300"/>
      <c r="K193" s="300"/>
      <c r="L193" s="300"/>
    </row>
    <row r="194" spans="1:12" x14ac:dyDescent="0.3">
      <c r="A194" s="79" t="s">
        <v>132</v>
      </c>
      <c r="B194" s="34">
        <f>+F87</f>
        <v>437550031.76999998</v>
      </c>
      <c r="D194" s="513"/>
      <c r="E194" s="513"/>
      <c r="F194" s="514"/>
      <c r="G194" s="300"/>
      <c r="H194" s="300"/>
      <c r="I194" s="300"/>
      <c r="J194" s="300"/>
      <c r="K194" s="300"/>
      <c r="L194" s="300"/>
    </row>
    <row r="195" spans="1:12" ht="16.2" thickBot="1" x14ac:dyDescent="0.35">
      <c r="A195" s="79" t="s">
        <v>126</v>
      </c>
      <c r="B195" s="116">
        <f>+B193-B194</f>
        <v>2392545386.6799998</v>
      </c>
      <c r="D195" s="23" t="s">
        <v>162</v>
      </c>
      <c r="F195" s="118">
        <f>+F87</f>
        <v>437550031.76999998</v>
      </c>
      <c r="G195" s="300"/>
      <c r="H195" s="300"/>
      <c r="I195" s="300"/>
      <c r="J195" s="300"/>
      <c r="K195" s="300"/>
      <c r="L195" s="300"/>
    </row>
    <row r="196" spans="1:12" ht="16.2" thickTop="1" x14ac:dyDescent="0.3">
      <c r="A196" s="79"/>
      <c r="D196" s="23" t="s">
        <v>163</v>
      </c>
      <c r="F196" s="119">
        <f>+F107</f>
        <v>926525800</v>
      </c>
      <c r="G196" s="300"/>
      <c r="H196" s="300"/>
      <c r="I196" s="300"/>
      <c r="J196" s="300"/>
      <c r="K196" s="300"/>
      <c r="L196" s="300"/>
    </row>
    <row r="197" spans="1:12" ht="16.2" thickBot="1" x14ac:dyDescent="0.35">
      <c r="A197" s="77" t="s">
        <v>127</v>
      </c>
      <c r="D197" s="104" t="s">
        <v>164</v>
      </c>
      <c r="E197" s="104"/>
      <c r="F197" s="120">
        <f>+F196/F195</f>
        <v>2.1175310998195336</v>
      </c>
      <c r="G197" s="300"/>
      <c r="H197" s="300"/>
      <c r="I197" s="300"/>
      <c r="J197" s="300"/>
      <c r="K197" s="300"/>
      <c r="L197" s="300"/>
    </row>
    <row r="198" spans="1:12" ht="16.2" thickTop="1" x14ac:dyDescent="0.3">
      <c r="A198" s="79" t="s">
        <v>128</v>
      </c>
      <c r="B198" s="76">
        <f>+F27</f>
        <v>926525800</v>
      </c>
      <c r="F198" s="78"/>
      <c r="G198" s="300"/>
      <c r="H198" s="300"/>
      <c r="I198" s="300"/>
      <c r="J198" s="300"/>
      <c r="K198" s="300"/>
      <c r="L198" s="300"/>
    </row>
    <row r="199" spans="1:12" x14ac:dyDescent="0.3">
      <c r="A199" s="79" t="s">
        <v>129</v>
      </c>
      <c r="B199" s="34">
        <f>+F107</f>
        <v>926525800</v>
      </c>
      <c r="D199" s="513" t="s">
        <v>166</v>
      </c>
      <c r="E199" s="513"/>
      <c r="F199" s="514"/>
      <c r="G199" s="300"/>
      <c r="H199" s="300"/>
      <c r="I199" s="300"/>
      <c r="J199" s="300"/>
      <c r="K199" s="300"/>
      <c r="L199" s="300"/>
    </row>
    <row r="200" spans="1:12" ht="16.2" thickBot="1" x14ac:dyDescent="0.35">
      <c r="A200" s="79" t="s">
        <v>130</v>
      </c>
      <c r="B200" s="117">
        <f>+B198-B199</f>
        <v>0</v>
      </c>
      <c r="D200" s="513"/>
      <c r="E200" s="513"/>
      <c r="F200" s="514"/>
      <c r="G200" s="300"/>
      <c r="H200" s="300"/>
      <c r="I200" s="300"/>
      <c r="J200" s="300"/>
      <c r="K200" s="300"/>
      <c r="L200" s="300"/>
    </row>
    <row r="201" spans="1:12" ht="16.2" thickTop="1" x14ac:dyDescent="0.3">
      <c r="A201" s="79"/>
      <c r="B201" s="17"/>
      <c r="D201" s="122" t="s">
        <v>167</v>
      </c>
      <c r="E201" s="167"/>
      <c r="F201" s="118">
        <f>+B68</f>
        <v>2830095418.4499998</v>
      </c>
      <c r="G201" s="300"/>
      <c r="H201" s="300"/>
      <c r="I201" s="300"/>
      <c r="J201" s="300"/>
      <c r="K201" s="300"/>
      <c r="L201" s="300"/>
    </row>
    <row r="202" spans="1:12" x14ac:dyDescent="0.3">
      <c r="A202" s="79"/>
      <c r="B202" s="17"/>
      <c r="D202" s="122" t="s">
        <v>163</v>
      </c>
      <c r="E202" s="167"/>
      <c r="F202" s="119">
        <f>+F107</f>
        <v>926525800</v>
      </c>
      <c r="G202" s="300"/>
      <c r="H202" s="300"/>
      <c r="I202" s="300"/>
      <c r="J202" s="300"/>
      <c r="K202" s="300"/>
      <c r="L202" s="300"/>
    </row>
    <row r="203" spans="1:12" ht="16.2" thickBot="1" x14ac:dyDescent="0.35">
      <c r="A203" s="79"/>
      <c r="B203" s="17"/>
      <c r="D203" s="167"/>
      <c r="E203" s="167"/>
      <c r="F203" s="120">
        <f>+F202/F201</f>
        <v>0.3273832373141129</v>
      </c>
      <c r="G203" s="300"/>
      <c r="H203" s="300"/>
      <c r="I203" s="300"/>
      <c r="J203" s="300"/>
      <c r="K203" s="300"/>
      <c r="L203" s="300"/>
    </row>
    <row r="204" spans="1:12" ht="16.2" thickTop="1" x14ac:dyDescent="0.3">
      <c r="A204" s="80"/>
      <c r="B204" s="81"/>
      <c r="C204" s="81"/>
      <c r="D204" s="81"/>
      <c r="E204" s="81"/>
      <c r="F204" s="82"/>
      <c r="G204" s="300"/>
      <c r="H204" s="300"/>
      <c r="I204" s="300"/>
      <c r="J204" s="300"/>
      <c r="K204" s="300"/>
      <c r="L204" s="300"/>
    </row>
    <row r="205" spans="1:12" x14ac:dyDescent="0.3">
      <c r="A205" s="325"/>
      <c r="B205" s="325"/>
      <c r="C205" s="325"/>
      <c r="D205" s="325"/>
      <c r="E205" s="325"/>
      <c r="F205" s="325"/>
      <c r="G205" s="300"/>
      <c r="H205" s="300"/>
      <c r="I205" s="300"/>
      <c r="J205" s="300"/>
      <c r="K205" s="300"/>
      <c r="L205" s="300"/>
    </row>
    <row r="206" spans="1:12" x14ac:dyDescent="0.3">
      <c r="A206" s="325"/>
      <c r="B206" s="325"/>
      <c r="C206" s="325"/>
      <c r="D206" s="325"/>
      <c r="E206" s="325"/>
      <c r="F206" s="325"/>
      <c r="G206" s="300"/>
      <c r="H206" s="300"/>
      <c r="I206" s="300"/>
      <c r="J206" s="300"/>
      <c r="K206" s="300"/>
      <c r="L206" s="300"/>
    </row>
    <row r="207" spans="1:12" x14ac:dyDescent="0.3">
      <c r="A207" s="325"/>
      <c r="B207" s="325"/>
      <c r="C207" s="325"/>
      <c r="D207" s="325"/>
      <c r="E207" s="325"/>
      <c r="F207" s="325"/>
      <c r="G207" s="300"/>
      <c r="H207" s="300"/>
      <c r="I207" s="300"/>
      <c r="J207" s="300"/>
      <c r="K207" s="300"/>
      <c r="L207" s="300"/>
    </row>
    <row r="208" spans="1:12" x14ac:dyDescent="0.3">
      <c r="A208" s="325"/>
      <c r="B208" s="325"/>
      <c r="C208" s="325"/>
      <c r="D208" s="325"/>
      <c r="E208" s="325"/>
      <c r="F208" s="325"/>
      <c r="G208" s="300"/>
      <c r="H208" s="300"/>
      <c r="I208" s="300"/>
      <c r="J208" s="300"/>
      <c r="K208" s="300"/>
      <c r="L208" s="300"/>
    </row>
    <row r="209" spans="1:12" x14ac:dyDescent="0.3">
      <c r="A209" s="325"/>
      <c r="B209" s="325"/>
      <c r="C209" s="325"/>
      <c r="D209" s="325"/>
      <c r="E209" s="325"/>
      <c r="F209" s="325"/>
      <c r="G209" s="300"/>
      <c r="H209" s="300"/>
      <c r="I209" s="300"/>
      <c r="J209" s="300"/>
      <c r="K209" s="300"/>
      <c r="L209" s="300"/>
    </row>
    <row r="210" spans="1:12" x14ac:dyDescent="0.3">
      <c r="A210" s="325"/>
      <c r="B210" s="325"/>
      <c r="C210" s="325"/>
      <c r="D210" s="325"/>
      <c r="E210" s="325"/>
      <c r="F210" s="325"/>
      <c r="G210" s="300"/>
      <c r="H210" s="300"/>
      <c r="I210" s="300"/>
      <c r="J210" s="300"/>
      <c r="K210" s="300"/>
      <c r="L210" s="300"/>
    </row>
    <row r="211" spans="1:12" x14ac:dyDescent="0.3">
      <c r="A211" s="325"/>
      <c r="B211" s="325"/>
      <c r="C211" s="325"/>
      <c r="D211" s="325"/>
      <c r="E211" s="325"/>
      <c r="F211" s="325"/>
      <c r="G211" s="300"/>
      <c r="H211" s="300"/>
      <c r="I211" s="300"/>
      <c r="J211" s="300"/>
      <c r="K211" s="300"/>
      <c r="L211" s="300"/>
    </row>
    <row r="212" spans="1:12" x14ac:dyDescent="0.3">
      <c r="A212" s="325"/>
      <c r="B212" s="325"/>
      <c r="C212" s="325"/>
      <c r="D212" s="325"/>
      <c r="E212" s="325"/>
      <c r="F212" s="325"/>
      <c r="G212" s="300"/>
      <c r="H212" s="300"/>
      <c r="I212" s="300"/>
      <c r="J212" s="300"/>
      <c r="K212" s="300"/>
      <c r="L212" s="300"/>
    </row>
    <row r="213" spans="1:12" x14ac:dyDescent="0.3">
      <c r="A213" s="325"/>
      <c r="B213" s="325"/>
      <c r="C213" s="325"/>
      <c r="D213" s="325"/>
      <c r="E213" s="325"/>
      <c r="F213" s="325"/>
      <c r="G213" s="300"/>
      <c r="H213" s="300"/>
      <c r="I213" s="300"/>
      <c r="J213" s="300"/>
      <c r="K213" s="300"/>
      <c r="L213" s="300"/>
    </row>
    <row r="214" spans="1:12" x14ac:dyDescent="0.3">
      <c r="A214" s="325"/>
      <c r="B214" s="325"/>
      <c r="C214" s="325"/>
      <c r="D214" s="325"/>
      <c r="E214" s="325"/>
      <c r="F214" s="325"/>
      <c r="G214" s="300"/>
      <c r="H214" s="300"/>
      <c r="I214" s="300"/>
      <c r="J214" s="300"/>
      <c r="K214" s="300"/>
      <c r="L214" s="300"/>
    </row>
    <row r="215" spans="1:12" x14ac:dyDescent="0.3">
      <c r="A215" s="325"/>
      <c r="B215" s="325"/>
      <c r="C215" s="325"/>
      <c r="D215" s="325"/>
      <c r="E215" s="325"/>
      <c r="F215" s="325"/>
      <c r="G215" s="300"/>
      <c r="H215" s="300"/>
      <c r="I215" s="300"/>
      <c r="J215" s="300"/>
      <c r="K215" s="300"/>
      <c r="L215" s="300"/>
    </row>
    <row r="216" spans="1:12" x14ac:dyDescent="0.3">
      <c r="A216" s="325"/>
      <c r="B216" s="325"/>
      <c r="C216" s="325"/>
      <c r="D216" s="325"/>
      <c r="E216" s="325"/>
      <c r="F216" s="325"/>
      <c r="G216" s="300"/>
      <c r="H216" s="300"/>
      <c r="I216" s="300"/>
      <c r="J216" s="300"/>
      <c r="K216" s="300"/>
      <c r="L216" s="300"/>
    </row>
    <row r="217" spans="1:12" x14ac:dyDescent="0.3">
      <c r="A217" s="325"/>
      <c r="B217" s="325"/>
      <c r="C217" s="325"/>
      <c r="D217" s="325"/>
      <c r="E217" s="325"/>
      <c r="F217" s="325"/>
      <c r="G217" s="300"/>
      <c r="H217" s="300"/>
      <c r="I217" s="300"/>
      <c r="J217" s="300"/>
      <c r="K217" s="300"/>
      <c r="L217" s="300"/>
    </row>
    <row r="218" spans="1:12" x14ac:dyDescent="0.3">
      <c r="A218" s="325"/>
      <c r="B218" s="325"/>
      <c r="C218" s="325"/>
      <c r="D218" s="325"/>
      <c r="E218" s="325"/>
      <c r="F218" s="325"/>
      <c r="G218" s="300"/>
      <c r="H218" s="300"/>
      <c r="I218" s="300"/>
      <c r="J218" s="300"/>
      <c r="K218" s="300"/>
      <c r="L218" s="300"/>
    </row>
    <row r="219" spans="1:12" x14ac:dyDescent="0.3">
      <c r="A219" s="325"/>
      <c r="B219" s="325"/>
      <c r="C219" s="325"/>
      <c r="D219" s="325"/>
      <c r="E219" s="325"/>
      <c r="F219" s="325"/>
      <c r="G219" s="300"/>
      <c r="H219" s="300"/>
      <c r="I219" s="300"/>
      <c r="J219" s="300"/>
      <c r="K219" s="300"/>
      <c r="L219" s="300"/>
    </row>
    <row r="220" spans="1:12" x14ac:dyDescent="0.3">
      <c r="A220" s="325"/>
      <c r="B220" s="325"/>
      <c r="C220" s="325"/>
      <c r="D220" s="325"/>
      <c r="E220" s="325"/>
      <c r="F220" s="325"/>
      <c r="G220" s="300"/>
      <c r="H220" s="300"/>
      <c r="I220" s="300"/>
      <c r="J220" s="300"/>
      <c r="K220" s="300"/>
      <c r="L220" s="300"/>
    </row>
    <row r="221" spans="1:12" x14ac:dyDescent="0.3">
      <c r="A221" s="325"/>
      <c r="B221" s="325"/>
      <c r="C221" s="325"/>
      <c r="D221" s="325"/>
      <c r="E221" s="325"/>
      <c r="F221" s="325"/>
      <c r="G221" s="300"/>
      <c r="H221" s="300"/>
      <c r="I221" s="300"/>
      <c r="J221" s="300"/>
      <c r="K221" s="300"/>
      <c r="L221" s="300"/>
    </row>
    <row r="222" spans="1:12" x14ac:dyDescent="0.3">
      <c r="A222" s="325"/>
      <c r="B222" s="325"/>
      <c r="C222" s="325"/>
      <c r="D222" s="325"/>
      <c r="E222" s="325"/>
      <c r="F222" s="325"/>
      <c r="G222" s="300"/>
      <c r="H222" s="300"/>
      <c r="I222" s="300"/>
      <c r="J222" s="300"/>
      <c r="K222" s="300"/>
      <c r="L222" s="300"/>
    </row>
    <row r="223" spans="1:12" x14ac:dyDescent="0.3">
      <c r="A223" s="325"/>
      <c r="B223" s="325"/>
      <c r="C223" s="325"/>
      <c r="D223" s="325"/>
      <c r="E223" s="325"/>
      <c r="F223" s="325"/>
      <c r="G223" s="300"/>
      <c r="H223" s="300"/>
      <c r="I223" s="300"/>
      <c r="J223" s="300"/>
      <c r="K223" s="300"/>
      <c r="L223" s="300"/>
    </row>
    <row r="224" spans="1:12" x14ac:dyDescent="0.3">
      <c r="A224" s="325"/>
      <c r="B224" s="325"/>
      <c r="C224" s="325"/>
      <c r="D224" s="325"/>
      <c r="E224" s="325"/>
      <c r="F224" s="325"/>
      <c r="G224" s="300"/>
      <c r="H224" s="300"/>
      <c r="I224" s="300"/>
      <c r="J224" s="300"/>
      <c r="K224" s="300"/>
      <c r="L224" s="300"/>
    </row>
    <row r="225" spans="1:12" x14ac:dyDescent="0.3">
      <c r="A225" s="325"/>
      <c r="B225" s="325"/>
      <c r="C225" s="325"/>
      <c r="D225" s="325"/>
      <c r="E225" s="325"/>
      <c r="F225" s="325"/>
      <c r="G225" s="300"/>
      <c r="H225" s="300"/>
      <c r="I225" s="300"/>
      <c r="J225" s="300"/>
      <c r="K225" s="300"/>
      <c r="L225" s="300"/>
    </row>
    <row r="226" spans="1:12" x14ac:dyDescent="0.3">
      <c r="A226" s="325"/>
      <c r="B226" s="325"/>
      <c r="C226" s="325"/>
      <c r="D226" s="325"/>
      <c r="E226" s="325"/>
      <c r="F226" s="325"/>
      <c r="G226" s="300"/>
      <c r="H226" s="300"/>
      <c r="I226" s="300"/>
      <c r="J226" s="300"/>
      <c r="K226" s="300"/>
      <c r="L226" s="300"/>
    </row>
    <row r="227" spans="1:12" x14ac:dyDescent="0.3">
      <c r="A227" s="325"/>
      <c r="B227" s="325"/>
      <c r="C227" s="325"/>
      <c r="D227" s="325"/>
      <c r="E227" s="325"/>
      <c r="F227" s="325"/>
      <c r="G227" s="300"/>
      <c r="H227" s="300"/>
      <c r="I227" s="300"/>
      <c r="J227" s="300"/>
      <c r="K227" s="300"/>
      <c r="L227" s="300"/>
    </row>
    <row r="228" spans="1:12" x14ac:dyDescent="0.3">
      <c r="A228" s="325"/>
      <c r="B228" s="325"/>
      <c r="C228" s="325"/>
      <c r="D228" s="325"/>
      <c r="E228" s="325"/>
      <c r="F228" s="325"/>
      <c r="G228" s="300"/>
      <c r="H228" s="300"/>
      <c r="I228" s="300"/>
      <c r="J228" s="300"/>
      <c r="K228" s="300"/>
      <c r="L228" s="300"/>
    </row>
    <row r="229" spans="1:12" x14ac:dyDescent="0.3">
      <c r="A229" s="325"/>
      <c r="B229" s="325"/>
      <c r="C229" s="325"/>
      <c r="D229" s="325"/>
      <c r="E229" s="325"/>
      <c r="F229" s="325"/>
      <c r="G229" s="300"/>
      <c r="H229" s="300"/>
      <c r="I229" s="300"/>
      <c r="J229" s="300"/>
      <c r="K229" s="300"/>
      <c r="L229" s="300"/>
    </row>
    <row r="230" spans="1:12" x14ac:dyDescent="0.3">
      <c r="A230" s="325"/>
      <c r="B230" s="325"/>
      <c r="C230" s="325"/>
      <c r="D230" s="325"/>
      <c r="E230" s="325"/>
      <c r="F230" s="325"/>
      <c r="G230" s="300"/>
      <c r="H230" s="300"/>
      <c r="I230" s="300"/>
      <c r="J230" s="300"/>
      <c r="K230" s="300"/>
      <c r="L230" s="300"/>
    </row>
    <row r="231" spans="1:12" x14ac:dyDescent="0.3">
      <c r="A231" s="325"/>
      <c r="B231" s="325"/>
      <c r="C231" s="325"/>
      <c r="D231" s="325"/>
      <c r="E231" s="325"/>
      <c r="F231" s="325"/>
      <c r="G231" s="300"/>
      <c r="H231" s="300"/>
      <c r="I231" s="300"/>
      <c r="J231" s="300"/>
      <c r="K231" s="300"/>
      <c r="L231" s="300"/>
    </row>
    <row r="232" spans="1:12" x14ac:dyDescent="0.3">
      <c r="A232" s="325"/>
      <c r="B232" s="325"/>
      <c r="C232" s="325"/>
      <c r="D232" s="325"/>
      <c r="E232" s="325"/>
      <c r="F232" s="325"/>
      <c r="G232" s="300"/>
      <c r="H232" s="300"/>
      <c r="I232" s="300"/>
      <c r="J232" s="300"/>
      <c r="K232" s="300"/>
      <c r="L232" s="300"/>
    </row>
    <row r="233" spans="1:12" x14ac:dyDescent="0.3">
      <c r="A233" s="325"/>
      <c r="B233" s="325"/>
      <c r="C233" s="325"/>
      <c r="D233" s="325"/>
      <c r="E233" s="325"/>
      <c r="F233" s="325"/>
      <c r="G233" s="300"/>
      <c r="H233" s="300"/>
      <c r="I233" s="300"/>
      <c r="J233" s="300"/>
      <c r="K233" s="300"/>
      <c r="L233" s="300"/>
    </row>
    <row r="234" spans="1:12" x14ac:dyDescent="0.3">
      <c r="A234" s="325"/>
      <c r="B234" s="325"/>
      <c r="C234" s="325"/>
      <c r="D234" s="325"/>
      <c r="E234" s="325"/>
      <c r="F234" s="325"/>
      <c r="G234" s="300"/>
      <c r="H234" s="300"/>
      <c r="I234" s="300"/>
      <c r="J234" s="300"/>
      <c r="K234" s="300"/>
      <c r="L234" s="300"/>
    </row>
    <row r="235" spans="1:12" x14ac:dyDescent="0.3">
      <c r="A235" s="325"/>
      <c r="B235" s="325"/>
      <c r="C235" s="325"/>
      <c r="D235" s="325"/>
      <c r="E235" s="325"/>
      <c r="F235" s="325"/>
      <c r="G235" s="300"/>
      <c r="H235" s="300"/>
      <c r="I235" s="300"/>
      <c r="J235" s="300"/>
      <c r="K235" s="300"/>
      <c r="L235" s="300"/>
    </row>
    <row r="236" spans="1:12" x14ac:dyDescent="0.3">
      <c r="A236" s="325"/>
      <c r="B236" s="325"/>
      <c r="C236" s="325"/>
      <c r="D236" s="325"/>
      <c r="E236" s="325"/>
      <c r="F236" s="325"/>
      <c r="G236" s="300"/>
      <c r="H236" s="300"/>
      <c r="I236" s="300"/>
      <c r="J236" s="300"/>
      <c r="K236" s="300"/>
      <c r="L236" s="300"/>
    </row>
    <row r="237" spans="1:12" x14ac:dyDescent="0.3">
      <c r="A237" s="325"/>
      <c r="B237" s="325"/>
      <c r="C237" s="325"/>
      <c r="D237" s="325"/>
      <c r="E237" s="325"/>
      <c r="F237" s="325"/>
      <c r="G237" s="300"/>
      <c r="H237" s="300"/>
      <c r="I237" s="300"/>
      <c r="J237" s="300"/>
      <c r="K237" s="300"/>
      <c r="L237" s="300"/>
    </row>
    <row r="238" spans="1:12" x14ac:dyDescent="0.3">
      <c r="A238" s="325"/>
      <c r="B238" s="325"/>
      <c r="C238" s="325"/>
      <c r="D238" s="325"/>
      <c r="E238" s="325"/>
      <c r="F238" s="325"/>
      <c r="G238" s="300"/>
      <c r="H238" s="300"/>
      <c r="I238" s="300"/>
      <c r="J238" s="300"/>
      <c r="K238" s="300"/>
      <c r="L238" s="300"/>
    </row>
    <row r="239" spans="1:12" x14ac:dyDescent="0.3">
      <c r="A239" s="325"/>
      <c r="B239" s="325"/>
      <c r="C239" s="325"/>
      <c r="D239" s="325"/>
      <c r="E239" s="325"/>
      <c r="F239" s="325"/>
      <c r="G239" s="300"/>
      <c r="H239" s="300"/>
      <c r="I239" s="300"/>
      <c r="J239" s="300"/>
      <c r="K239" s="300"/>
      <c r="L239" s="300"/>
    </row>
    <row r="240" spans="1:12" x14ac:dyDescent="0.3">
      <c r="A240" s="325"/>
      <c r="B240" s="325"/>
      <c r="C240" s="325"/>
      <c r="D240" s="325"/>
      <c r="E240" s="325"/>
      <c r="F240" s="325"/>
      <c r="G240" s="300"/>
      <c r="H240" s="300"/>
      <c r="I240" s="300"/>
      <c r="J240" s="300"/>
      <c r="K240" s="300"/>
      <c r="L240" s="300"/>
    </row>
    <row r="241" spans="1:12" x14ac:dyDescent="0.3">
      <c r="A241" s="325"/>
      <c r="B241" s="325"/>
      <c r="C241" s="325"/>
      <c r="D241" s="325"/>
      <c r="E241" s="325"/>
      <c r="F241" s="325"/>
      <c r="G241" s="300"/>
      <c r="H241" s="300"/>
      <c r="I241" s="300"/>
      <c r="J241" s="300"/>
      <c r="K241" s="300"/>
      <c r="L241" s="300"/>
    </row>
    <row r="242" spans="1:12" x14ac:dyDescent="0.3">
      <c r="A242" s="325"/>
      <c r="B242" s="325"/>
      <c r="C242" s="325"/>
      <c r="D242" s="325"/>
      <c r="E242" s="325"/>
      <c r="F242" s="325"/>
      <c r="G242" s="300"/>
      <c r="H242" s="300"/>
      <c r="I242" s="300"/>
      <c r="J242" s="300"/>
      <c r="K242" s="300"/>
      <c r="L242" s="300"/>
    </row>
    <row r="243" spans="1:12" x14ac:dyDescent="0.3">
      <c r="A243" s="325"/>
      <c r="B243" s="325"/>
      <c r="C243" s="325"/>
      <c r="D243" s="325"/>
      <c r="E243" s="325"/>
      <c r="F243" s="325"/>
      <c r="G243" s="300"/>
      <c r="H243" s="300"/>
      <c r="I243" s="300"/>
      <c r="J243" s="300"/>
      <c r="K243" s="300"/>
      <c r="L243" s="300"/>
    </row>
    <row r="244" spans="1:12" x14ac:dyDescent="0.3">
      <c r="A244" s="325"/>
      <c r="B244" s="325"/>
      <c r="C244" s="325"/>
      <c r="D244" s="325"/>
      <c r="E244" s="325"/>
      <c r="F244" s="325"/>
      <c r="G244" s="300"/>
      <c r="H244" s="300"/>
      <c r="I244" s="300"/>
      <c r="J244" s="300"/>
      <c r="K244" s="300"/>
      <c r="L244" s="300"/>
    </row>
    <row r="245" spans="1:12" x14ac:dyDescent="0.3">
      <c r="A245" s="325"/>
      <c r="B245" s="325"/>
      <c r="C245" s="325"/>
      <c r="D245" s="325"/>
      <c r="E245" s="325"/>
      <c r="F245" s="325"/>
      <c r="G245" s="300"/>
      <c r="H245" s="300"/>
      <c r="I245" s="300"/>
      <c r="J245" s="300"/>
      <c r="K245" s="300"/>
      <c r="L245" s="300"/>
    </row>
    <row r="246" spans="1:12" x14ac:dyDescent="0.3">
      <c r="A246" s="325"/>
      <c r="B246" s="325"/>
      <c r="C246" s="325"/>
      <c r="D246" s="325"/>
      <c r="E246" s="325"/>
      <c r="F246" s="325"/>
      <c r="G246" s="300"/>
      <c r="H246" s="300"/>
      <c r="I246" s="300"/>
      <c r="J246" s="300"/>
      <c r="K246" s="300"/>
      <c r="L246" s="300"/>
    </row>
    <row r="247" spans="1:12" x14ac:dyDescent="0.3">
      <c r="A247" s="325"/>
      <c r="B247" s="325"/>
      <c r="C247" s="325"/>
      <c r="D247" s="325"/>
      <c r="E247" s="325"/>
      <c r="F247" s="325"/>
      <c r="G247" s="300"/>
      <c r="H247" s="300"/>
      <c r="I247" s="300"/>
      <c r="J247" s="300"/>
      <c r="K247" s="300"/>
      <c r="L247" s="300"/>
    </row>
    <row r="248" spans="1:12" x14ac:dyDescent="0.3">
      <c r="A248" s="325"/>
      <c r="B248" s="325"/>
      <c r="C248" s="325"/>
      <c r="D248" s="325"/>
      <c r="E248" s="325"/>
      <c r="F248" s="325"/>
      <c r="G248" s="300"/>
      <c r="H248" s="300"/>
      <c r="I248" s="300"/>
      <c r="J248" s="300"/>
      <c r="K248" s="300"/>
      <c r="L248" s="300"/>
    </row>
    <row r="249" spans="1:12" x14ac:dyDescent="0.3">
      <c r="A249" s="325"/>
      <c r="B249" s="325"/>
      <c r="C249" s="325"/>
      <c r="D249" s="325"/>
      <c r="E249" s="325"/>
      <c r="F249" s="325"/>
      <c r="G249" s="300"/>
      <c r="H249" s="300"/>
      <c r="I249" s="300"/>
      <c r="J249" s="300"/>
      <c r="K249" s="300"/>
      <c r="L249" s="300"/>
    </row>
    <row r="250" spans="1:12" x14ac:dyDescent="0.3">
      <c r="A250" s="325"/>
      <c r="B250" s="325"/>
      <c r="C250" s="325"/>
      <c r="D250" s="325"/>
      <c r="E250" s="325"/>
      <c r="F250" s="325"/>
      <c r="G250" s="300"/>
      <c r="H250" s="300"/>
      <c r="I250" s="300"/>
      <c r="J250" s="300"/>
      <c r="K250" s="300"/>
      <c r="L250" s="300"/>
    </row>
    <row r="251" spans="1:12" x14ac:dyDescent="0.3">
      <c r="A251" s="325"/>
      <c r="B251" s="325"/>
      <c r="C251" s="325"/>
      <c r="D251" s="325"/>
      <c r="E251" s="325"/>
      <c r="F251" s="325"/>
      <c r="G251" s="300"/>
      <c r="H251" s="300"/>
      <c r="I251" s="300"/>
      <c r="J251" s="300"/>
      <c r="K251" s="300"/>
      <c r="L251" s="300"/>
    </row>
    <row r="252" spans="1:12" x14ac:dyDescent="0.3">
      <c r="A252" s="325"/>
      <c r="B252" s="325"/>
      <c r="C252" s="325"/>
      <c r="D252" s="325"/>
      <c r="E252" s="325"/>
      <c r="F252" s="325"/>
      <c r="G252" s="300"/>
      <c r="H252" s="300"/>
      <c r="I252" s="300"/>
      <c r="J252" s="300"/>
      <c r="K252" s="300"/>
      <c r="L252" s="300"/>
    </row>
    <row r="253" spans="1:12" x14ac:dyDescent="0.3">
      <c r="A253" s="325"/>
      <c r="B253" s="325"/>
      <c r="C253" s="325"/>
      <c r="D253" s="325"/>
      <c r="E253" s="325"/>
      <c r="F253" s="325"/>
      <c r="G253" s="300"/>
      <c r="H253" s="300"/>
      <c r="I253" s="300"/>
      <c r="J253" s="300"/>
      <c r="K253" s="300"/>
      <c r="L253" s="300"/>
    </row>
    <row r="254" spans="1:12" x14ac:dyDescent="0.3">
      <c r="A254" s="325"/>
      <c r="B254" s="325"/>
      <c r="C254" s="325"/>
      <c r="D254" s="325"/>
      <c r="E254" s="325"/>
      <c r="F254" s="325"/>
      <c r="G254" s="300"/>
      <c r="H254" s="300"/>
      <c r="I254" s="300"/>
      <c r="J254" s="300"/>
      <c r="K254" s="300"/>
      <c r="L254" s="300"/>
    </row>
    <row r="255" spans="1:12" x14ac:dyDescent="0.3">
      <c r="A255" s="325"/>
      <c r="B255" s="325"/>
      <c r="C255" s="325"/>
      <c r="D255" s="325"/>
      <c r="E255" s="325"/>
      <c r="F255" s="325"/>
      <c r="G255" s="300"/>
      <c r="H255" s="300"/>
      <c r="I255" s="300"/>
      <c r="J255" s="300"/>
      <c r="K255" s="300"/>
      <c r="L255" s="300"/>
    </row>
    <row r="256" spans="1:12" x14ac:dyDescent="0.3">
      <c r="A256" s="325"/>
      <c r="B256" s="325"/>
      <c r="C256" s="325"/>
      <c r="D256" s="325"/>
      <c r="E256" s="325"/>
      <c r="F256" s="325"/>
      <c r="G256" s="300"/>
      <c r="H256" s="300"/>
      <c r="I256" s="300"/>
      <c r="J256" s="300"/>
      <c r="K256" s="300"/>
      <c r="L256" s="300"/>
    </row>
    <row r="257" spans="1:12" x14ac:dyDescent="0.3">
      <c r="A257" s="325"/>
      <c r="B257" s="325"/>
      <c r="C257" s="325"/>
      <c r="D257" s="325"/>
      <c r="E257" s="325"/>
      <c r="F257" s="325"/>
      <c r="G257" s="300"/>
      <c r="H257" s="300"/>
      <c r="I257" s="300"/>
      <c r="J257" s="300"/>
      <c r="K257" s="300"/>
      <c r="L257" s="300"/>
    </row>
    <row r="258" spans="1:12" x14ac:dyDescent="0.3">
      <c r="A258" s="325"/>
      <c r="B258" s="325"/>
      <c r="C258" s="325"/>
      <c r="D258" s="325"/>
      <c r="E258" s="325"/>
      <c r="F258" s="325"/>
      <c r="G258" s="300"/>
      <c r="H258" s="300"/>
      <c r="I258" s="300"/>
      <c r="J258" s="300"/>
      <c r="K258" s="300"/>
      <c r="L258" s="300"/>
    </row>
    <row r="259" spans="1:12" x14ac:dyDescent="0.3">
      <c r="A259" s="325"/>
      <c r="B259" s="325"/>
      <c r="C259" s="325"/>
      <c r="D259" s="325"/>
      <c r="E259" s="325"/>
      <c r="F259" s="325"/>
      <c r="G259" s="300"/>
      <c r="H259" s="300"/>
      <c r="I259" s="300"/>
      <c r="J259" s="300"/>
      <c r="K259" s="300"/>
      <c r="L259" s="300"/>
    </row>
    <row r="260" spans="1:12" x14ac:dyDescent="0.3">
      <c r="A260" s="325"/>
      <c r="B260" s="325"/>
      <c r="C260" s="325"/>
      <c r="D260" s="325"/>
      <c r="E260" s="325"/>
      <c r="F260" s="325"/>
      <c r="G260" s="300"/>
      <c r="H260" s="300"/>
      <c r="I260" s="300"/>
      <c r="J260" s="300"/>
      <c r="K260" s="300"/>
      <c r="L260" s="300"/>
    </row>
    <row r="261" spans="1:12" x14ac:dyDescent="0.3">
      <c r="A261" s="325"/>
      <c r="B261" s="325"/>
      <c r="C261" s="325"/>
      <c r="D261" s="325"/>
      <c r="E261" s="325"/>
      <c r="F261" s="325"/>
      <c r="G261" s="300"/>
      <c r="H261" s="300"/>
      <c r="I261" s="300"/>
      <c r="J261" s="300"/>
      <c r="K261" s="300"/>
      <c r="L261" s="300"/>
    </row>
    <row r="262" spans="1:12" x14ac:dyDescent="0.3">
      <c r="A262" s="325"/>
      <c r="B262" s="325"/>
      <c r="C262" s="325"/>
      <c r="D262" s="325"/>
      <c r="E262" s="325"/>
      <c r="F262" s="325"/>
      <c r="G262" s="300"/>
      <c r="H262" s="300"/>
      <c r="I262" s="300"/>
      <c r="J262" s="300"/>
      <c r="K262" s="300"/>
      <c r="L262" s="300"/>
    </row>
    <row r="263" spans="1:12" x14ac:dyDescent="0.3">
      <c r="A263" s="325"/>
      <c r="B263" s="325"/>
      <c r="C263" s="325"/>
      <c r="D263" s="325"/>
      <c r="E263" s="325"/>
      <c r="F263" s="325"/>
      <c r="G263" s="300"/>
      <c r="H263" s="300"/>
      <c r="I263" s="300"/>
      <c r="J263" s="300"/>
      <c r="K263" s="300"/>
      <c r="L263" s="300"/>
    </row>
    <row r="264" spans="1:12" x14ac:dyDescent="0.3">
      <c r="A264" s="325"/>
      <c r="B264" s="325"/>
      <c r="C264" s="325"/>
      <c r="D264" s="325"/>
      <c r="E264" s="325"/>
      <c r="F264" s="325"/>
      <c r="G264" s="300"/>
      <c r="H264" s="300"/>
      <c r="I264" s="300"/>
      <c r="J264" s="300"/>
      <c r="K264" s="300"/>
      <c r="L264" s="300"/>
    </row>
    <row r="265" spans="1:12" x14ac:dyDescent="0.3">
      <c r="A265" s="325"/>
      <c r="B265" s="325"/>
      <c r="C265" s="325"/>
      <c r="D265" s="325"/>
      <c r="E265" s="325"/>
      <c r="F265" s="325"/>
      <c r="G265" s="300"/>
      <c r="H265" s="300"/>
      <c r="I265" s="300"/>
      <c r="J265" s="300"/>
      <c r="K265" s="300"/>
      <c r="L265" s="300"/>
    </row>
    <row r="266" spans="1:12" x14ac:dyDescent="0.3">
      <c r="A266" s="325"/>
      <c r="B266" s="325"/>
      <c r="C266" s="325"/>
      <c r="D266" s="325"/>
      <c r="E266" s="325"/>
      <c r="F266" s="325"/>
      <c r="G266" s="300"/>
      <c r="H266" s="300"/>
      <c r="I266" s="300"/>
      <c r="J266" s="300"/>
      <c r="K266" s="300"/>
      <c r="L266" s="300"/>
    </row>
    <row r="267" spans="1:12" x14ac:dyDescent="0.3">
      <c r="A267" s="325"/>
      <c r="B267" s="325"/>
      <c r="C267" s="325"/>
      <c r="D267" s="325"/>
      <c r="E267" s="325"/>
      <c r="F267" s="325"/>
      <c r="G267" s="300"/>
      <c r="H267" s="300"/>
      <c r="I267" s="300"/>
      <c r="J267" s="300"/>
      <c r="K267" s="300"/>
      <c r="L267" s="300"/>
    </row>
    <row r="268" spans="1:12" x14ac:dyDescent="0.3">
      <c r="A268" s="325"/>
      <c r="B268" s="325"/>
      <c r="C268" s="325"/>
      <c r="D268" s="325"/>
      <c r="E268" s="325"/>
      <c r="F268" s="325"/>
      <c r="G268" s="300"/>
      <c r="H268" s="300"/>
      <c r="I268" s="300"/>
      <c r="J268" s="300"/>
      <c r="K268" s="300"/>
      <c r="L268" s="300"/>
    </row>
    <row r="269" spans="1:12" x14ac:dyDescent="0.3">
      <c r="A269" s="325"/>
      <c r="B269" s="325"/>
      <c r="C269" s="325"/>
      <c r="D269" s="325"/>
      <c r="E269" s="325"/>
      <c r="F269" s="325"/>
      <c r="G269" s="300"/>
      <c r="H269" s="300"/>
      <c r="I269" s="300"/>
      <c r="J269" s="300"/>
      <c r="K269" s="300"/>
      <c r="L269" s="300"/>
    </row>
    <row r="270" spans="1:12" x14ac:dyDescent="0.3">
      <c r="A270" s="325"/>
      <c r="B270" s="325"/>
      <c r="C270" s="325"/>
      <c r="D270" s="325"/>
      <c r="E270" s="325"/>
      <c r="F270" s="325"/>
      <c r="G270" s="300"/>
      <c r="H270" s="300"/>
      <c r="I270" s="300"/>
      <c r="J270" s="300"/>
      <c r="K270" s="300"/>
      <c r="L270" s="300"/>
    </row>
    <row r="271" spans="1:12" x14ac:dyDescent="0.3">
      <c r="A271" s="325"/>
      <c r="B271" s="325"/>
      <c r="C271" s="325"/>
      <c r="D271" s="325"/>
      <c r="E271" s="325"/>
      <c r="F271" s="325"/>
      <c r="G271" s="300"/>
      <c r="H271" s="300"/>
      <c r="I271" s="300"/>
      <c r="J271" s="300"/>
      <c r="K271" s="300"/>
      <c r="L271" s="300"/>
    </row>
    <row r="272" spans="1:12" x14ac:dyDescent="0.3">
      <c r="A272" s="325"/>
      <c r="B272" s="325"/>
      <c r="C272" s="325"/>
      <c r="D272" s="325"/>
      <c r="E272" s="325"/>
      <c r="F272" s="325"/>
      <c r="G272" s="300"/>
      <c r="H272" s="300"/>
      <c r="I272" s="300"/>
      <c r="J272" s="300"/>
      <c r="K272" s="300"/>
      <c r="L272" s="300"/>
    </row>
    <row r="273" spans="1:12" x14ac:dyDescent="0.3">
      <c r="A273" s="325"/>
      <c r="B273" s="325"/>
      <c r="C273" s="325"/>
      <c r="D273" s="325"/>
      <c r="E273" s="325"/>
      <c r="F273" s="325"/>
      <c r="G273" s="300"/>
      <c r="H273" s="300"/>
      <c r="I273" s="300"/>
      <c r="J273" s="300"/>
      <c r="K273" s="300"/>
      <c r="L273" s="300"/>
    </row>
    <row r="274" spans="1:12" x14ac:dyDescent="0.3">
      <c r="A274" s="325"/>
      <c r="B274" s="325"/>
      <c r="C274" s="325"/>
      <c r="D274" s="325"/>
      <c r="E274" s="325"/>
      <c r="F274" s="325"/>
      <c r="G274" s="300"/>
      <c r="H274" s="300"/>
      <c r="I274" s="300"/>
      <c r="J274" s="300"/>
      <c r="K274" s="300"/>
      <c r="L274" s="300"/>
    </row>
    <row r="275" spans="1:12" x14ac:dyDescent="0.3">
      <c r="A275" s="325"/>
      <c r="B275" s="325"/>
      <c r="C275" s="325"/>
      <c r="D275" s="325"/>
      <c r="E275" s="325"/>
      <c r="F275" s="325"/>
      <c r="G275" s="300"/>
      <c r="H275" s="300"/>
      <c r="I275" s="300"/>
      <c r="J275" s="300"/>
      <c r="K275" s="300"/>
      <c r="L275" s="300"/>
    </row>
    <row r="276" spans="1:12" x14ac:dyDescent="0.3">
      <c r="A276" s="325"/>
      <c r="B276" s="325"/>
      <c r="C276" s="325"/>
      <c r="D276" s="325"/>
      <c r="E276" s="325"/>
      <c r="F276" s="325"/>
      <c r="G276" s="300"/>
      <c r="H276" s="300"/>
      <c r="I276" s="300"/>
      <c r="J276" s="300"/>
      <c r="K276" s="300"/>
      <c r="L276" s="300"/>
    </row>
    <row r="277" spans="1:12" x14ac:dyDescent="0.3">
      <c r="A277" s="325"/>
      <c r="B277" s="325"/>
      <c r="C277" s="325"/>
      <c r="D277" s="325"/>
      <c r="E277" s="325"/>
      <c r="F277" s="325"/>
      <c r="G277" s="300"/>
      <c r="H277" s="300"/>
      <c r="I277" s="300"/>
      <c r="J277" s="300"/>
      <c r="K277" s="300"/>
      <c r="L277" s="300"/>
    </row>
    <row r="278" spans="1:12" x14ac:dyDescent="0.3">
      <c r="A278" s="325"/>
      <c r="B278" s="325"/>
      <c r="C278" s="325"/>
      <c r="D278" s="325"/>
      <c r="E278" s="325"/>
      <c r="F278" s="325"/>
      <c r="G278" s="300"/>
      <c r="H278" s="300"/>
      <c r="I278" s="300"/>
      <c r="J278" s="300"/>
      <c r="K278" s="300"/>
      <c r="L278" s="300"/>
    </row>
    <row r="279" spans="1:12" x14ac:dyDescent="0.3">
      <c r="A279" s="325"/>
      <c r="B279" s="325"/>
      <c r="C279" s="325"/>
      <c r="D279" s="325"/>
      <c r="E279" s="325"/>
      <c r="F279" s="325"/>
      <c r="G279" s="300"/>
      <c r="H279" s="300"/>
      <c r="I279" s="300"/>
      <c r="J279" s="300"/>
      <c r="K279" s="300"/>
      <c r="L279" s="300"/>
    </row>
    <row r="280" spans="1:12" x14ac:dyDescent="0.3">
      <c r="A280" s="325"/>
      <c r="B280" s="325"/>
      <c r="C280" s="325"/>
      <c r="D280" s="325"/>
      <c r="E280" s="325"/>
      <c r="F280" s="325"/>
      <c r="G280" s="300"/>
      <c r="H280" s="300"/>
      <c r="I280" s="300"/>
      <c r="J280" s="300"/>
      <c r="K280" s="300"/>
      <c r="L280" s="300"/>
    </row>
    <row r="281" spans="1:12" x14ac:dyDescent="0.3">
      <c r="A281" s="325"/>
      <c r="B281" s="325"/>
      <c r="C281" s="325"/>
      <c r="D281" s="325"/>
      <c r="E281" s="325"/>
      <c r="F281" s="325"/>
      <c r="G281" s="300"/>
      <c r="H281" s="300"/>
      <c r="I281" s="300"/>
      <c r="J281" s="300"/>
      <c r="K281" s="300"/>
      <c r="L281" s="300"/>
    </row>
    <row r="282" spans="1:12" x14ac:dyDescent="0.3">
      <c r="A282" s="325"/>
      <c r="B282" s="325"/>
      <c r="C282" s="325"/>
      <c r="D282" s="325"/>
      <c r="E282" s="325"/>
      <c r="F282" s="325"/>
      <c r="G282" s="300"/>
      <c r="H282" s="300"/>
      <c r="I282" s="300"/>
      <c r="J282" s="300"/>
      <c r="K282" s="300"/>
      <c r="L282" s="300"/>
    </row>
    <row r="283" spans="1:12" x14ac:dyDescent="0.3">
      <c r="A283" s="325"/>
      <c r="B283" s="325"/>
      <c r="C283" s="325"/>
      <c r="D283" s="325"/>
      <c r="E283" s="325"/>
      <c r="F283" s="325"/>
      <c r="G283" s="300"/>
      <c r="H283" s="300"/>
      <c r="I283" s="300"/>
      <c r="J283" s="300"/>
      <c r="K283" s="300"/>
      <c r="L283" s="300"/>
    </row>
    <row r="284" spans="1:12" x14ac:dyDescent="0.3">
      <c r="A284" s="325"/>
      <c r="B284" s="325"/>
      <c r="C284" s="325"/>
      <c r="D284" s="325"/>
      <c r="E284" s="325"/>
      <c r="F284" s="325"/>
      <c r="G284" s="300"/>
      <c r="H284" s="300"/>
      <c r="I284" s="300"/>
      <c r="J284" s="300"/>
      <c r="K284" s="300"/>
      <c r="L284" s="300"/>
    </row>
    <row r="285" spans="1:12" x14ac:dyDescent="0.3">
      <c r="A285" s="325"/>
      <c r="B285" s="325"/>
      <c r="C285" s="325"/>
      <c r="D285" s="325"/>
      <c r="E285" s="325"/>
      <c r="F285" s="325"/>
      <c r="G285" s="300"/>
      <c r="H285" s="300"/>
      <c r="I285" s="300"/>
      <c r="J285" s="300"/>
      <c r="K285" s="300"/>
      <c r="L285" s="300"/>
    </row>
    <row r="286" spans="1:12" x14ac:dyDescent="0.3">
      <c r="A286" s="325"/>
      <c r="B286" s="325"/>
      <c r="C286" s="325"/>
      <c r="D286" s="325"/>
      <c r="E286" s="325"/>
      <c r="F286" s="325"/>
      <c r="G286" s="300"/>
      <c r="H286" s="300"/>
      <c r="I286" s="300"/>
      <c r="J286" s="300"/>
      <c r="K286" s="300"/>
      <c r="L286" s="300"/>
    </row>
    <row r="287" spans="1:12" x14ac:dyDescent="0.3">
      <c r="A287" s="325"/>
      <c r="B287" s="325"/>
      <c r="C287" s="325"/>
      <c r="D287" s="325"/>
      <c r="E287" s="325"/>
      <c r="F287" s="325"/>
      <c r="G287" s="300"/>
      <c r="H287" s="300"/>
      <c r="I287" s="300"/>
      <c r="J287" s="300"/>
      <c r="K287" s="300"/>
      <c r="L287" s="300"/>
    </row>
    <row r="288" spans="1:12" x14ac:dyDescent="0.3">
      <c r="A288" s="325"/>
      <c r="B288" s="325"/>
      <c r="C288" s="325"/>
      <c r="D288" s="325"/>
      <c r="E288" s="325"/>
      <c r="F288" s="325"/>
      <c r="G288" s="300"/>
      <c r="H288" s="300"/>
      <c r="I288" s="300"/>
      <c r="J288" s="300"/>
      <c r="K288" s="300"/>
      <c r="L288" s="300"/>
    </row>
    <row r="289" spans="1:12" x14ac:dyDescent="0.3">
      <c r="A289" s="325"/>
      <c r="B289" s="325"/>
      <c r="C289" s="325"/>
      <c r="D289" s="325"/>
      <c r="E289" s="325"/>
      <c r="F289" s="325"/>
      <c r="G289" s="300"/>
      <c r="H289" s="300"/>
      <c r="I289" s="300"/>
      <c r="J289" s="300"/>
      <c r="K289" s="300"/>
      <c r="L289" s="300"/>
    </row>
    <row r="290" spans="1:12" x14ac:dyDescent="0.3">
      <c r="A290" s="325"/>
      <c r="B290" s="325"/>
      <c r="C290" s="325"/>
      <c r="D290" s="325"/>
      <c r="E290" s="325"/>
      <c r="F290" s="325"/>
      <c r="G290" s="300"/>
      <c r="H290" s="300"/>
      <c r="I290" s="300"/>
      <c r="J290" s="300"/>
      <c r="K290" s="300"/>
      <c r="L290" s="300"/>
    </row>
    <row r="291" spans="1:12" x14ac:dyDescent="0.3">
      <c r="A291" s="325"/>
      <c r="B291" s="325"/>
      <c r="C291" s="325"/>
      <c r="D291" s="325"/>
      <c r="E291" s="325"/>
      <c r="F291" s="325"/>
      <c r="G291" s="300"/>
      <c r="H291" s="300"/>
      <c r="I291" s="300"/>
      <c r="J291" s="300"/>
      <c r="K291" s="300"/>
      <c r="L291" s="300"/>
    </row>
    <row r="292" spans="1:12" x14ac:dyDescent="0.3">
      <c r="A292" s="325"/>
      <c r="B292" s="325"/>
      <c r="C292" s="325"/>
      <c r="D292" s="325"/>
      <c r="E292" s="325"/>
      <c r="F292" s="325"/>
      <c r="G292" s="300"/>
      <c r="H292" s="300"/>
      <c r="I292" s="300"/>
      <c r="J292" s="300"/>
      <c r="K292" s="300"/>
      <c r="L292" s="300"/>
    </row>
    <row r="293" spans="1:12" x14ac:dyDescent="0.3">
      <c r="A293" s="325"/>
      <c r="B293" s="325"/>
      <c r="C293" s="325"/>
      <c r="D293" s="325"/>
      <c r="E293" s="325"/>
      <c r="F293" s="325"/>
      <c r="G293" s="300"/>
      <c r="H293" s="300"/>
      <c r="I293" s="300"/>
      <c r="J293" s="300"/>
      <c r="K293" s="300"/>
      <c r="L293" s="300"/>
    </row>
    <row r="294" spans="1:12" x14ac:dyDescent="0.3">
      <c r="A294" s="325"/>
      <c r="B294" s="325"/>
      <c r="C294" s="325"/>
      <c r="D294" s="325"/>
      <c r="E294" s="325"/>
      <c r="F294" s="325"/>
      <c r="G294" s="300"/>
      <c r="H294" s="300"/>
      <c r="I294" s="300"/>
      <c r="J294" s="300"/>
      <c r="K294" s="300"/>
      <c r="L294" s="300"/>
    </row>
    <row r="295" spans="1:12" x14ac:dyDescent="0.3">
      <c r="A295" s="325"/>
      <c r="B295" s="325"/>
      <c r="C295" s="325"/>
      <c r="D295" s="325"/>
      <c r="E295" s="325"/>
      <c r="F295" s="325"/>
      <c r="G295" s="300"/>
      <c r="H295" s="300"/>
      <c r="I295" s="300"/>
      <c r="J295" s="300"/>
      <c r="K295" s="300"/>
      <c r="L295" s="300"/>
    </row>
    <row r="296" spans="1:12" x14ac:dyDescent="0.3">
      <c r="A296" s="325"/>
      <c r="B296" s="325"/>
      <c r="C296" s="325"/>
      <c r="D296" s="325"/>
      <c r="E296" s="325"/>
      <c r="F296" s="325"/>
      <c r="G296" s="300"/>
      <c r="H296" s="300"/>
      <c r="I296" s="300"/>
      <c r="J296" s="300"/>
      <c r="K296" s="300"/>
      <c r="L296" s="300"/>
    </row>
    <row r="297" spans="1:12" x14ac:dyDescent="0.3">
      <c r="A297" s="325"/>
      <c r="B297" s="325"/>
      <c r="C297" s="325"/>
      <c r="D297" s="325"/>
      <c r="E297" s="325"/>
      <c r="F297" s="325"/>
      <c r="G297" s="300"/>
      <c r="H297" s="300"/>
      <c r="I297" s="300"/>
      <c r="J297" s="300"/>
      <c r="K297" s="300"/>
      <c r="L297" s="300"/>
    </row>
    <row r="298" spans="1:12" x14ac:dyDescent="0.3">
      <c r="A298" s="325"/>
      <c r="B298" s="325"/>
      <c r="C298" s="325"/>
      <c r="D298" s="325"/>
      <c r="E298" s="325"/>
      <c r="F298" s="325"/>
      <c r="G298" s="300"/>
      <c r="H298" s="300"/>
      <c r="I298" s="300"/>
      <c r="J298" s="300"/>
      <c r="K298" s="300"/>
      <c r="L298" s="300"/>
    </row>
    <row r="299" spans="1:12" x14ac:dyDescent="0.3">
      <c r="A299" s="325"/>
      <c r="B299" s="325"/>
      <c r="C299" s="325"/>
      <c r="D299" s="325"/>
      <c r="E299" s="325"/>
      <c r="F299" s="325"/>
      <c r="G299" s="300"/>
      <c r="H299" s="300"/>
      <c r="I299" s="300"/>
      <c r="J299" s="300"/>
      <c r="K299" s="300"/>
      <c r="L299" s="300"/>
    </row>
    <row r="300" spans="1:12" x14ac:dyDescent="0.3">
      <c r="A300" s="325"/>
      <c r="B300" s="325"/>
      <c r="C300" s="325"/>
      <c r="D300" s="325"/>
      <c r="E300" s="325"/>
      <c r="F300" s="325"/>
      <c r="G300" s="300"/>
      <c r="H300" s="300"/>
      <c r="I300" s="300"/>
      <c r="J300" s="300"/>
      <c r="K300" s="300"/>
      <c r="L300" s="300"/>
    </row>
    <row r="301" spans="1:12" x14ac:dyDescent="0.3">
      <c r="A301" s="325"/>
      <c r="B301" s="325"/>
      <c r="C301" s="325"/>
      <c r="D301" s="325"/>
      <c r="E301" s="325"/>
      <c r="F301" s="325"/>
      <c r="G301" s="300"/>
      <c r="H301" s="300"/>
      <c r="I301" s="300"/>
      <c r="J301" s="300"/>
      <c r="K301" s="300"/>
      <c r="L301" s="300"/>
    </row>
    <row r="302" spans="1:12" x14ac:dyDescent="0.3">
      <c r="A302" s="325"/>
      <c r="B302" s="325"/>
      <c r="C302" s="325"/>
      <c r="D302" s="325"/>
      <c r="E302" s="325"/>
      <c r="F302" s="325"/>
      <c r="G302" s="300"/>
      <c r="H302" s="300"/>
      <c r="I302" s="300"/>
      <c r="J302" s="300"/>
      <c r="K302" s="300"/>
      <c r="L302" s="300"/>
    </row>
    <row r="303" spans="1:12" x14ac:dyDescent="0.3">
      <c r="A303" s="325"/>
      <c r="B303" s="325"/>
      <c r="C303" s="325"/>
      <c r="D303" s="325"/>
      <c r="E303" s="325"/>
      <c r="F303" s="325"/>
      <c r="G303" s="300"/>
      <c r="H303" s="300"/>
      <c r="I303" s="300"/>
      <c r="J303" s="300"/>
      <c r="K303" s="300"/>
      <c r="L303" s="300"/>
    </row>
    <row r="304" spans="1:12" x14ac:dyDescent="0.3">
      <c r="A304" s="325"/>
      <c r="B304" s="325"/>
      <c r="C304" s="325"/>
      <c r="D304" s="325"/>
      <c r="E304" s="325"/>
      <c r="F304" s="325"/>
      <c r="G304" s="300"/>
      <c r="H304" s="300"/>
      <c r="I304" s="300"/>
      <c r="J304" s="300"/>
      <c r="K304" s="300"/>
      <c r="L304" s="300"/>
    </row>
    <row r="305" spans="1:12" x14ac:dyDescent="0.3">
      <c r="A305" s="325"/>
      <c r="B305" s="325"/>
      <c r="C305" s="325"/>
      <c r="D305" s="325"/>
      <c r="E305" s="325"/>
      <c r="F305" s="325"/>
      <c r="G305" s="300"/>
      <c r="H305" s="300"/>
      <c r="I305" s="300"/>
      <c r="J305" s="300"/>
      <c r="K305" s="300"/>
      <c r="L305" s="300"/>
    </row>
    <row r="306" spans="1:12" x14ac:dyDescent="0.3">
      <c r="A306" s="325"/>
      <c r="B306" s="325"/>
      <c r="C306" s="325"/>
      <c r="D306" s="325"/>
      <c r="E306" s="325"/>
      <c r="F306" s="325"/>
      <c r="G306" s="300"/>
      <c r="H306" s="300"/>
      <c r="I306" s="300"/>
      <c r="J306" s="300"/>
      <c r="K306" s="300"/>
      <c r="L306" s="300"/>
    </row>
    <row r="307" spans="1:12" x14ac:dyDescent="0.3">
      <c r="A307" s="325"/>
      <c r="B307" s="325"/>
      <c r="C307" s="325"/>
      <c r="D307" s="325"/>
      <c r="E307" s="325"/>
      <c r="F307" s="325"/>
      <c r="G307" s="300"/>
      <c r="H307" s="300"/>
      <c r="I307" s="300"/>
      <c r="J307" s="300"/>
      <c r="K307" s="300"/>
      <c r="L307" s="300"/>
    </row>
    <row r="308" spans="1:12" x14ac:dyDescent="0.3">
      <c r="A308" s="325"/>
      <c r="B308" s="325"/>
      <c r="C308" s="325"/>
      <c r="D308" s="325"/>
      <c r="E308" s="325"/>
      <c r="F308" s="325"/>
      <c r="G308" s="300"/>
      <c r="H308" s="300"/>
      <c r="I308" s="300"/>
      <c r="J308" s="300"/>
      <c r="K308" s="300"/>
      <c r="L308" s="300"/>
    </row>
    <row r="309" spans="1:12" x14ac:dyDescent="0.3">
      <c r="A309" s="325"/>
      <c r="B309" s="325"/>
      <c r="C309" s="325"/>
      <c r="D309" s="325"/>
      <c r="E309" s="325"/>
      <c r="F309" s="325"/>
      <c r="G309" s="300"/>
      <c r="H309" s="300"/>
      <c r="I309" s="300"/>
      <c r="J309" s="300"/>
      <c r="K309" s="300"/>
      <c r="L309" s="300"/>
    </row>
    <row r="310" spans="1:12" x14ac:dyDescent="0.3">
      <c r="A310" s="325"/>
      <c r="B310" s="325"/>
      <c r="C310" s="325"/>
      <c r="D310" s="325"/>
      <c r="E310" s="325"/>
      <c r="F310" s="325"/>
      <c r="G310" s="300"/>
      <c r="H310" s="300"/>
      <c r="I310" s="300"/>
      <c r="J310" s="300"/>
      <c r="K310" s="300"/>
      <c r="L310" s="300"/>
    </row>
    <row r="311" spans="1:12" x14ac:dyDescent="0.3">
      <c r="A311" s="325"/>
      <c r="B311" s="325"/>
      <c r="C311" s="325"/>
      <c r="D311" s="325"/>
      <c r="E311" s="325"/>
      <c r="F311" s="325"/>
      <c r="G311" s="300"/>
      <c r="H311" s="300"/>
      <c r="I311" s="300"/>
      <c r="J311" s="300"/>
      <c r="K311" s="300"/>
      <c r="L311" s="300"/>
    </row>
    <row r="312" spans="1:12" x14ac:dyDescent="0.3">
      <c r="A312" s="325"/>
      <c r="B312" s="325"/>
      <c r="C312" s="325"/>
      <c r="D312" s="325"/>
      <c r="E312" s="325"/>
      <c r="F312" s="325"/>
      <c r="G312" s="300"/>
      <c r="H312" s="300"/>
      <c r="I312" s="300"/>
      <c r="J312" s="300"/>
      <c r="K312" s="300"/>
      <c r="L312" s="300"/>
    </row>
    <row r="313" spans="1:12" x14ac:dyDescent="0.3">
      <c r="A313" s="325"/>
      <c r="B313" s="325"/>
      <c r="C313" s="325"/>
      <c r="D313" s="325"/>
      <c r="E313" s="325"/>
      <c r="F313" s="325"/>
      <c r="G313" s="300"/>
      <c r="H313" s="300"/>
      <c r="I313" s="300"/>
      <c r="J313" s="300"/>
      <c r="K313" s="300"/>
      <c r="L313" s="300"/>
    </row>
    <row r="314" spans="1:12" x14ac:dyDescent="0.3">
      <c r="A314" s="325"/>
      <c r="B314" s="325"/>
      <c r="C314" s="325"/>
      <c r="D314" s="325"/>
      <c r="E314" s="325"/>
      <c r="F314" s="325"/>
      <c r="G314" s="300"/>
      <c r="H314" s="300"/>
      <c r="I314" s="300"/>
      <c r="J314" s="300"/>
      <c r="K314" s="300"/>
      <c r="L314" s="300"/>
    </row>
    <row r="315" spans="1:12" x14ac:dyDescent="0.3">
      <c r="A315" s="325"/>
      <c r="B315" s="325"/>
      <c r="C315" s="325"/>
      <c r="D315" s="325"/>
      <c r="E315" s="325"/>
      <c r="F315" s="325"/>
      <c r="G315" s="300"/>
      <c r="H315" s="300"/>
      <c r="I315" s="300"/>
      <c r="J315" s="300"/>
      <c r="K315" s="300"/>
      <c r="L315" s="300"/>
    </row>
    <row r="316" spans="1:12" x14ac:dyDescent="0.3">
      <c r="A316" s="325"/>
      <c r="B316" s="325"/>
      <c r="C316" s="325"/>
      <c r="D316" s="325"/>
      <c r="E316" s="325"/>
      <c r="F316" s="325"/>
      <c r="G316" s="300"/>
      <c r="H316" s="300"/>
      <c r="I316" s="300"/>
      <c r="J316" s="300"/>
      <c r="K316" s="300"/>
      <c r="L316" s="300"/>
    </row>
    <row r="317" spans="1:12" x14ac:dyDescent="0.3">
      <c r="A317" s="325"/>
      <c r="B317" s="325"/>
      <c r="C317" s="325"/>
      <c r="D317" s="325"/>
      <c r="E317" s="325"/>
      <c r="F317" s="325"/>
      <c r="G317" s="300"/>
      <c r="H317" s="300"/>
      <c r="I317" s="300"/>
      <c r="J317" s="300"/>
      <c r="K317" s="300"/>
      <c r="L317" s="300"/>
    </row>
    <row r="318" spans="1:12" x14ac:dyDescent="0.3">
      <c r="A318" s="325"/>
      <c r="B318" s="325"/>
      <c r="C318" s="325"/>
      <c r="D318" s="325"/>
      <c r="E318" s="325"/>
      <c r="F318" s="325"/>
      <c r="G318" s="300"/>
      <c r="H318" s="300"/>
      <c r="I318" s="300"/>
      <c r="J318" s="300"/>
      <c r="K318" s="300"/>
      <c r="L318" s="300"/>
    </row>
    <row r="319" spans="1:12" x14ac:dyDescent="0.3">
      <c r="A319" s="325"/>
      <c r="B319" s="325"/>
      <c r="C319" s="325"/>
      <c r="D319" s="325"/>
      <c r="E319" s="325"/>
      <c r="F319" s="325"/>
      <c r="G319" s="300"/>
      <c r="H319" s="300"/>
      <c r="I319" s="300"/>
      <c r="J319" s="300"/>
      <c r="K319" s="300"/>
      <c r="L319" s="300"/>
    </row>
    <row r="320" spans="1:12" x14ac:dyDescent="0.3">
      <c r="A320" s="325"/>
      <c r="B320" s="325"/>
      <c r="C320" s="325"/>
      <c r="D320" s="325"/>
      <c r="E320" s="325"/>
      <c r="F320" s="325"/>
      <c r="G320" s="300"/>
      <c r="H320" s="300"/>
      <c r="I320" s="300"/>
      <c r="J320" s="300"/>
      <c r="K320" s="300"/>
      <c r="L320" s="300"/>
    </row>
    <row r="321" spans="1:12" x14ac:dyDescent="0.3">
      <c r="A321" s="325"/>
      <c r="B321" s="325"/>
      <c r="C321" s="325"/>
      <c r="D321" s="325"/>
      <c r="E321" s="325"/>
      <c r="F321" s="325"/>
      <c r="G321" s="300"/>
      <c r="H321" s="300"/>
      <c r="I321" s="300"/>
      <c r="J321" s="300"/>
      <c r="K321" s="300"/>
      <c r="L321" s="300"/>
    </row>
    <row r="322" spans="1:12" x14ac:dyDescent="0.3">
      <c r="A322" s="325"/>
      <c r="B322" s="325"/>
      <c r="C322" s="325"/>
      <c r="D322" s="325"/>
      <c r="E322" s="325"/>
      <c r="F322" s="325"/>
      <c r="G322" s="300"/>
      <c r="H322" s="300"/>
      <c r="I322" s="300"/>
      <c r="J322" s="300"/>
      <c r="K322" s="300"/>
      <c r="L322" s="300"/>
    </row>
    <row r="323" spans="1:12" x14ac:dyDescent="0.3">
      <c r="A323" s="325"/>
      <c r="B323" s="325"/>
      <c r="C323" s="325"/>
      <c r="D323" s="325"/>
      <c r="E323" s="325"/>
      <c r="F323" s="325"/>
      <c r="G323" s="300"/>
      <c r="H323" s="300"/>
      <c r="I323" s="300"/>
      <c r="J323" s="300"/>
      <c r="K323" s="300"/>
      <c r="L323" s="300"/>
    </row>
    <row r="324" spans="1:12" x14ac:dyDescent="0.3">
      <c r="A324" s="325"/>
      <c r="B324" s="325"/>
      <c r="C324" s="325"/>
      <c r="D324" s="325"/>
      <c r="E324" s="325"/>
      <c r="F324" s="325"/>
      <c r="G324" s="300"/>
      <c r="H324" s="300"/>
      <c r="I324" s="300"/>
      <c r="J324" s="300"/>
      <c r="K324" s="300"/>
      <c r="L324" s="300"/>
    </row>
    <row r="325" spans="1:12" x14ac:dyDescent="0.3">
      <c r="A325" s="325"/>
      <c r="B325" s="325"/>
      <c r="C325" s="325"/>
      <c r="D325" s="325"/>
      <c r="E325" s="325"/>
      <c r="F325" s="325"/>
      <c r="G325" s="300"/>
      <c r="H325" s="300"/>
      <c r="I325" s="300"/>
      <c r="J325" s="300"/>
      <c r="K325" s="300"/>
      <c r="L325" s="300"/>
    </row>
    <row r="326" spans="1:12" x14ac:dyDescent="0.3">
      <c r="A326" s="325"/>
      <c r="B326" s="325"/>
      <c r="C326" s="325"/>
      <c r="D326" s="325"/>
      <c r="E326" s="325"/>
      <c r="F326" s="325"/>
      <c r="G326" s="300"/>
      <c r="H326" s="300"/>
      <c r="I326" s="300"/>
      <c r="J326" s="300"/>
      <c r="K326" s="300"/>
      <c r="L326" s="300"/>
    </row>
    <row r="327" spans="1:12" x14ac:dyDescent="0.3">
      <c r="A327" s="325"/>
      <c r="B327" s="325"/>
      <c r="C327" s="325"/>
      <c r="D327" s="325"/>
      <c r="E327" s="325"/>
      <c r="F327" s="325"/>
      <c r="G327" s="300"/>
      <c r="H327" s="300"/>
      <c r="I327" s="300"/>
      <c r="J327" s="300"/>
      <c r="K327" s="300"/>
      <c r="L327" s="300"/>
    </row>
    <row r="328" spans="1:12" x14ac:dyDescent="0.3">
      <c r="A328" s="325"/>
      <c r="B328" s="325"/>
      <c r="C328" s="325"/>
      <c r="D328" s="325"/>
      <c r="E328" s="325"/>
      <c r="F328" s="325"/>
      <c r="G328" s="300"/>
      <c r="H328" s="300"/>
      <c r="I328" s="300"/>
      <c r="J328" s="300"/>
      <c r="K328" s="300"/>
      <c r="L328" s="300"/>
    </row>
    <row r="329" spans="1:12" x14ac:dyDescent="0.3">
      <c r="A329" s="325"/>
      <c r="B329" s="325"/>
      <c r="C329" s="325"/>
      <c r="D329" s="325"/>
      <c r="E329" s="325"/>
      <c r="F329" s="325"/>
      <c r="G329" s="300"/>
      <c r="H329" s="300"/>
      <c r="I329" s="300"/>
      <c r="J329" s="300"/>
      <c r="K329" s="300"/>
      <c r="L329" s="300"/>
    </row>
    <row r="330" spans="1:12" x14ac:dyDescent="0.3">
      <c r="A330" s="325"/>
      <c r="B330" s="325"/>
      <c r="C330" s="325"/>
      <c r="D330" s="325"/>
      <c r="E330" s="325"/>
      <c r="F330" s="325"/>
      <c r="G330" s="300"/>
      <c r="H330" s="300"/>
      <c r="I330" s="300"/>
      <c r="J330" s="300"/>
      <c r="K330" s="300"/>
      <c r="L330" s="300"/>
    </row>
    <row r="331" spans="1:12" x14ac:dyDescent="0.3">
      <c r="A331" s="325"/>
      <c r="B331" s="325"/>
      <c r="C331" s="325"/>
      <c r="D331" s="325"/>
      <c r="E331" s="325"/>
      <c r="F331" s="325"/>
      <c r="G331" s="300"/>
      <c r="H331" s="300"/>
      <c r="I331" s="300"/>
      <c r="J331" s="300"/>
      <c r="K331" s="300"/>
      <c r="L331" s="300"/>
    </row>
    <row r="332" spans="1:12" x14ac:dyDescent="0.3">
      <c r="A332" s="325"/>
      <c r="B332" s="325"/>
      <c r="C332" s="325"/>
      <c r="D332" s="325"/>
      <c r="E332" s="325"/>
      <c r="F332" s="325"/>
      <c r="G332" s="300"/>
      <c r="H332" s="300"/>
      <c r="I332" s="300"/>
      <c r="J332" s="300"/>
      <c r="K332" s="300"/>
      <c r="L332" s="300"/>
    </row>
    <row r="333" spans="1:12" x14ac:dyDescent="0.3">
      <c r="A333" s="325"/>
      <c r="B333" s="325"/>
      <c r="C333" s="325"/>
      <c r="D333" s="325"/>
      <c r="E333" s="325"/>
      <c r="F333" s="325"/>
      <c r="G333" s="300"/>
      <c r="H333" s="300"/>
      <c r="I333" s="300"/>
      <c r="J333" s="300"/>
      <c r="K333" s="300"/>
      <c r="L333" s="300"/>
    </row>
    <row r="334" spans="1:12" x14ac:dyDescent="0.3">
      <c r="A334" s="325"/>
      <c r="B334" s="325"/>
      <c r="C334" s="325"/>
      <c r="D334" s="325"/>
      <c r="E334" s="325"/>
      <c r="F334" s="325"/>
      <c r="G334" s="300"/>
      <c r="H334" s="300"/>
      <c r="I334" s="300"/>
      <c r="J334" s="300"/>
      <c r="K334" s="300"/>
      <c r="L334" s="300"/>
    </row>
    <row r="335" spans="1:12" x14ac:dyDescent="0.3">
      <c r="A335" s="325"/>
      <c r="B335" s="325"/>
      <c r="C335" s="325"/>
      <c r="D335" s="325"/>
      <c r="E335" s="325"/>
      <c r="F335" s="325"/>
      <c r="G335" s="300"/>
      <c r="H335" s="300"/>
      <c r="I335" s="300"/>
      <c r="J335" s="300"/>
      <c r="K335" s="300"/>
      <c r="L335" s="300"/>
    </row>
    <row r="336" spans="1:12" x14ac:dyDescent="0.3">
      <c r="A336" s="325"/>
      <c r="B336" s="325"/>
      <c r="C336" s="325"/>
      <c r="D336" s="325"/>
      <c r="E336" s="325"/>
      <c r="F336" s="325"/>
      <c r="G336" s="300"/>
      <c r="H336" s="300"/>
      <c r="I336" s="300"/>
      <c r="J336" s="300"/>
      <c r="K336" s="300"/>
      <c r="L336" s="300"/>
    </row>
    <row r="337" spans="1:12" x14ac:dyDescent="0.3">
      <c r="A337" s="325"/>
      <c r="B337" s="325"/>
      <c r="C337" s="325"/>
      <c r="D337" s="325"/>
      <c r="E337" s="325"/>
      <c r="F337" s="325"/>
      <c r="G337" s="300"/>
      <c r="H337" s="300"/>
      <c r="I337" s="300"/>
      <c r="J337" s="300"/>
      <c r="K337" s="300"/>
      <c r="L337" s="300"/>
    </row>
    <row r="338" spans="1:12" x14ac:dyDescent="0.3">
      <c r="A338" s="325"/>
      <c r="B338" s="325"/>
      <c r="C338" s="325"/>
      <c r="D338" s="325"/>
      <c r="E338" s="325"/>
      <c r="F338" s="325"/>
      <c r="G338" s="300"/>
      <c r="H338" s="300"/>
      <c r="I338" s="300"/>
      <c r="J338" s="300"/>
      <c r="K338" s="300"/>
      <c r="L338" s="300"/>
    </row>
    <row r="339" spans="1:12" x14ac:dyDescent="0.3">
      <c r="A339" s="325"/>
      <c r="B339" s="325"/>
      <c r="C339" s="325"/>
      <c r="D339" s="325"/>
      <c r="E339" s="325"/>
      <c r="F339" s="325"/>
      <c r="G339" s="300"/>
      <c r="H339" s="300"/>
      <c r="I339" s="300"/>
      <c r="J339" s="300"/>
      <c r="K339" s="300"/>
      <c r="L339" s="300"/>
    </row>
    <row r="340" spans="1:12" x14ac:dyDescent="0.3">
      <c r="A340" s="325"/>
      <c r="B340" s="325"/>
      <c r="C340" s="325"/>
      <c r="D340" s="325"/>
      <c r="E340" s="325"/>
      <c r="F340" s="325"/>
      <c r="G340" s="300"/>
      <c r="H340" s="300"/>
      <c r="I340" s="300"/>
      <c r="J340" s="300"/>
      <c r="K340" s="300"/>
      <c r="L340" s="300"/>
    </row>
    <row r="341" spans="1:12" x14ac:dyDescent="0.3">
      <c r="A341" s="325"/>
      <c r="B341" s="325"/>
      <c r="C341" s="325"/>
      <c r="D341" s="325"/>
      <c r="E341" s="325"/>
      <c r="F341" s="325"/>
      <c r="G341" s="300"/>
      <c r="H341" s="300"/>
      <c r="I341" s="300"/>
      <c r="J341" s="300"/>
      <c r="K341" s="300"/>
      <c r="L341" s="300"/>
    </row>
    <row r="342" spans="1:12" x14ac:dyDescent="0.3">
      <c r="A342" s="325"/>
      <c r="B342" s="325"/>
      <c r="C342" s="325"/>
      <c r="D342" s="325"/>
      <c r="E342" s="325"/>
      <c r="F342" s="325"/>
      <c r="G342" s="300"/>
      <c r="H342" s="300"/>
      <c r="I342" s="300"/>
      <c r="J342" s="300"/>
      <c r="K342" s="300"/>
      <c r="L342" s="300"/>
    </row>
    <row r="343" spans="1:12" x14ac:dyDescent="0.3">
      <c r="A343" s="325"/>
      <c r="B343" s="325"/>
      <c r="C343" s="325"/>
      <c r="D343" s="325"/>
      <c r="E343" s="325"/>
      <c r="F343" s="325"/>
      <c r="G343" s="300"/>
      <c r="H343" s="300"/>
      <c r="I343" s="300"/>
      <c r="J343" s="300"/>
      <c r="K343" s="300"/>
      <c r="L343" s="300"/>
    </row>
    <row r="344" spans="1:12" x14ac:dyDescent="0.3">
      <c r="A344" s="325"/>
      <c r="B344" s="325"/>
      <c r="C344" s="325"/>
      <c r="D344" s="325"/>
      <c r="E344" s="325"/>
      <c r="F344" s="325"/>
      <c r="G344" s="300"/>
      <c r="H344" s="300"/>
      <c r="I344" s="300"/>
      <c r="J344" s="300"/>
      <c r="K344" s="300"/>
      <c r="L344" s="300"/>
    </row>
    <row r="345" spans="1:12" x14ac:dyDescent="0.3">
      <c r="A345" s="325"/>
      <c r="B345" s="325"/>
      <c r="C345" s="325"/>
      <c r="D345" s="325"/>
      <c r="E345" s="325"/>
      <c r="F345" s="325"/>
      <c r="G345" s="300"/>
      <c r="H345" s="300"/>
      <c r="I345" s="300"/>
      <c r="J345" s="300"/>
      <c r="K345" s="300"/>
      <c r="L345" s="300"/>
    </row>
    <row r="346" spans="1:12" x14ac:dyDescent="0.3">
      <c r="A346" s="325"/>
      <c r="B346" s="325"/>
      <c r="C346" s="325"/>
      <c r="D346" s="325"/>
      <c r="E346" s="325"/>
      <c r="F346" s="325"/>
      <c r="G346" s="300"/>
      <c r="H346" s="300"/>
      <c r="I346" s="300"/>
      <c r="J346" s="300"/>
      <c r="K346" s="300"/>
      <c r="L346" s="300"/>
    </row>
    <row r="347" spans="1:12" x14ac:dyDescent="0.3">
      <c r="A347" s="325"/>
      <c r="B347" s="325"/>
      <c r="C347" s="325"/>
      <c r="D347" s="325"/>
      <c r="E347" s="325"/>
      <c r="F347" s="325"/>
      <c r="G347" s="300"/>
      <c r="H347" s="300"/>
      <c r="I347" s="300"/>
      <c r="J347" s="300"/>
      <c r="K347" s="300"/>
      <c r="L347" s="300"/>
    </row>
    <row r="348" spans="1:12" x14ac:dyDescent="0.3">
      <c r="A348" s="325"/>
      <c r="B348" s="325"/>
      <c r="C348" s="325"/>
      <c r="D348" s="325"/>
      <c r="E348" s="325"/>
      <c r="F348" s="325"/>
      <c r="G348" s="300"/>
      <c r="H348" s="300"/>
      <c r="I348" s="300"/>
      <c r="J348" s="300"/>
      <c r="K348" s="300"/>
      <c r="L348" s="300"/>
    </row>
    <row r="349" spans="1:12" x14ac:dyDescent="0.3">
      <c r="A349" s="325"/>
      <c r="B349" s="325"/>
      <c r="C349" s="325"/>
      <c r="D349" s="325"/>
      <c r="E349" s="325"/>
      <c r="F349" s="325"/>
      <c r="G349" s="300"/>
      <c r="H349" s="300"/>
      <c r="I349" s="300"/>
      <c r="J349" s="300"/>
      <c r="K349" s="300"/>
      <c r="L349" s="300"/>
    </row>
    <row r="350" spans="1:12" x14ac:dyDescent="0.3">
      <c r="A350" s="325"/>
      <c r="B350" s="325"/>
      <c r="C350" s="325"/>
      <c r="D350" s="325"/>
      <c r="E350" s="325"/>
      <c r="F350" s="325"/>
      <c r="G350" s="300"/>
      <c r="H350" s="300"/>
      <c r="I350" s="300"/>
      <c r="J350" s="300"/>
      <c r="K350" s="300"/>
      <c r="L350" s="300"/>
    </row>
    <row r="351" spans="1:12" x14ac:dyDescent="0.3">
      <c r="A351" s="325"/>
      <c r="B351" s="325"/>
      <c r="C351" s="325"/>
      <c r="D351" s="325"/>
      <c r="E351" s="325"/>
      <c r="F351" s="325"/>
      <c r="G351" s="300"/>
      <c r="H351" s="300"/>
      <c r="I351" s="300"/>
      <c r="J351" s="300"/>
      <c r="K351" s="300"/>
      <c r="L351" s="300"/>
    </row>
    <row r="352" spans="1:12" x14ac:dyDescent="0.3">
      <c r="A352" s="325"/>
      <c r="B352" s="325"/>
      <c r="C352" s="325"/>
      <c r="D352" s="325"/>
      <c r="E352" s="325"/>
      <c r="F352" s="325"/>
      <c r="G352" s="300"/>
      <c r="H352" s="300"/>
      <c r="I352" s="300"/>
      <c r="J352" s="300"/>
      <c r="K352" s="300"/>
      <c r="L352" s="300"/>
    </row>
    <row r="353" spans="1:12" x14ac:dyDescent="0.3">
      <c r="A353" s="325"/>
      <c r="B353" s="325"/>
      <c r="C353" s="325"/>
      <c r="D353" s="325"/>
      <c r="E353" s="325"/>
      <c r="F353" s="325"/>
      <c r="G353" s="300"/>
      <c r="H353" s="300"/>
      <c r="I353" s="300"/>
      <c r="J353" s="300"/>
      <c r="K353" s="300"/>
      <c r="L353" s="300"/>
    </row>
    <row r="354" spans="1:12" x14ac:dyDescent="0.3">
      <c r="A354" s="325"/>
      <c r="B354" s="325"/>
      <c r="C354" s="325"/>
      <c r="D354" s="325"/>
      <c r="E354" s="325"/>
      <c r="F354" s="325"/>
      <c r="G354" s="300"/>
      <c r="H354" s="300"/>
      <c r="I354" s="300"/>
      <c r="J354" s="300"/>
      <c r="K354" s="300"/>
      <c r="L354" s="300"/>
    </row>
    <row r="355" spans="1:12" x14ac:dyDescent="0.3">
      <c r="A355" s="325"/>
      <c r="B355" s="325"/>
      <c r="C355" s="325"/>
      <c r="D355" s="325"/>
      <c r="E355" s="325"/>
      <c r="F355" s="325"/>
      <c r="G355" s="300"/>
      <c r="H355" s="300"/>
      <c r="I355" s="300"/>
      <c r="J355" s="300"/>
      <c r="K355" s="300"/>
      <c r="L355" s="300"/>
    </row>
    <row r="356" spans="1:12" x14ac:dyDescent="0.3">
      <c r="A356" s="325"/>
      <c r="B356" s="325"/>
      <c r="C356" s="325"/>
      <c r="D356" s="325"/>
      <c r="E356" s="325"/>
      <c r="F356" s="325"/>
      <c r="G356" s="300"/>
      <c r="H356" s="300"/>
      <c r="I356" s="300"/>
      <c r="J356" s="300"/>
      <c r="K356" s="300"/>
      <c r="L356" s="300"/>
    </row>
    <row r="357" spans="1:12" x14ac:dyDescent="0.3">
      <c r="A357" s="325"/>
      <c r="B357" s="325"/>
      <c r="C357" s="325"/>
      <c r="D357" s="325"/>
      <c r="E357" s="325"/>
      <c r="F357" s="325"/>
      <c r="G357" s="300"/>
      <c r="H357" s="300"/>
      <c r="I357" s="300"/>
      <c r="J357" s="300"/>
      <c r="K357" s="300"/>
      <c r="L357" s="300"/>
    </row>
    <row r="358" spans="1:12" x14ac:dyDescent="0.3">
      <c r="A358" s="325"/>
      <c r="B358" s="325"/>
      <c r="C358" s="325"/>
      <c r="D358" s="325"/>
      <c r="E358" s="325"/>
      <c r="F358" s="325"/>
      <c r="G358" s="300"/>
      <c r="H358" s="300"/>
      <c r="I358" s="300"/>
      <c r="J358" s="300"/>
      <c r="K358" s="300"/>
      <c r="L358" s="300"/>
    </row>
    <row r="359" spans="1:12" x14ac:dyDescent="0.3">
      <c r="A359" s="325"/>
      <c r="B359" s="325"/>
      <c r="C359" s="325"/>
      <c r="D359" s="325"/>
      <c r="E359" s="325"/>
      <c r="F359" s="325"/>
      <c r="G359" s="300"/>
      <c r="H359" s="300"/>
      <c r="I359" s="300"/>
      <c r="J359" s="300"/>
      <c r="K359" s="300"/>
      <c r="L359" s="300"/>
    </row>
    <row r="360" spans="1:12" x14ac:dyDescent="0.3">
      <c r="A360" s="325"/>
      <c r="B360" s="325"/>
      <c r="C360" s="325"/>
      <c r="D360" s="325"/>
      <c r="E360" s="325"/>
      <c r="F360" s="325"/>
      <c r="G360" s="300"/>
      <c r="H360" s="300"/>
      <c r="I360" s="300"/>
      <c r="J360" s="300"/>
      <c r="K360" s="300"/>
      <c r="L360" s="300"/>
    </row>
    <row r="361" spans="1:12" x14ac:dyDescent="0.3">
      <c r="A361" s="325"/>
      <c r="B361" s="325"/>
      <c r="C361" s="325"/>
      <c r="D361" s="325"/>
      <c r="E361" s="325"/>
      <c r="F361" s="325"/>
      <c r="G361" s="300"/>
      <c r="H361" s="300"/>
      <c r="I361" s="300"/>
      <c r="J361" s="300"/>
      <c r="K361" s="300"/>
      <c r="L361" s="300"/>
    </row>
    <row r="362" spans="1:12" x14ac:dyDescent="0.3">
      <c r="A362" s="325"/>
      <c r="B362" s="325"/>
      <c r="C362" s="325"/>
      <c r="D362" s="325"/>
      <c r="E362" s="325"/>
      <c r="F362" s="325"/>
      <c r="G362" s="300"/>
      <c r="H362" s="300"/>
      <c r="I362" s="300"/>
      <c r="J362" s="300"/>
      <c r="K362" s="300"/>
      <c r="L362" s="300"/>
    </row>
    <row r="363" spans="1:12" x14ac:dyDescent="0.3">
      <c r="A363" s="325"/>
      <c r="B363" s="325"/>
      <c r="C363" s="325"/>
      <c r="D363" s="325"/>
      <c r="E363" s="325"/>
      <c r="F363" s="325"/>
      <c r="G363" s="300"/>
      <c r="H363" s="300"/>
      <c r="I363" s="300"/>
      <c r="J363" s="300"/>
      <c r="K363" s="300"/>
      <c r="L363" s="300"/>
    </row>
    <row r="364" spans="1:12" x14ac:dyDescent="0.3">
      <c r="A364" s="325"/>
      <c r="B364" s="325"/>
      <c r="C364" s="325"/>
      <c r="D364" s="325"/>
      <c r="E364" s="325"/>
      <c r="F364" s="325"/>
      <c r="G364" s="300"/>
      <c r="H364" s="300"/>
      <c r="I364" s="300"/>
      <c r="J364" s="300"/>
      <c r="K364" s="300"/>
      <c r="L364" s="300"/>
    </row>
    <row r="365" spans="1:12" x14ac:dyDescent="0.3">
      <c r="A365" s="325"/>
      <c r="B365" s="325"/>
      <c r="C365" s="325"/>
      <c r="D365" s="325"/>
      <c r="E365" s="325"/>
      <c r="F365" s="325"/>
      <c r="G365" s="300"/>
      <c r="H365" s="300"/>
      <c r="I365" s="300"/>
      <c r="J365" s="300"/>
      <c r="K365" s="300"/>
      <c r="L365" s="300"/>
    </row>
    <row r="366" spans="1:12" x14ac:dyDescent="0.3">
      <c r="A366" s="325"/>
      <c r="B366" s="325"/>
      <c r="C366" s="325"/>
      <c r="D366" s="325"/>
      <c r="E366" s="325"/>
      <c r="F366" s="325"/>
      <c r="G366" s="300"/>
      <c r="H366" s="300"/>
      <c r="I366" s="300"/>
      <c r="J366" s="300"/>
      <c r="K366" s="300"/>
      <c r="L366" s="300"/>
    </row>
    <row r="367" spans="1:12" x14ac:dyDescent="0.3">
      <c r="A367" s="325"/>
      <c r="B367" s="325"/>
      <c r="C367" s="325"/>
      <c r="D367" s="325"/>
      <c r="E367" s="325"/>
      <c r="F367" s="325"/>
      <c r="G367" s="300"/>
      <c r="H367" s="300"/>
      <c r="I367" s="300"/>
      <c r="J367" s="300"/>
      <c r="K367" s="300"/>
      <c r="L367" s="300"/>
    </row>
    <row r="368" spans="1:12" x14ac:dyDescent="0.3">
      <c r="A368" s="325"/>
      <c r="B368" s="325"/>
      <c r="C368" s="325"/>
      <c r="D368" s="325"/>
      <c r="E368" s="325"/>
      <c r="F368" s="325"/>
      <c r="G368" s="300"/>
      <c r="H368" s="300"/>
      <c r="I368" s="300"/>
      <c r="J368" s="300"/>
      <c r="K368" s="300"/>
      <c r="L368" s="300"/>
    </row>
    <row r="369" spans="1:12" x14ac:dyDescent="0.3">
      <c r="A369" s="325"/>
      <c r="B369" s="325"/>
      <c r="C369" s="325"/>
      <c r="D369" s="325"/>
      <c r="E369" s="325"/>
      <c r="F369" s="325"/>
      <c r="G369" s="300"/>
      <c r="H369" s="300"/>
      <c r="I369" s="300"/>
      <c r="J369" s="300"/>
      <c r="K369" s="300"/>
      <c r="L369" s="300"/>
    </row>
    <row r="370" spans="1:12" x14ac:dyDescent="0.3">
      <c r="A370" s="325"/>
      <c r="B370" s="325"/>
      <c r="C370" s="325"/>
      <c r="D370" s="325"/>
      <c r="E370" s="325"/>
      <c r="F370" s="325"/>
      <c r="G370" s="300"/>
      <c r="H370" s="300"/>
      <c r="I370" s="300"/>
      <c r="J370" s="300"/>
      <c r="K370" s="300"/>
      <c r="L370" s="300"/>
    </row>
    <row r="371" spans="1:12" x14ac:dyDescent="0.3">
      <c r="A371" s="325"/>
      <c r="B371" s="325"/>
      <c r="C371" s="325"/>
      <c r="D371" s="325"/>
      <c r="E371" s="325"/>
      <c r="F371" s="325"/>
      <c r="G371" s="300"/>
      <c r="H371" s="300"/>
      <c r="I371" s="300"/>
      <c r="J371" s="300"/>
      <c r="K371" s="300"/>
      <c r="L371" s="300"/>
    </row>
    <row r="372" spans="1:12" x14ac:dyDescent="0.3">
      <c r="A372" s="325"/>
      <c r="B372" s="325"/>
      <c r="C372" s="325"/>
      <c r="D372" s="325"/>
      <c r="E372" s="325"/>
      <c r="F372" s="325"/>
      <c r="G372" s="300"/>
      <c r="H372" s="300"/>
      <c r="I372" s="300"/>
      <c r="J372" s="300"/>
      <c r="K372" s="300"/>
      <c r="L372" s="300"/>
    </row>
    <row r="373" spans="1:12" x14ac:dyDescent="0.3">
      <c r="A373" s="325"/>
      <c r="B373" s="325"/>
      <c r="C373" s="325"/>
      <c r="D373" s="325"/>
      <c r="E373" s="325"/>
      <c r="F373" s="325"/>
      <c r="G373" s="300"/>
      <c r="H373" s="300"/>
      <c r="I373" s="300"/>
      <c r="J373" s="300"/>
      <c r="K373" s="300"/>
      <c r="L373" s="300"/>
    </row>
    <row r="374" spans="1:12" x14ac:dyDescent="0.3">
      <c r="A374" s="325"/>
      <c r="B374" s="325"/>
      <c r="C374" s="325"/>
      <c r="D374" s="325"/>
      <c r="E374" s="325"/>
      <c r="F374" s="325"/>
      <c r="G374" s="300"/>
      <c r="H374" s="300"/>
      <c r="I374" s="300"/>
      <c r="J374" s="300"/>
      <c r="K374" s="300"/>
      <c r="L374" s="300"/>
    </row>
    <row r="375" spans="1:12" x14ac:dyDescent="0.3">
      <c r="A375" s="325"/>
      <c r="B375" s="325"/>
      <c r="C375" s="325"/>
      <c r="D375" s="325"/>
      <c r="E375" s="325"/>
      <c r="F375" s="325"/>
      <c r="G375" s="300"/>
      <c r="H375" s="300"/>
      <c r="I375" s="300"/>
      <c r="J375" s="300"/>
      <c r="K375" s="300"/>
      <c r="L375" s="300"/>
    </row>
    <row r="376" spans="1:12" x14ac:dyDescent="0.3">
      <c r="A376" s="325"/>
      <c r="B376" s="325"/>
      <c r="C376" s="325"/>
      <c r="D376" s="325"/>
      <c r="E376" s="325"/>
      <c r="F376" s="325"/>
      <c r="G376" s="300"/>
      <c r="H376" s="300"/>
      <c r="I376" s="300"/>
      <c r="J376" s="300"/>
      <c r="K376" s="300"/>
      <c r="L376" s="300"/>
    </row>
    <row r="377" spans="1:12" x14ac:dyDescent="0.3">
      <c r="A377" s="325"/>
      <c r="B377" s="325"/>
      <c r="C377" s="325"/>
      <c r="D377" s="325"/>
      <c r="E377" s="325"/>
      <c r="F377" s="325"/>
      <c r="G377" s="300"/>
      <c r="H377" s="300"/>
      <c r="I377" s="300"/>
      <c r="J377" s="300"/>
      <c r="K377" s="300"/>
      <c r="L377" s="300"/>
    </row>
    <row r="378" spans="1:12" x14ac:dyDescent="0.3">
      <c r="A378" s="325"/>
      <c r="B378" s="325"/>
      <c r="C378" s="325"/>
      <c r="D378" s="325"/>
      <c r="E378" s="325"/>
      <c r="F378" s="325"/>
      <c r="G378" s="300"/>
      <c r="H378" s="300"/>
      <c r="I378" s="300"/>
      <c r="J378" s="300"/>
      <c r="K378" s="300"/>
      <c r="L378" s="300"/>
    </row>
    <row r="379" spans="1:12" x14ac:dyDescent="0.3">
      <c r="A379" s="325"/>
      <c r="B379" s="325"/>
      <c r="C379" s="325"/>
      <c r="D379" s="325"/>
      <c r="E379" s="325"/>
      <c r="F379" s="325"/>
      <c r="G379" s="300"/>
      <c r="H379" s="300"/>
      <c r="I379" s="300"/>
      <c r="J379" s="300"/>
      <c r="K379" s="300"/>
      <c r="L379" s="300"/>
    </row>
    <row r="380" spans="1:12" x14ac:dyDescent="0.3">
      <c r="A380" s="325"/>
      <c r="B380" s="325"/>
      <c r="C380" s="325"/>
      <c r="D380" s="325"/>
      <c r="E380" s="325"/>
      <c r="F380" s="325"/>
      <c r="G380" s="300"/>
      <c r="H380" s="300"/>
      <c r="I380" s="300"/>
      <c r="J380" s="300"/>
      <c r="K380" s="300"/>
      <c r="L380" s="300"/>
    </row>
    <row r="381" spans="1:12" x14ac:dyDescent="0.3">
      <c r="A381" s="325"/>
      <c r="B381" s="325"/>
      <c r="C381" s="325"/>
      <c r="D381" s="325"/>
      <c r="E381" s="325"/>
      <c r="F381" s="325"/>
      <c r="G381" s="300"/>
      <c r="H381" s="300"/>
      <c r="I381" s="300"/>
      <c r="J381" s="300"/>
      <c r="K381" s="300"/>
      <c r="L381" s="300"/>
    </row>
    <row r="382" spans="1:12" x14ac:dyDescent="0.3">
      <c r="A382" s="325"/>
      <c r="B382" s="325"/>
      <c r="C382" s="325"/>
      <c r="D382" s="325"/>
      <c r="E382" s="325"/>
      <c r="F382" s="325"/>
      <c r="G382" s="300"/>
      <c r="H382" s="300"/>
      <c r="I382" s="300"/>
      <c r="J382" s="300"/>
      <c r="K382" s="300"/>
      <c r="L382" s="300"/>
    </row>
    <row r="383" spans="1:12" x14ac:dyDescent="0.3">
      <c r="A383" s="325"/>
      <c r="B383" s="325"/>
      <c r="C383" s="325"/>
      <c r="D383" s="325"/>
      <c r="E383" s="325"/>
      <c r="F383" s="325"/>
      <c r="G383" s="300"/>
      <c r="H383" s="300"/>
      <c r="I383" s="300"/>
      <c r="J383" s="300"/>
      <c r="K383" s="300"/>
      <c r="L383" s="300"/>
    </row>
    <row r="384" spans="1:12" x14ac:dyDescent="0.3">
      <c r="A384" s="325"/>
      <c r="B384" s="325"/>
      <c r="C384" s="325"/>
      <c r="D384" s="325"/>
      <c r="E384" s="325"/>
      <c r="F384" s="325"/>
      <c r="G384" s="300"/>
      <c r="H384" s="300"/>
      <c r="I384" s="300"/>
      <c r="J384" s="300"/>
      <c r="K384" s="300"/>
      <c r="L384" s="300"/>
    </row>
    <row r="385" spans="1:12" x14ac:dyDescent="0.3">
      <c r="A385" s="325"/>
      <c r="B385" s="325"/>
      <c r="C385" s="325"/>
      <c r="D385" s="325"/>
      <c r="E385" s="325"/>
      <c r="F385" s="325"/>
      <c r="G385" s="300"/>
      <c r="H385" s="300"/>
      <c r="I385" s="300"/>
      <c r="J385" s="300"/>
      <c r="K385" s="300"/>
      <c r="L385" s="300"/>
    </row>
    <row r="386" spans="1:12" x14ac:dyDescent="0.3">
      <c r="A386" s="325"/>
      <c r="B386" s="325"/>
      <c r="C386" s="325"/>
      <c r="D386" s="325"/>
      <c r="E386" s="325"/>
      <c r="F386" s="325"/>
      <c r="G386" s="300"/>
      <c r="H386" s="300"/>
      <c r="I386" s="300"/>
      <c r="J386" s="300"/>
      <c r="K386" s="300"/>
      <c r="L386" s="300"/>
    </row>
    <row r="387" spans="1:12" x14ac:dyDescent="0.3">
      <c r="A387" s="325"/>
      <c r="B387" s="325"/>
      <c r="C387" s="325"/>
      <c r="D387" s="325"/>
      <c r="E387" s="325"/>
      <c r="F387" s="325"/>
      <c r="G387" s="300"/>
      <c r="H387" s="300"/>
      <c r="I387" s="300"/>
      <c r="J387" s="300"/>
      <c r="K387" s="300"/>
      <c r="L387" s="300"/>
    </row>
    <row r="388" spans="1:12" x14ac:dyDescent="0.3">
      <c r="A388" s="325"/>
      <c r="B388" s="325"/>
      <c r="C388" s="325"/>
      <c r="D388" s="325"/>
      <c r="E388" s="325"/>
      <c r="F388" s="325"/>
      <c r="G388" s="300"/>
      <c r="H388" s="300"/>
      <c r="I388" s="300"/>
      <c r="J388" s="300"/>
      <c r="K388" s="300"/>
      <c r="L388" s="300"/>
    </row>
    <row r="389" spans="1:12" x14ac:dyDescent="0.3">
      <c r="A389" s="325"/>
      <c r="B389" s="325"/>
      <c r="C389" s="325"/>
      <c r="D389" s="325"/>
      <c r="E389" s="325"/>
      <c r="F389" s="325"/>
      <c r="G389" s="300"/>
      <c r="H389" s="300"/>
      <c r="I389" s="300"/>
      <c r="J389" s="300"/>
      <c r="K389" s="300"/>
      <c r="L389" s="300"/>
    </row>
    <row r="390" spans="1:12" x14ac:dyDescent="0.3">
      <c r="A390" s="325"/>
      <c r="B390" s="325"/>
      <c r="C390" s="325"/>
      <c r="D390" s="325"/>
      <c r="E390" s="325"/>
      <c r="F390" s="325"/>
      <c r="G390" s="300"/>
      <c r="H390" s="300"/>
      <c r="I390" s="300"/>
      <c r="J390" s="300"/>
      <c r="K390" s="300"/>
      <c r="L390" s="300"/>
    </row>
    <row r="391" spans="1:12" x14ac:dyDescent="0.3">
      <c r="A391" s="325"/>
      <c r="B391" s="325"/>
      <c r="C391" s="325"/>
      <c r="D391" s="325"/>
      <c r="E391" s="325"/>
      <c r="F391" s="325"/>
      <c r="G391" s="300"/>
      <c r="H391" s="300"/>
      <c r="I391" s="300"/>
      <c r="J391" s="300"/>
      <c r="K391" s="300"/>
      <c r="L391" s="300"/>
    </row>
    <row r="392" spans="1:12" x14ac:dyDescent="0.3">
      <c r="A392" s="325"/>
      <c r="B392" s="325"/>
      <c r="C392" s="325"/>
      <c r="D392" s="325"/>
      <c r="E392" s="325"/>
      <c r="F392" s="325"/>
      <c r="G392" s="300"/>
      <c r="H392" s="300"/>
      <c r="I392" s="300"/>
      <c r="J392" s="300"/>
      <c r="K392" s="300"/>
      <c r="L392" s="300"/>
    </row>
    <row r="393" spans="1:12" x14ac:dyDescent="0.3">
      <c r="A393" s="325"/>
      <c r="B393" s="325"/>
      <c r="C393" s="325"/>
      <c r="D393" s="325"/>
      <c r="E393" s="325"/>
      <c r="F393" s="325"/>
      <c r="G393" s="300"/>
      <c r="H393" s="300"/>
      <c r="I393" s="300"/>
      <c r="J393" s="300"/>
      <c r="K393" s="300"/>
      <c r="L393" s="300"/>
    </row>
    <row r="394" spans="1:12" x14ac:dyDescent="0.3">
      <c r="A394" s="325"/>
      <c r="B394" s="325"/>
      <c r="C394" s="325"/>
      <c r="D394" s="325"/>
      <c r="E394" s="325"/>
      <c r="F394" s="325"/>
      <c r="G394" s="300"/>
      <c r="H394" s="300"/>
      <c r="I394" s="300"/>
      <c r="J394" s="300"/>
      <c r="K394" s="300"/>
      <c r="L394" s="300"/>
    </row>
    <row r="395" spans="1:12" x14ac:dyDescent="0.3">
      <c r="A395" s="325"/>
      <c r="B395" s="325"/>
      <c r="C395" s="325"/>
      <c r="D395" s="325"/>
      <c r="E395" s="325"/>
      <c r="F395" s="325"/>
      <c r="G395" s="300"/>
      <c r="H395" s="300"/>
      <c r="I395" s="300"/>
      <c r="J395" s="300"/>
      <c r="K395" s="300"/>
      <c r="L395" s="300"/>
    </row>
    <row r="396" spans="1:12" x14ac:dyDescent="0.3">
      <c r="A396" s="325"/>
      <c r="B396" s="325"/>
      <c r="C396" s="325"/>
      <c r="D396" s="325"/>
      <c r="E396" s="325"/>
      <c r="F396" s="325"/>
      <c r="G396" s="300"/>
      <c r="H396" s="300"/>
      <c r="I396" s="300"/>
      <c r="J396" s="300"/>
      <c r="K396" s="300"/>
      <c r="L396" s="300"/>
    </row>
    <row r="397" spans="1:12" x14ac:dyDescent="0.3">
      <c r="A397" s="325"/>
      <c r="B397" s="325"/>
      <c r="C397" s="325"/>
      <c r="D397" s="325"/>
      <c r="E397" s="325"/>
      <c r="F397" s="325"/>
      <c r="G397" s="300"/>
      <c r="H397" s="300"/>
      <c r="I397" s="300"/>
      <c r="J397" s="300"/>
      <c r="K397" s="300"/>
      <c r="L397" s="300"/>
    </row>
    <row r="398" spans="1:12" x14ac:dyDescent="0.3">
      <c r="A398" s="325"/>
      <c r="B398" s="325"/>
      <c r="C398" s="325"/>
      <c r="D398" s="325"/>
      <c r="E398" s="325"/>
      <c r="F398" s="325"/>
      <c r="G398" s="300"/>
      <c r="H398" s="300"/>
      <c r="I398" s="300"/>
      <c r="J398" s="300"/>
      <c r="K398" s="300"/>
      <c r="L398" s="300"/>
    </row>
    <row r="399" spans="1:12" x14ac:dyDescent="0.3">
      <c r="A399" s="325"/>
      <c r="B399" s="325"/>
      <c r="C399" s="325"/>
      <c r="D399" s="325"/>
      <c r="E399" s="325"/>
      <c r="F399" s="325"/>
      <c r="G399" s="300"/>
      <c r="H399" s="300"/>
      <c r="I399" s="300"/>
      <c r="J399" s="300"/>
      <c r="K399" s="300"/>
      <c r="L399" s="300"/>
    </row>
    <row r="400" spans="1:12" x14ac:dyDescent="0.3">
      <c r="A400" s="325"/>
      <c r="B400" s="325"/>
      <c r="C400" s="325"/>
      <c r="D400" s="325"/>
      <c r="E400" s="325"/>
      <c r="F400" s="325"/>
      <c r="G400" s="300"/>
      <c r="H400" s="300"/>
      <c r="I400" s="300"/>
      <c r="J400" s="300"/>
      <c r="K400" s="300"/>
      <c r="L400" s="300"/>
    </row>
    <row r="401" spans="1:12" x14ac:dyDescent="0.3">
      <c r="A401" s="325"/>
      <c r="B401" s="325"/>
      <c r="C401" s="325"/>
      <c r="D401" s="325"/>
      <c r="E401" s="325"/>
      <c r="F401" s="325"/>
      <c r="G401" s="300"/>
      <c r="H401" s="300"/>
      <c r="I401" s="300"/>
      <c r="J401" s="300"/>
      <c r="K401" s="300"/>
      <c r="L401" s="300"/>
    </row>
    <row r="402" spans="1:12" x14ac:dyDescent="0.3">
      <c r="A402" s="325"/>
      <c r="B402" s="325"/>
      <c r="C402" s="325"/>
      <c r="D402" s="325"/>
      <c r="E402" s="325"/>
      <c r="F402" s="325"/>
      <c r="G402" s="300"/>
      <c r="H402" s="300"/>
      <c r="I402" s="300"/>
      <c r="J402" s="300"/>
      <c r="K402" s="300"/>
      <c r="L402" s="300"/>
    </row>
    <row r="403" spans="1:12" x14ac:dyDescent="0.3">
      <c r="A403" s="325"/>
      <c r="B403" s="325"/>
      <c r="C403" s="325"/>
      <c r="D403" s="325"/>
      <c r="E403" s="325"/>
      <c r="F403" s="325"/>
      <c r="G403" s="300"/>
      <c r="H403" s="300"/>
      <c r="I403" s="300"/>
      <c r="J403" s="300"/>
      <c r="K403" s="300"/>
      <c r="L403" s="300"/>
    </row>
    <row r="404" spans="1:12" x14ac:dyDescent="0.3">
      <c r="A404" s="325"/>
      <c r="B404" s="325"/>
      <c r="C404" s="325"/>
      <c r="D404" s="325"/>
      <c r="E404" s="325"/>
      <c r="F404" s="325"/>
      <c r="G404" s="300"/>
      <c r="H404" s="300"/>
      <c r="I404" s="300"/>
      <c r="J404" s="300"/>
      <c r="K404" s="300"/>
      <c r="L404" s="300"/>
    </row>
    <row r="405" spans="1:12" x14ac:dyDescent="0.3">
      <c r="A405" s="325"/>
      <c r="B405" s="325"/>
      <c r="C405" s="325"/>
      <c r="D405" s="325"/>
      <c r="E405" s="325"/>
      <c r="F405" s="325"/>
      <c r="G405" s="300"/>
      <c r="H405" s="300"/>
      <c r="I405" s="300"/>
      <c r="J405" s="300"/>
      <c r="K405" s="300"/>
      <c r="L405" s="300"/>
    </row>
    <row r="406" spans="1:12" x14ac:dyDescent="0.3">
      <c r="A406" s="325"/>
      <c r="B406" s="325"/>
      <c r="C406" s="325"/>
      <c r="D406" s="325"/>
      <c r="E406" s="325"/>
      <c r="F406" s="325"/>
      <c r="G406" s="300"/>
      <c r="H406" s="300"/>
      <c r="I406" s="300"/>
      <c r="J406" s="300"/>
      <c r="K406" s="300"/>
      <c r="L406" s="300"/>
    </row>
    <row r="407" spans="1:12" x14ac:dyDescent="0.3">
      <c r="A407" s="325"/>
      <c r="B407" s="325"/>
      <c r="C407" s="325"/>
      <c r="D407" s="325"/>
      <c r="E407" s="325"/>
      <c r="F407" s="325"/>
      <c r="G407" s="300"/>
      <c r="H407" s="300"/>
      <c r="I407" s="300"/>
      <c r="J407" s="300"/>
      <c r="K407" s="300"/>
      <c r="L407" s="300"/>
    </row>
    <row r="408" spans="1:12" x14ac:dyDescent="0.3">
      <c r="A408" s="325"/>
      <c r="B408" s="325"/>
      <c r="C408" s="325"/>
      <c r="D408" s="325"/>
      <c r="E408" s="325"/>
      <c r="F408" s="325"/>
      <c r="G408" s="300"/>
      <c r="H408" s="300"/>
      <c r="I408" s="300"/>
      <c r="J408" s="300"/>
      <c r="K408" s="300"/>
      <c r="L408" s="300"/>
    </row>
    <row r="409" spans="1:12" x14ac:dyDescent="0.3">
      <c r="A409" s="325"/>
      <c r="B409" s="325"/>
      <c r="C409" s="325"/>
      <c r="D409" s="325"/>
      <c r="E409" s="325"/>
      <c r="F409" s="325"/>
      <c r="G409" s="300"/>
      <c r="H409" s="300"/>
      <c r="I409" s="300"/>
      <c r="J409" s="300"/>
      <c r="K409" s="300"/>
      <c r="L409" s="300"/>
    </row>
    <row r="410" spans="1:12" x14ac:dyDescent="0.3">
      <c r="A410" s="325"/>
      <c r="B410" s="325"/>
      <c r="C410" s="325"/>
      <c r="D410" s="325"/>
      <c r="E410" s="325"/>
      <c r="F410" s="325"/>
      <c r="G410" s="300"/>
      <c r="H410" s="300"/>
      <c r="I410" s="300"/>
      <c r="J410" s="300"/>
      <c r="K410" s="300"/>
      <c r="L410" s="300"/>
    </row>
    <row r="411" spans="1:12" x14ac:dyDescent="0.3">
      <c r="A411" s="325"/>
      <c r="B411" s="325"/>
      <c r="C411" s="325"/>
      <c r="D411" s="325"/>
      <c r="E411" s="325"/>
      <c r="F411" s="325"/>
      <c r="G411" s="300"/>
      <c r="H411" s="300"/>
      <c r="I411" s="300"/>
      <c r="J411" s="300"/>
      <c r="K411" s="300"/>
      <c r="L411" s="300"/>
    </row>
    <row r="412" spans="1:12" x14ac:dyDescent="0.3">
      <c r="A412" s="325"/>
      <c r="B412" s="325"/>
      <c r="C412" s="325"/>
      <c r="D412" s="325"/>
      <c r="E412" s="325"/>
      <c r="F412" s="325"/>
      <c r="G412" s="300"/>
      <c r="H412" s="300"/>
      <c r="I412" s="300"/>
      <c r="J412" s="300"/>
      <c r="K412" s="300"/>
      <c r="L412" s="300"/>
    </row>
    <row r="413" spans="1:12" x14ac:dyDescent="0.3">
      <c r="A413" s="325"/>
      <c r="B413" s="325"/>
      <c r="C413" s="325"/>
      <c r="D413" s="325"/>
      <c r="E413" s="325"/>
      <c r="F413" s="325"/>
      <c r="G413" s="300"/>
      <c r="H413" s="300"/>
      <c r="I413" s="300"/>
      <c r="J413" s="300"/>
      <c r="K413" s="300"/>
      <c r="L413" s="300"/>
    </row>
    <row r="414" spans="1:12" x14ac:dyDescent="0.3">
      <c r="A414" s="325"/>
      <c r="B414" s="325"/>
      <c r="C414" s="325"/>
      <c r="D414" s="325"/>
      <c r="E414" s="325"/>
      <c r="F414" s="325"/>
      <c r="G414" s="300"/>
      <c r="H414" s="300"/>
      <c r="I414" s="300"/>
      <c r="J414" s="300"/>
      <c r="K414" s="300"/>
      <c r="L414" s="300"/>
    </row>
    <row r="415" spans="1:12" x14ac:dyDescent="0.3">
      <c r="A415" s="325"/>
      <c r="B415" s="325"/>
      <c r="C415" s="325"/>
      <c r="D415" s="325"/>
      <c r="E415" s="325"/>
      <c r="F415" s="325"/>
      <c r="G415" s="300"/>
      <c r="H415" s="300"/>
      <c r="I415" s="300"/>
      <c r="J415" s="300"/>
      <c r="K415" s="300"/>
      <c r="L415" s="300"/>
    </row>
    <row r="416" spans="1:12" x14ac:dyDescent="0.3">
      <c r="A416" s="325"/>
      <c r="B416" s="325"/>
      <c r="C416" s="325"/>
      <c r="D416" s="325"/>
      <c r="E416" s="325"/>
      <c r="F416" s="325"/>
      <c r="G416" s="300"/>
      <c r="H416" s="300"/>
      <c r="I416" s="300"/>
      <c r="J416" s="300"/>
      <c r="K416" s="300"/>
      <c r="L416" s="300"/>
    </row>
    <row r="417" spans="1:12" x14ac:dyDescent="0.3">
      <c r="A417" s="325"/>
      <c r="B417" s="325"/>
      <c r="C417" s="325"/>
      <c r="D417" s="325"/>
      <c r="E417" s="325"/>
      <c r="F417" s="325"/>
      <c r="G417" s="300"/>
      <c r="H417" s="300"/>
      <c r="I417" s="300"/>
      <c r="J417" s="300"/>
      <c r="K417" s="300"/>
      <c r="L417" s="300"/>
    </row>
    <row r="418" spans="1:12" x14ac:dyDescent="0.3">
      <c r="A418" s="325"/>
      <c r="B418" s="325"/>
      <c r="C418" s="325"/>
      <c r="D418" s="325"/>
      <c r="E418" s="325"/>
      <c r="F418" s="325"/>
      <c r="G418" s="300"/>
      <c r="H418" s="300"/>
      <c r="I418" s="300"/>
      <c r="J418" s="300"/>
      <c r="K418" s="300"/>
      <c r="L418" s="300"/>
    </row>
    <row r="419" spans="1:12" x14ac:dyDescent="0.3">
      <c r="A419" s="325"/>
      <c r="B419" s="325"/>
      <c r="C419" s="325"/>
      <c r="D419" s="325"/>
      <c r="E419" s="325"/>
      <c r="F419" s="325"/>
      <c r="G419" s="300"/>
      <c r="H419" s="300"/>
      <c r="I419" s="300"/>
      <c r="J419" s="300"/>
      <c r="K419" s="300"/>
      <c r="L419" s="300"/>
    </row>
    <row r="420" spans="1:12" x14ac:dyDescent="0.3">
      <c r="A420" s="325"/>
      <c r="B420" s="325"/>
      <c r="C420" s="325"/>
      <c r="D420" s="325"/>
      <c r="E420" s="325"/>
      <c r="F420" s="325"/>
      <c r="G420" s="300"/>
      <c r="H420" s="300"/>
      <c r="I420" s="300"/>
      <c r="J420" s="300"/>
      <c r="K420" s="300"/>
      <c r="L420" s="300"/>
    </row>
    <row r="421" spans="1:12" x14ac:dyDescent="0.3">
      <c r="A421" s="325"/>
      <c r="B421" s="325"/>
      <c r="C421" s="325"/>
      <c r="D421" s="325"/>
      <c r="E421" s="325"/>
      <c r="F421" s="325"/>
      <c r="G421" s="300"/>
      <c r="H421" s="300"/>
      <c r="I421" s="300"/>
      <c r="J421" s="300"/>
      <c r="K421" s="300"/>
      <c r="L421" s="300"/>
    </row>
    <row r="422" spans="1:12" x14ac:dyDescent="0.3">
      <c r="A422" s="325"/>
      <c r="B422" s="325"/>
      <c r="C422" s="325"/>
      <c r="D422" s="325"/>
      <c r="E422" s="325"/>
      <c r="F422" s="325"/>
      <c r="G422" s="300"/>
      <c r="H422" s="300"/>
      <c r="I422" s="300"/>
      <c r="J422" s="300"/>
      <c r="K422" s="300"/>
      <c r="L422" s="300"/>
    </row>
    <row r="423" spans="1:12" x14ac:dyDescent="0.3">
      <c r="A423" s="325"/>
      <c r="B423" s="325"/>
      <c r="C423" s="325"/>
      <c r="D423" s="325"/>
      <c r="E423" s="325"/>
      <c r="F423" s="325"/>
      <c r="G423" s="300"/>
      <c r="H423" s="300"/>
      <c r="I423" s="300"/>
      <c r="J423" s="300"/>
      <c r="K423" s="300"/>
      <c r="L423" s="300"/>
    </row>
    <row r="424" spans="1:12" x14ac:dyDescent="0.3">
      <c r="A424" s="325"/>
      <c r="B424" s="325"/>
      <c r="C424" s="325"/>
      <c r="D424" s="325"/>
      <c r="E424" s="325"/>
      <c r="F424" s="325"/>
      <c r="G424" s="300"/>
      <c r="H424" s="300"/>
      <c r="I424" s="300"/>
      <c r="J424" s="300"/>
      <c r="K424" s="300"/>
      <c r="L424" s="300"/>
    </row>
    <row r="425" spans="1:12" x14ac:dyDescent="0.3">
      <c r="A425" s="325"/>
      <c r="B425" s="325"/>
      <c r="C425" s="325"/>
      <c r="D425" s="325"/>
      <c r="E425" s="325"/>
      <c r="F425" s="325"/>
      <c r="G425" s="300"/>
      <c r="H425" s="300"/>
      <c r="I425" s="300"/>
      <c r="J425" s="300"/>
      <c r="K425" s="300"/>
      <c r="L425" s="300"/>
    </row>
    <row r="426" spans="1:12" x14ac:dyDescent="0.3">
      <c r="A426" s="325"/>
      <c r="B426" s="325"/>
      <c r="C426" s="325"/>
      <c r="D426" s="325"/>
      <c r="E426" s="325"/>
      <c r="F426" s="325"/>
      <c r="G426" s="300"/>
      <c r="H426" s="300"/>
      <c r="I426" s="300"/>
      <c r="J426" s="300"/>
      <c r="K426" s="300"/>
      <c r="L426" s="300"/>
    </row>
    <row r="427" spans="1:12" x14ac:dyDescent="0.3">
      <c r="G427" s="300"/>
      <c r="H427" s="300"/>
      <c r="I427" s="300"/>
      <c r="J427" s="300"/>
      <c r="K427" s="300"/>
      <c r="L427" s="300"/>
    </row>
    <row r="428" spans="1:12" x14ac:dyDescent="0.3">
      <c r="G428" s="300"/>
      <c r="H428" s="300"/>
      <c r="I428" s="300"/>
      <c r="J428" s="300"/>
      <c r="K428" s="300"/>
      <c r="L428" s="300"/>
    </row>
    <row r="429" spans="1:12" x14ac:dyDescent="0.3">
      <c r="G429" s="300"/>
      <c r="H429" s="300"/>
      <c r="I429" s="300"/>
      <c r="J429" s="300"/>
      <c r="K429" s="300"/>
      <c r="L429" s="300"/>
    </row>
    <row r="430" spans="1:12" x14ac:dyDescent="0.3">
      <c r="G430" s="300"/>
      <c r="H430" s="300"/>
      <c r="I430" s="300"/>
      <c r="J430" s="300"/>
      <c r="K430" s="300"/>
      <c r="L430" s="300"/>
    </row>
    <row r="431" spans="1:12" x14ac:dyDescent="0.3">
      <c r="G431" s="300"/>
      <c r="H431" s="300"/>
      <c r="I431" s="300"/>
      <c r="J431" s="300"/>
      <c r="K431" s="300"/>
      <c r="L431" s="300"/>
    </row>
    <row r="432" spans="1:12" x14ac:dyDescent="0.3">
      <c r="G432" s="300"/>
      <c r="H432" s="300"/>
      <c r="I432" s="300"/>
      <c r="J432" s="300"/>
      <c r="K432" s="300"/>
      <c r="L432" s="300"/>
    </row>
    <row r="433" spans="7:12" x14ac:dyDescent="0.3">
      <c r="G433" s="300"/>
      <c r="H433" s="300"/>
      <c r="I433" s="300"/>
      <c r="J433" s="300"/>
      <c r="K433" s="300"/>
      <c r="L433" s="300"/>
    </row>
    <row r="434" spans="7:12" x14ac:dyDescent="0.3">
      <c r="G434" s="300"/>
      <c r="H434" s="300"/>
      <c r="I434" s="300"/>
      <c r="J434" s="300"/>
      <c r="K434" s="300"/>
      <c r="L434" s="300"/>
    </row>
    <row r="435" spans="7:12" x14ac:dyDescent="0.3">
      <c r="G435" s="300"/>
      <c r="H435" s="300"/>
      <c r="I435" s="300"/>
      <c r="J435" s="300"/>
      <c r="K435" s="300"/>
      <c r="L435" s="300"/>
    </row>
    <row r="436" spans="7:12" x14ac:dyDescent="0.3">
      <c r="G436" s="300"/>
      <c r="H436" s="300"/>
      <c r="I436" s="300"/>
      <c r="J436" s="300"/>
      <c r="K436" s="300"/>
      <c r="L436" s="300"/>
    </row>
    <row r="437" spans="7:12" x14ac:dyDescent="0.3">
      <c r="G437" s="300"/>
      <c r="H437" s="300"/>
      <c r="I437" s="300"/>
      <c r="J437" s="300"/>
      <c r="K437" s="300"/>
      <c r="L437" s="300"/>
    </row>
    <row r="438" spans="7:12" x14ac:dyDescent="0.3">
      <c r="G438" s="300"/>
      <c r="H438" s="300"/>
      <c r="I438" s="300"/>
      <c r="J438" s="300"/>
      <c r="K438" s="300"/>
      <c r="L438" s="300"/>
    </row>
    <row r="439" spans="7:12" x14ac:dyDescent="0.3">
      <c r="G439" s="300"/>
      <c r="H439" s="300"/>
      <c r="I439" s="300"/>
      <c r="J439" s="300"/>
      <c r="K439" s="300"/>
      <c r="L439" s="300"/>
    </row>
    <row r="440" spans="7:12" x14ac:dyDescent="0.3">
      <c r="G440" s="300"/>
      <c r="H440" s="300"/>
      <c r="I440" s="300"/>
      <c r="J440" s="300"/>
      <c r="K440" s="300"/>
      <c r="L440" s="300"/>
    </row>
    <row r="441" spans="7:12" x14ac:dyDescent="0.3">
      <c r="G441" s="300"/>
      <c r="H441" s="300"/>
      <c r="I441" s="300"/>
      <c r="J441" s="300"/>
      <c r="K441" s="300"/>
      <c r="L441" s="300"/>
    </row>
    <row r="442" spans="7:12" x14ac:dyDescent="0.3">
      <c r="G442" s="300"/>
      <c r="H442" s="300"/>
      <c r="I442" s="300"/>
      <c r="J442" s="300"/>
      <c r="K442" s="300"/>
      <c r="L442" s="300"/>
    </row>
    <row r="443" spans="7:12" x14ac:dyDescent="0.3">
      <c r="G443" s="300"/>
      <c r="H443" s="300"/>
      <c r="I443" s="300"/>
      <c r="J443" s="300"/>
      <c r="K443" s="300"/>
      <c r="L443" s="300"/>
    </row>
    <row r="444" spans="7:12" x14ac:dyDescent="0.3">
      <c r="G444" s="300"/>
      <c r="H444" s="300"/>
      <c r="I444" s="300"/>
      <c r="J444" s="300"/>
      <c r="K444" s="300"/>
      <c r="L444" s="300"/>
    </row>
    <row r="445" spans="7:12" x14ac:dyDescent="0.3">
      <c r="G445" s="300"/>
      <c r="H445" s="300"/>
      <c r="I445" s="300"/>
      <c r="J445" s="300"/>
      <c r="K445" s="300"/>
      <c r="L445" s="300"/>
    </row>
    <row r="446" spans="7:12" x14ac:dyDescent="0.3">
      <c r="G446" s="300"/>
      <c r="H446" s="300"/>
      <c r="I446" s="300"/>
      <c r="J446" s="300"/>
      <c r="K446" s="300"/>
      <c r="L446" s="300"/>
    </row>
    <row r="447" spans="7:12" x14ac:dyDescent="0.3">
      <c r="G447" s="300"/>
      <c r="H447" s="300"/>
      <c r="I447" s="300"/>
      <c r="J447" s="300"/>
      <c r="K447" s="300"/>
      <c r="L447" s="300"/>
    </row>
    <row r="448" spans="7:12" x14ac:dyDescent="0.3">
      <c r="G448" s="300"/>
      <c r="H448" s="300"/>
      <c r="I448" s="300"/>
      <c r="J448" s="300"/>
      <c r="K448" s="300"/>
      <c r="L448" s="300"/>
    </row>
    <row r="449" spans="7:12" x14ac:dyDescent="0.3">
      <c r="G449" s="300"/>
      <c r="H449" s="300"/>
      <c r="I449" s="300"/>
      <c r="J449" s="300"/>
      <c r="K449" s="300"/>
      <c r="L449" s="300"/>
    </row>
    <row r="450" spans="7:12" x14ac:dyDescent="0.3">
      <c r="G450" s="300"/>
      <c r="H450" s="300"/>
      <c r="I450" s="300"/>
      <c r="J450" s="300"/>
      <c r="K450" s="300"/>
      <c r="L450" s="300"/>
    </row>
    <row r="451" spans="7:12" x14ac:dyDescent="0.3">
      <c r="G451" s="300"/>
      <c r="H451" s="300"/>
      <c r="I451" s="300"/>
      <c r="J451" s="300"/>
      <c r="K451" s="300"/>
      <c r="L451" s="300"/>
    </row>
    <row r="452" spans="7:12" x14ac:dyDescent="0.3">
      <c r="G452" s="300"/>
      <c r="H452" s="300"/>
      <c r="I452" s="300"/>
      <c r="J452" s="300"/>
      <c r="K452" s="300"/>
      <c r="L452" s="300"/>
    </row>
    <row r="453" spans="7:12" x14ac:dyDescent="0.3">
      <c r="G453" s="300"/>
      <c r="H453" s="300"/>
      <c r="I453" s="300"/>
      <c r="J453" s="300"/>
      <c r="K453" s="300"/>
      <c r="L453" s="300"/>
    </row>
    <row r="454" spans="7:12" x14ac:dyDescent="0.3">
      <c r="G454" s="300"/>
      <c r="H454" s="300"/>
      <c r="I454" s="300"/>
      <c r="J454" s="300"/>
      <c r="K454" s="300"/>
      <c r="L454" s="300"/>
    </row>
    <row r="455" spans="7:12" x14ac:dyDescent="0.3">
      <c r="G455" s="300"/>
      <c r="H455" s="300"/>
      <c r="I455" s="300"/>
      <c r="J455" s="300"/>
      <c r="K455" s="300"/>
      <c r="L455" s="300"/>
    </row>
    <row r="456" spans="7:12" x14ac:dyDescent="0.3">
      <c r="G456" s="300"/>
      <c r="H456" s="300"/>
      <c r="I456" s="300"/>
      <c r="J456" s="300"/>
      <c r="K456" s="300"/>
      <c r="L456" s="300"/>
    </row>
    <row r="457" spans="7:12" x14ac:dyDescent="0.3">
      <c r="G457" s="300"/>
      <c r="H457" s="300"/>
      <c r="I457" s="300"/>
      <c r="J457" s="300"/>
      <c r="K457" s="300"/>
      <c r="L457" s="300"/>
    </row>
    <row r="458" spans="7:12" x14ac:dyDescent="0.3">
      <c r="G458" s="300"/>
      <c r="H458" s="300"/>
      <c r="I458" s="300"/>
      <c r="J458" s="300"/>
      <c r="K458" s="300"/>
      <c r="L458" s="300"/>
    </row>
    <row r="459" spans="7:12" x14ac:dyDescent="0.3">
      <c r="G459" s="300"/>
      <c r="H459" s="300"/>
      <c r="I459" s="300"/>
      <c r="J459" s="300"/>
      <c r="K459" s="300"/>
      <c r="L459" s="300"/>
    </row>
    <row r="460" spans="7:12" x14ac:dyDescent="0.3">
      <c r="G460" s="300"/>
      <c r="H460" s="300"/>
      <c r="I460" s="300"/>
      <c r="J460" s="300"/>
      <c r="K460" s="300"/>
      <c r="L460" s="300"/>
    </row>
    <row r="461" spans="7:12" x14ac:dyDescent="0.3">
      <c r="G461" s="300"/>
      <c r="H461" s="300"/>
      <c r="I461" s="300"/>
      <c r="J461" s="300"/>
      <c r="K461" s="300"/>
      <c r="L461" s="300"/>
    </row>
    <row r="462" spans="7:12" x14ac:dyDescent="0.3">
      <c r="G462" s="300"/>
      <c r="H462" s="300"/>
      <c r="I462" s="300"/>
      <c r="J462" s="300"/>
      <c r="K462" s="300"/>
      <c r="L462" s="300"/>
    </row>
    <row r="463" spans="7:12" x14ac:dyDescent="0.3">
      <c r="G463" s="300"/>
      <c r="H463" s="300"/>
      <c r="I463" s="300"/>
      <c r="J463" s="300"/>
      <c r="K463" s="300"/>
      <c r="L463" s="300"/>
    </row>
    <row r="464" spans="7:12" x14ac:dyDescent="0.3">
      <c r="G464" s="300"/>
      <c r="H464" s="300"/>
      <c r="I464" s="300"/>
      <c r="J464" s="300"/>
      <c r="K464" s="300"/>
      <c r="L464" s="300"/>
    </row>
    <row r="465" spans="7:12" x14ac:dyDescent="0.3">
      <c r="G465" s="300"/>
      <c r="H465" s="300"/>
      <c r="I465" s="300"/>
      <c r="J465" s="300"/>
      <c r="K465" s="300"/>
      <c r="L465" s="300"/>
    </row>
    <row r="466" spans="7:12" x14ac:dyDescent="0.3">
      <c r="G466" s="300"/>
      <c r="H466" s="300"/>
      <c r="I466" s="300"/>
      <c r="J466" s="300"/>
      <c r="K466" s="300"/>
      <c r="L466" s="300"/>
    </row>
    <row r="467" spans="7:12" x14ac:dyDescent="0.3">
      <c r="G467" s="300"/>
      <c r="H467" s="300"/>
      <c r="I467" s="300"/>
      <c r="J467" s="300"/>
      <c r="K467" s="300"/>
      <c r="L467" s="300"/>
    </row>
    <row r="468" spans="7:12" x14ac:dyDescent="0.3">
      <c r="G468" s="300"/>
      <c r="H468" s="300"/>
      <c r="I468" s="300"/>
      <c r="J468" s="300"/>
      <c r="K468" s="300"/>
      <c r="L468" s="300"/>
    </row>
    <row r="469" spans="7:12" x14ac:dyDescent="0.3">
      <c r="G469" s="300"/>
      <c r="H469" s="300"/>
      <c r="I469" s="300"/>
      <c r="J469" s="300"/>
      <c r="K469" s="300"/>
      <c r="L469" s="300"/>
    </row>
    <row r="470" spans="7:12" x14ac:dyDescent="0.3">
      <c r="G470" s="300"/>
      <c r="H470" s="300"/>
      <c r="I470" s="300"/>
      <c r="J470" s="300"/>
      <c r="K470" s="300"/>
      <c r="L470" s="300"/>
    </row>
    <row r="471" spans="7:12" x14ac:dyDescent="0.3">
      <c r="G471" s="300"/>
      <c r="H471" s="300"/>
      <c r="I471" s="300"/>
      <c r="J471" s="300"/>
      <c r="K471" s="300"/>
      <c r="L471" s="300"/>
    </row>
    <row r="472" spans="7:12" x14ac:dyDescent="0.3">
      <c r="G472" s="300"/>
      <c r="H472" s="300"/>
      <c r="I472" s="300"/>
      <c r="J472" s="300"/>
      <c r="K472" s="300"/>
      <c r="L472" s="300"/>
    </row>
    <row r="473" spans="7:12" x14ac:dyDescent="0.3">
      <c r="G473" s="300"/>
      <c r="H473" s="300"/>
      <c r="I473" s="300"/>
      <c r="J473" s="300"/>
      <c r="K473" s="300"/>
      <c r="L473" s="300"/>
    </row>
    <row r="474" spans="7:12" x14ac:dyDescent="0.3">
      <c r="G474" s="300"/>
      <c r="H474" s="300"/>
      <c r="I474" s="300"/>
      <c r="J474" s="300"/>
      <c r="K474" s="300"/>
      <c r="L474" s="300"/>
    </row>
    <row r="475" spans="7:12" x14ac:dyDescent="0.3">
      <c r="G475" s="300"/>
      <c r="H475" s="300"/>
      <c r="I475" s="300"/>
      <c r="J475" s="300"/>
      <c r="K475" s="300"/>
      <c r="L475" s="300"/>
    </row>
    <row r="476" spans="7:12" x14ac:dyDescent="0.3">
      <c r="G476" s="300"/>
      <c r="H476" s="300"/>
      <c r="I476" s="300"/>
      <c r="J476" s="300"/>
      <c r="K476" s="300"/>
      <c r="L476" s="300"/>
    </row>
    <row r="477" spans="7:12" x14ac:dyDescent="0.3">
      <c r="G477" s="300"/>
      <c r="H477" s="300"/>
      <c r="I477" s="300"/>
      <c r="J477" s="300"/>
      <c r="K477" s="300"/>
      <c r="L477" s="300"/>
    </row>
    <row r="478" spans="7:12" x14ac:dyDescent="0.3">
      <c r="G478" s="300"/>
      <c r="H478" s="300"/>
      <c r="I478" s="300"/>
      <c r="J478" s="300"/>
      <c r="K478" s="300"/>
      <c r="L478" s="300"/>
    </row>
    <row r="479" spans="7:12" x14ac:dyDescent="0.3">
      <c r="G479" s="300"/>
      <c r="H479" s="300"/>
      <c r="I479" s="300"/>
      <c r="J479" s="300"/>
      <c r="K479" s="300"/>
      <c r="L479" s="300"/>
    </row>
    <row r="480" spans="7:12" x14ac:dyDescent="0.3">
      <c r="G480" s="300"/>
      <c r="H480" s="300"/>
      <c r="I480" s="300"/>
      <c r="J480" s="300"/>
      <c r="K480" s="300"/>
      <c r="L480" s="300"/>
    </row>
    <row r="481" spans="7:12" x14ac:dyDescent="0.3">
      <c r="G481" s="300"/>
      <c r="H481" s="300"/>
      <c r="I481" s="300"/>
      <c r="J481" s="300"/>
      <c r="K481" s="300"/>
      <c r="L481" s="300"/>
    </row>
    <row r="482" spans="7:12" x14ac:dyDescent="0.3">
      <c r="G482" s="300"/>
      <c r="H482" s="300"/>
      <c r="I482" s="300"/>
      <c r="J482" s="300"/>
      <c r="K482" s="300"/>
      <c r="L482" s="300"/>
    </row>
    <row r="483" spans="7:12" x14ac:dyDescent="0.3">
      <c r="G483" s="300"/>
      <c r="H483" s="300"/>
      <c r="I483" s="300"/>
      <c r="J483" s="300"/>
      <c r="K483" s="300"/>
      <c r="L483" s="300"/>
    </row>
    <row r="484" spans="7:12" x14ac:dyDescent="0.3">
      <c r="G484" s="300"/>
      <c r="H484" s="300"/>
      <c r="I484" s="300"/>
      <c r="J484" s="300"/>
      <c r="K484" s="300"/>
      <c r="L484" s="300"/>
    </row>
    <row r="485" spans="7:12" x14ac:dyDescent="0.3">
      <c r="G485" s="300"/>
      <c r="H485" s="300"/>
      <c r="I485" s="300"/>
      <c r="J485" s="300"/>
      <c r="K485" s="300"/>
      <c r="L485" s="300"/>
    </row>
    <row r="486" spans="7:12" x14ac:dyDescent="0.3">
      <c r="G486" s="300"/>
      <c r="H486" s="300"/>
      <c r="I486" s="300"/>
      <c r="J486" s="300"/>
      <c r="K486" s="300"/>
      <c r="L486" s="300"/>
    </row>
    <row r="487" spans="7:12" x14ac:dyDescent="0.3">
      <c r="G487" s="300"/>
      <c r="H487" s="300"/>
      <c r="I487" s="300"/>
      <c r="J487" s="300"/>
      <c r="K487" s="300"/>
      <c r="L487" s="300"/>
    </row>
    <row r="488" spans="7:12" x14ac:dyDescent="0.3">
      <c r="G488" s="300"/>
      <c r="H488" s="300"/>
      <c r="I488" s="300"/>
      <c r="J488" s="300"/>
      <c r="K488" s="300"/>
      <c r="L488" s="300"/>
    </row>
    <row r="489" spans="7:12" x14ac:dyDescent="0.3">
      <c r="G489" s="300"/>
      <c r="H489" s="300"/>
      <c r="I489" s="300"/>
      <c r="J489" s="300"/>
      <c r="K489" s="300"/>
      <c r="L489" s="300"/>
    </row>
    <row r="490" spans="7:12" x14ac:dyDescent="0.3">
      <c r="G490" s="300"/>
      <c r="H490" s="300"/>
      <c r="I490" s="300"/>
      <c r="J490" s="300"/>
      <c r="K490" s="300"/>
      <c r="L490" s="300"/>
    </row>
    <row r="491" spans="7:12" x14ac:dyDescent="0.3">
      <c r="G491" s="300"/>
      <c r="H491" s="300"/>
      <c r="I491" s="300"/>
      <c r="J491" s="300"/>
      <c r="K491" s="300"/>
      <c r="L491" s="300"/>
    </row>
    <row r="492" spans="7:12" x14ac:dyDescent="0.3">
      <c r="G492" s="300"/>
      <c r="H492" s="300"/>
      <c r="I492" s="300"/>
      <c r="J492" s="300"/>
      <c r="K492" s="300"/>
      <c r="L492" s="300"/>
    </row>
    <row r="493" spans="7:12" x14ac:dyDescent="0.3">
      <c r="G493" s="300"/>
      <c r="H493" s="300"/>
      <c r="I493" s="300"/>
      <c r="J493" s="300"/>
      <c r="K493" s="300"/>
      <c r="L493" s="300"/>
    </row>
    <row r="494" spans="7:12" x14ac:dyDescent="0.3">
      <c r="G494" s="300"/>
      <c r="H494" s="300"/>
      <c r="I494" s="300"/>
      <c r="J494" s="300"/>
      <c r="K494" s="300"/>
      <c r="L494" s="300"/>
    </row>
    <row r="495" spans="7:12" x14ac:dyDescent="0.3">
      <c r="G495" s="300"/>
      <c r="H495" s="300"/>
      <c r="I495" s="300"/>
      <c r="J495" s="300"/>
      <c r="K495" s="300"/>
      <c r="L495" s="300"/>
    </row>
    <row r="496" spans="7:12" x14ac:dyDescent="0.3">
      <c r="G496" s="300"/>
      <c r="H496" s="300"/>
      <c r="I496" s="300"/>
      <c r="J496" s="300"/>
      <c r="K496" s="300"/>
      <c r="L496" s="300"/>
    </row>
    <row r="497" spans="7:12" x14ac:dyDescent="0.3">
      <c r="G497" s="300"/>
      <c r="H497" s="300"/>
      <c r="I497" s="300"/>
      <c r="J497" s="300"/>
      <c r="K497" s="300"/>
      <c r="L497" s="300"/>
    </row>
    <row r="498" spans="7:12" x14ac:dyDescent="0.3">
      <c r="G498" s="300"/>
      <c r="H498" s="300"/>
      <c r="I498" s="300"/>
      <c r="J498" s="300"/>
      <c r="K498" s="300"/>
      <c r="L498" s="300"/>
    </row>
    <row r="499" spans="7:12" x14ac:dyDescent="0.3">
      <c r="G499" s="300"/>
      <c r="H499" s="300"/>
      <c r="I499" s="300"/>
      <c r="J499" s="300"/>
      <c r="K499" s="300"/>
      <c r="L499" s="300"/>
    </row>
    <row r="500" spans="7:12" x14ac:dyDescent="0.3">
      <c r="G500" s="300"/>
      <c r="H500" s="300"/>
      <c r="I500" s="300"/>
      <c r="J500" s="300"/>
      <c r="K500" s="300"/>
      <c r="L500" s="300"/>
    </row>
    <row r="501" spans="7:12" x14ac:dyDescent="0.3">
      <c r="G501" s="300"/>
      <c r="H501" s="300"/>
      <c r="I501" s="300"/>
      <c r="J501" s="300"/>
      <c r="K501" s="300"/>
      <c r="L501" s="300"/>
    </row>
    <row r="502" spans="7:12" x14ac:dyDescent="0.3">
      <c r="G502" s="300"/>
      <c r="H502" s="300"/>
      <c r="I502" s="300"/>
      <c r="J502" s="300"/>
      <c r="K502" s="300"/>
      <c r="L502" s="300"/>
    </row>
    <row r="503" spans="7:12" x14ac:dyDescent="0.3">
      <c r="G503" s="300"/>
      <c r="H503" s="300"/>
      <c r="I503" s="300"/>
      <c r="J503" s="300"/>
      <c r="K503" s="300"/>
      <c r="L503" s="300"/>
    </row>
    <row r="504" spans="7:12" x14ac:dyDescent="0.3">
      <c r="G504" s="300"/>
      <c r="H504" s="300"/>
      <c r="I504" s="300"/>
      <c r="J504" s="300"/>
      <c r="K504" s="300"/>
      <c r="L504" s="300"/>
    </row>
    <row r="505" spans="7:12" x14ac:dyDescent="0.3">
      <c r="G505" s="300"/>
      <c r="H505" s="300"/>
      <c r="I505" s="300"/>
      <c r="J505" s="300"/>
      <c r="K505" s="300"/>
      <c r="L505" s="300"/>
    </row>
    <row r="506" spans="7:12" x14ac:dyDescent="0.3">
      <c r="G506" s="300"/>
      <c r="H506" s="300"/>
      <c r="I506" s="300"/>
      <c r="J506" s="300"/>
      <c r="K506" s="300"/>
      <c r="L506" s="300"/>
    </row>
    <row r="507" spans="7:12" x14ac:dyDescent="0.3">
      <c r="G507" s="300"/>
      <c r="H507" s="300"/>
      <c r="I507" s="300"/>
      <c r="J507" s="300"/>
      <c r="K507" s="300"/>
      <c r="L507" s="300"/>
    </row>
    <row r="508" spans="7:12" x14ac:dyDescent="0.3">
      <c r="G508" s="300"/>
      <c r="H508" s="300"/>
      <c r="I508" s="300"/>
      <c r="J508" s="300"/>
      <c r="K508" s="300"/>
      <c r="L508" s="300"/>
    </row>
    <row r="509" spans="7:12" x14ac:dyDescent="0.3">
      <c r="G509" s="300"/>
      <c r="H509" s="300"/>
      <c r="I509" s="300"/>
      <c r="J509" s="300"/>
      <c r="K509" s="300"/>
      <c r="L509" s="300"/>
    </row>
    <row r="510" spans="7:12" x14ac:dyDescent="0.3">
      <c r="G510" s="300"/>
      <c r="H510" s="300"/>
      <c r="I510" s="300"/>
      <c r="J510" s="300"/>
      <c r="K510" s="300"/>
      <c r="L510" s="300"/>
    </row>
    <row r="511" spans="7:12" x14ac:dyDescent="0.3">
      <c r="G511" s="300"/>
      <c r="H511" s="300"/>
      <c r="I511" s="300"/>
      <c r="J511" s="300"/>
      <c r="K511" s="300"/>
      <c r="L511" s="300"/>
    </row>
    <row r="512" spans="7:12" x14ac:dyDescent="0.3">
      <c r="G512" s="300"/>
      <c r="H512" s="300"/>
      <c r="I512" s="300"/>
      <c r="J512" s="300"/>
      <c r="K512" s="300"/>
      <c r="L512" s="300"/>
    </row>
    <row r="513" spans="7:12" x14ac:dyDescent="0.3">
      <c r="G513" s="300"/>
      <c r="H513" s="300"/>
      <c r="I513" s="300"/>
      <c r="J513" s="300"/>
      <c r="K513" s="300"/>
      <c r="L513" s="300"/>
    </row>
    <row r="514" spans="7:12" x14ac:dyDescent="0.3">
      <c r="G514" s="300"/>
      <c r="H514" s="300"/>
      <c r="I514" s="300"/>
      <c r="J514" s="300"/>
      <c r="K514" s="300"/>
      <c r="L514" s="300"/>
    </row>
    <row r="515" spans="7:12" x14ac:dyDescent="0.3">
      <c r="G515" s="300"/>
      <c r="H515" s="300"/>
      <c r="I515" s="300"/>
      <c r="J515" s="300"/>
      <c r="K515" s="300"/>
      <c r="L515" s="300"/>
    </row>
    <row r="516" spans="7:12" x14ac:dyDescent="0.3">
      <c r="G516" s="300"/>
      <c r="H516" s="300"/>
      <c r="I516" s="300"/>
      <c r="J516" s="300"/>
      <c r="K516" s="300"/>
      <c r="L516" s="300"/>
    </row>
    <row r="517" spans="7:12" x14ac:dyDescent="0.3">
      <c r="G517" s="300"/>
      <c r="H517" s="300"/>
      <c r="I517" s="300"/>
      <c r="J517" s="300"/>
      <c r="K517" s="300"/>
      <c r="L517" s="300"/>
    </row>
    <row r="518" spans="7:12" x14ac:dyDescent="0.3">
      <c r="G518" s="300"/>
      <c r="H518" s="300"/>
      <c r="I518" s="300"/>
      <c r="J518" s="300"/>
      <c r="K518" s="300"/>
      <c r="L518" s="300"/>
    </row>
    <row r="519" spans="7:12" x14ac:dyDescent="0.3">
      <c r="G519" s="300"/>
      <c r="H519" s="300"/>
      <c r="I519" s="300"/>
      <c r="J519" s="300"/>
      <c r="K519" s="300"/>
      <c r="L519" s="300"/>
    </row>
    <row r="520" spans="7:12" x14ac:dyDescent="0.3">
      <c r="G520" s="300"/>
      <c r="H520" s="300"/>
      <c r="I520" s="300"/>
      <c r="J520" s="300"/>
      <c r="K520" s="300"/>
      <c r="L520" s="300"/>
    </row>
    <row r="521" spans="7:12" x14ac:dyDescent="0.3">
      <c r="G521" s="300"/>
      <c r="H521" s="300"/>
      <c r="I521" s="300"/>
      <c r="J521" s="300"/>
      <c r="K521" s="300"/>
      <c r="L521" s="300"/>
    </row>
    <row r="522" spans="7:12" x14ac:dyDescent="0.3">
      <c r="G522" s="300"/>
      <c r="H522" s="300"/>
      <c r="I522" s="300"/>
      <c r="J522" s="300"/>
      <c r="K522" s="300"/>
      <c r="L522" s="300"/>
    </row>
    <row r="523" spans="7:12" x14ac:dyDescent="0.3">
      <c r="G523" s="300"/>
      <c r="H523" s="300"/>
      <c r="I523" s="300"/>
      <c r="J523" s="300"/>
      <c r="K523" s="300"/>
      <c r="L523" s="300"/>
    </row>
    <row r="524" spans="7:12" x14ac:dyDescent="0.3">
      <c r="G524" s="300"/>
      <c r="H524" s="300"/>
      <c r="I524" s="300"/>
      <c r="J524" s="300"/>
      <c r="K524" s="300"/>
      <c r="L524" s="300"/>
    </row>
    <row r="525" spans="7:12" x14ac:dyDescent="0.3">
      <c r="G525" s="300"/>
      <c r="H525" s="300"/>
      <c r="I525" s="300"/>
      <c r="J525" s="300"/>
      <c r="K525" s="300"/>
      <c r="L525" s="300"/>
    </row>
    <row r="526" spans="7:12" x14ac:dyDescent="0.3">
      <c r="G526" s="300"/>
      <c r="H526" s="300"/>
      <c r="I526" s="300"/>
      <c r="J526" s="300"/>
      <c r="K526" s="300"/>
      <c r="L526" s="300"/>
    </row>
    <row r="527" spans="7:12" x14ac:dyDescent="0.3">
      <c r="G527" s="300"/>
      <c r="H527" s="300"/>
      <c r="I527" s="300"/>
      <c r="J527" s="300"/>
      <c r="K527" s="300"/>
      <c r="L527" s="300"/>
    </row>
    <row r="528" spans="7:12" x14ac:dyDescent="0.3">
      <c r="G528" s="300"/>
      <c r="H528" s="300"/>
      <c r="I528" s="300"/>
      <c r="J528" s="300"/>
      <c r="K528" s="300"/>
      <c r="L528" s="300"/>
    </row>
    <row r="529" spans="7:12" x14ac:dyDescent="0.3">
      <c r="G529" s="300"/>
      <c r="H529" s="300"/>
      <c r="I529" s="300"/>
      <c r="J529" s="300"/>
      <c r="K529" s="300"/>
      <c r="L529" s="300"/>
    </row>
    <row r="530" spans="7:12" x14ac:dyDescent="0.3">
      <c r="G530" s="300"/>
      <c r="H530" s="300"/>
      <c r="I530" s="300"/>
      <c r="J530" s="300"/>
      <c r="K530" s="300"/>
      <c r="L530" s="300"/>
    </row>
    <row r="531" spans="7:12" x14ac:dyDescent="0.3">
      <c r="G531" s="300"/>
      <c r="H531" s="300"/>
      <c r="I531" s="300"/>
      <c r="J531" s="300"/>
      <c r="K531" s="300"/>
      <c r="L531" s="300"/>
    </row>
    <row r="532" spans="7:12" x14ac:dyDescent="0.3">
      <c r="G532" s="300"/>
      <c r="H532" s="300"/>
      <c r="I532" s="300"/>
      <c r="J532" s="300"/>
      <c r="K532" s="300"/>
      <c r="L532" s="300"/>
    </row>
    <row r="533" spans="7:12" x14ac:dyDescent="0.3">
      <c r="G533" s="300"/>
      <c r="H533" s="300"/>
      <c r="I533" s="300"/>
      <c r="J533" s="300"/>
      <c r="K533" s="300"/>
      <c r="L533" s="300"/>
    </row>
    <row r="534" spans="7:12" x14ac:dyDescent="0.3">
      <c r="G534" s="300"/>
      <c r="H534" s="300"/>
      <c r="I534" s="300"/>
      <c r="J534" s="300"/>
      <c r="K534" s="300"/>
      <c r="L534" s="300"/>
    </row>
    <row r="535" spans="7:12" x14ac:dyDescent="0.3">
      <c r="G535" s="300"/>
      <c r="H535" s="300"/>
      <c r="I535" s="300"/>
      <c r="J535" s="300"/>
      <c r="K535" s="300"/>
      <c r="L535" s="300"/>
    </row>
    <row r="536" spans="7:12" x14ac:dyDescent="0.3">
      <c r="G536" s="300"/>
      <c r="H536" s="300"/>
      <c r="I536" s="300"/>
      <c r="J536" s="300"/>
      <c r="K536" s="300"/>
      <c r="L536" s="300"/>
    </row>
    <row r="537" spans="7:12" x14ac:dyDescent="0.3">
      <c r="G537" s="300"/>
      <c r="H537" s="300"/>
      <c r="I537" s="300"/>
      <c r="J537" s="300"/>
      <c r="K537" s="300"/>
      <c r="L537" s="300"/>
    </row>
    <row r="538" spans="7:12" x14ac:dyDescent="0.3">
      <c r="G538" s="300"/>
      <c r="H538" s="300"/>
      <c r="I538" s="300"/>
      <c r="J538" s="300"/>
      <c r="K538" s="300"/>
      <c r="L538" s="300"/>
    </row>
    <row r="539" spans="7:12" x14ac:dyDescent="0.3">
      <c r="G539" s="300"/>
      <c r="H539" s="300"/>
      <c r="I539" s="300"/>
      <c r="J539" s="300"/>
      <c r="K539" s="300"/>
      <c r="L539" s="300"/>
    </row>
    <row r="540" spans="7:12" x14ac:dyDescent="0.3">
      <c r="G540" s="300"/>
      <c r="H540" s="300"/>
      <c r="I540" s="300"/>
      <c r="J540" s="300"/>
      <c r="K540" s="300"/>
      <c r="L540" s="300"/>
    </row>
    <row r="541" spans="7:12" x14ac:dyDescent="0.3">
      <c r="G541" s="300"/>
      <c r="H541" s="300"/>
      <c r="I541" s="300"/>
      <c r="J541" s="300"/>
      <c r="K541" s="300"/>
      <c r="L541" s="300"/>
    </row>
    <row r="542" spans="7:12" x14ac:dyDescent="0.3">
      <c r="G542" s="300"/>
      <c r="H542" s="300"/>
      <c r="I542" s="300"/>
      <c r="J542" s="300"/>
      <c r="K542" s="300"/>
      <c r="L542" s="300"/>
    </row>
    <row r="543" spans="7:12" x14ac:dyDescent="0.3">
      <c r="G543" s="300"/>
      <c r="H543" s="300"/>
      <c r="I543" s="300"/>
      <c r="J543" s="300"/>
      <c r="K543" s="300"/>
      <c r="L543" s="300"/>
    </row>
    <row r="544" spans="7:12" x14ac:dyDescent="0.3">
      <c r="G544" s="300"/>
      <c r="H544" s="300"/>
      <c r="I544" s="300"/>
      <c r="J544" s="300"/>
      <c r="K544" s="300"/>
      <c r="L544" s="300"/>
    </row>
    <row r="545" spans="7:12" x14ac:dyDescent="0.3">
      <c r="G545" s="300"/>
      <c r="H545" s="300"/>
      <c r="I545" s="300"/>
      <c r="J545" s="300"/>
      <c r="K545" s="300"/>
      <c r="L545" s="300"/>
    </row>
    <row r="546" spans="7:12" x14ac:dyDescent="0.3">
      <c r="G546" s="300"/>
      <c r="H546" s="300"/>
      <c r="I546" s="300"/>
      <c r="J546" s="300"/>
      <c r="K546" s="300"/>
      <c r="L546" s="300"/>
    </row>
    <row r="547" spans="7:12" x14ac:dyDescent="0.3">
      <c r="G547" s="300"/>
      <c r="H547" s="300"/>
      <c r="I547" s="300"/>
      <c r="J547" s="300"/>
      <c r="K547" s="300"/>
      <c r="L547" s="300"/>
    </row>
    <row r="548" spans="7:12" x14ac:dyDescent="0.3">
      <c r="G548" s="300"/>
      <c r="H548" s="300"/>
      <c r="I548" s="300"/>
      <c r="J548" s="300"/>
      <c r="K548" s="300"/>
      <c r="L548" s="300"/>
    </row>
    <row r="549" spans="7:12" x14ac:dyDescent="0.3">
      <c r="G549" s="300"/>
      <c r="H549" s="300"/>
      <c r="I549" s="300"/>
      <c r="J549" s="300"/>
      <c r="K549" s="300"/>
      <c r="L549" s="300"/>
    </row>
    <row r="550" spans="7:12" x14ac:dyDescent="0.3">
      <c r="G550" s="300"/>
      <c r="H550" s="300"/>
      <c r="I550" s="300"/>
      <c r="J550" s="300"/>
      <c r="K550" s="300"/>
      <c r="L550" s="300"/>
    </row>
    <row r="551" spans="7:12" x14ac:dyDescent="0.3">
      <c r="G551" s="300"/>
      <c r="H551" s="300"/>
      <c r="I551" s="300"/>
      <c r="J551" s="300"/>
      <c r="K551" s="300"/>
      <c r="L551" s="300"/>
    </row>
    <row r="552" spans="7:12" x14ac:dyDescent="0.3">
      <c r="G552" s="300"/>
      <c r="H552" s="300"/>
      <c r="I552" s="300"/>
      <c r="J552" s="300"/>
      <c r="K552" s="300"/>
      <c r="L552" s="300"/>
    </row>
    <row r="553" spans="7:12" x14ac:dyDescent="0.3">
      <c r="G553" s="300"/>
      <c r="H553" s="300"/>
      <c r="I553" s="300"/>
      <c r="J553" s="300"/>
      <c r="K553" s="300"/>
      <c r="L553" s="300"/>
    </row>
    <row r="554" spans="7:12" x14ac:dyDescent="0.3">
      <c r="G554" s="300"/>
      <c r="H554" s="300"/>
      <c r="I554" s="300"/>
      <c r="J554" s="300"/>
      <c r="K554" s="300"/>
      <c r="L554" s="300"/>
    </row>
    <row r="555" spans="7:12" x14ac:dyDescent="0.3">
      <c r="G555" s="300"/>
      <c r="H555" s="300"/>
      <c r="I555" s="300"/>
      <c r="J555" s="300"/>
      <c r="K555" s="300"/>
      <c r="L555" s="300"/>
    </row>
    <row r="556" spans="7:12" x14ac:dyDescent="0.3">
      <c r="G556" s="300"/>
      <c r="H556" s="300"/>
      <c r="I556" s="300"/>
      <c r="J556" s="300"/>
      <c r="K556" s="300"/>
      <c r="L556" s="300"/>
    </row>
    <row r="557" spans="7:12" x14ac:dyDescent="0.3">
      <c r="G557" s="300"/>
      <c r="H557" s="300"/>
      <c r="I557" s="300"/>
      <c r="J557" s="300"/>
      <c r="K557" s="300"/>
      <c r="L557" s="300"/>
    </row>
    <row r="558" spans="7:12" x14ac:dyDescent="0.3">
      <c r="G558" s="300"/>
      <c r="H558" s="300"/>
      <c r="I558" s="300"/>
      <c r="J558" s="300"/>
      <c r="K558" s="300"/>
      <c r="L558" s="300"/>
    </row>
    <row r="559" spans="7:12" x14ac:dyDescent="0.3">
      <c r="G559" s="300"/>
      <c r="H559" s="300"/>
      <c r="I559" s="300"/>
      <c r="J559" s="300"/>
      <c r="K559" s="300"/>
      <c r="L559" s="300"/>
    </row>
    <row r="560" spans="7:12" x14ac:dyDescent="0.3">
      <c r="G560" s="300"/>
      <c r="H560" s="300"/>
      <c r="I560" s="300"/>
      <c r="J560" s="300"/>
      <c r="K560" s="300"/>
      <c r="L560" s="300"/>
    </row>
    <row r="561" spans="7:12" x14ac:dyDescent="0.3">
      <c r="G561" s="300"/>
      <c r="H561" s="300"/>
      <c r="I561" s="300"/>
      <c r="J561" s="300"/>
      <c r="K561" s="300"/>
      <c r="L561" s="300"/>
    </row>
    <row r="562" spans="7:12" x14ac:dyDescent="0.3">
      <c r="G562" s="300"/>
      <c r="H562" s="300"/>
      <c r="I562" s="300"/>
      <c r="J562" s="300"/>
      <c r="K562" s="300"/>
      <c r="L562" s="300"/>
    </row>
    <row r="563" spans="7:12" x14ac:dyDescent="0.3">
      <c r="G563" s="300"/>
      <c r="H563" s="300"/>
      <c r="I563" s="300"/>
      <c r="J563" s="300"/>
      <c r="K563" s="300"/>
      <c r="L563" s="300"/>
    </row>
    <row r="564" spans="7:12" x14ac:dyDescent="0.3">
      <c r="G564" s="300"/>
      <c r="H564" s="300"/>
      <c r="I564" s="300"/>
      <c r="J564" s="300"/>
      <c r="K564" s="300"/>
      <c r="L564" s="300"/>
    </row>
    <row r="565" spans="7:12" x14ac:dyDescent="0.3">
      <c r="G565" s="300"/>
      <c r="H565" s="300"/>
      <c r="I565" s="300"/>
      <c r="J565" s="300"/>
      <c r="K565" s="300"/>
      <c r="L565" s="300"/>
    </row>
    <row r="566" spans="7:12" x14ac:dyDescent="0.3">
      <c r="G566" s="300"/>
      <c r="H566" s="300"/>
      <c r="I566" s="300"/>
      <c r="J566" s="300"/>
      <c r="K566" s="300"/>
      <c r="L566" s="300"/>
    </row>
    <row r="567" spans="7:12" x14ac:dyDescent="0.3">
      <c r="G567" s="300"/>
      <c r="H567" s="300"/>
      <c r="I567" s="300"/>
      <c r="J567" s="300"/>
      <c r="K567" s="300"/>
      <c r="L567" s="300"/>
    </row>
    <row r="568" spans="7:12" x14ac:dyDescent="0.3">
      <c r="G568" s="300"/>
      <c r="H568" s="300"/>
      <c r="I568" s="300"/>
      <c r="J568" s="300"/>
      <c r="K568" s="300"/>
      <c r="L568" s="300"/>
    </row>
    <row r="569" spans="7:12" x14ac:dyDescent="0.3">
      <c r="G569" s="300"/>
      <c r="H569" s="300"/>
      <c r="I569" s="300"/>
      <c r="J569" s="300"/>
      <c r="K569" s="300"/>
      <c r="L569" s="300"/>
    </row>
    <row r="570" spans="7:12" x14ac:dyDescent="0.3">
      <c r="G570" s="300"/>
      <c r="H570" s="300"/>
      <c r="I570" s="300"/>
      <c r="J570" s="300"/>
      <c r="K570" s="300"/>
      <c r="L570" s="300"/>
    </row>
    <row r="571" spans="7:12" x14ac:dyDescent="0.3">
      <c r="G571" s="300"/>
      <c r="H571" s="300"/>
      <c r="I571" s="300"/>
      <c r="J571" s="300"/>
      <c r="K571" s="300"/>
      <c r="L571" s="300"/>
    </row>
    <row r="572" spans="7:12" x14ac:dyDescent="0.3">
      <c r="G572" s="300"/>
      <c r="H572" s="300"/>
      <c r="I572" s="300"/>
      <c r="J572" s="300"/>
      <c r="K572" s="300"/>
      <c r="L572" s="300"/>
    </row>
    <row r="573" spans="7:12" x14ac:dyDescent="0.3">
      <c r="G573" s="300"/>
      <c r="H573" s="300"/>
      <c r="I573" s="300"/>
      <c r="J573" s="300"/>
      <c r="K573" s="300"/>
      <c r="L573" s="300"/>
    </row>
    <row r="574" spans="7:12" x14ac:dyDescent="0.3">
      <c r="G574" s="300"/>
      <c r="H574" s="300"/>
      <c r="I574" s="300"/>
      <c r="J574" s="300"/>
      <c r="K574" s="300"/>
      <c r="L574" s="300"/>
    </row>
    <row r="575" spans="7:12" x14ac:dyDescent="0.3">
      <c r="G575" s="300"/>
      <c r="H575" s="300"/>
      <c r="I575" s="300"/>
      <c r="J575" s="300"/>
      <c r="K575" s="300"/>
      <c r="L575" s="300"/>
    </row>
    <row r="576" spans="7:12" x14ac:dyDescent="0.3">
      <c r="G576" s="300"/>
      <c r="H576" s="300"/>
      <c r="I576" s="300"/>
      <c r="J576" s="300"/>
      <c r="K576" s="300"/>
      <c r="L576" s="300"/>
    </row>
    <row r="577" spans="7:12" x14ac:dyDescent="0.3">
      <c r="G577" s="300"/>
      <c r="H577" s="300"/>
      <c r="I577" s="300"/>
      <c r="J577" s="300"/>
      <c r="K577" s="300"/>
      <c r="L577" s="300"/>
    </row>
    <row r="578" spans="7:12" x14ac:dyDescent="0.3">
      <c r="G578" s="300"/>
      <c r="H578" s="300"/>
      <c r="I578" s="300"/>
      <c r="J578" s="300"/>
      <c r="K578" s="300"/>
      <c r="L578" s="300"/>
    </row>
    <row r="579" spans="7:12" x14ac:dyDescent="0.3">
      <c r="G579" s="300"/>
      <c r="H579" s="300"/>
      <c r="I579" s="300"/>
      <c r="J579" s="300"/>
      <c r="K579" s="300"/>
      <c r="L579" s="300"/>
    </row>
    <row r="580" spans="7:12" x14ac:dyDescent="0.3">
      <c r="G580" s="300"/>
      <c r="H580" s="300"/>
      <c r="I580" s="300"/>
      <c r="J580" s="300"/>
      <c r="K580" s="300"/>
      <c r="L580" s="300"/>
    </row>
    <row r="581" spans="7:12" x14ac:dyDescent="0.3">
      <c r="G581" s="300"/>
      <c r="H581" s="300"/>
      <c r="I581" s="300"/>
      <c r="J581" s="300"/>
      <c r="K581" s="300"/>
      <c r="L581" s="300"/>
    </row>
    <row r="582" spans="7:12" x14ac:dyDescent="0.3">
      <c r="G582" s="300"/>
      <c r="H582" s="300"/>
      <c r="I582" s="300"/>
      <c r="J582" s="300"/>
      <c r="K582" s="300"/>
      <c r="L582" s="300"/>
    </row>
    <row r="583" spans="7:12" x14ac:dyDescent="0.3">
      <c r="G583" s="300"/>
      <c r="H583" s="300"/>
      <c r="I583" s="300"/>
      <c r="J583" s="300"/>
      <c r="K583" s="300"/>
      <c r="L583" s="300"/>
    </row>
    <row r="584" spans="7:12" x14ac:dyDescent="0.3">
      <c r="G584" s="300"/>
      <c r="H584" s="300"/>
      <c r="I584" s="300"/>
      <c r="J584" s="300"/>
      <c r="K584" s="300"/>
      <c r="L584" s="300"/>
    </row>
    <row r="585" spans="7:12" x14ac:dyDescent="0.3">
      <c r="G585" s="300"/>
      <c r="H585" s="300"/>
      <c r="I585" s="300"/>
      <c r="J585" s="300"/>
      <c r="K585" s="300"/>
      <c r="L585" s="300"/>
    </row>
    <row r="586" spans="7:12" x14ac:dyDescent="0.3">
      <c r="G586" s="300"/>
      <c r="H586" s="300"/>
      <c r="I586" s="300"/>
      <c r="J586" s="300"/>
      <c r="K586" s="300"/>
      <c r="L586" s="300"/>
    </row>
    <row r="587" spans="7:12" x14ac:dyDescent="0.3">
      <c r="G587" s="300"/>
      <c r="H587" s="300"/>
      <c r="I587" s="300"/>
      <c r="J587" s="300"/>
      <c r="K587" s="300"/>
      <c r="L587" s="300"/>
    </row>
    <row r="588" spans="7:12" x14ac:dyDescent="0.3">
      <c r="G588" s="300"/>
      <c r="H588" s="300"/>
      <c r="I588" s="300"/>
      <c r="J588" s="300"/>
      <c r="K588" s="300"/>
      <c r="L588" s="300"/>
    </row>
    <row r="589" spans="7:12" x14ac:dyDescent="0.3">
      <c r="G589" s="300"/>
      <c r="H589" s="300"/>
      <c r="I589" s="300"/>
      <c r="J589" s="300"/>
      <c r="K589" s="300"/>
      <c r="L589" s="300"/>
    </row>
    <row r="590" spans="7:12" x14ac:dyDescent="0.3">
      <c r="G590" s="300"/>
      <c r="H590" s="300"/>
      <c r="I590" s="300"/>
      <c r="J590" s="300"/>
      <c r="K590" s="300"/>
      <c r="L590" s="300"/>
    </row>
    <row r="591" spans="7:12" x14ac:dyDescent="0.3">
      <c r="G591" s="300"/>
      <c r="H591" s="300"/>
      <c r="I591" s="300"/>
      <c r="J591" s="300"/>
      <c r="K591" s="300"/>
      <c r="L591" s="300"/>
    </row>
    <row r="592" spans="7:12" x14ac:dyDescent="0.3">
      <c r="G592" s="300"/>
      <c r="H592" s="300"/>
      <c r="I592" s="300"/>
      <c r="J592" s="300"/>
      <c r="K592" s="300"/>
      <c r="L592" s="300"/>
    </row>
    <row r="593" spans="7:12" x14ac:dyDescent="0.3">
      <c r="G593" s="300"/>
      <c r="H593" s="300"/>
      <c r="I593" s="300"/>
      <c r="J593" s="300"/>
      <c r="K593" s="300"/>
      <c r="L593" s="300"/>
    </row>
    <row r="594" spans="7:12" x14ac:dyDescent="0.3">
      <c r="G594" s="300"/>
      <c r="H594" s="300"/>
      <c r="I594" s="300"/>
      <c r="J594" s="300"/>
      <c r="K594" s="300"/>
      <c r="L594" s="300"/>
    </row>
    <row r="595" spans="7:12" x14ac:dyDescent="0.3">
      <c r="G595" s="300"/>
      <c r="H595" s="300"/>
      <c r="I595" s="300"/>
      <c r="J595" s="300"/>
      <c r="K595" s="300"/>
      <c r="L595" s="300"/>
    </row>
    <row r="596" spans="7:12" x14ac:dyDescent="0.3">
      <c r="G596" s="300"/>
      <c r="H596" s="300"/>
      <c r="I596" s="300"/>
      <c r="J596" s="300"/>
      <c r="K596" s="300"/>
      <c r="L596" s="300"/>
    </row>
    <row r="597" spans="7:12" x14ac:dyDescent="0.3">
      <c r="G597" s="300"/>
      <c r="H597" s="300"/>
      <c r="I597" s="300"/>
      <c r="J597" s="300"/>
      <c r="K597" s="300"/>
      <c r="L597" s="300"/>
    </row>
    <row r="598" spans="7:12" x14ac:dyDescent="0.3">
      <c r="G598" s="300"/>
      <c r="H598" s="300"/>
      <c r="I598" s="300"/>
      <c r="J598" s="300"/>
      <c r="K598" s="300"/>
      <c r="L598" s="300"/>
    </row>
    <row r="599" spans="7:12" x14ac:dyDescent="0.3">
      <c r="G599" s="300"/>
      <c r="H599" s="300"/>
      <c r="I599" s="300"/>
      <c r="J599" s="300"/>
      <c r="K599" s="300"/>
      <c r="L599" s="300"/>
    </row>
    <row r="600" spans="7:12" x14ac:dyDescent="0.3">
      <c r="G600" s="300"/>
      <c r="H600" s="300"/>
      <c r="I600" s="300"/>
      <c r="J600" s="300"/>
      <c r="K600" s="300"/>
      <c r="L600" s="300"/>
    </row>
    <row r="601" spans="7:12" x14ac:dyDescent="0.3">
      <c r="G601" s="300"/>
      <c r="H601" s="300"/>
      <c r="I601" s="300"/>
      <c r="J601" s="300"/>
      <c r="K601" s="300"/>
      <c r="L601" s="300"/>
    </row>
    <row r="602" spans="7:12" x14ac:dyDescent="0.3">
      <c r="G602" s="300"/>
      <c r="H602" s="300"/>
      <c r="I602" s="300"/>
      <c r="J602" s="300"/>
      <c r="K602" s="300"/>
      <c r="L602" s="300"/>
    </row>
    <row r="603" spans="7:12" x14ac:dyDescent="0.3">
      <c r="G603" s="300"/>
      <c r="H603" s="300"/>
      <c r="I603" s="300"/>
      <c r="J603" s="300"/>
      <c r="K603" s="300"/>
      <c r="L603" s="300"/>
    </row>
    <row r="604" spans="7:12" x14ac:dyDescent="0.3">
      <c r="G604" s="300"/>
      <c r="H604" s="300"/>
      <c r="I604" s="300"/>
      <c r="J604" s="300"/>
      <c r="K604" s="300"/>
      <c r="L604" s="300"/>
    </row>
    <row r="605" spans="7:12" x14ac:dyDescent="0.3">
      <c r="G605" s="300"/>
      <c r="H605" s="300"/>
      <c r="I605" s="300"/>
      <c r="J605" s="300"/>
      <c r="K605" s="300"/>
      <c r="L605" s="300"/>
    </row>
    <row r="606" spans="7:12" x14ac:dyDescent="0.3">
      <c r="G606" s="300"/>
      <c r="H606" s="300"/>
      <c r="I606" s="300"/>
      <c r="J606" s="300"/>
      <c r="K606" s="300"/>
      <c r="L606" s="300"/>
    </row>
    <row r="607" spans="7:12" x14ac:dyDescent="0.3">
      <c r="G607" s="300"/>
      <c r="H607" s="300"/>
      <c r="I607" s="300"/>
      <c r="J607" s="300"/>
      <c r="K607" s="300"/>
      <c r="L607" s="300"/>
    </row>
    <row r="608" spans="7:12" x14ac:dyDescent="0.3">
      <c r="G608" s="300"/>
      <c r="H608" s="300"/>
      <c r="I608" s="300"/>
      <c r="J608" s="300"/>
      <c r="K608" s="300"/>
      <c r="L608" s="300"/>
    </row>
    <row r="609" spans="7:12" x14ac:dyDescent="0.3">
      <c r="G609" s="300"/>
      <c r="H609" s="300"/>
      <c r="I609" s="300"/>
      <c r="J609" s="300"/>
      <c r="K609" s="300"/>
      <c r="L609" s="300"/>
    </row>
    <row r="610" spans="7:12" x14ac:dyDescent="0.3">
      <c r="G610" s="300"/>
      <c r="H610" s="300"/>
      <c r="I610" s="300"/>
      <c r="J610" s="300"/>
      <c r="K610" s="300"/>
      <c r="L610" s="300"/>
    </row>
    <row r="611" spans="7:12" x14ac:dyDescent="0.3">
      <c r="G611" s="300"/>
      <c r="H611" s="300"/>
      <c r="I611" s="300"/>
      <c r="J611" s="300"/>
      <c r="K611" s="300"/>
      <c r="L611" s="300"/>
    </row>
    <row r="612" spans="7:12" x14ac:dyDescent="0.3">
      <c r="G612" s="300"/>
      <c r="H612" s="300"/>
      <c r="I612" s="300"/>
      <c r="J612" s="300"/>
      <c r="K612" s="300"/>
      <c r="L612" s="300"/>
    </row>
    <row r="613" spans="7:12" x14ac:dyDescent="0.3">
      <c r="G613" s="300"/>
      <c r="H613" s="300"/>
      <c r="I613" s="300"/>
      <c r="J613" s="300"/>
      <c r="K613" s="300"/>
      <c r="L613" s="300"/>
    </row>
    <row r="614" spans="7:12" x14ac:dyDescent="0.3">
      <c r="G614" s="300"/>
      <c r="H614" s="300"/>
      <c r="I614" s="300"/>
      <c r="J614" s="300"/>
      <c r="K614" s="300"/>
      <c r="L614" s="300"/>
    </row>
    <row r="615" spans="7:12" x14ac:dyDescent="0.3">
      <c r="G615" s="300"/>
      <c r="H615" s="300"/>
      <c r="I615" s="300"/>
      <c r="J615" s="300"/>
      <c r="K615" s="300"/>
      <c r="L615" s="300"/>
    </row>
    <row r="616" spans="7:12" x14ac:dyDescent="0.3">
      <c r="G616" s="300"/>
      <c r="H616" s="300"/>
      <c r="I616" s="300"/>
      <c r="J616" s="300"/>
      <c r="K616" s="300"/>
      <c r="L616" s="300"/>
    </row>
    <row r="617" spans="7:12" x14ac:dyDescent="0.3">
      <c r="G617" s="300"/>
      <c r="H617" s="300"/>
      <c r="I617" s="300"/>
      <c r="J617" s="300"/>
      <c r="K617" s="300"/>
      <c r="L617" s="300"/>
    </row>
    <row r="618" spans="7:12" x14ac:dyDescent="0.3">
      <c r="G618" s="300"/>
      <c r="H618" s="300"/>
      <c r="I618" s="300"/>
      <c r="J618" s="300"/>
      <c r="K618" s="300"/>
      <c r="L618" s="300"/>
    </row>
    <row r="619" spans="7:12" x14ac:dyDescent="0.3">
      <c r="G619" s="300"/>
      <c r="H619" s="300"/>
      <c r="I619" s="300"/>
      <c r="J619" s="300"/>
      <c r="K619" s="300"/>
      <c r="L619" s="300"/>
    </row>
    <row r="620" spans="7:12" x14ac:dyDescent="0.3">
      <c r="G620" s="300"/>
      <c r="H620" s="300"/>
      <c r="I620" s="300"/>
      <c r="J620" s="300"/>
      <c r="K620" s="300"/>
      <c r="L620" s="300"/>
    </row>
    <row r="621" spans="7:12" x14ac:dyDescent="0.3">
      <c r="G621" s="300"/>
      <c r="H621" s="300"/>
      <c r="I621" s="300"/>
      <c r="J621" s="300"/>
      <c r="K621" s="300"/>
      <c r="L621" s="300"/>
    </row>
    <row r="622" spans="7:12" x14ac:dyDescent="0.3">
      <c r="G622" s="300"/>
      <c r="H622" s="300"/>
      <c r="I622" s="300"/>
      <c r="J622" s="300"/>
      <c r="K622" s="300"/>
      <c r="L622" s="300"/>
    </row>
    <row r="623" spans="7:12" x14ac:dyDescent="0.3">
      <c r="G623" s="300"/>
      <c r="H623" s="300"/>
      <c r="I623" s="300"/>
      <c r="J623" s="300"/>
      <c r="K623" s="300"/>
      <c r="L623" s="300"/>
    </row>
    <row r="624" spans="7:12" x14ac:dyDescent="0.3">
      <c r="G624" s="300"/>
      <c r="H624" s="300"/>
      <c r="I624" s="300"/>
      <c r="J624" s="300"/>
      <c r="K624" s="300"/>
      <c r="L624" s="300"/>
    </row>
    <row r="625" spans="7:12" x14ac:dyDescent="0.3">
      <c r="G625" s="300"/>
      <c r="H625" s="300"/>
      <c r="I625" s="300"/>
      <c r="J625" s="300"/>
      <c r="K625" s="300"/>
      <c r="L625" s="300"/>
    </row>
    <row r="626" spans="7:12" x14ac:dyDescent="0.3">
      <c r="G626" s="300"/>
      <c r="H626" s="300"/>
      <c r="I626" s="300"/>
      <c r="J626" s="300"/>
      <c r="K626" s="300"/>
      <c r="L626" s="300"/>
    </row>
    <row r="627" spans="7:12" x14ac:dyDescent="0.3">
      <c r="G627" s="300"/>
      <c r="H627" s="300"/>
      <c r="I627" s="300"/>
      <c r="J627" s="300"/>
      <c r="K627" s="300"/>
      <c r="L627" s="300"/>
    </row>
    <row r="628" spans="7:12" x14ac:dyDescent="0.3">
      <c r="G628" s="300"/>
      <c r="H628" s="300"/>
      <c r="I628" s="300"/>
      <c r="J628" s="300"/>
      <c r="K628" s="300"/>
      <c r="L628" s="300"/>
    </row>
    <row r="629" spans="7:12" x14ac:dyDescent="0.3">
      <c r="G629" s="300"/>
      <c r="H629" s="300"/>
      <c r="I629" s="300"/>
      <c r="J629" s="300"/>
      <c r="K629" s="300"/>
      <c r="L629" s="300"/>
    </row>
    <row r="630" spans="7:12" x14ac:dyDescent="0.3">
      <c r="G630" s="300"/>
      <c r="H630" s="300"/>
      <c r="I630" s="300"/>
      <c r="J630" s="300"/>
      <c r="K630" s="300"/>
      <c r="L630" s="300"/>
    </row>
    <row r="631" spans="7:12" x14ac:dyDescent="0.3">
      <c r="G631" s="300"/>
      <c r="H631" s="300"/>
      <c r="I631" s="300"/>
      <c r="J631" s="300"/>
      <c r="K631" s="300"/>
      <c r="L631" s="300"/>
    </row>
    <row r="632" spans="7:12" x14ac:dyDescent="0.3">
      <c r="G632" s="300"/>
      <c r="H632" s="300"/>
      <c r="I632" s="300"/>
      <c r="J632" s="300"/>
      <c r="K632" s="300"/>
      <c r="L632" s="300"/>
    </row>
    <row r="633" spans="7:12" x14ac:dyDescent="0.3">
      <c r="G633" s="300"/>
      <c r="H633" s="300"/>
      <c r="I633" s="300"/>
      <c r="J633" s="300"/>
      <c r="K633" s="300"/>
      <c r="L633" s="300"/>
    </row>
    <row r="634" spans="7:12" x14ac:dyDescent="0.3">
      <c r="G634" s="300"/>
      <c r="H634" s="300"/>
      <c r="I634" s="300"/>
      <c r="J634" s="300"/>
      <c r="K634" s="300"/>
      <c r="L634" s="300"/>
    </row>
    <row r="635" spans="7:12" x14ac:dyDescent="0.3">
      <c r="G635" s="300"/>
      <c r="H635" s="300"/>
      <c r="I635" s="300"/>
      <c r="J635" s="300"/>
      <c r="K635" s="300"/>
      <c r="L635" s="300"/>
    </row>
    <row r="636" spans="7:12" x14ac:dyDescent="0.3">
      <c r="G636" s="300"/>
      <c r="H636" s="300"/>
      <c r="I636" s="300"/>
      <c r="J636" s="300"/>
      <c r="K636" s="300"/>
      <c r="L636" s="300"/>
    </row>
    <row r="637" spans="7:12" x14ac:dyDescent="0.3">
      <c r="G637" s="300"/>
      <c r="H637" s="300"/>
      <c r="I637" s="300"/>
      <c r="J637" s="300"/>
      <c r="K637" s="300"/>
      <c r="L637" s="300"/>
    </row>
    <row r="638" spans="7:12" x14ac:dyDescent="0.3">
      <c r="G638" s="300"/>
      <c r="H638" s="300"/>
      <c r="I638" s="300"/>
      <c r="J638" s="300"/>
      <c r="K638" s="300"/>
      <c r="L638" s="300"/>
    </row>
    <row r="639" spans="7:12" x14ac:dyDescent="0.3">
      <c r="G639" s="300"/>
      <c r="H639" s="300"/>
      <c r="I639" s="300"/>
      <c r="J639" s="300"/>
      <c r="K639" s="300"/>
      <c r="L639" s="300"/>
    </row>
    <row r="640" spans="7:12" x14ac:dyDescent="0.3">
      <c r="G640" s="300"/>
      <c r="H640" s="300"/>
      <c r="I640" s="300"/>
      <c r="J640" s="300"/>
      <c r="K640" s="300"/>
      <c r="L640" s="300"/>
    </row>
    <row r="641" spans="7:12" x14ac:dyDescent="0.3">
      <c r="G641" s="300"/>
      <c r="H641" s="300"/>
      <c r="I641" s="300"/>
      <c r="J641" s="300"/>
      <c r="K641" s="300"/>
      <c r="L641" s="300"/>
    </row>
    <row r="642" spans="7:12" x14ac:dyDescent="0.3">
      <c r="G642" s="300"/>
      <c r="H642" s="300"/>
      <c r="I642" s="300"/>
      <c r="J642" s="300"/>
      <c r="K642" s="300"/>
      <c r="L642" s="300"/>
    </row>
    <row r="643" spans="7:12" x14ac:dyDescent="0.3">
      <c r="G643" s="300"/>
      <c r="H643" s="300"/>
      <c r="I643" s="300"/>
      <c r="J643" s="300"/>
      <c r="K643" s="300"/>
      <c r="L643" s="300"/>
    </row>
    <row r="644" spans="7:12" x14ac:dyDescent="0.3">
      <c r="G644" s="300"/>
      <c r="H644" s="300"/>
      <c r="I644" s="300"/>
      <c r="J644" s="300"/>
      <c r="K644" s="300"/>
      <c r="L644" s="300"/>
    </row>
    <row r="645" spans="7:12" x14ac:dyDescent="0.3">
      <c r="G645" s="300"/>
      <c r="H645" s="300"/>
      <c r="I645" s="300"/>
      <c r="J645" s="300"/>
      <c r="K645" s="300"/>
      <c r="L645" s="300"/>
    </row>
    <row r="646" spans="7:12" x14ac:dyDescent="0.3">
      <c r="G646" s="300"/>
      <c r="H646" s="300"/>
      <c r="I646" s="300"/>
      <c r="J646" s="300"/>
      <c r="K646" s="300"/>
      <c r="L646" s="300"/>
    </row>
    <row r="647" spans="7:12" x14ac:dyDescent="0.3">
      <c r="G647" s="300"/>
      <c r="H647" s="300"/>
      <c r="I647" s="300"/>
      <c r="J647" s="300"/>
      <c r="K647" s="300"/>
      <c r="L647" s="300"/>
    </row>
    <row r="648" spans="7:12" x14ac:dyDescent="0.3">
      <c r="G648" s="300"/>
      <c r="H648" s="300"/>
      <c r="I648" s="300"/>
      <c r="J648" s="300"/>
      <c r="K648" s="300"/>
      <c r="L648" s="300"/>
    </row>
    <row r="649" spans="7:12" x14ac:dyDescent="0.3">
      <c r="G649" s="300"/>
      <c r="H649" s="300"/>
      <c r="I649" s="300"/>
      <c r="J649" s="300"/>
      <c r="K649" s="300"/>
      <c r="L649" s="300"/>
    </row>
    <row r="650" spans="7:12" x14ac:dyDescent="0.3">
      <c r="G650" s="300"/>
      <c r="H650" s="300"/>
      <c r="I650" s="300"/>
      <c r="J650" s="300"/>
      <c r="K650" s="300"/>
      <c r="L650" s="300"/>
    </row>
    <row r="651" spans="7:12" x14ac:dyDescent="0.3">
      <c r="G651" s="300"/>
      <c r="H651" s="300"/>
      <c r="I651" s="300"/>
      <c r="J651" s="300"/>
      <c r="K651" s="300"/>
      <c r="L651" s="300"/>
    </row>
    <row r="652" spans="7:12" x14ac:dyDescent="0.3">
      <c r="G652" s="300"/>
      <c r="H652" s="300"/>
      <c r="I652" s="300"/>
      <c r="J652" s="300"/>
      <c r="K652" s="300"/>
      <c r="L652" s="300"/>
    </row>
    <row r="653" spans="7:12" x14ac:dyDescent="0.3">
      <c r="G653" s="300"/>
      <c r="H653" s="300"/>
      <c r="I653" s="300"/>
      <c r="J653" s="300"/>
      <c r="K653" s="300"/>
      <c r="L653" s="300"/>
    </row>
    <row r="654" spans="7:12" x14ac:dyDescent="0.3">
      <c r="G654" s="300"/>
      <c r="H654" s="300"/>
      <c r="I654" s="300"/>
      <c r="J654" s="300"/>
      <c r="K654" s="300"/>
      <c r="L654" s="300"/>
    </row>
    <row r="655" spans="7:12" x14ac:dyDescent="0.3">
      <c r="G655" s="300"/>
      <c r="H655" s="300"/>
      <c r="I655" s="300"/>
      <c r="J655" s="300"/>
      <c r="K655" s="300"/>
      <c r="L655" s="300"/>
    </row>
    <row r="656" spans="7:12" x14ac:dyDescent="0.3">
      <c r="G656" s="300"/>
      <c r="H656" s="300"/>
      <c r="I656" s="300"/>
      <c r="J656" s="300"/>
      <c r="K656" s="300"/>
      <c r="L656" s="300"/>
    </row>
    <row r="657" spans="7:12" x14ac:dyDescent="0.3">
      <c r="G657" s="300"/>
      <c r="H657" s="300"/>
      <c r="I657" s="300"/>
      <c r="J657" s="300"/>
      <c r="K657" s="300"/>
      <c r="L657" s="300"/>
    </row>
    <row r="658" spans="7:12" x14ac:dyDescent="0.3">
      <c r="G658" s="300"/>
      <c r="H658" s="300"/>
      <c r="I658" s="300"/>
      <c r="J658" s="300"/>
      <c r="K658" s="300"/>
      <c r="L658" s="300"/>
    </row>
    <row r="659" spans="7:12" x14ac:dyDescent="0.3">
      <c r="G659" s="300"/>
      <c r="H659" s="300"/>
      <c r="I659" s="300"/>
      <c r="J659" s="300"/>
      <c r="K659" s="300"/>
      <c r="L659" s="300"/>
    </row>
    <row r="660" spans="7:12" x14ac:dyDescent="0.3">
      <c r="G660" s="300"/>
      <c r="H660" s="300"/>
      <c r="I660" s="300"/>
      <c r="J660" s="300"/>
      <c r="K660" s="300"/>
      <c r="L660" s="300"/>
    </row>
    <row r="661" spans="7:12" x14ac:dyDescent="0.3">
      <c r="G661" s="300"/>
      <c r="H661" s="300"/>
      <c r="I661" s="300"/>
      <c r="J661" s="300"/>
      <c r="K661" s="300"/>
      <c r="L661" s="300"/>
    </row>
    <row r="662" spans="7:12" x14ac:dyDescent="0.3">
      <c r="G662" s="300"/>
      <c r="H662" s="300"/>
      <c r="I662" s="300"/>
      <c r="J662" s="300"/>
      <c r="K662" s="300"/>
      <c r="L662" s="300"/>
    </row>
  </sheetData>
  <sheetProtection algorithmName="SHA-512" hashValue="0d7WXQ70YZ0awlVj3OH8vkmFpMmYKmdIy7z9MO0QyDXJ6Z9zfKG1yU5XsdbhYUiWzr2AZHQLWYMvYbZg3zsM1Q==" saltValue="qn2TxD7uNpZxezz3AafO1Q==" spinCount="100000" sheet="1" objects="1" scenarios="1" formatCells="0" formatColumns="0" formatRows="0" insertColumns="0" insertRows="0" insertHyperlinks="0" deleteColumns="0" deleteRows="0"/>
  <mergeCells count="96">
    <mergeCell ref="A50:B50"/>
    <mergeCell ref="A52:F52"/>
    <mergeCell ref="A39:B39"/>
    <mergeCell ref="A32:F32"/>
    <mergeCell ref="A34:F34"/>
    <mergeCell ref="A36:B36"/>
    <mergeCell ref="A37:B37"/>
    <mergeCell ref="A38:B38"/>
    <mergeCell ref="A35:F35"/>
    <mergeCell ref="A40:B40"/>
    <mergeCell ref="A43:F43"/>
    <mergeCell ref="A45:F45"/>
    <mergeCell ref="A46:F46"/>
    <mergeCell ref="A47:B47"/>
    <mergeCell ref="A24:F24"/>
    <mergeCell ref="A25:F25"/>
    <mergeCell ref="A18:A19"/>
    <mergeCell ref="A31:F31"/>
    <mergeCell ref="A42:F42"/>
    <mergeCell ref="A1:F2"/>
    <mergeCell ref="A3:F3"/>
    <mergeCell ref="A9:F9"/>
    <mergeCell ref="C5:E5"/>
    <mergeCell ref="C6:E6"/>
    <mergeCell ref="C7:E7"/>
    <mergeCell ref="A11:F11"/>
    <mergeCell ref="A48:B48"/>
    <mergeCell ref="A49:B49"/>
    <mergeCell ref="A53:F53"/>
    <mergeCell ref="B56:C56"/>
    <mergeCell ref="D56:F58"/>
    <mergeCell ref="B57:C57"/>
    <mergeCell ref="B58:C58"/>
    <mergeCell ref="A26:B26"/>
    <mergeCell ref="A27:B27"/>
    <mergeCell ref="A28:B28"/>
    <mergeCell ref="A29:B29"/>
    <mergeCell ref="A21:F21"/>
    <mergeCell ref="A13:F13"/>
    <mergeCell ref="A14:F14"/>
    <mergeCell ref="A22:F22"/>
    <mergeCell ref="A60:F60"/>
    <mergeCell ref="A81:F81"/>
    <mergeCell ref="A82:F82"/>
    <mergeCell ref="A83:F83"/>
    <mergeCell ref="A87:B87"/>
    <mergeCell ref="A64:F64"/>
    <mergeCell ref="A65:F65"/>
    <mergeCell ref="A66:F66"/>
    <mergeCell ref="A77:F77"/>
    <mergeCell ref="A79:F79"/>
    <mergeCell ref="A78:F78"/>
    <mergeCell ref="A62:F62"/>
    <mergeCell ref="A107:B107"/>
    <mergeCell ref="A119:B119"/>
    <mergeCell ref="A122:F122"/>
    <mergeCell ref="A123:F123"/>
    <mergeCell ref="A128:F128"/>
    <mergeCell ref="A125:F125"/>
    <mergeCell ref="A127:F127"/>
    <mergeCell ref="A97:F97"/>
    <mergeCell ref="A99:F99"/>
    <mergeCell ref="A101:F101"/>
    <mergeCell ref="A102:F102"/>
    <mergeCell ref="A103:F103"/>
    <mergeCell ref="D193:F194"/>
    <mergeCell ref="D199:F200"/>
    <mergeCell ref="A189:F189"/>
    <mergeCell ref="A182:F182"/>
    <mergeCell ref="A187:F187"/>
    <mergeCell ref="B184:C184"/>
    <mergeCell ref="D184:F186"/>
    <mergeCell ref="B185:C185"/>
    <mergeCell ref="B186:C186"/>
    <mergeCell ref="A140:F140"/>
    <mergeCell ref="A141:F141"/>
    <mergeCell ref="A129:F129"/>
    <mergeCell ref="A136:E136"/>
    <mergeCell ref="A137:E137"/>
    <mergeCell ref="A138:F138"/>
    <mergeCell ref="A178:F178"/>
    <mergeCell ref="B163:C163"/>
    <mergeCell ref="A98:F98"/>
    <mergeCell ref="B150:C150"/>
    <mergeCell ref="B153:C153"/>
    <mergeCell ref="B155:C155"/>
    <mergeCell ref="B158:C158"/>
    <mergeCell ref="B160:C160"/>
    <mergeCell ref="A124:F124"/>
    <mergeCell ref="B146:D146"/>
    <mergeCell ref="B147:D147"/>
    <mergeCell ref="B148:D148"/>
    <mergeCell ref="B149:C149"/>
    <mergeCell ref="A142:F142"/>
    <mergeCell ref="A144:F144"/>
    <mergeCell ref="A139:F139"/>
  </mergeCells>
  <conditionalFormatting sqref="B200">
    <cfRule type="cellIs" dxfId="5" priority="4" operator="equal">
      <formula>0</formula>
    </cfRule>
    <cfRule type="cellIs" dxfId="4" priority="5" operator="lessThan">
      <formula>0</formula>
    </cfRule>
    <cfRule type="cellIs" dxfId="3" priority="6" operator="greaterThan">
      <formula>0</formula>
    </cfRule>
  </conditionalFormatting>
  <conditionalFormatting sqref="F164">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31" xr:uid="{00000000-0002-0000-0A00-000000000000}"/>
    <dataValidation allowBlank="1" showInputMessage="1" showErrorMessage="1" promptTitle="Advertencia" prompt="El nombre de la partida debe ser de acuerdo al Clasificador de los Ingresos del Sector Público. " sqref="B88:B90 B108 B168" xr:uid="{00000000-0002-0000-0A00-000001000000}"/>
    <dataValidation allowBlank="1" showInputMessage="1" showErrorMessage="1" promptTitle="Advertencia" prompt="En este espacio se debe detallar el código correspondiente a la partida detallada y debe ser el código definido en el Clasificador de los Ingresos del Sector Público. " sqref="A88:A90 A108 A168" xr:uid="{00000000-0002-0000-0A00-000002000000}"/>
    <dataValidation allowBlank="1" showInputMessage="1" showErrorMessage="1" promptTitle="Advertencia" prompt="El código debe ser el definido para la partida en particular y debe ser el código establecido en el Clasificador de los Ingresos del Sector Público. " sqref="A84" xr:uid="{00000000-0002-0000-0A00-000003000000}"/>
    <dataValidation allowBlank="1" showInputMessage="1" showErrorMessage="1" promptTitle="Advertencia" prompt="Se debe indicar el nombre de la partida de acuerdo al Clasificador de los Ingresos del Sector Público." sqref="B84" xr:uid="{00000000-0002-0000-0A00-000004000000}"/>
    <dataValidation allowBlank="1" showInputMessage="1" showErrorMessage="1" promptTitle="Advertencia" prompt="Esta tabla se completa únicamente con los ingresos y egresos del período 2024. Se recomienda leer cuidadosamente las indicaciones señaladas en la parte inferior de la tabla. " sqref="A128:F128" xr:uid="{00000000-0002-0000-0A00-000005000000}"/>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2:F102" xr:uid="{00000000-0002-0000-0A00-000006000000}"/>
    <dataValidation allowBlank="1" showInputMessage="1" showErrorMessage="1" promptTitle="Advertencia" prompt="Esta tabla solo la deben completar la unidades ejecutoras que por Ley específica estén facultadas para estimar y re presupuestar superávits." sqref="B147" xr:uid="{00000000-0002-0000-0A00-000007000000}"/>
    <dataValidation allowBlank="1" showInputMessage="1" showErrorMessage="1" promptTitle="Recordatorio" prompt="El superávit libre debe ser reintegrado a más tardar el 31 de marzo,_x000a_de acuerdo al  Decreto Nº 43189-MTSS, artículo 66. " sqref="B152:B154 B156:B159 B161:B163" xr:uid="{00000000-0002-0000-0A00-000008000000}"/>
    <dataValidation allowBlank="1" showInputMessage="1" showErrorMessage="1" promptTitle="Advertencia" prompt="Debe coincidir con el monto reportado en la Liquidación Prespuestaria 2023, caso contrario se debe justificar en el espacio de observaciones. " sqref="D159 D151:D152 D154" xr:uid="{00000000-0002-0000-0A00-000009000000}"/>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6:F58" xr:uid="{00000000-0002-0000-0A00-00000A000000}"/>
  </dataValidations>
  <hyperlinks>
    <hyperlink ref="B84" r:id="rId1" xr:uid="{00000000-0004-0000-0A00-000000000000}"/>
    <hyperlink ref="A84" r:id="rId2" xr:uid="{00000000-0004-0000-0A00-000001000000}"/>
    <hyperlink ref="B104" r:id="rId3" display="Nombre de la Partida presupuestaria" xr:uid="{00000000-0004-0000-0A00-000002000000}"/>
  </hyperlinks>
  <printOptions horizontalCentered="1"/>
  <pageMargins left="0.11811023622047245" right="0.11811023622047245" top="0.88433070866141739" bottom="0.35433070866141736" header="0.11811023622047245" footer="0.11811023622047245"/>
  <pageSetup paperSize="9" scale="57" orientation="portrait" r:id="rId4"/>
  <headerFooter>
    <oddFooter>&amp;L&amp;"Palatino Linotype,Normal"&amp;K979797&amp;D&amp;C&amp;"Palatino Linotype,Normal"&amp;K979797Reporte de ejecución programática y presupuestaria (VI Trimestre)&amp;R&amp;"Palatino Linotype,Normal"&amp;K979797&amp;P</oddFooter>
  </headerFooter>
  <rowBreaks count="2" manualBreakCount="2">
    <brk id="59" max="16383" man="1"/>
    <brk id="125" max="5" man="1"/>
  </rowBreaks>
  <ignoredErrors>
    <ignoredError sqref="F16:F19" evalError="1"/>
  </ignoredErrors>
  <drawing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77D53E-41DB-40B5-AC48-AE9FBE30DF9E}">
  <ds:schemaRef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http://purl.org/dc/terms/"/>
    <ds:schemaRef ds:uri="4413b21b-dea0-4953-b6fb-287dbf680181"/>
    <ds:schemaRef ds:uri="3be6da85-fe21-4610-adb7-d3a94d3af92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Calendario</vt:lpstr>
      <vt:lpstr>Instrucciones</vt:lpstr>
      <vt:lpstr>1T</vt:lpstr>
      <vt:lpstr>2T</vt:lpstr>
      <vt:lpstr>I Semestre</vt:lpstr>
      <vt:lpstr>I Semestre (observ tabla 6)</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2025-02-04T21:25:00Z</cp:lastPrinted>
  <dcterms:created xsi:type="dcterms:W3CDTF">2011-10-26T20:29:12Z</dcterms:created>
  <dcterms:modified xsi:type="dcterms:W3CDTF">2026-01-03T12:59:38Z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