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4\Reportes de Ejecución\"/>
    </mc:Choice>
  </mc:AlternateContent>
  <xr:revisionPtr revIDLastSave="0" documentId="13_ncr:1_{D842A1E3-E79E-4646-B95B-EC036A22BD4A}" xr6:coauthVersionLast="47" xr6:coauthVersionMax="47" xr10:uidLastSave="{00000000-0000-0000-0000-000000000000}"/>
  <bookViews>
    <workbookView xWindow="-108" yWindow="-108" windowWidth="23256" windowHeight="13896" tabRatio="835" xr2:uid="{00000000-000D-0000-FFFF-FFFF00000000}"/>
  </bookViews>
  <sheets>
    <sheet name="Calendario" sheetId="30" r:id="rId1"/>
    <sheet name="Instrucciones" sheetId="25" r:id="rId2"/>
    <sheet name="1T" sheetId="1" r:id="rId3"/>
    <sheet name="2T" sheetId="17" r:id="rId4"/>
    <sheet name="I Semestre" sheetId="22" r:id="rId5"/>
    <sheet name="3T" sheetId="19" r:id="rId6"/>
    <sheet name="III T Acum" sheetId="32" r:id="rId7"/>
    <sheet name="4T" sheetId="20" r:id="rId8"/>
    <sheet name="Anual" sheetId="24" r:id="rId9"/>
  </sheets>
  <externalReferences>
    <externalReference r:id="rId10"/>
  </externalReferences>
  <definedNames>
    <definedName name="ANPHNN">#REF!</definedName>
    <definedName name="_xlnm.Print_Area" localSheetId="2">'1T'!$A$1:$F$215</definedName>
    <definedName name="_xlnm.Print_Area" localSheetId="3">'2T'!$A$1:$F$212</definedName>
    <definedName name="_xlnm.Print_Area" localSheetId="5">'3T'!$A$1:$F$210</definedName>
    <definedName name="_xlnm.Print_Area" localSheetId="7">'4T'!$A$1:$F$212</definedName>
    <definedName name="_xlnm.Print_Area" localSheetId="8">Anual!$A$1:$G$118</definedName>
    <definedName name="_xlnm.Print_Area" localSheetId="0">Calendario!$A$1:$F$13</definedName>
    <definedName name="_xlnm.Print_Area" localSheetId="4">'I Semestre'!$A$1:$E$118</definedName>
    <definedName name="_xlnm.Print_Area" localSheetId="6">'III T Acum'!$A$1:$F$53</definedName>
    <definedName name="_xlnm.Print_Area" localSheetId="1">Instrucciones!$A$1:$D$95</definedName>
    <definedName name="AYA">#REF!</definedName>
    <definedName name="BANHVI">#REF!</definedName>
    <definedName name="CCSS">#REF!</definedName>
    <definedName name="CDN">#REF!</definedName>
    <definedName name="ICODER">#REF!</definedName>
    <definedName name="IMAS" localSheetId="6">[1]!Tabla7[Columna1]</definedName>
    <definedName name="IMAS">#REF!</definedName>
    <definedName name="Institución_737">#REF!</definedName>
    <definedName name="Institución_GC">#REF!</definedName>
    <definedName name="PANI">#REF!</definedName>
    <definedName name="Programa_737">#REF!</definedName>
    <definedName name="Programa_G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6" i="24" l="1"/>
  <c r="F95" i="24"/>
  <c r="F94" i="24"/>
  <c r="F93" i="24"/>
  <c r="G68" i="24"/>
  <c r="F36" i="24"/>
  <c r="F37" i="24"/>
  <c r="F38" i="24"/>
  <c r="F22" i="24"/>
  <c r="G22" i="24" s="1"/>
  <c r="F21" i="24"/>
  <c r="G21" i="24" s="1"/>
  <c r="F24" i="20"/>
  <c r="F23" i="20"/>
  <c r="E55" i="24"/>
  <c r="D55" i="24"/>
  <c r="B78" i="17"/>
  <c r="D171" i="1"/>
  <c r="D159" i="17" s="1"/>
  <c r="F131" i="1"/>
  <c r="C130" i="1"/>
  <c r="D35" i="24" l="1"/>
  <c r="C35" i="24"/>
  <c r="C34" i="24"/>
  <c r="E24" i="24"/>
  <c r="E17" i="24"/>
  <c r="D24" i="24"/>
  <c r="D23" i="24"/>
  <c r="D17" i="24"/>
  <c r="D18" i="24"/>
  <c r="D19" i="24"/>
  <c r="C7" i="24"/>
  <c r="C6" i="24"/>
  <c r="C5" i="24"/>
  <c r="F40" i="20"/>
  <c r="F39" i="20" s="1"/>
  <c r="E39" i="20"/>
  <c r="E34" i="20" s="1"/>
  <c r="D39" i="20"/>
  <c r="C39" i="20"/>
  <c r="F38" i="20"/>
  <c r="E35" i="24" s="1"/>
  <c r="F37" i="20"/>
  <c r="E34" i="24" s="1"/>
  <c r="E36" i="20"/>
  <c r="D36" i="20"/>
  <c r="C36" i="20"/>
  <c r="F26" i="20"/>
  <c r="F24" i="24" s="1"/>
  <c r="F25" i="20"/>
  <c r="F23" i="24" s="1"/>
  <c r="F21" i="20"/>
  <c r="F20" i="20"/>
  <c r="F18" i="24" s="1"/>
  <c r="F19" i="20"/>
  <c r="F17" i="24" s="1"/>
  <c r="F18" i="20"/>
  <c r="F16" i="24" s="1"/>
  <c r="C33" i="32"/>
  <c r="C32" i="32"/>
  <c r="C31" i="32"/>
  <c r="E18" i="32"/>
  <c r="E16" i="32"/>
  <c r="D22" i="32"/>
  <c r="D21" i="32"/>
  <c r="D17" i="32"/>
  <c r="D18" i="32"/>
  <c r="D19" i="32"/>
  <c r="E37" i="19"/>
  <c r="F38" i="19"/>
  <c r="D37" i="19"/>
  <c r="C37" i="19"/>
  <c r="F36" i="19"/>
  <c r="D33" i="32" s="1"/>
  <c r="F35" i="19"/>
  <c r="F34" i="19" s="1"/>
  <c r="E34" i="19"/>
  <c r="E32" i="19" s="1"/>
  <c r="D34" i="19"/>
  <c r="C34" i="19"/>
  <c r="D32" i="19"/>
  <c r="F24" i="19"/>
  <c r="E22" i="32" s="1"/>
  <c r="F23" i="19"/>
  <c r="E21" i="32" s="1"/>
  <c r="F21" i="19"/>
  <c r="E19" i="24" s="1"/>
  <c r="F20" i="19"/>
  <c r="E18" i="24" s="1"/>
  <c r="F19" i="19"/>
  <c r="E17" i="32" s="1"/>
  <c r="F18" i="19"/>
  <c r="E16" i="24" s="1"/>
  <c r="C34" i="22"/>
  <c r="C33" i="22"/>
  <c r="C32" i="22" s="1"/>
  <c r="D22" i="22"/>
  <c r="D21" i="22"/>
  <c r="D17" i="22"/>
  <c r="D18" i="22"/>
  <c r="D19" i="22"/>
  <c r="F36" i="17"/>
  <c r="F38" i="17"/>
  <c r="F37" i="17"/>
  <c r="E37" i="17"/>
  <c r="D37" i="17"/>
  <c r="C37" i="17"/>
  <c r="F34" i="17"/>
  <c r="F32" i="17" s="1"/>
  <c r="F35" i="17"/>
  <c r="E34" i="17"/>
  <c r="D34" i="17"/>
  <c r="C34" i="17"/>
  <c r="E32" i="17"/>
  <c r="D32" i="17"/>
  <c r="C32" i="17"/>
  <c r="F24" i="17"/>
  <c r="F23" i="17"/>
  <c r="F21" i="17"/>
  <c r="F20" i="17"/>
  <c r="F19" i="17"/>
  <c r="F18" i="17"/>
  <c r="D16" i="24" s="1"/>
  <c r="D37" i="1"/>
  <c r="E37" i="1"/>
  <c r="D34" i="1"/>
  <c r="E34" i="1"/>
  <c r="C37" i="1"/>
  <c r="C34" i="1"/>
  <c r="F24" i="1"/>
  <c r="C24" i="24" s="1"/>
  <c r="F23" i="1"/>
  <c r="C23" i="24" s="1"/>
  <c r="F21" i="1"/>
  <c r="C19" i="22" s="1"/>
  <c r="E19" i="22" s="1"/>
  <c r="F20" i="1"/>
  <c r="C18" i="24" s="1"/>
  <c r="F19" i="1"/>
  <c r="C17" i="24" s="1"/>
  <c r="F18" i="1"/>
  <c r="C16" i="22" s="1"/>
  <c r="F19" i="24" l="1"/>
  <c r="C34" i="20"/>
  <c r="C32" i="19"/>
  <c r="D38" i="24"/>
  <c r="D36" i="24" s="1"/>
  <c r="D35" i="32"/>
  <c r="D34" i="32" s="1"/>
  <c r="F37" i="19"/>
  <c r="F32" i="19" s="1"/>
  <c r="B204" i="19" s="1"/>
  <c r="C38" i="24"/>
  <c r="C36" i="24" s="1"/>
  <c r="C35" i="32"/>
  <c r="C34" i="32" s="1"/>
  <c r="C36" i="22"/>
  <c r="C35" i="22" s="1"/>
  <c r="C30" i="22"/>
  <c r="C33" i="24"/>
  <c r="D16" i="22"/>
  <c r="E16" i="22" s="1"/>
  <c r="D16" i="32"/>
  <c r="D34" i="20"/>
  <c r="F36" i="20"/>
  <c r="F34" i="20" s="1"/>
  <c r="E33" i="24"/>
  <c r="G24" i="24"/>
  <c r="E37" i="24"/>
  <c r="E36" i="24" s="1"/>
  <c r="C29" i="32"/>
  <c r="G17" i="24"/>
  <c r="E23" i="24"/>
  <c r="G18" i="24"/>
  <c r="E19" i="32"/>
  <c r="D34" i="24"/>
  <c r="D33" i="24" s="1"/>
  <c r="D32" i="32"/>
  <c r="D31" i="32" s="1"/>
  <c r="D29" i="32" s="1"/>
  <c r="D32" i="1"/>
  <c r="E32" i="1"/>
  <c r="C19" i="32"/>
  <c r="C32" i="1"/>
  <c r="C22" i="32"/>
  <c r="F22" i="32" s="1"/>
  <c r="C22" i="22"/>
  <c r="E22" i="22" s="1"/>
  <c r="C18" i="22"/>
  <c r="E18" i="22" s="1"/>
  <c r="C17" i="22"/>
  <c r="E17" i="22" s="1"/>
  <c r="C18" i="32"/>
  <c r="F18" i="32" s="1"/>
  <c r="C19" i="24"/>
  <c r="G19" i="24" s="1"/>
  <c r="C21" i="22"/>
  <c r="E21" i="22" s="1"/>
  <c r="C17" i="32"/>
  <c r="F17" i="32" s="1"/>
  <c r="C21" i="32"/>
  <c r="F21" i="32" s="1"/>
  <c r="C16" i="32"/>
  <c r="F16" i="32" s="1"/>
  <c r="C16" i="24"/>
  <c r="G16" i="24" s="1"/>
  <c r="D31" i="24" l="1"/>
  <c r="C31" i="24"/>
  <c r="E31" i="24"/>
  <c r="F19" i="32"/>
  <c r="F105" i="20"/>
  <c r="F59" i="24" s="1"/>
  <c r="F58" i="24" s="1"/>
  <c r="F57" i="24" s="1"/>
  <c r="F56" i="24" s="1"/>
  <c r="E104" i="20"/>
  <c r="D104" i="20"/>
  <c r="D103" i="20" s="1"/>
  <c r="D102" i="20" s="1"/>
  <c r="C104" i="20"/>
  <c r="C103" i="20" s="1"/>
  <c r="C102" i="20" s="1"/>
  <c r="F103" i="19"/>
  <c r="E59" i="24" s="1"/>
  <c r="E58" i="24" s="1"/>
  <c r="E57" i="24" s="1"/>
  <c r="E56" i="24" s="1"/>
  <c r="E102" i="19"/>
  <c r="E101" i="19" s="1"/>
  <c r="E100" i="19" s="1"/>
  <c r="D102" i="19"/>
  <c r="D101" i="19" s="1"/>
  <c r="D100" i="19" s="1"/>
  <c r="C102" i="19"/>
  <c r="C101" i="19" s="1"/>
  <c r="C102" i="17"/>
  <c r="C101" i="17" s="1"/>
  <c r="C100" i="17" s="1"/>
  <c r="C116" i="1"/>
  <c r="F103" i="17"/>
  <c r="E102" i="17"/>
  <c r="E101" i="17" s="1"/>
  <c r="E100" i="17" s="1"/>
  <c r="D102" i="17"/>
  <c r="F104" i="1"/>
  <c r="E103" i="1"/>
  <c r="E102" i="1" s="1"/>
  <c r="E101" i="1" s="1"/>
  <c r="D103" i="1"/>
  <c r="D102" i="1" s="1"/>
  <c r="D101" i="1" s="1"/>
  <c r="C103" i="1"/>
  <c r="C102" i="1" s="1"/>
  <c r="F100" i="1"/>
  <c r="C55" i="24" s="1"/>
  <c r="D99" i="1"/>
  <c r="D98" i="1" s="1"/>
  <c r="D97" i="1" s="1"/>
  <c r="E99" i="1"/>
  <c r="E98" i="1" s="1"/>
  <c r="E97" i="1" s="1"/>
  <c r="C99" i="1"/>
  <c r="C98" i="1" s="1"/>
  <c r="D57" i="22" l="1"/>
  <c r="D56" i="22" s="1"/>
  <c r="D55" i="22" s="1"/>
  <c r="D54" i="22" s="1"/>
  <c r="D59" i="24"/>
  <c r="D58" i="24" s="1"/>
  <c r="D57" i="24" s="1"/>
  <c r="D56" i="24" s="1"/>
  <c r="C57" i="22"/>
  <c r="C59" i="24"/>
  <c r="E96" i="1"/>
  <c r="E94" i="1" s="1"/>
  <c r="F104" i="20"/>
  <c r="E103" i="20"/>
  <c r="E102" i="20" s="1"/>
  <c r="F102" i="20" s="1"/>
  <c r="F101" i="19"/>
  <c r="C100" i="19"/>
  <c r="F100" i="19" s="1"/>
  <c r="F102" i="19"/>
  <c r="D96" i="1"/>
  <c r="D94" i="1" s="1"/>
  <c r="F99" i="1"/>
  <c r="F102" i="17"/>
  <c r="D101" i="17"/>
  <c r="D100" i="17" s="1"/>
  <c r="F100" i="17" s="1"/>
  <c r="C97" i="1"/>
  <c r="F98" i="1"/>
  <c r="F102" i="1"/>
  <c r="C101" i="1"/>
  <c r="F101" i="1" s="1"/>
  <c r="F103" i="1"/>
  <c r="F187" i="20"/>
  <c r="F186" i="20"/>
  <c r="F185" i="20"/>
  <c r="F184" i="20"/>
  <c r="F183" i="20"/>
  <c r="F182" i="20"/>
  <c r="F181" i="20"/>
  <c r="F180" i="20"/>
  <c r="F179" i="20"/>
  <c r="F178" i="20"/>
  <c r="E177" i="20"/>
  <c r="D177" i="20"/>
  <c r="C177" i="20"/>
  <c r="F185" i="19"/>
  <c r="F184" i="19"/>
  <c r="F183" i="19"/>
  <c r="F182" i="19"/>
  <c r="F181" i="19"/>
  <c r="F180" i="19"/>
  <c r="F179" i="19"/>
  <c r="F178" i="19"/>
  <c r="F177" i="19"/>
  <c r="F176" i="19"/>
  <c r="E175" i="19"/>
  <c r="D175" i="19"/>
  <c r="C175" i="19"/>
  <c r="F185" i="17"/>
  <c r="F184" i="17"/>
  <c r="F183" i="17"/>
  <c r="F182" i="17"/>
  <c r="F181" i="17"/>
  <c r="F172" i="17" s="1"/>
  <c r="F180" i="17"/>
  <c r="F179" i="17"/>
  <c r="F178" i="17"/>
  <c r="F177" i="17"/>
  <c r="F176" i="17"/>
  <c r="E175" i="17"/>
  <c r="D175" i="17"/>
  <c r="C175" i="17"/>
  <c r="F184" i="1"/>
  <c r="E177" i="1"/>
  <c r="D177" i="1"/>
  <c r="C177" i="1"/>
  <c r="F187" i="1"/>
  <c r="F186" i="1"/>
  <c r="F185" i="1"/>
  <c r="F183" i="1"/>
  <c r="F182" i="1"/>
  <c r="F181" i="1"/>
  <c r="F180" i="1"/>
  <c r="F179" i="1"/>
  <c r="F178" i="1"/>
  <c r="E57" i="22" l="1"/>
  <c r="C56" i="22"/>
  <c r="C55" i="22" s="1"/>
  <c r="C54" i="22" s="1"/>
  <c r="E54" i="22" s="1"/>
  <c r="C58" i="24"/>
  <c r="G59" i="24"/>
  <c r="F103" i="20"/>
  <c r="F101" i="17"/>
  <c r="C96" i="1"/>
  <c r="C94" i="1" s="1"/>
  <c r="F97" i="1"/>
  <c r="F96" i="1" s="1"/>
  <c r="F177" i="20"/>
  <c r="F174" i="20" s="1"/>
  <c r="F175" i="19"/>
  <c r="F172" i="19" s="1"/>
  <c r="F175" i="17"/>
  <c r="F177" i="1"/>
  <c r="F174" i="1" s="1"/>
  <c r="E55" i="22" l="1"/>
  <c r="E56" i="22"/>
  <c r="C57" i="24"/>
  <c r="G58" i="24"/>
  <c r="F94" i="1"/>
  <c r="B46" i="32"/>
  <c r="B47" i="32" s="1"/>
  <c r="C7" i="32"/>
  <c r="C6" i="32"/>
  <c r="C5" i="32"/>
  <c r="G57" i="24" l="1"/>
  <c r="C56" i="24"/>
  <c r="G56" i="24" s="1"/>
  <c r="F110" i="24"/>
  <c r="F109" i="24"/>
  <c r="E110" i="24"/>
  <c r="E109" i="24"/>
  <c r="D110" i="24"/>
  <c r="D109" i="24"/>
  <c r="C110" i="24"/>
  <c r="C109" i="24"/>
  <c r="C105" i="24"/>
  <c r="C104" i="24"/>
  <c r="D80" i="24"/>
  <c r="D168" i="20"/>
  <c r="E130" i="20"/>
  <c r="E129" i="20" s="1"/>
  <c r="D130" i="20"/>
  <c r="D129" i="20" s="1"/>
  <c r="C130" i="20"/>
  <c r="C129" i="20" s="1"/>
  <c r="F119" i="20"/>
  <c r="F72" i="24" s="1"/>
  <c r="F120" i="20"/>
  <c r="F73" i="24" s="1"/>
  <c r="F121" i="20"/>
  <c r="F74" i="24" s="1"/>
  <c r="F122" i="20"/>
  <c r="F75" i="24" s="1"/>
  <c r="F123" i="20"/>
  <c r="F76" i="24" s="1"/>
  <c r="F124" i="20"/>
  <c r="F77" i="24" s="1"/>
  <c r="F125" i="20"/>
  <c r="F78" i="24" s="1"/>
  <c r="F126" i="20"/>
  <c r="F79" i="24" s="1"/>
  <c r="F127" i="20"/>
  <c r="F80" i="24" s="1"/>
  <c r="D117" i="20"/>
  <c r="E117" i="20"/>
  <c r="C117" i="20"/>
  <c r="D100" i="20"/>
  <c r="D99" i="20" s="1"/>
  <c r="D98" i="20" s="1"/>
  <c r="E100" i="20"/>
  <c r="E99" i="20" s="1"/>
  <c r="E98" i="20" s="1"/>
  <c r="C100" i="20"/>
  <c r="C99" i="20" s="1"/>
  <c r="C98" i="20" s="1"/>
  <c r="B77" i="1"/>
  <c r="C79" i="1" s="1"/>
  <c r="E79" i="19"/>
  <c r="D79" i="19"/>
  <c r="F79" i="17"/>
  <c r="F78" i="17"/>
  <c r="F79" i="19"/>
  <c r="F78" i="19"/>
  <c r="F80" i="20"/>
  <c r="F81" i="20"/>
  <c r="E81" i="20"/>
  <c r="D81" i="20"/>
  <c r="B81" i="20"/>
  <c r="B79" i="19"/>
  <c r="E79" i="17"/>
  <c r="D79" i="17"/>
  <c r="B79" i="17"/>
  <c r="E80" i="20"/>
  <c r="D80" i="20"/>
  <c r="B80" i="20"/>
  <c r="D166" i="19"/>
  <c r="C142" i="19"/>
  <c r="D142" i="19"/>
  <c r="B142" i="19"/>
  <c r="E142" i="19" s="1"/>
  <c r="C128" i="19"/>
  <c r="C127" i="19" s="1"/>
  <c r="C115" i="19"/>
  <c r="D98" i="17"/>
  <c r="D97" i="17" s="1"/>
  <c r="D96" i="17" s="1"/>
  <c r="D95" i="17" s="1"/>
  <c r="E98" i="17"/>
  <c r="E97" i="17" s="1"/>
  <c r="E96" i="17" s="1"/>
  <c r="E95" i="17" s="1"/>
  <c r="C98" i="17"/>
  <c r="E98" i="19"/>
  <c r="E97" i="19" s="1"/>
  <c r="E96" i="19" s="1"/>
  <c r="E95" i="19" s="1"/>
  <c r="D98" i="19"/>
  <c r="D97" i="19" s="1"/>
  <c r="D96" i="19" s="1"/>
  <c r="D95" i="19" s="1"/>
  <c r="C98" i="19"/>
  <c r="C97" i="19" s="1"/>
  <c r="C96" i="19" s="1"/>
  <c r="C95" i="19" s="1"/>
  <c r="C106" i="24" l="1"/>
  <c r="B204" i="1"/>
  <c r="C80" i="1"/>
  <c r="C97" i="20"/>
  <c r="C95" i="20" s="1"/>
  <c r="D97" i="20"/>
  <c r="D95" i="20" s="1"/>
  <c r="E97" i="20"/>
  <c r="E95" i="20" s="1"/>
  <c r="C97" i="17"/>
  <c r="F98" i="17"/>
  <c r="F111" i="24"/>
  <c r="E111" i="24"/>
  <c r="D111" i="24"/>
  <c r="C111" i="24"/>
  <c r="C113" i="19"/>
  <c r="E128" i="19"/>
  <c r="E127" i="19" s="1"/>
  <c r="D128" i="19"/>
  <c r="D127" i="19" s="1"/>
  <c r="F117" i="19"/>
  <c r="E72" i="24" s="1"/>
  <c r="F118" i="19"/>
  <c r="E73" i="24" s="1"/>
  <c r="F119" i="19"/>
  <c r="E74" i="24" s="1"/>
  <c r="F120" i="19"/>
  <c r="E75" i="24" s="1"/>
  <c r="F121" i="19"/>
  <c r="E76" i="24" s="1"/>
  <c r="F122" i="19"/>
  <c r="E77" i="24" s="1"/>
  <c r="F123" i="19"/>
  <c r="E78" i="24" s="1"/>
  <c r="F124" i="19"/>
  <c r="E79" i="24" s="1"/>
  <c r="F125" i="19"/>
  <c r="E80" i="24" s="1"/>
  <c r="E115" i="19"/>
  <c r="E113" i="19" s="1"/>
  <c r="D115" i="19"/>
  <c r="D113" i="19" s="1"/>
  <c r="E78" i="19"/>
  <c r="D78" i="19"/>
  <c r="D110" i="22"/>
  <c r="D109" i="22"/>
  <c r="C110" i="22"/>
  <c r="C109" i="22"/>
  <c r="C105" i="22"/>
  <c r="C104" i="22"/>
  <c r="D166" i="17"/>
  <c r="C96" i="17" l="1"/>
  <c r="F97" i="17"/>
  <c r="C106" i="22"/>
  <c r="C111" i="22"/>
  <c r="C93" i="19"/>
  <c r="B140" i="19"/>
  <c r="E93" i="19"/>
  <c r="D140" i="19"/>
  <c r="D93" i="19"/>
  <c r="C140" i="19"/>
  <c r="D111" i="22"/>
  <c r="C95" i="17" l="1"/>
  <c r="C93" i="17" s="1"/>
  <c r="F96" i="17"/>
  <c r="F95" i="17" s="1"/>
  <c r="D172" i="1"/>
  <c r="D168" i="1"/>
  <c r="D163" i="1"/>
  <c r="D79" i="22"/>
  <c r="E130" i="1"/>
  <c r="E129" i="1" s="1"/>
  <c r="D130" i="1"/>
  <c r="D129" i="1" s="1"/>
  <c r="C129" i="1"/>
  <c r="E128" i="17"/>
  <c r="E127" i="17" s="1"/>
  <c r="E116" i="1"/>
  <c r="B144" i="1"/>
  <c r="D116" i="1"/>
  <c r="D115" i="17"/>
  <c r="C142" i="17" s="1"/>
  <c r="E115" i="17"/>
  <c r="D142" i="17" s="1"/>
  <c r="C115" i="17"/>
  <c r="B142" i="17" s="1"/>
  <c r="C128" i="17"/>
  <c r="C127" i="17" s="1"/>
  <c r="F129" i="17"/>
  <c r="D128" i="17"/>
  <c r="D127" i="17" s="1"/>
  <c r="F123" i="17"/>
  <c r="F122" i="17"/>
  <c r="F121" i="17"/>
  <c r="F120" i="17"/>
  <c r="C115" i="24" l="1"/>
  <c r="D160" i="17"/>
  <c r="D170" i="17" s="1"/>
  <c r="C114" i="24"/>
  <c r="D169" i="17"/>
  <c r="D75" i="22"/>
  <c r="D76" i="24"/>
  <c r="D74" i="22"/>
  <c r="D75" i="24"/>
  <c r="D76" i="22"/>
  <c r="D77" i="24"/>
  <c r="D77" i="22"/>
  <c r="D78" i="24"/>
  <c r="F128" i="17"/>
  <c r="F127" i="17" s="1"/>
  <c r="D84" i="24"/>
  <c r="D83" i="24" s="1"/>
  <c r="D82" i="24" s="1"/>
  <c r="F130" i="1"/>
  <c r="C84" i="24"/>
  <c r="C83" i="24" s="1"/>
  <c r="C82" i="24" s="1"/>
  <c r="C114" i="22"/>
  <c r="C115" i="22"/>
  <c r="E142" i="17"/>
  <c r="D83" i="22"/>
  <c r="D82" i="22" s="1"/>
  <c r="D81" i="22" s="1"/>
  <c r="D173" i="1"/>
  <c r="C83" i="22"/>
  <c r="B142" i="1"/>
  <c r="B143" i="1" s="1"/>
  <c r="B145" i="1" s="1"/>
  <c r="C141" i="1" s="1"/>
  <c r="D104" i="24" l="1"/>
  <c r="C116" i="24"/>
  <c r="D105" i="24"/>
  <c r="C95" i="22"/>
  <c r="C116" i="22"/>
  <c r="D161" i="17"/>
  <c r="D105" i="22"/>
  <c r="D104" i="22"/>
  <c r="E83" i="22"/>
  <c r="E82" i="22" s="1"/>
  <c r="E81" i="22" s="1"/>
  <c r="C82" i="22"/>
  <c r="C81" i="22" s="1"/>
  <c r="E78" i="17"/>
  <c r="D78" i="17"/>
  <c r="C53" i="22"/>
  <c r="C52" i="22" s="1"/>
  <c r="C51" i="22" s="1"/>
  <c r="C50" i="22" s="1"/>
  <c r="C49" i="22" s="1"/>
  <c r="F125" i="1"/>
  <c r="F124" i="1"/>
  <c r="F123" i="1"/>
  <c r="F122" i="1"/>
  <c r="F121" i="1"/>
  <c r="D106" i="24" l="1"/>
  <c r="D106" i="22"/>
  <c r="C74" i="22"/>
  <c r="E74" i="22" s="1"/>
  <c r="C75" i="24"/>
  <c r="C77" i="22"/>
  <c r="E77" i="22" s="1"/>
  <c r="C78" i="24"/>
  <c r="C75" i="22"/>
  <c r="E75" i="22" s="1"/>
  <c r="C76" i="24"/>
  <c r="C76" i="22"/>
  <c r="E76" i="22" s="1"/>
  <c r="C77" i="24"/>
  <c r="D161" i="20"/>
  <c r="F104" i="24" s="1"/>
  <c r="D114" i="24"/>
  <c r="D162" i="20"/>
  <c r="D115" i="24"/>
  <c r="C78" i="22"/>
  <c r="C79" i="24"/>
  <c r="D171" i="17"/>
  <c r="D160" i="19"/>
  <c r="D115" i="22"/>
  <c r="D159" i="19"/>
  <c r="E104" i="24" s="1"/>
  <c r="D114" i="22"/>
  <c r="C142" i="1"/>
  <c r="D116" i="22" l="1"/>
  <c r="D163" i="20"/>
  <c r="D171" i="20"/>
  <c r="F114" i="24" s="1"/>
  <c r="D116" i="24"/>
  <c r="D172" i="20"/>
  <c r="F115" i="24" s="1"/>
  <c r="F105" i="24"/>
  <c r="F106" i="24" s="1"/>
  <c r="D170" i="19"/>
  <c r="E115" i="24" s="1"/>
  <c r="E105" i="24"/>
  <c r="E106" i="24" s="1"/>
  <c r="D169" i="19"/>
  <c r="D161" i="19"/>
  <c r="F212" i="1"/>
  <c r="C7" i="20"/>
  <c r="C6" i="20"/>
  <c r="C5" i="20"/>
  <c r="C7" i="19"/>
  <c r="C6" i="19"/>
  <c r="C5" i="19"/>
  <c r="C7" i="22"/>
  <c r="C6" i="22"/>
  <c r="C5" i="22"/>
  <c r="C7" i="17"/>
  <c r="C6" i="17"/>
  <c r="C5" i="17"/>
  <c r="F116" i="24" l="1"/>
  <c r="D171" i="19"/>
  <c r="E114" i="24"/>
  <c r="E116" i="24" s="1"/>
  <c r="D173" i="20"/>
  <c r="F96" i="19"/>
  <c r="F95" i="19" s="1"/>
  <c r="B78" i="19"/>
  <c r="F93" i="19" l="1"/>
  <c r="E54" i="24" s="1"/>
  <c r="E53" i="24" s="1"/>
  <c r="E52" i="24" s="1"/>
  <c r="D46" i="32"/>
  <c r="E140" i="19"/>
  <c r="E51" i="24" l="1"/>
  <c r="E49" i="24" s="1"/>
  <c r="B78" i="20"/>
  <c r="B76" i="19"/>
  <c r="B76" i="17"/>
  <c r="C85" i="1"/>
  <c r="F209" i="20" l="1"/>
  <c r="B201" i="20"/>
  <c r="B199" i="19"/>
  <c r="F207" i="19"/>
  <c r="B201" i="17"/>
  <c r="F209" i="17"/>
  <c r="C81" i="20"/>
  <c r="C85" i="20"/>
  <c r="C83" i="19"/>
  <c r="C79" i="19"/>
  <c r="C79" i="17"/>
  <c r="C82" i="17"/>
  <c r="C83" i="17"/>
  <c r="C84" i="1"/>
  <c r="C83" i="1"/>
  <c r="C86" i="20"/>
  <c r="C84" i="20"/>
  <c r="C84" i="19"/>
  <c r="C82" i="19"/>
  <c r="C84" i="17"/>
  <c r="C82" i="1"/>
  <c r="C81" i="1"/>
  <c r="C77" i="1" l="1"/>
  <c r="F130" i="20" l="1"/>
  <c r="F129" i="20" s="1"/>
  <c r="F118" i="20"/>
  <c r="F98" i="19"/>
  <c r="F97" i="19"/>
  <c r="F117" i="20" l="1"/>
  <c r="F71" i="24"/>
  <c r="F70" i="24" s="1"/>
  <c r="F201" i="19"/>
  <c r="B200" i="19"/>
  <c r="B201" i="19" s="1"/>
  <c r="D93" i="24"/>
  <c r="C46" i="32"/>
  <c r="E46" i="32" s="1"/>
  <c r="F131" i="20" l="1"/>
  <c r="F84" i="24" s="1"/>
  <c r="F83" i="24" s="1"/>
  <c r="F82" i="24" s="1"/>
  <c r="F68" i="24" s="1"/>
  <c r="F101" i="20"/>
  <c r="F55" i="24" s="1"/>
  <c r="F100" i="20"/>
  <c r="F99" i="20"/>
  <c r="F98" i="20"/>
  <c r="F97" i="20" s="1"/>
  <c r="D142" i="20"/>
  <c r="C142" i="20"/>
  <c r="B142" i="20"/>
  <c r="C83" i="20"/>
  <c r="F129" i="19"/>
  <c r="F128" i="19"/>
  <c r="F127" i="19" s="1"/>
  <c r="F116" i="19"/>
  <c r="F99" i="19"/>
  <c r="C80" i="19"/>
  <c r="E113" i="17"/>
  <c r="D113" i="17"/>
  <c r="C113" i="17"/>
  <c r="F124" i="17"/>
  <c r="F119" i="17"/>
  <c r="F118" i="17"/>
  <c r="F117" i="17"/>
  <c r="F116" i="17"/>
  <c r="D71" i="24" s="1"/>
  <c r="F99" i="17"/>
  <c r="B140" i="17"/>
  <c r="C81" i="17"/>
  <c r="F118" i="1"/>
  <c r="C72" i="24" s="1"/>
  <c r="F119" i="1"/>
  <c r="C73" i="24" s="1"/>
  <c r="F120" i="1"/>
  <c r="C74" i="24" s="1"/>
  <c r="F126" i="1"/>
  <c r="F117" i="1"/>
  <c r="C71" i="24" s="1"/>
  <c r="D114" i="1"/>
  <c r="E114" i="1"/>
  <c r="C114" i="1"/>
  <c r="C144" i="1"/>
  <c r="D144" i="1"/>
  <c r="D53" i="22" l="1"/>
  <c r="D52" i="22" s="1"/>
  <c r="F115" i="19"/>
  <c r="D48" i="32" s="1"/>
  <c r="E48" i="32" s="1"/>
  <c r="E71" i="24"/>
  <c r="E70" i="24" s="1"/>
  <c r="D78" i="22"/>
  <c r="E78" i="22" s="1"/>
  <c r="D79" i="24"/>
  <c r="D73" i="22"/>
  <c r="D74" i="24"/>
  <c r="D71" i="22"/>
  <c r="D72" i="24"/>
  <c r="D70" i="24" s="1"/>
  <c r="D68" i="24" s="1"/>
  <c r="D72" i="22"/>
  <c r="D73" i="24"/>
  <c r="C79" i="22"/>
  <c r="E79" i="22" s="1"/>
  <c r="C80" i="24"/>
  <c r="C70" i="24" s="1"/>
  <c r="C68" i="24" s="1"/>
  <c r="D144" i="20"/>
  <c r="E115" i="20"/>
  <c r="B144" i="20"/>
  <c r="C115" i="20"/>
  <c r="E142" i="20"/>
  <c r="C144" i="20"/>
  <c r="D115" i="20"/>
  <c r="F95" i="20"/>
  <c r="F54" i="24" s="1"/>
  <c r="F53" i="24" s="1"/>
  <c r="F52" i="24" s="1"/>
  <c r="F115" i="17"/>
  <c r="C48" i="32" s="1"/>
  <c r="E144" i="1"/>
  <c r="B205" i="1"/>
  <c r="B206" i="1" s="1"/>
  <c r="F116" i="1"/>
  <c r="C140" i="17"/>
  <c r="D93" i="17"/>
  <c r="D140" i="17"/>
  <c r="E93" i="17"/>
  <c r="F129" i="1"/>
  <c r="D142" i="1"/>
  <c r="C70" i="22"/>
  <c r="C72" i="22"/>
  <c r="C71" i="22"/>
  <c r="E84" i="24"/>
  <c r="D70" i="22"/>
  <c r="F115" i="20"/>
  <c r="C82" i="20"/>
  <c r="B206" i="20"/>
  <c r="C73" i="22"/>
  <c r="C80" i="20"/>
  <c r="C81" i="19"/>
  <c r="C78" i="19"/>
  <c r="B206" i="17"/>
  <c r="C78" i="17"/>
  <c r="C80" i="17"/>
  <c r="F51" i="24" l="1"/>
  <c r="F49" i="24" s="1"/>
  <c r="E144" i="20"/>
  <c r="B95" i="22"/>
  <c r="D95" i="22" s="1"/>
  <c r="D51" i="22"/>
  <c r="E52" i="22"/>
  <c r="E53" i="22"/>
  <c r="F113" i="19"/>
  <c r="B210" i="1"/>
  <c r="B48" i="32"/>
  <c r="B49" i="32" s="1"/>
  <c r="C45" i="32" s="1"/>
  <c r="E140" i="17"/>
  <c r="E83" i="24"/>
  <c r="E82" i="24" s="1"/>
  <c r="E68" i="24" s="1"/>
  <c r="G84" i="24"/>
  <c r="G83" i="24" s="1"/>
  <c r="G82" i="24" s="1"/>
  <c r="C54" i="24"/>
  <c r="C53" i="24" s="1"/>
  <c r="C52" i="24" s="1"/>
  <c r="C51" i="24" s="1"/>
  <c r="C49" i="24" s="1"/>
  <c r="C78" i="20"/>
  <c r="F203" i="20"/>
  <c r="B202" i="20"/>
  <c r="B203" i="20" s="1"/>
  <c r="E93" i="24"/>
  <c r="F210" i="20"/>
  <c r="F211" i="20" s="1"/>
  <c r="B207" i="20"/>
  <c r="B208" i="20" s="1"/>
  <c r="F204" i="20"/>
  <c r="E95" i="24"/>
  <c r="F208" i="19"/>
  <c r="F209" i="19" s="1"/>
  <c r="B205" i="19"/>
  <c r="B206" i="19" s="1"/>
  <c r="F202" i="19"/>
  <c r="F203" i="19" s="1"/>
  <c r="D95" i="24"/>
  <c r="C143" i="1"/>
  <c r="C145" i="1" s="1"/>
  <c r="E142" i="1"/>
  <c r="F113" i="17"/>
  <c r="F93" i="17"/>
  <c r="D54" i="24" s="1"/>
  <c r="D53" i="24" s="1"/>
  <c r="D52" i="24" s="1"/>
  <c r="F203" i="17"/>
  <c r="B202" i="17"/>
  <c r="B203" i="17" s="1"/>
  <c r="C93" i="24"/>
  <c r="B207" i="17"/>
  <c r="B208" i="17" s="1"/>
  <c r="F204" i="17"/>
  <c r="F210" i="17"/>
  <c r="F211" i="17" s="1"/>
  <c r="C95" i="24"/>
  <c r="F213" i="1"/>
  <c r="F214" i="1" s="1"/>
  <c r="F114" i="1"/>
  <c r="F206" i="1"/>
  <c r="C76" i="17"/>
  <c r="C76" i="19"/>
  <c r="B95" i="24"/>
  <c r="F207" i="1"/>
  <c r="B93" i="24"/>
  <c r="E71" i="22"/>
  <c r="E70" i="22"/>
  <c r="E73" i="22"/>
  <c r="E72" i="22"/>
  <c r="G80" i="24"/>
  <c r="G75" i="24"/>
  <c r="G77" i="24"/>
  <c r="G73" i="24"/>
  <c r="G72" i="24"/>
  <c r="G79" i="24"/>
  <c r="G78" i="24"/>
  <c r="G74" i="24"/>
  <c r="G76" i="24"/>
  <c r="D69" i="22"/>
  <c r="D67" i="22" s="1"/>
  <c r="G71" i="24"/>
  <c r="C69" i="22"/>
  <c r="D51" i="24" l="1"/>
  <c r="D49" i="24" s="1"/>
  <c r="G70" i="24"/>
  <c r="E143" i="1"/>
  <c r="E145" i="1" s="1"/>
  <c r="C93" i="22"/>
  <c r="D50" i="22"/>
  <c r="E51" i="22"/>
  <c r="C47" i="32"/>
  <c r="C49" i="32" s="1"/>
  <c r="D45" i="32" s="1"/>
  <c r="D47" i="32" s="1"/>
  <c r="G55" i="24"/>
  <c r="C47" i="22"/>
  <c r="G54" i="24"/>
  <c r="G52" i="24"/>
  <c r="G51" i="24" s="1"/>
  <c r="G49" i="24" s="1"/>
  <c r="G53" i="24"/>
  <c r="F205" i="20"/>
  <c r="E69" i="22"/>
  <c r="B93" i="22"/>
  <c r="C67" i="22"/>
  <c r="F205" i="17"/>
  <c r="F208" i="1"/>
  <c r="D141" i="1"/>
  <c r="B92" i="24" s="1"/>
  <c r="F38" i="1"/>
  <c r="F36" i="1"/>
  <c r="F35" i="1"/>
  <c r="B34" i="24" l="1"/>
  <c r="B33" i="22"/>
  <c r="F34" i="1"/>
  <c r="B32" i="32"/>
  <c r="E32" i="32" s="1"/>
  <c r="B35" i="24"/>
  <c r="F35" i="24" s="1"/>
  <c r="B34" i="22"/>
  <c r="D34" i="22" s="1"/>
  <c r="B33" i="32"/>
  <c r="F37" i="1"/>
  <c r="B38" i="24"/>
  <c r="B35" i="32"/>
  <c r="B36" i="22"/>
  <c r="D49" i="32"/>
  <c r="E47" i="32"/>
  <c r="E49" i="32" s="1"/>
  <c r="D49" i="22"/>
  <c r="E50" i="22"/>
  <c r="D93" i="22"/>
  <c r="D94" i="22" s="1"/>
  <c r="D96" i="22" s="1"/>
  <c r="B94" i="22"/>
  <c r="B96" i="22" s="1"/>
  <c r="C92" i="22" s="1"/>
  <c r="C94" i="22" s="1"/>
  <c r="C96" i="22" s="1"/>
  <c r="E67" i="22"/>
  <c r="D143" i="1"/>
  <c r="D145" i="1" s="1"/>
  <c r="F92" i="24"/>
  <c r="B94" i="24"/>
  <c r="B96" i="24" s="1"/>
  <c r="B31" i="32" l="1"/>
  <c r="E33" i="32"/>
  <c r="E31" i="32" s="1"/>
  <c r="D36" i="22"/>
  <c r="D35" i="22" s="1"/>
  <c r="B35" i="22"/>
  <c r="F32" i="1"/>
  <c r="B209" i="1" s="1"/>
  <c r="B211" i="1" s="1"/>
  <c r="E35" i="32"/>
  <c r="E34" i="32" s="1"/>
  <c r="B34" i="32"/>
  <c r="D33" i="22"/>
  <c r="D32" i="22" s="1"/>
  <c r="B32" i="22"/>
  <c r="B36" i="24"/>
  <c r="B33" i="24"/>
  <c r="F34" i="24"/>
  <c r="F33" i="24" s="1"/>
  <c r="D47" i="22"/>
  <c r="E49" i="22"/>
  <c r="E47" i="22" s="1"/>
  <c r="B139" i="17"/>
  <c r="E139" i="17" s="1"/>
  <c r="F31" i="24" l="1"/>
  <c r="E29" i="32"/>
  <c r="B30" i="22"/>
  <c r="B31" i="24"/>
  <c r="D30" i="22"/>
  <c r="B29" i="32"/>
  <c r="B141" i="17"/>
  <c r="B143" i="17" s="1"/>
  <c r="C139" i="17" s="1"/>
  <c r="E141" i="17"/>
  <c r="E143" i="17" l="1"/>
  <c r="B139" i="19" s="1"/>
  <c r="C141" i="17"/>
  <c r="C143" i="17" s="1"/>
  <c r="D139" i="17" s="1"/>
  <c r="B141" i="19" l="1"/>
  <c r="B143" i="19" s="1"/>
  <c r="C139" i="19" s="1"/>
  <c r="E139" i="19"/>
  <c r="E141" i="19" s="1"/>
  <c r="C92" i="24"/>
  <c r="C94" i="24" s="1"/>
  <c r="C96" i="24" s="1"/>
  <c r="D141" i="17"/>
  <c r="D143" i="17" s="1"/>
  <c r="C141" i="19" l="1"/>
  <c r="C143" i="19" s="1"/>
  <c r="D139" i="19" s="1"/>
  <c r="E143" i="19"/>
  <c r="D92" i="24"/>
  <c r="D94" i="24" s="1"/>
  <c r="D96" i="24" s="1"/>
  <c r="D141" i="19" l="1"/>
  <c r="D143" i="19" s="1"/>
  <c r="B141" i="20" s="1"/>
  <c r="B143" i="20" l="1"/>
  <c r="B145" i="20" s="1"/>
  <c r="C141" i="20" s="1"/>
  <c r="C143" i="20" s="1"/>
  <c r="C145" i="20" s="1"/>
  <c r="D141" i="20" s="1"/>
  <c r="D143" i="20" s="1"/>
  <c r="D145" i="20" s="1"/>
  <c r="E141" i="20"/>
  <c r="E143" i="20" l="1"/>
  <c r="E145" i="20" s="1"/>
  <c r="E92" i="24"/>
  <c r="E94" i="24" s="1"/>
  <c r="E96"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0" authorId="0" shapeId="0" xr:uid="{615F8BD8-1606-4F36-B4A6-20D53B689CB0}">
      <text>
        <r>
          <rPr>
            <b/>
            <sz val="9"/>
            <color indexed="81"/>
            <rFont val="Tahoma"/>
            <family val="2"/>
          </rPr>
          <t>Esta fila solo se completa si aplica.</t>
        </r>
      </text>
    </comment>
    <comment ref="A91" authorId="0" shapeId="0" xr:uid="{B2DEAD28-80EB-4906-9132-D3050A3365E0}">
      <text>
        <r>
          <rPr>
            <b/>
            <sz val="9"/>
            <color indexed="81"/>
            <rFont val="Tahoma"/>
            <family val="2"/>
          </rPr>
          <t>No incluir ingresos de vigencias anteriores, esos se detallan en la tabla 9.</t>
        </r>
      </text>
    </comment>
    <comment ref="B141" authorId="0" shapeId="0" xr:uid="{77B9EB16-A007-4787-A908-1FAAE353275E}">
      <text>
        <r>
          <rPr>
            <b/>
            <sz val="9"/>
            <color indexed="81"/>
            <rFont val="Tahoma"/>
            <family val="2"/>
          </rPr>
          <t>BLOQUEAR</t>
        </r>
      </text>
    </comment>
    <comment ref="E141" authorId="0" shapeId="0" xr:uid="{E67F5F7F-8C9C-4885-A1A6-A2424813BF6B}">
      <text>
        <r>
          <rPr>
            <b/>
            <sz val="9"/>
            <color indexed="81"/>
            <rFont val="Tahoma"/>
            <family val="2"/>
          </rPr>
          <t>BLOQUEAR</t>
        </r>
      </text>
    </comment>
    <comment ref="B156" authorId="0" shapeId="0" xr:uid="{A259CB62-8DD2-40AE-9396-F7EE85DC8065}">
      <text>
        <r>
          <rPr>
            <b/>
            <sz val="9"/>
            <color indexed="81"/>
            <rFont val="Tahoma"/>
            <family val="2"/>
          </rPr>
          <t>Esta tabla solo la deben completar la unidades ejecutoras que por Ley específica estén facultadas para estimar superávits.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79" authorId="0" shapeId="0" xr:uid="{B4B6FA98-7967-4D05-B305-A27C6389BFAC}">
      <text>
        <r>
          <rPr>
            <b/>
            <sz val="9"/>
            <color indexed="81"/>
            <rFont val="Tahoma"/>
            <family val="2"/>
          </rPr>
          <t>Esta fila solo se completa si aplica.</t>
        </r>
      </text>
    </comment>
    <comment ref="E139" authorId="0" shapeId="0" xr:uid="{F5DAA016-F71C-4D48-9308-3CC0D1D59661}">
      <text>
        <r>
          <rPr>
            <b/>
            <sz val="9"/>
            <color indexed="81"/>
            <rFont val="Tahoma"/>
            <family val="2"/>
          </rPr>
          <t>BLOQUEAR</t>
        </r>
        <r>
          <rPr>
            <sz val="9"/>
            <color indexed="81"/>
            <rFont val="Tahoma"/>
            <family val="2"/>
          </rPr>
          <t xml:space="preserve">
</t>
        </r>
      </text>
    </comment>
    <comment ref="B154" authorId="0" shapeId="0" xr:uid="{EDB9E445-C103-40B0-B0D8-A1653579DAD8}">
      <text>
        <r>
          <rPr>
            <b/>
            <sz val="9"/>
            <color indexed="81"/>
            <rFont val="Tahoma"/>
            <family val="2"/>
          </rPr>
          <t>Esta tabla solo la deben completar la unidades ejecutoras que por Ley específica estén facultadas para estimar superávits.</t>
        </r>
      </text>
    </comment>
    <comment ref="A192" authorId="0" shapeId="0" xr:uid="{CF00495C-F79F-4099-AD53-89539081723D}">
      <text>
        <r>
          <rPr>
            <sz val="9"/>
            <color indexed="81"/>
            <rFont val="Tahoma"/>
            <family val="2"/>
          </rPr>
          <t xml:space="preserve">Lo relacionado a la ejecución presupuestaria debe ser completado por el encargado de Presupuesto/Financiero o su homólogo.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99" authorId="0" shapeId="0" xr:uid="{92E49811-D2FD-442A-8F70-634936E78900}">
      <text>
        <r>
          <rPr>
            <b/>
            <sz val="9"/>
            <color indexed="81"/>
            <rFont val="Tahoma"/>
            <family val="2"/>
          </rPr>
          <t>Esta tabla solo la deben completar la unidades ejecutoras que por Ley específica estén facultadas para estimar superávits.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79" authorId="0" shapeId="0" xr:uid="{CDAEE737-1DE4-45E0-AE73-2D967C45B379}">
      <text>
        <r>
          <rPr>
            <b/>
            <sz val="9"/>
            <color indexed="81"/>
            <rFont val="Tahoma"/>
            <family val="2"/>
          </rPr>
          <t>Esta fila solo se completa si aplica.</t>
        </r>
      </text>
    </comment>
    <comment ref="B154" authorId="0" shapeId="0" xr:uid="{7787248C-CF5F-47ED-9A45-1D6AA5D90BAC}">
      <text>
        <r>
          <rPr>
            <b/>
            <sz val="9"/>
            <color indexed="81"/>
            <rFont val="Tahoma"/>
            <family val="2"/>
          </rPr>
          <t>Esta tabla solo la deben completar la unidades ejecutoras que por Ley específica estén facultadas para estimar superávits.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09" authorId="0" shapeId="0" xr:uid="{94166AA9-3891-4D1D-9878-521D39446755}">
      <text>
        <r>
          <rPr>
            <b/>
            <sz val="9"/>
            <color indexed="81"/>
            <rFont val="Tahoma"/>
            <family val="2"/>
          </rPr>
          <t>Esta tabla solo la deben completar la unidades ejecutoras que por Ley específica estén facultadas para estimar superávits.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B156" authorId="0" shapeId="0" xr:uid="{91B20917-47FE-4DB0-910C-C4926E5052A7}">
      <text>
        <r>
          <rPr>
            <b/>
            <sz val="9"/>
            <color indexed="81"/>
            <rFont val="Tahoma"/>
            <family val="2"/>
          </rPr>
          <t>Esta tabla solo la deben completar la unidades ejecutoras que por Ley específica estén facultadas para estimar superávits.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99" authorId="0" shapeId="0" xr:uid="{51A24BC7-76A5-4F18-9AF5-EA87C784AEEA}">
      <text>
        <r>
          <rPr>
            <b/>
            <sz val="9"/>
            <color indexed="81"/>
            <rFont val="Tahoma"/>
            <family val="2"/>
          </rPr>
          <t>Esta tabla solo la deben completar la unidades ejecutoras que por Ley específica estén facultadas para estimar superávits.</t>
        </r>
      </text>
    </comment>
  </commentList>
</comments>
</file>

<file path=xl/sharedStrings.xml><?xml version="1.0" encoding="utf-8"?>
<sst xmlns="http://schemas.openxmlformats.org/spreadsheetml/2006/main" count="1511" uniqueCount="359">
  <si>
    <t>TRANSFERENCIAS DE CAPITAL</t>
  </si>
  <si>
    <t>TRANSFERENCIAS CORRIENTES</t>
  </si>
  <si>
    <t>SERVICIOS</t>
  </si>
  <si>
    <t>Suministro de Agua Potable a las Comunidades Rurales</t>
  </si>
  <si>
    <t>Calendario programático y presupuestario 2024</t>
  </si>
  <si>
    <t>Detalle</t>
  </si>
  <si>
    <t>Fecha</t>
  </si>
  <si>
    <t>Observaciones</t>
  </si>
  <si>
    <t>Responsable</t>
  </si>
  <si>
    <r>
      <t xml:space="preserve">Envío liquidación presupuestaria </t>
    </r>
    <r>
      <rPr>
        <b/>
        <sz val="12"/>
        <color theme="1"/>
        <rFont val="Palatino Linotype"/>
        <family val="1"/>
      </rPr>
      <t>2023</t>
    </r>
  </si>
  <si>
    <t>Jueves 01 de febrero de 2024</t>
  </si>
  <si>
    <r>
      <t xml:space="preserve">Se debe enviar en los formatos establecidos a los correos: </t>
    </r>
    <r>
      <rPr>
        <b/>
        <u/>
        <sz val="11"/>
        <color theme="3" tint="-0.249977111117893"/>
        <rFont val="Palatino Linotype"/>
        <family val="1"/>
      </rPr>
      <t>direccion.desaf@mtss.go.cr</t>
    </r>
    <r>
      <rPr>
        <sz val="11"/>
        <color theme="1"/>
        <rFont val="Palatino Linotype"/>
        <family val="1"/>
      </rPr>
      <t xml:space="preserve">, </t>
    </r>
    <r>
      <rPr>
        <b/>
        <u/>
        <sz val="11"/>
        <color theme="3" tint="-0.249977111117893"/>
        <rFont val="Palatino Linotype"/>
        <family val="1"/>
      </rPr>
      <t>presupuesto.desaf@mtss.go.cr</t>
    </r>
  </si>
  <si>
    <t xml:space="preserve">Departamento de Presupuesto </t>
  </si>
  <si>
    <r>
      <t xml:space="preserve">Envío reporte de ejecución mensual </t>
    </r>
    <r>
      <rPr>
        <b/>
        <sz val="12"/>
        <color theme="1"/>
        <rFont val="Palatino Linotype"/>
        <family val="1"/>
      </rPr>
      <t>mensual</t>
    </r>
  </si>
  <si>
    <t>en los primeros 8 días de cada mes</t>
  </si>
  <si>
    <r>
      <t xml:space="preserve">Se debe enviar en el formato establecido a los correos electrónicos: </t>
    </r>
    <r>
      <rPr>
        <b/>
        <u/>
        <sz val="11"/>
        <color theme="3" tint="-0.249977111117893"/>
        <rFont val="Palatino Linotype"/>
        <family val="1"/>
      </rPr>
      <t>presupuesto.desaf@mtss.go.cr</t>
    </r>
  </si>
  <si>
    <r>
      <t xml:space="preserve">Envío reporte de ejecución </t>
    </r>
    <r>
      <rPr>
        <b/>
        <sz val="12"/>
        <color theme="1"/>
        <rFont val="Palatino Linotype"/>
        <family val="1"/>
      </rPr>
      <t>trimestral</t>
    </r>
  </si>
  <si>
    <t>aprox. al 15 de cada mes</t>
  </si>
  <si>
    <t>Informe I trimestre: Lunes 22 de abril de 2024
Informe II Trimestre: Lunes 15 de julio de 2024
Informe III Trimestre: Martes 15 de octubre de 2024
Informe de Liquidación / IV trimestre: Lunes 03 de febrero 2025</t>
  </si>
  <si>
    <t xml:space="preserve">Departamento de Presupuesto 
Unidad de Control y Seguimiento </t>
  </si>
  <si>
    <r>
      <t xml:space="preserve">Plan Presupuesto </t>
    </r>
    <r>
      <rPr>
        <b/>
        <sz val="12"/>
        <color theme="1"/>
        <rFont val="Palatino Linotype"/>
        <family val="1"/>
      </rPr>
      <t>2025</t>
    </r>
  </si>
  <si>
    <r>
      <rPr>
        <b/>
        <sz val="11"/>
        <color theme="1"/>
        <rFont val="Palatino Linotype"/>
        <family val="1"/>
      </rPr>
      <t xml:space="preserve">Estapa 1: </t>
    </r>
    <r>
      <rPr>
        <sz val="11"/>
        <color theme="1"/>
        <rFont val="Palatino Linotype"/>
        <family val="1"/>
      </rPr>
      <t>15 días naturales después de comunicado el oficio de asignación por parte de la Desaf.</t>
    </r>
  </si>
  <si>
    <r>
      <t>Una vez comunicado por la Desaf la asignación de recursos 2025 se cuenta con 15 días naturales para el envío del respectivo</t>
    </r>
    <r>
      <rPr>
        <sz val="11"/>
        <color rgb="FFFF0000"/>
        <rFont val="Palatino Linotype"/>
        <family val="1"/>
      </rPr>
      <t xml:space="preserve"> </t>
    </r>
    <r>
      <rPr>
        <b/>
        <sz val="11"/>
        <color theme="1"/>
        <rFont val="Palatino Linotype"/>
        <family val="1"/>
      </rPr>
      <t>detalle (estructura de ingresos y gastos).</t>
    </r>
  </si>
  <si>
    <t xml:space="preserve">Departamento de Presupuesto  </t>
  </si>
  <si>
    <r>
      <rPr>
        <b/>
        <sz val="11"/>
        <color theme="1"/>
        <rFont val="Palatino Linotype"/>
        <family val="1"/>
      </rPr>
      <t>Etapa 2:</t>
    </r>
    <r>
      <rPr>
        <sz val="11"/>
        <color theme="1"/>
        <rFont val="Palatino Linotype"/>
        <family val="1"/>
      </rPr>
      <t xml:space="preserve"> 30 de junio (plazo máximo).</t>
    </r>
  </si>
  <si>
    <r>
      <t xml:space="preserve">Presentar el </t>
    </r>
    <r>
      <rPr>
        <b/>
        <sz val="11"/>
        <color theme="1"/>
        <rFont val="Palatino Linotype"/>
        <family val="1"/>
      </rPr>
      <t>Diseño del Plan Presupuesto 2025</t>
    </r>
    <r>
      <rPr>
        <sz val="11"/>
        <color theme="1"/>
        <rFont val="Palatino Linotype"/>
        <family val="1"/>
      </rPr>
      <t xml:space="preserve"> (incluyendo Flujo de Caja y Cronograma de Metas e Inversión), en los formatos establecidos por la Desaf.</t>
    </r>
  </si>
  <si>
    <t>Envío de informe para la incorporación de recursos extraordinarios (PE) y modificaciones (ejecutivas y legislativas)</t>
  </si>
  <si>
    <t>8 días naturales después de comunicada la asignación de recursos extraordinarios</t>
  </si>
  <si>
    <r>
      <t xml:space="preserve">Una vez comunicada por la Desaf la asignación de recursos extraordinarios se cuenta con 8 días naturales para el envío del respectivo informe de presupuesto extraordinario (incluyendo Flujo de Caja, Cronograma de Metas e Inversión actualizado y guía de validación del diseño del plan presupuesto, cuando corresponda). En el caso de las modificaciones del IV trimestre la fecha máxima para el envío de la información es el </t>
    </r>
    <r>
      <rPr>
        <b/>
        <sz val="11"/>
        <color theme="1"/>
        <rFont val="Palatino Linotype"/>
        <family val="1"/>
      </rPr>
      <t>último día hábil del mes de noviembre.</t>
    </r>
  </si>
  <si>
    <t>Reporte de ejecución programática y presupuestaria de programas sociales financiados con recursos del Fondo de Desarrollo Social y Asignaciones Familiares (Fodesaf)</t>
  </si>
  <si>
    <t>Presentación</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</si>
  <si>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</si>
  <si>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</si>
  <si>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r>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t>
    </r>
    <r>
      <rPr>
        <b/>
        <sz val="11"/>
        <rFont val="Palatino Linotype"/>
        <family val="1"/>
      </rPr>
      <t>MTSS-DMT-DVAS-DESAF-OF-4 -2024</t>
    </r>
    <r>
      <rPr>
        <sz val="11"/>
        <color theme="1"/>
        <rFont val="Palatino Linotype"/>
        <family val="1"/>
      </rPr>
      <t xml:space="preserve"> transcrito al final de esta sección), el cual, debe ser enviado a Desaf en</t>
    </r>
    <r>
      <rPr>
        <b/>
        <sz val="11"/>
        <color rgb="FF182951"/>
        <rFont val="Palatino Linotype"/>
        <family val="1"/>
      </rPr>
      <t xml:space="preserve">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presupuesto.desaf@mtss.go.cr; stephanie.salas@mtss.go.cr.                                                                                           </t>
    </r>
  </si>
  <si>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</si>
  <si>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Instrucciones</t>
  </si>
  <si>
    <t xml:space="preserve">La estructura de la matriz, es la siguiente: </t>
  </si>
  <si>
    <r>
      <rPr>
        <b/>
        <sz val="11"/>
        <rFont val="Palatino Linotype"/>
        <family val="1"/>
      </rPr>
      <t xml:space="preserve">* </t>
    </r>
    <r>
      <rPr>
        <sz val="11"/>
        <rFont val="Palatino Linotype"/>
        <family val="1"/>
      </rPr>
      <t xml:space="preserve">Las hojas </t>
    </r>
    <r>
      <rPr>
        <b/>
        <sz val="11"/>
        <rFont val="Palatino Linotype"/>
        <family val="1"/>
      </rPr>
      <t xml:space="preserve">"1T, 2T, 3T y 4T" </t>
    </r>
    <r>
      <rPr>
        <sz val="11"/>
        <rFont val="Palatino Linotype"/>
        <family val="1"/>
      </rPr>
      <t xml:space="preserve">corresponden a la ejecución de cada uno de los trimestres del período en ejecución, estas serán completadas al finalizar cada trimestre y </t>
    </r>
    <r>
      <rPr>
        <b/>
        <sz val="1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rFont val="Palatino Linotype"/>
        <family val="1"/>
      </rPr>
      <t xml:space="preserve">
</t>
    </r>
    <r>
      <rPr>
        <b/>
        <sz val="11"/>
        <rFont val="Palatino Linotype"/>
        <family val="1"/>
      </rPr>
      <t>*</t>
    </r>
    <r>
      <rPr>
        <sz val="11"/>
        <rFont val="Palatino Linotype"/>
        <family val="1"/>
      </rPr>
      <t xml:space="preserve"> La hoja denominada "</t>
    </r>
    <r>
      <rPr>
        <b/>
        <sz val="11"/>
        <rFont val="Palatino Linotype"/>
        <family val="1"/>
      </rPr>
      <t>I Semestre"</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y IIT, según cada programa.
</t>
    </r>
    <r>
      <rPr>
        <b/>
        <sz val="11"/>
        <rFont val="Palatino Linotype"/>
        <family val="1"/>
      </rPr>
      <t xml:space="preserve">* </t>
    </r>
    <r>
      <rPr>
        <sz val="11"/>
        <rFont val="Palatino Linotype"/>
        <family val="1"/>
      </rPr>
      <t>La hoja denominada</t>
    </r>
    <r>
      <rPr>
        <b/>
        <sz val="11"/>
        <rFont val="Palatino Linotype"/>
        <family val="1"/>
      </rPr>
      <t xml:space="preserve"> "III T Acumulado" </t>
    </r>
    <r>
      <rPr>
        <sz val="11"/>
        <rFont val="Palatino Linotype"/>
        <family val="1"/>
      </rPr>
      <t xml:space="preserve">se genera </t>
    </r>
    <r>
      <rPr>
        <i/>
        <sz val="11"/>
        <rFont val="Palatino Linotype"/>
        <family val="1"/>
      </rPr>
      <t>automáticamente</t>
    </r>
    <r>
      <rPr>
        <sz val="11"/>
        <rFont val="Palatino Linotype"/>
        <family val="1"/>
      </rPr>
      <t xml:space="preserve"> una vez completadas las hojas IT, IIT y IIIT, según cada programa. 
</t>
    </r>
    <r>
      <rPr>
        <b/>
        <sz val="11"/>
        <rFont val="Palatino Linotype"/>
        <family val="1"/>
      </rPr>
      <t>*</t>
    </r>
    <r>
      <rPr>
        <sz val="11"/>
        <rFont val="Palatino Linotype"/>
        <family val="1"/>
      </rPr>
      <t xml:space="preserve"> La hoja denominada </t>
    </r>
    <r>
      <rPr>
        <b/>
        <sz val="11"/>
        <rFont val="Palatino Linotype"/>
        <family val="1"/>
      </rPr>
      <t>"Anual"</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IIT, IIIT y IVT, según cada programa. </t>
    </r>
  </si>
  <si>
    <t>Cada hoja mantiene el mismo formato. La información que se debe desarrollar es la siguiente:</t>
  </si>
  <si>
    <r>
      <rPr>
        <b/>
        <sz val="11"/>
        <color theme="1"/>
        <rFont val="Palatino Linotype"/>
        <family val="1"/>
      </rPr>
      <t xml:space="preserve">1. </t>
    </r>
    <r>
      <rPr>
        <sz val="11"/>
        <color theme="1"/>
        <rFont val="Palatino Linotype"/>
        <family val="1"/>
      </rPr>
      <t xml:space="preserve"> Completar los reportes con la información correspondiente:
</t>
    </r>
  </si>
  <si>
    <r>
      <rPr>
        <b/>
        <sz val="12"/>
        <color rgb="FF002060"/>
        <rFont val="Palatino Linotype"/>
        <family val="1"/>
      </rPr>
      <t xml:space="preserve">      1.1.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</si>
  <si>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t>Tabla 1. Beneficiarios efectivos por producto financiados por el Fodesaf</t>
  </si>
  <si>
    <t>La Columna del total del trimestre se genera automáticamente, según cada programa.</t>
  </si>
  <si>
    <t>La Fila "Fuente" es para detallar el origen de la información.</t>
  </si>
  <si>
    <t xml:space="preserve">La fila "Observaciones" es para establecer las observaciones y/o justificaciones del comportamiento de cada uno de los productos para el período y los detalles que amplíen la información, con el objetivo que los informes de ejecución reflejen la realidad del programa. </t>
  </si>
  <si>
    <t>Tabla 2. Gasto efectivo por producto financiado por Fodesaf</t>
  </si>
  <si>
    <t>La Columna del total del trimestre se genera automáticamente. Se recomienda verificar que la información coincida con tabla 7.</t>
  </si>
  <si>
    <t>Tabla 3. Control y seguimiento del uso y aplicación del Sistema Nacional de Información y Registro Único de Beneficiarios del Estado (Sinirube)</t>
  </si>
  <si>
    <t xml:space="preserve">Se debe completar la información que se consulta según la situación del programa respecto al tema. </t>
  </si>
  <si>
    <t xml:space="preserve">La Fila "Observaciones" es para que se establezcan las observaciones y/o justificaciones relacionadas con el uso del Sinirube. </t>
  </si>
  <si>
    <t xml:space="preserve">     </t>
  </si>
  <si>
    <t>Tabla 4. Control y seguimiento de la incorporación de los activos en el Sibinet</t>
  </si>
  <si>
    <t>La Fila "Observaciones" es para que se establezcan las observaciones y/o justificaciones relacionadas con la incorporación de los activos en el Sibinet.</t>
  </si>
  <si>
    <r>
      <rPr>
        <b/>
        <sz val="12"/>
        <color rgb="FF002060"/>
        <rFont val="Palatino Linotype"/>
        <family val="1"/>
      </rPr>
      <t xml:space="preserve">      1.2.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</si>
  <si>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t>Tabla 5.  Detalle del presupuesto modificado del programa</t>
  </si>
  <si>
    <t xml:space="preserve">Se debe completar la información que se consulta de acuerdo a los presupuestos aprobados para ese trimestre. </t>
  </si>
  <si>
    <t>La fila "Observaciones" es para brindar observaciones y/o justificaciones relacionadas con el presupuesto modificado.</t>
  </si>
  <si>
    <t>Tabla 6. Ingresos efectivos provenientes de recursos Fodesaf por partida presupuestaria del clasificador de los ingresos del sector público</t>
  </si>
  <si>
    <r>
      <t>Se debe completar la información que se solicita (</t>
    </r>
    <r>
      <rPr>
        <b/>
        <sz val="11"/>
        <color theme="1"/>
        <rFont val="Palatino Linotype"/>
        <family val="1"/>
      </rPr>
      <t>ingresos del período 2024</t>
    </r>
    <r>
      <rPr>
        <sz val="11"/>
        <color theme="1"/>
        <rFont val="Palatino Linotype"/>
        <family val="1"/>
      </rPr>
      <t xml:space="preserve">) de acuerdo al código y cuenta presupuestaria del </t>
    </r>
    <r>
      <rPr>
        <b/>
        <sz val="11"/>
        <color theme="1"/>
        <rFont val="Palatino Linotype"/>
        <family val="1"/>
      </rPr>
      <t>Clasificador de Ingresos del Sector Público.</t>
    </r>
    <r>
      <rPr>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</si>
  <si>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t>La fila "Observaciones" es para brindar observaciones y/o justificaciones relacionadas con los ingresos efectivos del periodo.</t>
  </si>
  <si>
    <t>Tabla 7. Reporte de gastos efectivos financiados por Fodesaf por partida presupuestaria del clasificador por objeto del gasto del sector público</t>
  </si>
  <si>
    <r>
      <t>Se debe completar la información que se solicita (</t>
    </r>
    <r>
      <rPr>
        <b/>
        <sz val="11"/>
        <color theme="1"/>
        <rFont val="Palatino Linotype"/>
        <family val="1"/>
      </rPr>
      <t>gastos del período 2024</t>
    </r>
    <r>
      <rPr>
        <sz val="11"/>
        <color theme="1"/>
        <rFont val="Palatino Linotype"/>
        <family val="1"/>
      </rPr>
      <t xml:space="preserve">) de acuerdo al código y cuenta presupuestaria del </t>
    </r>
    <r>
      <rPr>
        <b/>
        <sz val="11"/>
        <color theme="1"/>
        <rFont val="Palatino Linotype"/>
        <family val="1"/>
      </rPr>
      <t>Clasificador por objeto del gasto del sector público.</t>
    </r>
    <r>
      <rPr>
        <b/>
        <u/>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</si>
  <si>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t>La fila "Observaciones" es para establecer las observaciones y/o justificaciones relacionadas con la ejecución de los recursos, con el objetivo de contextualizar la subejecución o ejecución real de los recursos con respecto a lo programado.</t>
  </si>
  <si>
    <t>Tabla 8. Resumen del periodo de los recursos provenientes de Fodesaf</t>
  </si>
  <si>
    <t>Esta tabla se completa de forma automática, se recomienda verificar que la información coincida con tablas 6 y 7.</t>
  </si>
  <si>
    <t>La fila "Observaciones" es para establecer las observaciones y/o justificaciones relacionadas con la tabla 8.</t>
  </si>
  <si>
    <t>Tabla 9. Resumen de los recursos de vigencias anteriores (superávit) provenientes de la fuente Fodesaf</t>
  </si>
  <si>
    <t>Esta tabla solo la deben completar la unidades ejecutoras que por Ley específica estén facultadas para estimar y re presupuestar superávits.</t>
  </si>
  <si>
    <t>La fila "Observaciones" es para establecer las observaciones y/o justificaciones relacionadas con la tabla 9.</t>
  </si>
  <si>
    <t>Notas importantes:</t>
  </si>
  <si>
    <r>
      <rPr>
        <b/>
        <sz val="11"/>
        <color theme="1"/>
        <rFont val="Palatino Linotype"/>
        <family val="1"/>
      </rPr>
      <t xml:space="preserve">1. </t>
    </r>
    <r>
      <rPr>
        <sz val="11"/>
        <color theme="1"/>
        <rFont val="Palatino Linotype"/>
        <family val="1"/>
      </rPr>
      <t>Al remitir cada informe trimestral, como se indicó, se deberá e</t>
    </r>
    <r>
      <rPr>
        <b/>
        <sz val="11"/>
        <color rgb="FF182951"/>
        <rFont val="Palatino Linotype"/>
        <family val="1"/>
      </rPr>
      <t>nviar en formato PDF y Excel debidamente completado y firmado por la persona encargada de suministrar la información</t>
    </r>
    <r>
      <rPr>
        <sz val="11"/>
        <color theme="1"/>
        <rFont val="Palatino Linotype"/>
        <family val="1"/>
      </rPr>
      <t xml:space="preserve"> (encargado del departamento/unidad de Planificación / Presupuesto según corresponda), además, cada informe se debe </t>
    </r>
    <r>
      <rPr>
        <b/>
        <sz val="11"/>
        <color rgb="FF182951"/>
        <rFont val="Palatino Linotype"/>
        <family val="1"/>
      </rPr>
      <t>remitir mediante oficio formal</t>
    </r>
    <r>
      <rPr>
        <sz val="11"/>
        <color theme="1"/>
        <rFont val="Palatino Linotype"/>
        <family val="1"/>
      </rPr>
      <t xml:space="preserve"> firmado por el superior jerarca o encargado oficial del programa, así mismo, deberá venir con el </t>
    </r>
    <r>
      <rPr>
        <b/>
        <sz val="11"/>
        <color theme="1"/>
        <rFont val="Palatino Linotype"/>
        <family val="1"/>
      </rPr>
      <t>estado de cuenta al cierre del trimestre</t>
    </r>
    <r>
      <rPr>
        <sz val="11"/>
        <color theme="1"/>
        <rFont val="Palatino Linotype"/>
        <family val="1"/>
      </rPr>
      <t>, toda la documentación se deberá enviar a más tardar la primera quincena del mes siguiente a cada trimestre.</t>
    </r>
  </si>
  <si>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</si>
  <si>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t>Dirección General Desaf:</t>
  </si>
  <si>
    <t>direccion.desaf@mtss.go.cr</t>
  </si>
  <si>
    <t>Analista del SI, Unidad Control y Seguimiento, Desaf:</t>
  </si>
  <si>
    <t>stephanie.salas@mtss.go.cr</t>
  </si>
  <si>
    <t xml:space="preserve">Depto. de Presupuesto, Desaf: </t>
  </si>
  <si>
    <t>presupuesto.desaf@mtss.go.cr</t>
  </si>
  <si>
    <r>
      <rPr>
        <b/>
        <sz val="11"/>
        <color theme="1"/>
        <rFont val="Palatino Linotype"/>
        <family val="1"/>
      </rPr>
      <t xml:space="preserve">3. </t>
    </r>
    <r>
      <rPr>
        <sz val="11"/>
        <color theme="1"/>
        <rFont val="Palatino Linotype"/>
        <family val="1"/>
      </rPr>
      <t xml:space="preserve">Cronograma de entrega de reportes trimestrales comunicado a la unidades ejecutoras en la circular </t>
    </r>
    <r>
      <rPr>
        <b/>
        <sz val="11"/>
        <rFont val="Palatino Linotype"/>
        <family val="1"/>
      </rPr>
      <t>MTSS-DMT-DVAS-DESAF-OF-4-2024</t>
    </r>
  </si>
  <si>
    <t>Informe I trimestre: Lunes 22 de abril de 2024</t>
  </si>
  <si>
    <t>Informe II Trimestre: Lunes 15 de julio de 2024</t>
  </si>
  <si>
    <t>Informe III Trimestre: Martes 15 de octubre de 2024</t>
  </si>
  <si>
    <t>Informe de Liquidación / IV trimestre: Lunes 03 de febrero 2025</t>
  </si>
  <si>
    <r>
      <rPr>
        <b/>
        <sz val="11"/>
        <color theme="1"/>
        <rFont val="Palatino Linotype"/>
        <family val="1"/>
      </rPr>
      <t>4.</t>
    </r>
    <r>
      <rPr>
        <sz val="11"/>
        <color theme="1"/>
        <rFont val="Palatino Linotype"/>
        <family val="1"/>
      </rPr>
      <t xml:space="preserve"> Para consultas especificas sobre el llenado del presente informe puede contactar a los siguientes analistas:</t>
    </r>
  </si>
  <si>
    <t>Ejecución Programática:</t>
  </si>
  <si>
    <t xml:space="preserve">Stephanie Salas / Silvia Hernández </t>
  </si>
  <si>
    <t xml:space="preserve">stephanie.salas@mtss.go.cr / silvia.hernandez@mtss.go.cr </t>
  </si>
  <si>
    <t>Ejecución Presupuestaria:</t>
  </si>
  <si>
    <t>Tatiana Vargas</t>
  </si>
  <si>
    <t>tatiana.vargas@mtss.go.cr</t>
  </si>
  <si>
    <t>Consideraciones</t>
  </si>
  <si>
    <t>En caso de incumplimiento o envío de información incorrecta, se procederá a devolver los archivos y no se consideraran hasta el tanto no sean corregidos y eviados según corresponda.</t>
  </si>
  <si>
    <t>Considerar las facultades fiscalizadoras que concede la Ley a la Desaf, así como las respectivas cláusulas establecidas en el Convenio de Cooperación.</t>
  </si>
  <si>
    <t>Fecha de sesión para evacuar dudas con respecto al llenado del presente reporte:</t>
  </si>
  <si>
    <t>Instituciones participantes 
(Programa 737)</t>
  </si>
  <si>
    <t>Datos de la sesión:</t>
  </si>
  <si>
    <t>Ciudad de los Niños</t>
  </si>
  <si>
    <t>Fecha:</t>
  </si>
  <si>
    <t>jueves 11 de abril de 2024</t>
  </si>
  <si>
    <t>AyA</t>
  </si>
  <si>
    <t xml:space="preserve">Horario: </t>
  </si>
  <si>
    <t>de 10 a 12 md</t>
  </si>
  <si>
    <t>Banhvi</t>
  </si>
  <si>
    <t>Modalidad:</t>
  </si>
  <si>
    <t>Virtual</t>
  </si>
  <si>
    <t>Inamu</t>
  </si>
  <si>
    <t>Link de la sesión:</t>
  </si>
  <si>
    <t>Google Meet</t>
  </si>
  <si>
    <t xml:space="preserve"> ----------------------------------- ULTIMA LINEA ------------------------------------</t>
  </si>
  <si>
    <t>Reporte de ejecución programática y presupuestaria de programas sociales financiados con recursos del 
Fondo de Desarrollo Social y Asignaciones Familiares (Fodesaf)</t>
  </si>
  <si>
    <t>I Trimestre 2024</t>
  </si>
  <si>
    <t xml:space="preserve">Programa: </t>
  </si>
  <si>
    <t>Institución a cargo:</t>
  </si>
  <si>
    <t>Instituto Costarricense de Acueductos y Alcantarillados (AyA)</t>
  </si>
  <si>
    <t xml:space="preserve">Unidad ejecutora: </t>
  </si>
  <si>
    <t>Subgerencia de Gestión de Sistemas Delegados</t>
  </si>
  <si>
    <t>Ejecución programática</t>
  </si>
  <si>
    <r>
      <rPr>
        <b/>
        <sz val="11"/>
        <color theme="1"/>
        <rFont val="Palatino Linotype"/>
        <family val="1"/>
      </rPr>
      <t>Indicaciones generales:</t>
    </r>
    <r>
      <rPr>
        <sz val="11"/>
        <color theme="1"/>
        <rFont val="Palatino Linotype"/>
        <family val="1"/>
      </rPr>
      <t xml:space="preserve"> Completar las tablas 1, 2, 3 y 4 con la información que se solicita. Considerar que en las tablas 1 y 2 solo deben incluirse los productos que se establecieron en el Cronograma de Metas e Inversión y fueron aprobados para el ejercicio presupuestario 2024, caso contrario se deberá justificar en el presente informe. La tabla 3 se completa con la información referente a Sinirube y la tabla 4 con la información referente al Sibinet. </t>
    </r>
  </si>
  <si>
    <t>Tabla 1</t>
  </si>
  <si>
    <t>Beneficiarios efectivos por producto financiados por el Fodesaf</t>
  </si>
  <si>
    <t xml:space="preserve">Beneficio / Producto </t>
  </si>
  <si>
    <t xml:space="preserve">Unidad de medida </t>
  </si>
  <si>
    <t>Enero</t>
  </si>
  <si>
    <t>Febrero</t>
  </si>
  <si>
    <t xml:space="preserve">Marzo </t>
  </si>
  <si>
    <t>I Trimestre</t>
  </si>
  <si>
    <t xml:space="preserve">Construcción de Sistemas de Acueductos Rurales </t>
  </si>
  <si>
    <t xml:space="preserve">Proyectos terminados </t>
  </si>
  <si>
    <t xml:space="preserve">Obras </t>
  </si>
  <si>
    <t xml:space="preserve">Personas </t>
  </si>
  <si>
    <t>Proyectos en proceso</t>
  </si>
  <si>
    <t xml:space="preserve">Ampliación o mejoras de Acueductos Existentes </t>
  </si>
  <si>
    <t xml:space="preserve">Fuente: </t>
  </si>
  <si>
    <t>Programación y Control UEN AP SD</t>
  </si>
  <si>
    <r>
      <t xml:space="preserve">Indicaciones: </t>
    </r>
    <r>
      <rPr>
        <sz val="11"/>
        <color theme="1"/>
        <rFont val="Palatino Linotype"/>
        <family val="1"/>
      </rPr>
      <t xml:space="preserve">No se deben agregar beneficios/productos adicionales sin antes consultarlo con la analista del programa y la encargada del Sistema de Indicadores de la Unidad de Control y Seguimiento. </t>
    </r>
  </si>
  <si>
    <r>
      <t xml:space="preserve">Observaciones: 
</t>
    </r>
    <r>
      <rPr>
        <sz val="11"/>
        <color theme="1"/>
        <rFont val="Palatino Linotype"/>
        <family val="1"/>
      </rPr>
      <t>Para le mes de enero se agregan los proyectos incluidos en las metas programadas para iniciar y en proceso para el 2024.
No se agregan los proyectos programados a finalizar, debido a que se reportan cuando se finaliza las obras.</t>
    </r>
  </si>
  <si>
    <t>Tabla 2</t>
  </si>
  <si>
    <t>Gasto efectivo por producto financiado por Fodesaf</t>
  </si>
  <si>
    <t>Total</t>
  </si>
  <si>
    <r>
      <t xml:space="preserve">Observaciones: 
</t>
    </r>
    <r>
      <rPr>
        <sz val="11"/>
        <color theme="1"/>
        <rFont val="Palatino Linotype"/>
        <family val="1"/>
      </rPr>
      <t>Durante el I trimeste no se registran pagos.</t>
    </r>
  </si>
  <si>
    <t>Tabla 3</t>
  </si>
  <si>
    <t xml:space="preserve">Control y seguimiento del uso y aplicación del Sistema Nacional de Información y Registro Único de Beneficiarios del Estado (Sinirube) </t>
  </si>
  <si>
    <t xml:space="preserve">Detalle </t>
  </si>
  <si>
    <t>Sí</t>
  </si>
  <si>
    <t>No</t>
  </si>
  <si>
    <r>
      <t xml:space="preserve">NA </t>
    </r>
    <r>
      <rPr>
        <b/>
        <sz val="8"/>
        <color theme="0"/>
        <rFont val="Palatino Linotype"/>
        <family val="1"/>
      </rPr>
      <t>(justificar abajo)</t>
    </r>
  </si>
  <si>
    <t xml:space="preserve">Frecuencia </t>
  </si>
  <si>
    <t>¿Se utiliza como medio de consulta para la asignación de beneficios?</t>
  </si>
  <si>
    <t>x</t>
  </si>
  <si>
    <t>¿Se utiliza para el levantamiento de la información de las personas beneficiarias?</t>
  </si>
  <si>
    <t>¿Reportan al Sinirube las personas que están beneficiando?</t>
  </si>
  <si>
    <t>¿El programa tiene algún impedimento legal para la aplicación de la Directriz?</t>
  </si>
  <si>
    <t>Citar la unidad o departamento de la institución que está generando la información.</t>
  </si>
  <si>
    <r>
      <t xml:space="preserve">Indicaciones: </t>
    </r>
    <r>
      <rPr>
        <sz val="11"/>
        <color theme="1"/>
        <rFont val="Palatino Linotype"/>
        <family val="1"/>
      </rPr>
      <t xml:space="preserve">Completar la información de cada una de las preguntas que se plantean respecto al Sinirube de la manera en que se solicita. Si no aplica, realizar una justificación en el espacio de observaciones, tal como se indica. </t>
    </r>
  </si>
  <si>
    <r>
      <t xml:space="preserve">Observaciones: 
</t>
    </r>
    <r>
      <rPr>
        <sz val="11"/>
        <color theme="1"/>
        <rFont val="Palatino Linotype"/>
        <family val="1"/>
      </rPr>
      <t>Para la construcción de los sistemas de acueducto no se utiliza el Sinirube, ya que se beneficia a todos los habitantes de las comunidades incluidas en los proyectos.</t>
    </r>
  </si>
  <si>
    <t>Tabla 4</t>
  </si>
  <si>
    <t>Control y Seguimiento de la incorporación de los activos en el Sibinet</t>
  </si>
  <si>
    <t>NA (justificar abajo)</t>
  </si>
  <si>
    <t>¿Se encuentran incorporados los activos al Sibinet?</t>
  </si>
  <si>
    <t>¿Se mantiene un registro auxiliar actualizado de los activos comprados con recursos del Fodesaf?</t>
  </si>
  <si>
    <t>¿Se cuenta con la ubicación de los activos adquiridos con recursos Fodesaf?</t>
  </si>
  <si>
    <r>
      <t>Indicaciones:</t>
    </r>
    <r>
      <rPr>
        <sz val="11"/>
        <color theme="1"/>
        <rFont val="Palatino Linotype"/>
        <family val="1"/>
      </rPr>
      <t xml:space="preserve">  Completar la información de cada una de las preguntas que se plantean respecto al Sibinet de la manera en que se solicita. Si no aplica, realizar una justificación en el espacio de observaciones, tal como se indica. </t>
    </r>
  </si>
  <si>
    <r>
      <t xml:space="preserve">Observaciones: 
</t>
    </r>
    <r>
      <rPr>
        <sz val="11"/>
        <color theme="1"/>
        <rFont val="Palatino Linotype"/>
        <family val="1"/>
      </rPr>
      <t xml:space="preserve">A partir del año 2000, no se adquieren activos para la construccion de los sistemas de acueducto con recursos FODESAF, únicamente se adquieren materiales y se contratan el desarrollo de obras. </t>
    </r>
  </si>
  <si>
    <t>Nombre del funcionario que reporta la ejecución programática</t>
  </si>
  <si>
    <t>Diego Fernandez Prendas</t>
  </si>
  <si>
    <t>Firma</t>
  </si>
  <si>
    <t>Puesto</t>
  </si>
  <si>
    <t>Director General</t>
  </si>
  <si>
    <t>Nombre de la unidad/departamento</t>
  </si>
  <si>
    <t>Ejecución presupuestaria</t>
  </si>
  <si>
    <r>
      <rPr>
        <b/>
        <sz val="11"/>
        <color theme="1"/>
        <rFont val="Palatino Linotype"/>
        <family val="1"/>
      </rPr>
      <t>Indicaciones generales:</t>
    </r>
    <r>
      <rPr>
        <sz val="11"/>
        <color theme="1"/>
        <rFont val="Palatino Linotype"/>
        <family val="1"/>
      </rPr>
      <t xml:space="preserve"> Completar las tablas 5, 6 y 7 con la información que se solicita, considerar que en las mismas solo deben considerarse</t>
    </r>
    <r>
      <rPr>
        <b/>
        <sz val="11"/>
        <color theme="1"/>
        <rFont val="Palatino Linotype"/>
        <family val="1"/>
      </rPr>
      <t xml:space="preserve"> los recursos asignados y aprobados para el ejercicio presupuestario 2024</t>
    </r>
    <r>
      <rPr>
        <sz val="11"/>
        <color theme="1"/>
        <rFont val="Palatino Linotype"/>
        <family val="1"/>
      </rPr>
      <t xml:space="preserve">, esta información debe ser coincidente con lo aprobado en el Plan Presupuesto 2024, caso contrario se deberá justificar en el presente informe. Además, deben considerarse los principios presupuestarios, particularmente: </t>
    </r>
    <r>
      <rPr>
        <i/>
        <sz val="11"/>
        <color theme="1"/>
        <rFont val="Palatino Linotype"/>
        <family val="1"/>
      </rPr>
      <t>b) Principio de gestión financiera, c) Principio de equilibrio presupuestario, d) Principio de anualidad, e) Principio de programación.</t>
    </r>
    <r>
      <rPr>
        <sz val="11"/>
        <color theme="1"/>
        <rFont val="Palatino Linotype"/>
        <family val="1"/>
      </rPr>
      <t xml:space="preserve">
La tabla 9 se completa por aquellas uinidades ejecutoras que por Ley específica pueden re presupuestar los recursos de vigencias anteriores (superávit). </t>
    </r>
  </si>
  <si>
    <t>Tabla 5</t>
  </si>
  <si>
    <r>
      <t xml:space="preserve">Detalle del presupuesto modificado del programa </t>
    </r>
    <r>
      <rPr>
        <b/>
        <u/>
        <sz val="11"/>
        <color theme="1"/>
        <rFont val="Palatino Linotype"/>
        <family val="1"/>
      </rPr>
      <t>(No incluir recursos de vigencias anteriores)</t>
    </r>
  </si>
  <si>
    <t>(En colones)</t>
  </si>
  <si>
    <t>Documento presupuestario</t>
  </si>
  <si>
    <t>Monto (presupuesto modificado)</t>
  </si>
  <si>
    <t>%</t>
  </si>
  <si>
    <t>Oficio asignación Fodesaf</t>
  </si>
  <si>
    <t>Oficio aprobación Fodesaf</t>
  </si>
  <si>
    <t>Oficio aprobación CGR / Junta</t>
  </si>
  <si>
    <t>Presupuesto ordinario</t>
  </si>
  <si>
    <t>MTSS-DMT-OF-615-2023</t>
  </si>
  <si>
    <t>MTSS-DESAF-OF-994-223</t>
  </si>
  <si>
    <t>DFOE-SOS-0685</t>
  </si>
  <si>
    <r>
      <t xml:space="preserve">Presupuesto ordinario </t>
    </r>
    <r>
      <rPr>
        <sz val="9"/>
        <color theme="1"/>
        <rFont val="Palatino Linotype"/>
        <family val="1"/>
      </rPr>
      <t>(recursos adicionales)</t>
    </r>
  </si>
  <si>
    <t>Presupuesto extraordinario 1-2024</t>
  </si>
  <si>
    <t>Presupuesto extraordinario 2-2024</t>
  </si>
  <si>
    <t xml:space="preserve"> Modificación 1-2024</t>
  </si>
  <si>
    <t xml:space="preserve"> Modificación 2-2024</t>
  </si>
  <si>
    <t xml:space="preserve"> Modificación 3-2024</t>
  </si>
  <si>
    <t>Area Financiero Contable</t>
  </si>
  <si>
    <r>
      <t xml:space="preserve">Indicaciones: </t>
    </r>
    <r>
      <rPr>
        <sz val="11"/>
        <color theme="1"/>
        <rFont val="Palatino Linotype"/>
        <family val="1"/>
      </rPr>
      <t xml:space="preserve">La fila señalada como "Presupuesto ordinario </t>
    </r>
    <r>
      <rPr>
        <b/>
        <u/>
        <sz val="11"/>
        <color theme="1"/>
        <rFont val="Palatino Linotype"/>
        <family val="1"/>
      </rPr>
      <t>(recursos adicionales)</t>
    </r>
    <r>
      <rPr>
        <sz val="11"/>
        <color theme="1"/>
        <rFont val="Palatino Linotype"/>
        <family val="1"/>
      </rPr>
      <t>"sólo se completa cuando hubo una asignación de recursos adicionales de Fodesaf debidamente comunicada por oficio, antes del inicio del ejercicio presupuestario.</t>
    </r>
  </si>
  <si>
    <r>
      <t xml:space="preserve">Observaciones: </t>
    </r>
    <r>
      <rPr>
        <sz val="11"/>
        <color theme="1"/>
        <rFont val="Palatino Linotype"/>
        <family val="1"/>
      </rPr>
      <t xml:space="preserve">
En este espacio se ofrece para brindar observaciones y/o justificaciones realcionadas con el presupuesto modificado.</t>
    </r>
  </si>
  <si>
    <t>Tabla 6</t>
  </si>
  <si>
    <t>Ingresos efectivos provenientes de recursos Fodesaf por partida presupuestaria del Clasificador de los Ingresos del Sector Público</t>
  </si>
  <si>
    <t>Código</t>
  </si>
  <si>
    <t>Nombre Partida presupuestaria</t>
  </si>
  <si>
    <t>Marzo</t>
  </si>
  <si>
    <t>Ingresos del periodo 2024</t>
  </si>
  <si>
    <t>1.0.0.0.00.00.0.0.000</t>
  </si>
  <si>
    <t>INGRESOS CORRIENTES</t>
  </si>
  <si>
    <t>1.4.0.0.00.00.0.0.000</t>
  </si>
  <si>
    <t>1.4.1.0.00.00.0.0.000</t>
  </si>
  <si>
    <t>TRANSFERENCIAS CORRIENTES DEL SECTOR PUBLICO</t>
  </si>
  <si>
    <t>1.4.1.2.00.00.0.0.000</t>
  </si>
  <si>
    <t>Transf. Corrientes de Órganos Desconcentrados (Fodesaf)</t>
  </si>
  <si>
    <t>2.0.0.0.00.00.0.0.000</t>
  </si>
  <si>
    <t>INGRESOS DE CAPITAL</t>
  </si>
  <si>
    <t>2.4.0.0.00.00.0.0.000</t>
  </si>
  <si>
    <t>2.4.1.0.00.00.0.0.000</t>
  </si>
  <si>
    <t>TRANSFERENCIAS DE CAPITAL DEL SECTOR PÚBLICO</t>
  </si>
  <si>
    <t>2.4.1.2.00.00.0.0.000</t>
  </si>
  <si>
    <t>Transferencias de capital de Órganos Desconcentrados</t>
  </si>
  <si>
    <r>
      <t xml:space="preserve">Indicaciones: </t>
    </r>
    <r>
      <rPr>
        <sz val="11"/>
        <color theme="1"/>
        <rFont val="Palatino Linotype"/>
        <family val="1"/>
      </rPr>
      <t>El ingreso trimestral (liberación de cuota) debe prorratearse por mes.</t>
    </r>
    <r>
      <rPr>
        <b/>
        <sz val="11"/>
        <color theme="1"/>
        <rFont val="Palatino Linotype"/>
        <family val="1"/>
      </rPr>
      <t xml:space="preserve"> 
</t>
    </r>
    <r>
      <rPr>
        <sz val="11"/>
        <color theme="1"/>
        <rFont val="Palatino Linotype"/>
        <family val="1"/>
      </rPr>
      <t>El ingreso se debe detallar en la fila 88, donde se señala la partida Transferencias Corrientes de Órganos Desconcentrados.</t>
    </r>
  </si>
  <si>
    <r>
      <t xml:space="preserve">Observaciones:  En el I trimestre del 2024 se han recibido 2 desembolsos.
</t>
    </r>
    <r>
      <rPr>
        <sz val="11"/>
        <color theme="1"/>
        <rFont val="Palatino Linotype"/>
        <family val="1"/>
      </rPr>
      <t>En este espacio se ofrece para brindar observaciones y/o justificaciones relacionadas con los ingresos efectivos del periodo.</t>
    </r>
  </si>
  <si>
    <t>Tabla 7</t>
  </si>
  <si>
    <t>Reporte de gastos efectivos financiados por Fodesaf por partida presupuestaria 
del Clasificador por Objeto del Gasto del Sector Público</t>
  </si>
  <si>
    <t>Nombre de la cuenta presupuestaria</t>
  </si>
  <si>
    <t>Gastos financiados con recursos del periodo 2024</t>
  </si>
  <si>
    <t>REMUNERACIONES</t>
  </si>
  <si>
    <t>MATERIALES Y SUMINISTROS</t>
  </si>
  <si>
    <t>INTERESES Y COMISIONES</t>
  </si>
  <si>
    <t>ACTIVOS FINANCIEROS</t>
  </si>
  <si>
    <t>BIENES DURADEROS</t>
  </si>
  <si>
    <t>AMORTIZACION</t>
  </si>
  <si>
    <t>CUENTAS ESPECIALES</t>
  </si>
  <si>
    <r>
      <t xml:space="preserve">Reintegros a Fodesaf de recursos del </t>
    </r>
    <r>
      <rPr>
        <b/>
        <u val="singleAccounting"/>
        <sz val="10"/>
        <color theme="1"/>
        <rFont val="Palatino Linotype"/>
        <family val="1"/>
      </rPr>
      <t xml:space="preserve">período 2024 </t>
    </r>
    <r>
      <rPr>
        <b/>
        <vertAlign val="superscript"/>
        <sz val="10"/>
        <color theme="1"/>
        <rFont val="Palatino Linotype"/>
        <family val="1"/>
      </rPr>
      <t>1/</t>
    </r>
  </si>
  <si>
    <t>6.01.02</t>
  </si>
  <si>
    <t>Transferencias corrientes a Órganos Desconcentrados</t>
  </si>
  <si>
    <t>1/ Adjuntar el comprobante del reintegro e indicar en este espacio la fecha y el número de comprobante del o los reintegros.</t>
  </si>
  <si>
    <r>
      <t xml:space="preserve">Indicaciones: </t>
    </r>
    <r>
      <rPr>
        <sz val="11"/>
        <color theme="1"/>
        <rFont val="Palatino Linotype"/>
        <family val="1"/>
      </rPr>
      <t>El gasto se detalla por cuenta (según el Clasificador por Objeto del Gasto) y solo se completan aquellas cuentas en las que se registraron gastos conforme a lo aprobado en el Plan Presupuesto 2024.</t>
    </r>
    <r>
      <rPr>
        <b/>
        <sz val="11"/>
        <color theme="1"/>
        <rFont val="Palatino Linotype"/>
        <family val="1"/>
      </rPr>
      <t xml:space="preserve">
</t>
    </r>
    <r>
      <rPr>
        <sz val="11"/>
        <color theme="1"/>
        <rFont val="Palatino Linotype"/>
        <family val="1"/>
      </rPr>
      <t xml:space="preserve">En el caso de que se proceda con </t>
    </r>
    <r>
      <rPr>
        <b/>
        <sz val="11"/>
        <color theme="1"/>
        <rFont val="Palatino Linotype"/>
        <family val="1"/>
      </rPr>
      <t>reintegros al Fodesaf de recursos propios del 2024</t>
    </r>
    <r>
      <rPr>
        <sz val="11"/>
        <color theme="1"/>
        <rFont val="Palatino Linotype"/>
        <family val="1"/>
      </rPr>
      <t>, estos deberán detallarse en la fila correspondiente a reintegros en la cuenta 6.01.02 (Transferencias corrientes a Órganos Desconcentrados) y se deberá adjuntar el respectivo comprobante a este informe.</t>
    </r>
  </si>
  <si>
    <t>Para el cierre del trimestre no se registran movimiemtos.</t>
  </si>
  <si>
    <t>Tabla 8</t>
  </si>
  <si>
    <t xml:space="preserve">Resumen del periodo de los recursos provenientes de Fodesaf </t>
  </si>
  <si>
    <t xml:space="preserve">Tipo de movimiento </t>
  </si>
  <si>
    <t>1) Saldo en caja inicial (*)</t>
  </si>
  <si>
    <t>2) Ingresos efectivos recibidos del periodo</t>
  </si>
  <si>
    <t>3) Recursos disponibles ( 1+2 )</t>
  </si>
  <si>
    <t>4) Gastos efectivos pagados</t>
  </si>
  <si>
    <t>5) Saldo en caja final ( 3-4 )</t>
  </si>
  <si>
    <t xml:space="preserve">Detalle tabla 8: 
</t>
  </si>
  <si>
    <r>
      <t xml:space="preserve">1) (*) Se refiere al saldo en caja resultado del mes anterior, en enero, no debe detallarse saldo en caja, si se requiere detallar el saldo presupuestario/superávit se debe hacer en la tabla 9. </t>
    </r>
    <r>
      <rPr>
        <b/>
        <sz val="11"/>
        <color theme="1"/>
        <rFont val="Palatino Linotype"/>
        <family val="1"/>
      </rPr>
      <t>En este espacio NO se detalla lo relacionado a superávits, para ese fin se utiliza tabla 9 (UE facultadas por Ley).</t>
    </r>
  </si>
  <si>
    <t>2) Se refiere únicamente a los ingresos recibidos durante el 2024 de forma mensual, este dato debe coincidir con los datos de tabla 6.</t>
  </si>
  <si>
    <t>3) Se refiere a la sumatoria de las filas 1) (saldo incial en caja) y 2) (ingresos efectivos del período).</t>
  </si>
  <si>
    <t>4) Se refiere a los egresos efectivos pagados con ingresos del período, este dato debe coincidir con los datos de tabla 7.</t>
  </si>
  <si>
    <t>5) Se refiere al saldo en caja final, resultado de restar las filas 3) (Recursos disponibles) menos 4) (Egresos efectivos pagados).</t>
  </si>
  <si>
    <t>Observaciones:</t>
  </si>
  <si>
    <t>En este espacio se establecen las observaciones y/o justificaciones relacionadas a la tabla anterior.</t>
  </si>
  <si>
    <t>Tabla 9</t>
  </si>
  <si>
    <t xml:space="preserve">Resumen de los recursos de vigencias anteriores (superávit) provenientes de la fuente Fodesaf </t>
  </si>
  <si>
    <t>I trimestre</t>
  </si>
  <si>
    <t>Saldo inicial en caja por concepto de superávit</t>
  </si>
  <si>
    <t>Superávit específico</t>
  </si>
  <si>
    <t>Superávit libre</t>
  </si>
  <si>
    <t>Gastos pagados con recursos del superávit</t>
  </si>
  <si>
    <t>Superávit libre (reintegro)</t>
  </si>
  <si>
    <t>Total gastos</t>
  </si>
  <si>
    <t>Saldos por concepto de superávit</t>
  </si>
  <si>
    <t>Saldo total</t>
  </si>
  <si>
    <t>Fuente: Citar la unidad o departamento de la institución que está generando la información.</t>
  </si>
  <si>
    <t>Cuenta presupuestaria</t>
  </si>
  <si>
    <t xml:space="preserve"> Detalle Gastos financiados con recursos de vigencias anteriores</t>
  </si>
  <si>
    <t>Con respecto al superavit se esta en etapa de gestiones con Planificacion para incluirlo en Presupuesto Extraordinario para poder proceder a su devolucion.</t>
  </si>
  <si>
    <t>Nombre del funcionario que reporta la ejecución presupuestaria</t>
  </si>
  <si>
    <t>Para uso exclusivo de analistas del Departamento de Presupuesto y la Unidad de Control y Seguimiento, Desaf</t>
  </si>
  <si>
    <t>Comprobaciones</t>
  </si>
  <si>
    <t>Presupuesto ord. aprobado 2024</t>
  </si>
  <si>
    <t>Tabla 5 y Tabla 6</t>
  </si>
  <si>
    <t>Ejecución del período 2024</t>
  </si>
  <si>
    <t>Presupuesto modificado</t>
  </si>
  <si>
    <t>Porcentaje de Ejecución con respecto a los ingresos reales:</t>
  </si>
  <si>
    <t>Ingresos efectivos del período</t>
  </si>
  <si>
    <t>Saldo Presupuestario (I trim)</t>
  </si>
  <si>
    <t>Ingreso real (I trim)</t>
  </si>
  <si>
    <t>Egreso real (I trim)</t>
  </si>
  <si>
    <t>Tabla 2 y Tabla 7</t>
  </si>
  <si>
    <t>% de ejecución:</t>
  </si>
  <si>
    <t>Gastos del período (I trim) x producto</t>
  </si>
  <si>
    <t>Gastos del período (I trim) presupuesto</t>
  </si>
  <si>
    <t>Porcentaje de Ejecución con respecto al presupuesto ordinario aprobado:</t>
  </si>
  <si>
    <t>Diferencia</t>
  </si>
  <si>
    <t>Presupuesto 2024</t>
  </si>
  <si>
    <t>II Trimestre 2024</t>
  </si>
  <si>
    <t>Abril</t>
  </si>
  <si>
    <t>Mayo</t>
  </si>
  <si>
    <t>Junio</t>
  </si>
  <si>
    <t>II Trimestre</t>
  </si>
  <si>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</si>
  <si>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 xml:space="preserve">Observaciones: 
</t>
    </r>
    <r>
      <rPr>
        <sz val="11"/>
        <color rgb="FF000000"/>
        <rFont val="Palatino Linotype"/>
        <family val="1"/>
      </rPr>
      <t>Se registran gasto de la contratacion 2023LE-000016-0021400001 se inicio proceso el 6 de mayo del 2024.</t>
    </r>
  </si>
  <si>
    <t xml:space="preserve">Indicaciones generales: Completar las tablas 5, 6 y 7 con la información que se solicita, considerar que en las mismas solo deben considerarse los recursos asignados y aprobados para el ejercicio presupuestario 2024, esta información debe ser coincidente con lo aprobado en el Plan Presupuesto 2024, caso contrario se deberá justificar en el presente informe. Además, deben considerarse los principios presupuestarios, particularmente: b) Principio de gestión financiera, c) Principio de equilibrio presupuestario, d) Principio de anualidad, e) Principio de programación.
La tabla 9 se completa por aquellas uinidades ejecutoras que por Ley específica pueden re presupuestar los recursos de vigencias anteriores (superávit). </t>
  </si>
  <si>
    <t>Detalle del presupuesto modificado del programa</t>
  </si>
  <si>
    <t>Monto</t>
  </si>
  <si>
    <r>
      <t>Presupuesto ordinario</t>
    </r>
    <r>
      <rPr>
        <sz val="9"/>
        <rFont val="Palatino Linotype"/>
        <family val="1"/>
      </rPr>
      <t xml:space="preserve"> (recursos adicionales)</t>
    </r>
  </si>
  <si>
    <r>
      <t xml:space="preserve">Indicaciones: </t>
    </r>
    <r>
      <rPr>
        <sz val="11"/>
        <rFont val="Palatino Linotype"/>
        <family val="1"/>
      </rPr>
      <t xml:space="preserve">La fila señalada como "Presupuesto ordinario </t>
    </r>
    <r>
      <rPr>
        <b/>
        <u/>
        <sz val="11"/>
        <rFont val="Palatino Linotype"/>
        <family val="1"/>
      </rPr>
      <t>(recursos adicionales)</t>
    </r>
    <r>
      <rPr>
        <sz val="11"/>
        <rFont val="Palatino Linotype"/>
        <family val="1"/>
      </rPr>
      <t>"sólo se completa cuando hubo una asignación de recursos adicionales de Fodesaf debidamente comunicada por oficio, antes del inicio del ejercicio presupuestario.</t>
    </r>
  </si>
  <si>
    <t>Transferencias Corrientes de Órganos Desconcentrados (Fodesaf)</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</si>
  <si>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86, donde se señala la partida Transferencias Corrientes de Órganos Desconcentrados.</t>
    </r>
  </si>
  <si>
    <r>
      <t xml:space="preserve">Observaciones: 
</t>
    </r>
    <r>
      <rPr>
        <sz val="11"/>
        <color theme="1"/>
        <rFont val="Palatino Linotype"/>
        <family val="1"/>
      </rPr>
      <t>En este espacio se ofrece para brindar observaciones y/o justificaciones relacionadas con los ingresos efectivos del periodo.</t>
    </r>
  </si>
  <si>
    <t>Gastos financiados con recursos del periodo</t>
  </si>
  <si>
    <r>
      <t xml:space="preserve">Reintegros a Fodesaf de recursos del período 2024 </t>
    </r>
    <r>
      <rPr>
        <b/>
        <vertAlign val="superscript"/>
        <sz val="10"/>
        <rFont val="Palatino Linotype"/>
        <family val="1"/>
      </rPr>
      <t>1/</t>
    </r>
  </si>
  <si>
    <r>
      <t xml:space="preserve">Indicaciones: </t>
    </r>
    <r>
      <rPr>
        <sz val="11"/>
        <rFont val="Palatino Linotype"/>
        <family val="1"/>
      </rPr>
      <t>El gasto se detalla por cuenta (según el Clasificador por Objeto del Gasto) y solo se completan aquellas cuentas en las que se registraron gastos conforme a lo aprobado en el Plan Presupuesto 2024.</t>
    </r>
    <r>
      <rPr>
        <b/>
        <sz val="11"/>
        <rFont val="Palatino Linotype"/>
        <family val="1"/>
      </rPr>
      <t xml:space="preserve">
</t>
    </r>
    <r>
      <rPr>
        <sz val="11"/>
        <rFont val="Palatino Linotype"/>
        <family val="1"/>
      </rPr>
      <t xml:space="preserve">En el caso de que se proceda con </t>
    </r>
    <r>
      <rPr>
        <b/>
        <sz val="11"/>
        <rFont val="Palatino Linotype"/>
        <family val="1"/>
      </rPr>
      <t>reintegros al Fodesaf de recursos propios del 2024</t>
    </r>
    <r>
      <rPr>
        <sz val="11"/>
        <rFont val="Palatino Linotype"/>
        <family val="1"/>
      </rPr>
      <t>, estos deberán detallarse en la fila correspondiente a reintegros en la cuenta 6.01.02 (Transferencias corrientes a Órganos Desconcentrados) y se deberá adjuntar el respectivo comprobante a este informe.</t>
    </r>
  </si>
  <si>
    <r>
      <t xml:space="preserve">Observaciones: 
</t>
    </r>
    <r>
      <rPr>
        <sz val="11"/>
        <color theme="1"/>
        <rFont val="Palatino Linotype"/>
        <family val="1"/>
      </rPr>
      <t>Se registran gasto de la contratacion 2023LE-000016-0021400001 del Proyecto de Horquetas de Sarapiqui.</t>
    </r>
  </si>
  <si>
    <r>
      <t>1) (*) Se refiere al saldo en caja resultado del mes anterior, en enero, no debe detallarse saldo en caja, si se requiere detallar el saldo presupuestario/superávit se debe hacer en la tabla 9.</t>
    </r>
    <r>
      <rPr>
        <sz val="11"/>
        <color rgb="FFFF0000"/>
        <rFont val="Palatino Linotype"/>
        <family val="1"/>
      </rPr>
      <t xml:space="preserve"> </t>
    </r>
    <r>
      <rPr>
        <b/>
        <sz val="11"/>
        <color rgb="FF002060"/>
        <rFont val="Palatino Linotype"/>
        <family val="1"/>
      </rPr>
      <t>En este espacio NO se detalla lo relacionado a superávits, para ese fin se utiliza tabla 9 (UE facultadas por Ley).</t>
    </r>
  </si>
  <si>
    <t>II trimestre</t>
  </si>
  <si>
    <t>Con respecto al superavit se esta gestionando un  Presupuesto Extraordinario para poder proceder a su devolucion.</t>
  </si>
  <si>
    <t>I Semestre 2024</t>
  </si>
  <si>
    <t>Reporte ejecución programática (I semestre)</t>
  </si>
  <si>
    <t>I semestre</t>
  </si>
  <si>
    <r>
      <t xml:space="preserve">Observaciones: 
</t>
    </r>
    <r>
      <rPr>
        <sz val="1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</si>
  <si>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t>Beneficio/producto</t>
  </si>
  <si>
    <t>I Semestre</t>
  </si>
  <si>
    <r>
      <t xml:space="preserve">Observaciones: 
</t>
    </r>
    <r>
      <rPr>
        <sz val="11"/>
        <rFont val="Palatino Linotype"/>
        <family val="1"/>
      </rPr>
      <t>Se registran gasto de la contratacion 2023LE-000016-0021400001 se inicio proceso el 6 de mayo del 2024.</t>
    </r>
  </si>
  <si>
    <t>Reporte ejecución presupuestaria (I semestre)</t>
  </si>
  <si>
    <t>Ingresos efectivos provenientes de recursos Fodesaf por partida presupuestaria del clasificador de los ingresos del sector público</t>
  </si>
  <si>
    <t>Partida presupuestaria</t>
  </si>
  <si>
    <t>Ingresos del periodo</t>
  </si>
  <si>
    <t>Transferencias Corrientes de Órganos Desconcentrado</t>
  </si>
  <si>
    <r>
      <t xml:space="preserve">Fuente: </t>
    </r>
    <r>
      <rPr>
        <sz val="9"/>
        <rFont val="Palatino Linotype"/>
        <family val="1"/>
      </rPr>
      <t>Citar la unidad o departamento de la institución que está generando la información.</t>
    </r>
  </si>
  <si>
    <r>
      <t xml:space="preserve">Observaciones: 
</t>
    </r>
    <r>
      <rPr>
        <sz val="11"/>
        <rFont val="Palatino Linotype"/>
        <family val="1"/>
      </rPr>
      <t xml:space="preserve">No hay  observaciones y/o justificaciones relacionadas con los ingresos efectivos del </t>
    </r>
    <r>
      <rPr>
        <b/>
        <sz val="11"/>
        <rFont val="Palatino Linotype"/>
        <family val="1"/>
      </rPr>
      <t>II semestre.</t>
    </r>
  </si>
  <si>
    <t>Reporte de gastos efectivos financiados por Fodesaf por partida presupuestaria del clasificador por objeto del gasto del sector público</t>
  </si>
  <si>
    <r>
      <t xml:space="preserve">Observaciones: 
</t>
    </r>
    <r>
      <rPr>
        <sz val="11"/>
        <rFont val="Palatino Linotype"/>
        <family val="1"/>
      </rPr>
      <t xml:space="preserve">En este espacio se ofrece para brindar observaciones y/o justificaciones relacionadas con los egresos efectivos del </t>
    </r>
    <r>
      <rPr>
        <b/>
        <sz val="11"/>
        <rFont val="Palatino Linotype"/>
        <family val="1"/>
      </rPr>
      <t>I semestre.</t>
    </r>
  </si>
  <si>
    <t>III Trimestre 2024</t>
  </si>
  <si>
    <t>Julio</t>
  </si>
  <si>
    <t xml:space="preserve">Agosto </t>
  </si>
  <si>
    <t>Septiembre</t>
  </si>
  <si>
    <t>III Trimestre</t>
  </si>
  <si>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</si>
  <si>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t>Oficio aprobación CGR</t>
  </si>
  <si>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recursos con respecto a lo programado.</t>
    </r>
  </si>
  <si>
    <t>III trimestre</t>
  </si>
  <si>
    <t>Agosto</t>
  </si>
  <si>
    <t>Setiembre</t>
  </si>
  <si>
    <t>III Trimestre Acumulado 2024</t>
  </si>
  <si>
    <t>Reporte ejecución programática (III trimestre Acumulado)</t>
  </si>
  <si>
    <t>III trimestre acumulado</t>
  </si>
  <si>
    <t>Reporte ejecución presupuestaria (III trimestre acumulado)</t>
  </si>
  <si>
    <t>IV Trimestre 2024</t>
  </si>
  <si>
    <t>Octubre</t>
  </si>
  <si>
    <t>Noviembre</t>
  </si>
  <si>
    <t>Diciembre</t>
  </si>
  <si>
    <t>IV Trimestre</t>
  </si>
  <si>
    <t xml:space="preserve">Observaciones: Los proyectos se encuentra operando a satisfaccion lo que se encuentra pendiente es la instalacion de la placas conmemorativsa de la DESAF, las cuales se estaran instalando en enero del 2025. Proyectos concluidos y en operacion Zapaton de Puriscal y Boca de Arenal de San Carlos.
</t>
  </si>
  <si>
    <r>
      <t xml:space="preserve">Observaciones: 
</t>
    </r>
    <r>
      <rPr>
        <sz val="11"/>
        <color theme="1"/>
        <rFont val="Palatino Linotype"/>
        <family val="1"/>
      </rPr>
      <t>En este espacio se establecen las observaciones y/o justificaciones relacionadas con el uso del Sinirube.</t>
    </r>
  </si>
  <si>
    <r>
      <t xml:space="preserve">Observaciones: 
</t>
    </r>
    <r>
      <rPr>
        <sz val="11"/>
        <color theme="1"/>
        <rFont val="Palatino Linotype"/>
        <family val="1"/>
      </rPr>
      <t>En este espacio se establecen las observaciones y/o justificaciones relacionadas con la incorporación de los activos en el Sibinet</t>
    </r>
  </si>
  <si>
    <r>
      <t xml:space="preserve">Presupuesto ordinario </t>
    </r>
    <r>
      <rPr>
        <sz val="9"/>
        <rFont val="Palatino Linotype"/>
        <family val="1"/>
      </rPr>
      <t>(recursos adicionales)</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</si>
  <si>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reursos con respecto a lo programado.</t>
    </r>
  </si>
  <si>
    <r>
      <t xml:space="preserve">1) (*) Se refiere al saldo en caja resultado del período anterior y sólo aplica para unidades ejecutoras con giros directos por parte de Desaf (Programa 737) que cuenten con facturas devengadas pero aún no pagadas (de acuerdo Certificación ante la CGR y los respectivos lineamientos presupuestarios). </t>
    </r>
    <r>
      <rPr>
        <b/>
        <sz val="11"/>
        <color theme="1"/>
        <rFont val="Palatino Linotype"/>
        <family val="1"/>
      </rPr>
      <t>En este espacio NO se debe anotar lo relacionado a superávits del período, para ese fin se utiliza tabla 9 (y es solo para las UE facultadas por Ley).</t>
    </r>
  </si>
  <si>
    <t>IV trimestre</t>
  </si>
  <si>
    <t>Anual 2024</t>
  </si>
  <si>
    <t>Reporte ejecución programática (Anual)</t>
  </si>
  <si>
    <t>Anual</t>
  </si>
  <si>
    <t>Reporte ejecución presupuestaria (Anual)</t>
  </si>
  <si>
    <t>VI trimestre</t>
  </si>
  <si>
    <r>
      <t xml:space="preserve">Observaciones: 
</t>
    </r>
    <r>
      <rPr>
        <sz val="11"/>
        <color theme="1"/>
        <rFont val="Palatino Linotype"/>
        <family val="1"/>
      </rPr>
      <t>En este espacio se ofrece para brindar observaciones y/o justificaciones relacionadas con los ingresos efectivos anuales.</t>
    </r>
  </si>
  <si>
    <r>
      <t xml:space="preserve">Reintegros a Fodesaf </t>
    </r>
    <r>
      <rPr>
        <b/>
        <u val="singleAccounting"/>
        <sz val="10"/>
        <rFont val="Palatino Linotype"/>
        <family val="1"/>
      </rPr>
      <t>de recursos del período 2024</t>
    </r>
    <r>
      <rPr>
        <b/>
        <sz val="10"/>
        <rFont val="Palatino Linotype"/>
        <family val="1"/>
      </rPr>
      <t xml:space="preserve"> </t>
    </r>
    <r>
      <rPr>
        <b/>
        <vertAlign val="superscript"/>
        <sz val="10"/>
        <rFont val="Palatino Linotype"/>
        <family val="1"/>
      </rPr>
      <t>1/</t>
    </r>
  </si>
  <si>
    <t>Total en caja</t>
  </si>
  <si>
    <t>Luis Diego Fernandez P.</t>
  </si>
  <si>
    <t>.</t>
  </si>
  <si>
    <t>Director</t>
  </si>
  <si>
    <t>Programacion y Control UEN Administracion de Proyectos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</si>
</sst>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68" x14ac:knownFonts="1">
    <font>
      <sz val="11"/>
      <color theme="1"/>
      <name val="Calibri"/>
      <family val="2"/>
      <scheme val="minor"/>
    </font>
    <font>
      <sz val="11"/>
      <color theme="1"/>
      <name val="Calibri"/>
      <family val="2"/>
      <scheme val="minor"/>
    </font>
    <font>
      <sz val="11"/>
      <color theme="1"/>
      <name val="Cambria"/>
      <family val="1"/>
      <scheme val="maj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b/>
      <sz val="14"/>
      <name val="Palatino Linotype"/>
      <family val="1"/>
    </font>
    <font>
      <sz val="7"/>
      <color theme="1"/>
      <name val="Palatino Linotype"/>
      <family val="1"/>
    </font>
    <font>
      <b/>
      <sz val="9"/>
      <color indexed="81"/>
      <name val="Tahoma"/>
      <family val="2"/>
    </font>
    <font>
      <b/>
      <sz val="11"/>
      <color rgb="FFFF0000"/>
      <name val="Palatino Linotype"/>
      <family val="1"/>
    </font>
    <font>
      <u/>
      <sz val="11"/>
      <color theme="0"/>
      <name val="Palatino Linotype"/>
      <family val="1"/>
    </font>
    <font>
      <b/>
      <u/>
      <sz val="11"/>
      <color theme="1"/>
      <name val="Palatino Linotype"/>
      <family val="1"/>
    </font>
    <font>
      <sz val="11"/>
      <name val="Calibri"/>
      <family val="2"/>
      <scheme val="minor"/>
    </font>
    <font>
      <sz val="11"/>
      <name val="Palatino Linotype"/>
      <family val="1"/>
    </font>
    <font>
      <b/>
      <u/>
      <sz val="11"/>
      <name val="Palatino Linotype"/>
      <family val="1"/>
    </font>
    <font>
      <b/>
      <sz val="9"/>
      <color theme="1"/>
      <name val="Palatino Linotype"/>
      <family val="1"/>
    </font>
    <font>
      <b/>
      <sz val="11"/>
      <color rgb="FF002060"/>
      <name val="Palatino Linotype"/>
      <family val="1"/>
    </font>
    <font>
      <b/>
      <sz val="8"/>
      <name val="Palatino Linotype"/>
      <family val="1"/>
    </font>
    <font>
      <b/>
      <sz val="11"/>
      <color theme="0" tint="-0.34998626667073579"/>
      <name val="Palatino Linotype"/>
      <family val="1"/>
    </font>
    <font>
      <sz val="11"/>
      <color theme="0" tint="-0.34998626667073579"/>
      <name val="Palatino Linotype"/>
      <family val="1"/>
    </font>
    <font>
      <b/>
      <sz val="11"/>
      <color rgb="FF182951"/>
      <name val="Palatino Linotype"/>
      <family val="1"/>
    </font>
    <font>
      <b/>
      <sz val="11"/>
      <color rgb="FF00B050"/>
      <name val="Palatino Linotype"/>
      <family val="1"/>
    </font>
    <font>
      <sz val="11"/>
      <color rgb="FF00B050"/>
      <name val="Palatino Linotype"/>
      <family val="1"/>
    </font>
    <font>
      <b/>
      <sz val="12"/>
      <color rgb="FF00B050"/>
      <name val="Palatino Linotype"/>
      <family val="1"/>
    </font>
    <font>
      <sz val="11"/>
      <color rgb="FF00B050"/>
      <name val="Calibri"/>
      <family val="2"/>
      <scheme val="minor"/>
    </font>
    <font>
      <b/>
      <sz val="11"/>
      <color rgb="FF00B050"/>
      <name val="Calibri"/>
      <family val="2"/>
      <scheme val="minor"/>
    </font>
    <font>
      <b/>
      <sz val="11"/>
      <name val="Calibri"/>
      <family val="2"/>
      <scheme val="minor"/>
    </font>
    <font>
      <sz val="7"/>
      <name val="Palatino Linotype"/>
      <family val="1"/>
    </font>
    <font>
      <b/>
      <sz val="16"/>
      <color rgb="FF00B050"/>
      <name val="Calibri"/>
      <family val="2"/>
      <scheme val="minor"/>
    </font>
    <font>
      <b/>
      <sz val="14"/>
      <color rgb="FF00B050"/>
      <name val="Calibri"/>
      <family val="2"/>
      <scheme val="minor"/>
    </font>
    <font>
      <i/>
      <sz val="11"/>
      <name val="Palatino Linotype"/>
      <family val="1"/>
    </font>
    <font>
      <b/>
      <u/>
      <sz val="11"/>
      <color theme="3" tint="-0.249977111117893"/>
      <name val="Palatino Linotype"/>
      <family val="1"/>
    </font>
    <font>
      <b/>
      <sz val="12"/>
      <color theme="3" tint="-0.249977111117893"/>
      <name val="Palatino Linotype"/>
      <family val="1"/>
    </font>
    <font>
      <b/>
      <sz val="12"/>
      <color rgb="FF182951"/>
      <name val="Palatino Linotype"/>
      <family val="1"/>
    </font>
    <font>
      <b/>
      <sz val="14"/>
      <color theme="1"/>
      <name val="Palatino Linotype"/>
      <family val="1"/>
    </font>
    <font>
      <b/>
      <sz val="8"/>
      <color theme="1"/>
      <name val="Palatino Linotype"/>
      <family val="1"/>
    </font>
    <font>
      <b/>
      <u val="singleAccounting"/>
      <sz val="10"/>
      <color theme="1"/>
      <name val="Palatino Linotype"/>
      <family val="1"/>
    </font>
    <font>
      <b/>
      <vertAlign val="superscript"/>
      <sz val="10"/>
      <color theme="1"/>
      <name val="Palatino Linotype"/>
      <family val="1"/>
    </font>
    <font>
      <b/>
      <u val="singleAccounting"/>
      <sz val="10"/>
      <name val="Palatino Linotype"/>
      <family val="1"/>
    </font>
    <font>
      <b/>
      <sz val="11"/>
      <color rgb="FF000000"/>
      <name val="Palatino Linotype"/>
      <family val="1"/>
    </font>
    <font>
      <sz val="11"/>
      <color rgb="FF000000"/>
      <name val="Palatino Linotype"/>
      <family val="1"/>
    </font>
  </fonts>
  <fills count="10">
    <fill>
      <patternFill patternType="none"/>
    </fill>
    <fill>
      <patternFill patternType="gray125"/>
    </fill>
    <fill>
      <patternFill patternType="solid">
        <fgColor theme="0"/>
        <bgColor indexed="64"/>
      </patternFill>
    </fill>
    <fill>
      <patternFill patternType="solid">
        <fgColor rgb="FFC1C5C8"/>
        <bgColor indexed="64"/>
      </patternFill>
    </fill>
    <fill>
      <patternFill patternType="solid">
        <fgColor rgb="FFCFAC65"/>
        <bgColor indexed="64"/>
      </patternFill>
    </fill>
    <fill>
      <patternFill patternType="solid">
        <fgColor rgb="FF182951"/>
        <bgColor indexed="64"/>
      </patternFill>
    </fill>
    <fill>
      <patternFill patternType="solid">
        <fgColor rgb="FF97979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050"/>
        <bgColor indexed="64"/>
      </patternFill>
    </fill>
  </fills>
  <borders count="7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right style="thin">
        <color theme="1"/>
      </right>
      <top style="thin">
        <color indexed="64"/>
      </top>
      <bottom style="thin">
        <color indexed="64"/>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style="thin">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right/>
      <top/>
      <bottom style="double">
        <color theme="1"/>
      </bottom>
      <diagonal/>
    </border>
    <border>
      <left/>
      <right/>
      <top/>
      <bottom style="hair">
        <color theme="1"/>
      </bottom>
      <diagonal/>
    </border>
    <border>
      <left style="thin">
        <color theme="1"/>
      </left>
      <right style="thin">
        <color theme="1"/>
      </right>
      <top style="thin">
        <color theme="1"/>
      </top>
      <bottom style="thin">
        <color theme="1"/>
      </bottom>
      <diagonal/>
    </border>
    <border>
      <left style="thin">
        <color theme="0"/>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right>
      <top style="thin">
        <color theme="0"/>
      </top>
      <bottom style="thin">
        <color theme="0"/>
      </bottom>
      <diagonal/>
    </border>
    <border>
      <left style="thin">
        <color theme="0"/>
      </left>
      <right style="thin">
        <color theme="0"/>
      </right>
      <top/>
      <bottom style="thin">
        <color indexed="64"/>
      </bottom>
      <diagonal/>
    </border>
    <border>
      <left style="thin">
        <color indexed="64"/>
      </left>
      <right style="thin">
        <color indexed="64"/>
      </right>
      <top/>
      <bottom/>
      <diagonal/>
    </border>
  </borders>
  <cellStyleXfs count="7">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6" fillId="0" borderId="0" applyNumberFormat="0" applyFill="0" applyBorder="0" applyAlignment="0" applyProtection="0"/>
    <xf numFmtId="0" fontId="1" fillId="0" borderId="0"/>
    <xf numFmtId="9" fontId="1" fillId="0" borderId="0" applyFont="0" applyFill="0" applyBorder="0" applyAlignment="0" applyProtection="0"/>
  </cellStyleXfs>
  <cellXfs count="697">
    <xf numFmtId="0" fontId="0" fillId="0" borderId="0" xfId="0"/>
    <xf numFmtId="0" fontId="2" fillId="0" borderId="0" xfId="0" applyFont="1"/>
    <xf numFmtId="0" fontId="2" fillId="0" borderId="0" xfId="0" applyFont="1" applyAlignment="1">
      <alignment vertical="center"/>
    </xf>
    <xf numFmtId="0" fontId="6" fillId="0" borderId="0" xfId="0" applyFont="1" applyAlignment="1">
      <alignment vertical="center" wrapText="1"/>
    </xf>
    <xf numFmtId="165" fontId="7" fillId="0" borderId="9" xfId="1" applyNumberFormat="1" applyFont="1" applyFill="1" applyBorder="1" applyAlignment="1">
      <alignment horizontal="left" vertical="center" wrapText="1"/>
    </xf>
    <xf numFmtId="0" fontId="3" fillId="0" borderId="0" xfId="0" applyFont="1"/>
    <xf numFmtId="165" fontId="8" fillId="2" borderId="0" xfId="1" applyNumberFormat="1" applyFont="1" applyFill="1" applyBorder="1" applyAlignment="1">
      <alignment horizontal="center" vertical="center" wrapText="1"/>
    </xf>
    <xf numFmtId="165" fontId="11" fillId="0" borderId="0" xfId="1" applyNumberFormat="1" applyFont="1" applyFill="1" applyBorder="1" applyAlignment="1">
      <alignment horizontal="left"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165" fontId="13" fillId="2" borderId="0" xfId="1" applyNumberFormat="1" applyFont="1" applyFill="1" applyBorder="1" applyAlignment="1">
      <alignment horizontal="center" vertical="center" wrapText="1"/>
    </xf>
    <xf numFmtId="165" fontId="13" fillId="2" borderId="0" xfId="1" applyNumberFormat="1" applyFont="1" applyFill="1" applyBorder="1" applyAlignment="1">
      <alignment horizontal="left" vertical="center" wrapText="1"/>
    </xf>
    <xf numFmtId="165" fontId="13" fillId="2" borderId="1" xfId="1" applyNumberFormat="1" applyFont="1" applyFill="1" applyBorder="1" applyAlignment="1">
      <alignment horizontal="left" vertical="center" wrapText="1"/>
    </xf>
    <xf numFmtId="0" fontId="3" fillId="0" borderId="0" xfId="0" applyFont="1" applyAlignment="1">
      <alignment vertical="center"/>
    </xf>
    <xf numFmtId="0" fontId="4" fillId="0" borderId="0" xfId="0" applyFont="1" applyAlignment="1">
      <alignment horizontal="center" vertical="center"/>
    </xf>
    <xf numFmtId="165" fontId="7" fillId="0" borderId="0" xfId="1" applyNumberFormat="1" applyFont="1" applyFill="1" applyBorder="1" applyAlignment="1">
      <alignment horizontal="center" vertical="center" wrapText="1"/>
    </xf>
    <xf numFmtId="4" fontId="7" fillId="0" borderId="0" xfId="0" applyNumberFormat="1" applyFont="1" applyAlignment="1">
      <alignment vertical="center"/>
    </xf>
    <xf numFmtId="0" fontId="6" fillId="0" borderId="0" xfId="0" applyFont="1" applyAlignment="1">
      <alignment vertical="center"/>
    </xf>
    <xf numFmtId="0" fontId="12" fillId="0" borderId="1" xfId="0" applyFont="1" applyBorder="1" applyAlignment="1">
      <alignment vertical="center"/>
    </xf>
    <xf numFmtId="4" fontId="3" fillId="0" borderId="0" xfId="0" applyNumberFormat="1" applyFont="1" applyAlignment="1">
      <alignment horizontal="right" vertical="center"/>
    </xf>
    <xf numFmtId="0" fontId="12" fillId="0" borderId="0" xfId="0" applyFont="1" applyAlignment="1">
      <alignment vertical="center"/>
    </xf>
    <xf numFmtId="4" fontId="7" fillId="0"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3" fillId="2" borderId="0" xfId="1" applyNumberFormat="1" applyFont="1" applyFill="1" applyBorder="1" applyAlignment="1">
      <alignment horizontal="right" vertical="center"/>
    </xf>
    <xf numFmtId="4" fontId="12" fillId="0" borderId="0" xfId="1" applyNumberFormat="1" applyFont="1" applyAlignment="1">
      <alignment vertical="center"/>
    </xf>
    <xf numFmtId="2" fontId="3" fillId="0" borderId="0" xfId="0" applyNumberFormat="1" applyFont="1" applyAlignment="1">
      <alignment vertical="center"/>
    </xf>
    <xf numFmtId="165" fontId="1" fillId="0" borderId="0" xfId="1" applyNumberFormat="1" applyFont="1" applyFill="1" applyAlignment="1">
      <alignment horizontal="center" vertical="center"/>
    </xf>
    <xf numFmtId="4" fontId="3" fillId="0" borderId="0" xfId="0" applyNumberFormat="1" applyFont="1" applyAlignment="1">
      <alignment vertical="center"/>
    </xf>
    <xf numFmtId="4" fontId="3" fillId="0" borderId="1" xfId="0" applyNumberFormat="1" applyFont="1" applyBorder="1" applyAlignment="1">
      <alignment vertical="center"/>
    </xf>
    <xf numFmtId="0" fontId="6" fillId="0" borderId="0" xfId="1" applyNumberFormat="1" applyFont="1" applyFill="1" applyBorder="1" applyAlignment="1">
      <alignment vertical="center" wrapText="1"/>
    </xf>
    <xf numFmtId="0" fontId="6" fillId="0" borderId="0" xfId="1" applyNumberFormat="1" applyFont="1" applyFill="1" applyBorder="1" applyAlignment="1">
      <alignment horizontal="left" vertical="center" wrapText="1"/>
    </xf>
    <xf numFmtId="4" fontId="13" fillId="2" borderId="0" xfId="1" applyNumberFormat="1" applyFont="1" applyFill="1" applyBorder="1" applyAlignment="1">
      <alignment horizontal="center" vertical="center" wrapText="1"/>
    </xf>
    <xf numFmtId="0" fontId="5" fillId="0" borderId="12" xfId="0" applyFont="1" applyBorder="1" applyAlignment="1">
      <alignment horizontal="left" vertical="center"/>
    </xf>
    <xf numFmtId="0" fontId="5" fillId="0" borderId="12" xfId="0" applyFont="1" applyBorder="1" applyAlignment="1">
      <alignment horizontal="left" vertical="center" wrapText="1"/>
    </xf>
    <xf numFmtId="0" fontId="4" fillId="0" borderId="0" xfId="0" applyFont="1" applyAlignment="1">
      <alignment vertical="center"/>
    </xf>
    <xf numFmtId="165" fontId="3" fillId="0" borderId="0" xfId="1" applyNumberFormat="1" applyFont="1" applyFill="1" applyAlignment="1">
      <alignment horizontal="center" vertical="center"/>
    </xf>
    <xf numFmtId="0" fontId="3" fillId="0" borderId="0" xfId="0" applyFont="1" applyAlignment="1">
      <alignment vertical="center" wrapText="1"/>
    </xf>
    <xf numFmtId="0" fontId="24" fillId="0" borderId="0" xfId="0" applyFont="1" applyAlignment="1">
      <alignment vertical="center"/>
    </xf>
    <xf numFmtId="0" fontId="27" fillId="0" borderId="0" xfId="4" applyFont="1" applyAlignment="1">
      <alignment vertical="center"/>
    </xf>
    <xf numFmtId="0" fontId="28" fillId="0" borderId="0" xfId="0" applyFont="1" applyAlignment="1">
      <alignment vertical="center"/>
    </xf>
    <xf numFmtId="4" fontId="13" fillId="0" borderId="0" xfId="1" applyNumberFormat="1" applyFont="1" applyFill="1" applyBorder="1" applyAlignment="1">
      <alignment horizontal="right" vertical="center" wrapText="1"/>
    </xf>
    <xf numFmtId="165" fontId="10" fillId="5" borderId="11"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4" fontId="7" fillId="4" borderId="0" xfId="1" applyNumberFormat="1" applyFont="1" applyFill="1" applyBorder="1" applyAlignment="1">
      <alignment horizontal="right" vertical="center" wrapText="1"/>
    </xf>
    <xf numFmtId="165" fontId="11" fillId="4" borderId="0" xfId="1" applyNumberFormat="1" applyFont="1" applyFill="1" applyBorder="1" applyAlignment="1">
      <alignment horizontal="center"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165" fontId="5" fillId="5" borderId="14" xfId="1" applyNumberFormat="1" applyFont="1" applyFill="1" applyBorder="1" applyAlignment="1">
      <alignment horizontal="center" vertical="center" wrapText="1"/>
    </xf>
    <xf numFmtId="165" fontId="5" fillId="5" borderId="11" xfId="1" applyNumberFormat="1" applyFont="1" applyFill="1" applyBorder="1" applyAlignment="1">
      <alignment horizontal="center" vertical="center" wrapText="1"/>
    </xf>
    <xf numFmtId="0" fontId="12" fillId="4" borderId="0" xfId="0" applyFont="1" applyFill="1" applyAlignment="1">
      <alignment vertical="center"/>
    </xf>
    <xf numFmtId="4" fontId="7" fillId="3" borderId="0" xfId="1" applyNumberFormat="1" applyFont="1" applyFill="1" applyBorder="1" applyAlignment="1">
      <alignment horizontal="right" vertical="center" wrapText="1"/>
    </xf>
    <xf numFmtId="0" fontId="11" fillId="3" borderId="0" xfId="0" applyFont="1" applyFill="1" applyAlignment="1">
      <alignment vertical="center"/>
    </xf>
    <xf numFmtId="4" fontId="6" fillId="3" borderId="0" xfId="0" applyNumberFormat="1" applyFont="1" applyFill="1" applyAlignment="1">
      <alignment horizontal="right" vertical="center"/>
    </xf>
    <xf numFmtId="164" fontId="3" fillId="0" borderId="0" xfId="1" applyFont="1" applyAlignment="1">
      <alignment vertical="center"/>
    </xf>
    <xf numFmtId="0" fontId="6" fillId="0" borderId="10" xfId="1" applyNumberFormat="1" applyFont="1" applyFill="1" applyBorder="1" applyAlignment="1">
      <alignment horizontal="left" vertical="center" wrapText="1"/>
    </xf>
    <xf numFmtId="0" fontId="3" fillId="0" borderId="15" xfId="1" applyNumberFormat="1" applyFont="1" applyFill="1" applyBorder="1" applyAlignment="1">
      <alignment horizontal="left" vertical="center" wrapText="1"/>
    </xf>
    <xf numFmtId="0" fontId="3" fillId="0" borderId="25" xfId="1" applyNumberFormat="1" applyFont="1" applyFill="1" applyBorder="1" applyAlignment="1">
      <alignment horizontal="left" vertical="center" wrapText="1"/>
    </xf>
    <xf numFmtId="0" fontId="6" fillId="0" borderId="47" xfId="0" applyFont="1" applyBorder="1" applyAlignment="1">
      <alignment vertical="center"/>
    </xf>
    <xf numFmtId="0" fontId="3" fillId="0" borderId="48" xfId="0" applyFont="1" applyBorder="1" applyAlignment="1">
      <alignment vertical="center"/>
    </xf>
    <xf numFmtId="0" fontId="3" fillId="0" borderId="47" xfId="0" applyFont="1" applyBorder="1" applyAlignment="1">
      <alignment vertical="center"/>
    </xf>
    <xf numFmtId="0" fontId="3" fillId="0" borderId="23" xfId="0" applyFont="1" applyBorder="1" applyAlignment="1">
      <alignment vertical="center"/>
    </xf>
    <xf numFmtId="0" fontId="3" fillId="0" borderId="17" xfId="0" applyFont="1" applyBorder="1" applyAlignment="1">
      <alignment vertical="center"/>
    </xf>
    <xf numFmtId="0" fontId="3" fillId="0" borderId="22" xfId="0" applyFont="1" applyBorder="1" applyAlignment="1">
      <alignment vertical="center"/>
    </xf>
    <xf numFmtId="165" fontId="5" fillId="2" borderId="0" xfId="1" applyNumberFormat="1" applyFont="1" applyFill="1" applyBorder="1" applyAlignment="1">
      <alignment horizontal="center" vertical="center" wrapText="1"/>
    </xf>
    <xf numFmtId="165" fontId="12" fillId="0" borderId="1" xfId="1" applyNumberFormat="1" applyFont="1" applyFill="1" applyBorder="1" applyAlignment="1">
      <alignment horizontal="left" vertical="center" wrapText="1"/>
    </xf>
    <xf numFmtId="0" fontId="11" fillId="0" borderId="0" xfId="0" applyFont="1" applyAlignment="1">
      <alignment vertical="center"/>
    </xf>
    <xf numFmtId="4" fontId="6" fillId="0" borderId="0" xfId="0" applyNumberFormat="1" applyFont="1" applyAlignment="1">
      <alignment horizontal="right" vertical="center"/>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3" fillId="0" borderId="0" xfId="0" applyFont="1" applyAlignment="1">
      <alignment horizontal="left" vertical="top"/>
    </xf>
    <xf numFmtId="0" fontId="3" fillId="0" borderId="1" xfId="0" applyFont="1" applyBorder="1" applyAlignment="1">
      <alignment horizontal="left" vertical="top"/>
    </xf>
    <xf numFmtId="0" fontId="3" fillId="0" borderId="6" xfId="0" applyFont="1" applyBorder="1" applyAlignment="1">
      <alignment horizontal="left" vertical="top"/>
    </xf>
    <xf numFmtId="0" fontId="5" fillId="4" borderId="25" xfId="1" applyNumberFormat="1" applyFont="1" applyFill="1" applyBorder="1" applyAlignment="1">
      <alignment vertical="center" wrapText="1"/>
    </xf>
    <xf numFmtId="0" fontId="5" fillId="5" borderId="31" xfId="0" applyFont="1" applyFill="1" applyBorder="1" applyAlignment="1">
      <alignment horizontal="left" vertical="center" wrapText="1"/>
    </xf>
    <xf numFmtId="4" fontId="6" fillId="3" borderId="1" xfId="0" applyNumberFormat="1" applyFont="1" applyFill="1" applyBorder="1" applyAlignment="1">
      <alignment horizontal="right" vertical="center"/>
    </xf>
    <xf numFmtId="165" fontId="37" fillId="5" borderId="14" xfId="4" applyNumberFormat="1" applyFont="1" applyFill="1" applyBorder="1" applyAlignment="1">
      <alignment horizontal="center" vertical="center" wrapText="1"/>
    </xf>
    <xf numFmtId="4" fontId="15" fillId="0" borderId="15" xfId="0" applyNumberFormat="1" applyFont="1" applyBorder="1" applyAlignment="1">
      <alignment vertical="center"/>
    </xf>
    <xf numFmtId="165" fontId="13" fillId="0" borderId="0" xfId="1" applyNumberFormat="1" applyFont="1" applyFill="1" applyBorder="1" applyAlignment="1">
      <alignment horizontal="left" vertical="center" wrapText="1"/>
    </xf>
    <xf numFmtId="0" fontId="13" fillId="0" borderId="0" xfId="0" applyFont="1" applyAlignment="1">
      <alignment vertical="center"/>
    </xf>
    <xf numFmtId="0" fontId="5" fillId="5" borderId="51" xfId="0" applyFont="1" applyFill="1" applyBorder="1" applyAlignment="1">
      <alignment horizontal="left" vertical="center"/>
    </xf>
    <xf numFmtId="0" fontId="5" fillId="5" borderId="52" xfId="0" applyFont="1" applyFill="1" applyBorder="1" applyAlignment="1">
      <alignment horizontal="left" vertical="center" wrapText="1"/>
    </xf>
    <xf numFmtId="0" fontId="6" fillId="0" borderId="10" xfId="0" applyFont="1" applyBorder="1" applyAlignment="1">
      <alignment vertical="center"/>
    </xf>
    <xf numFmtId="0" fontId="5" fillId="5" borderId="53" xfId="0" applyFont="1" applyFill="1" applyBorder="1" applyAlignment="1">
      <alignment horizontal="left" vertical="center"/>
    </xf>
    <xf numFmtId="4" fontId="6" fillId="0" borderId="62" xfId="0" applyNumberFormat="1" applyFont="1" applyBorder="1" applyAlignment="1">
      <alignment vertical="center"/>
    </xf>
    <xf numFmtId="4" fontId="3" fillId="0" borderId="62" xfId="0" applyNumberFormat="1" applyFont="1" applyBorder="1" applyAlignment="1">
      <alignment vertical="center"/>
    </xf>
    <xf numFmtId="4" fontId="3" fillId="0" borderId="48" xfId="0" applyNumberFormat="1" applyFont="1" applyBorder="1" applyAlignment="1">
      <alignment vertical="center"/>
    </xf>
    <xf numFmtId="4" fontId="3" fillId="0" borderId="61" xfId="0" applyNumberFormat="1" applyFont="1" applyBorder="1" applyAlignment="1">
      <alignment vertical="center"/>
    </xf>
    <xf numFmtId="9" fontId="6" fillId="0" borderId="63" xfId="6" applyFont="1" applyBorder="1" applyAlignme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2" xfId="0" applyFont="1" applyBorder="1" applyAlignment="1">
      <alignment vertical="center"/>
    </xf>
    <xf numFmtId="0" fontId="21" fillId="5" borderId="2" xfId="0" applyFont="1" applyFill="1" applyBorder="1" applyAlignment="1">
      <alignment horizontal="center" vertical="center"/>
    </xf>
    <xf numFmtId="165" fontId="5" fillId="5" borderId="0" xfId="1" applyNumberFormat="1" applyFont="1" applyFill="1" applyBorder="1" applyAlignment="1">
      <alignment horizontal="center" vertical="center" wrapText="1"/>
    </xf>
    <xf numFmtId="0" fontId="19" fillId="0" borderId="0" xfId="1" applyNumberFormat="1" applyFont="1" applyFill="1" applyBorder="1" applyAlignment="1">
      <alignment horizontal="center" vertical="center" wrapText="1"/>
    </xf>
    <xf numFmtId="165" fontId="19" fillId="0" borderId="0" xfId="1" applyNumberFormat="1" applyFont="1" applyFill="1" applyBorder="1" applyAlignment="1">
      <alignment horizontal="center" vertical="center" wrapText="1"/>
    </xf>
    <xf numFmtId="0" fontId="19" fillId="0" borderId="0" xfId="0" applyFont="1" applyAlignment="1">
      <alignment vertical="center"/>
    </xf>
    <xf numFmtId="4" fontId="40" fillId="0" borderId="0" xfId="0" applyNumberFormat="1" applyFont="1" applyAlignment="1">
      <alignment horizontal="right" vertical="center"/>
    </xf>
    <xf numFmtId="0" fontId="42" fillId="0" borderId="0" xfId="0" applyFont="1" applyAlignment="1">
      <alignment vertical="center"/>
    </xf>
    <xf numFmtId="164" fontId="3" fillId="0" borderId="0" xfId="0" applyNumberFormat="1" applyFont="1" applyAlignment="1">
      <alignment vertical="center"/>
    </xf>
    <xf numFmtId="4" fontId="14" fillId="0" borderId="0" xfId="0" applyNumberFormat="1" applyFont="1" applyAlignment="1">
      <alignment vertical="center"/>
    </xf>
    <xf numFmtId="4" fontId="6" fillId="3" borderId="44" xfId="0" applyNumberFormat="1" applyFont="1" applyFill="1" applyBorder="1" applyAlignment="1">
      <alignment horizontal="right" vertical="center"/>
    </xf>
    <xf numFmtId="4" fontId="44" fillId="0" borderId="15" xfId="0" applyNumberFormat="1" applyFont="1" applyBorder="1" applyAlignment="1">
      <alignment horizontal="left" vertical="center"/>
    </xf>
    <xf numFmtId="4" fontId="36" fillId="0" borderId="64" xfId="1" applyNumberFormat="1" applyFont="1" applyBorder="1" applyAlignment="1">
      <alignment horizontal="center" vertical="center"/>
    </xf>
    <xf numFmtId="0" fontId="6" fillId="0" borderId="47" xfId="0" applyFont="1" applyBorder="1" applyAlignment="1">
      <alignment horizontal="center" vertical="center" wrapText="1"/>
    </xf>
    <xf numFmtId="165" fontId="5" fillId="5" borderId="44" xfId="1" applyNumberFormat="1" applyFont="1" applyFill="1" applyBorder="1" applyAlignment="1">
      <alignment horizontal="center" vertical="center" wrapText="1"/>
    </xf>
    <xf numFmtId="0" fontId="42" fillId="0" borderId="0" xfId="0" applyFont="1" applyAlignment="1">
      <alignment horizontal="left" vertical="center"/>
    </xf>
    <xf numFmtId="165" fontId="13" fillId="2" borderId="0" xfId="1" applyNumberFormat="1" applyFont="1" applyFill="1" applyBorder="1" applyAlignment="1">
      <alignment horizontal="left" vertical="center"/>
    </xf>
    <xf numFmtId="165" fontId="13" fillId="2" borderId="1" xfId="1" applyNumberFormat="1" applyFont="1" applyFill="1" applyBorder="1" applyAlignment="1">
      <alignment horizontal="left" vertical="center"/>
    </xf>
    <xf numFmtId="165" fontId="13" fillId="2" borderId="65" xfId="1" applyNumberFormat="1" applyFont="1" applyFill="1" applyBorder="1" applyAlignment="1">
      <alignment horizontal="left" vertical="center"/>
    </xf>
    <xf numFmtId="0" fontId="21" fillId="5" borderId="5" xfId="0" applyFont="1" applyFill="1" applyBorder="1" applyAlignment="1">
      <alignment horizontal="center" vertical="center" wrapText="1"/>
    </xf>
    <xf numFmtId="0" fontId="28" fillId="3" borderId="2" xfId="0" applyFont="1" applyFill="1" applyBorder="1" applyAlignment="1">
      <alignment vertical="center" wrapText="1"/>
    </xf>
    <xf numFmtId="0" fontId="40" fillId="2" borderId="0" xfId="0" applyFont="1" applyFill="1" applyAlignment="1">
      <alignment vertical="center"/>
    </xf>
    <xf numFmtId="0" fontId="22" fillId="0" borderId="0" xfId="0" applyFont="1" applyAlignment="1">
      <alignment vertical="center"/>
    </xf>
    <xf numFmtId="4" fontId="44" fillId="0" borderId="0" xfId="0" applyNumberFormat="1" applyFont="1" applyAlignment="1">
      <alignment horizontal="left" vertical="center"/>
    </xf>
    <xf numFmtId="4" fontId="15" fillId="0" borderId="0" xfId="0" applyNumberFormat="1" applyFont="1" applyAlignment="1">
      <alignment vertical="center"/>
    </xf>
    <xf numFmtId="165" fontId="11" fillId="6" borderId="0" xfId="1" applyNumberFormat="1" applyFont="1" applyFill="1" applyBorder="1" applyAlignment="1">
      <alignment horizontal="left" vertical="center"/>
    </xf>
    <xf numFmtId="165" fontId="11" fillId="6" borderId="0" xfId="1" applyNumberFormat="1" applyFont="1" applyFill="1" applyBorder="1" applyAlignment="1">
      <alignment horizontal="left" vertical="center" wrapText="1"/>
    </xf>
    <xf numFmtId="4" fontId="7" fillId="6" borderId="0" xfId="1" applyNumberFormat="1" applyFont="1" applyFill="1" applyBorder="1" applyAlignment="1">
      <alignment horizontal="right" vertical="center" wrapText="1"/>
    </xf>
    <xf numFmtId="0" fontId="19" fillId="0" borderId="1" xfId="1" applyNumberFormat="1" applyFont="1" applyFill="1" applyBorder="1" applyAlignment="1">
      <alignment horizontal="center" vertical="center" wrapText="1"/>
    </xf>
    <xf numFmtId="0" fontId="42" fillId="0" borderId="1" xfId="0" applyFont="1" applyBorder="1" applyAlignment="1">
      <alignment vertical="center"/>
    </xf>
    <xf numFmtId="4" fontId="3" fillId="2" borderId="1" xfId="1" applyNumberFormat="1" applyFont="1" applyFill="1" applyBorder="1" applyAlignment="1">
      <alignment horizontal="right" vertical="center"/>
    </xf>
    <xf numFmtId="0" fontId="3" fillId="0" borderId="66" xfId="0" applyFont="1" applyBorder="1" applyAlignment="1">
      <alignment vertical="center" wrapText="1"/>
    </xf>
    <xf numFmtId="0" fontId="40" fillId="0" borderId="2" xfId="0" applyFont="1" applyBorder="1" applyAlignment="1">
      <alignment vertical="center" wrapText="1"/>
    </xf>
    <xf numFmtId="0" fontId="11" fillId="3" borderId="0" xfId="0" applyFont="1" applyFill="1" applyAlignment="1">
      <alignment horizontal="center" vertical="center"/>
    </xf>
    <xf numFmtId="165" fontId="7" fillId="4" borderId="0" xfId="1" applyNumberFormat="1" applyFont="1" applyFill="1" applyBorder="1" applyAlignment="1">
      <alignment horizontal="left" vertical="center" wrapText="1"/>
    </xf>
    <xf numFmtId="4" fontId="14" fillId="0" borderId="0" xfId="0" applyNumberFormat="1" applyFont="1" applyAlignment="1">
      <alignment horizontal="left" vertical="center"/>
    </xf>
    <xf numFmtId="0" fontId="6" fillId="0" borderId="0" xfId="0" applyFont="1" applyAlignment="1">
      <alignment horizontal="left" vertical="center" wrapText="1"/>
    </xf>
    <xf numFmtId="0" fontId="50" fillId="0" borderId="0" xfId="0" applyFont="1" applyAlignment="1">
      <alignment vertical="center"/>
    </xf>
    <xf numFmtId="0" fontId="49" fillId="0" borderId="0" xfId="0" applyFont="1" applyAlignment="1">
      <alignment vertical="center"/>
    </xf>
    <xf numFmtId="0" fontId="49" fillId="0" borderId="0" xfId="1" applyNumberFormat="1" applyFont="1" applyAlignment="1">
      <alignment vertical="center"/>
    </xf>
    <xf numFmtId="0" fontId="51" fillId="0" borderId="0" xfId="0" applyFont="1"/>
    <xf numFmtId="165" fontId="48" fillId="2" borderId="0" xfId="1" applyNumberFormat="1" applyFont="1" applyFill="1" applyBorder="1" applyAlignment="1">
      <alignment horizontal="left" vertical="center"/>
    </xf>
    <xf numFmtId="0" fontId="40" fillId="0" borderId="0" xfId="0" applyFont="1" applyAlignment="1">
      <alignment vertical="center"/>
    </xf>
    <xf numFmtId="0" fontId="25"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39" fillId="0" borderId="0" xfId="0" applyFont="1" applyAlignment="1">
      <alignment vertical="center"/>
    </xf>
    <xf numFmtId="4" fontId="40" fillId="0" borderId="0" xfId="1" applyNumberFormat="1" applyFont="1" applyFill="1" applyBorder="1" applyAlignment="1">
      <alignment horizontal="right" vertical="center" wrapText="1"/>
    </xf>
    <xf numFmtId="0" fontId="39" fillId="0" borderId="0" xfId="0" applyFont="1"/>
    <xf numFmtId="0" fontId="7" fillId="0" borderId="0" xfId="1" applyNumberFormat="1" applyFont="1" applyFill="1" applyBorder="1" applyAlignment="1">
      <alignment horizontal="left" vertical="center" wrapText="1"/>
    </xf>
    <xf numFmtId="0" fontId="7" fillId="0" borderId="0" xfId="0" applyFont="1" applyAlignment="1">
      <alignment vertical="center"/>
    </xf>
    <xf numFmtId="0" fontId="13" fillId="4" borderId="0" xfId="0" applyFont="1" applyFill="1" applyAlignment="1">
      <alignment vertical="center"/>
    </xf>
    <xf numFmtId="165" fontId="14" fillId="0" borderId="0" xfId="1" applyNumberFormat="1" applyFont="1" applyFill="1" applyBorder="1" applyAlignment="1">
      <alignment horizontal="left" vertical="center" wrapText="1"/>
    </xf>
    <xf numFmtId="0" fontId="14" fillId="0" borderId="0" xfId="0" applyFont="1" applyAlignment="1">
      <alignment vertical="center"/>
    </xf>
    <xf numFmtId="0" fontId="11" fillId="0" borderId="0" xfId="1" applyNumberFormat="1" applyFont="1" applyFill="1" applyBorder="1" applyAlignment="1">
      <alignment horizontal="center" vertical="center" wrapText="1"/>
    </xf>
    <xf numFmtId="4" fontId="13" fillId="0" borderId="0" xfId="1" applyNumberFormat="1" applyFont="1" applyAlignment="1">
      <alignment vertical="center"/>
    </xf>
    <xf numFmtId="0" fontId="7" fillId="0" borderId="0" xfId="0" applyFont="1" applyAlignment="1">
      <alignment horizontal="center" vertical="center"/>
    </xf>
    <xf numFmtId="0" fontId="53" fillId="0" borderId="0" xfId="0" applyFont="1" applyAlignment="1">
      <alignment vertical="center"/>
    </xf>
    <xf numFmtId="165" fontId="11" fillId="2" borderId="0" xfId="1" applyNumberFormat="1" applyFont="1" applyFill="1" applyBorder="1" applyAlignment="1">
      <alignment horizontal="center" vertical="center" wrapText="1"/>
    </xf>
    <xf numFmtId="4" fontId="7" fillId="0" borderId="0" xfId="0" applyNumberFormat="1" applyFont="1" applyAlignment="1">
      <alignment horizontal="right" vertical="center"/>
    </xf>
    <xf numFmtId="165" fontId="40" fillId="0" borderId="0" xfId="1" applyNumberFormat="1" applyFont="1" applyFill="1" applyAlignment="1">
      <alignment horizontal="center" vertical="center"/>
    </xf>
    <xf numFmtId="4" fontId="7" fillId="3" borderId="0" xfId="0" applyNumberFormat="1" applyFont="1" applyFill="1" applyAlignment="1">
      <alignment horizontal="right" vertical="center"/>
    </xf>
    <xf numFmtId="165" fontId="7" fillId="2" borderId="0" xfId="1" applyNumberFormat="1" applyFont="1" applyFill="1" applyBorder="1" applyAlignment="1">
      <alignment horizontal="center" vertical="center" wrapText="1"/>
    </xf>
    <xf numFmtId="4" fontId="7" fillId="3" borderId="44" xfId="0" applyNumberFormat="1" applyFont="1" applyFill="1" applyBorder="1" applyAlignment="1">
      <alignment horizontal="right" vertical="center"/>
    </xf>
    <xf numFmtId="0" fontId="52" fillId="0" borderId="0" xfId="0" applyFont="1"/>
    <xf numFmtId="165" fontId="5" fillId="5" borderId="12" xfId="1" applyNumberFormat="1" applyFont="1" applyFill="1" applyBorder="1" applyAlignment="1">
      <alignment horizontal="center" vertical="center" wrapText="1"/>
    </xf>
    <xf numFmtId="165" fontId="5" fillId="5" borderId="73" xfId="1" applyNumberFormat="1" applyFont="1" applyFill="1" applyBorder="1" applyAlignment="1">
      <alignment horizontal="center" vertical="center" wrapText="1"/>
    </xf>
    <xf numFmtId="165" fontId="49" fillId="0" borderId="0" xfId="1" applyNumberFormat="1" applyFont="1" applyFill="1" applyAlignment="1">
      <alignment horizontal="left" vertical="center"/>
    </xf>
    <xf numFmtId="165" fontId="50" fillId="2" borderId="0" xfId="1" applyNumberFormat="1" applyFont="1" applyFill="1" applyBorder="1" applyAlignment="1">
      <alignment horizontal="left" vertical="center"/>
    </xf>
    <xf numFmtId="164" fontId="6" fillId="7" borderId="5" xfId="1" applyFont="1" applyFill="1" applyBorder="1" applyAlignment="1">
      <alignment vertical="center"/>
    </xf>
    <xf numFmtId="4" fontId="6" fillId="7" borderId="5" xfId="0" applyNumberFormat="1" applyFont="1" applyFill="1" applyBorder="1" applyAlignment="1">
      <alignment vertical="center"/>
    </xf>
    <xf numFmtId="4" fontId="6" fillId="7" borderId="7" xfId="0" applyNumberFormat="1" applyFont="1" applyFill="1" applyBorder="1" applyAlignment="1">
      <alignment vertical="center"/>
    </xf>
    <xf numFmtId="165" fontId="5" fillId="5" borderId="0" xfId="1" applyNumberFormat="1" applyFont="1" applyFill="1" applyBorder="1" applyAlignment="1">
      <alignment horizontal="left" vertical="center"/>
    </xf>
    <xf numFmtId="0" fontId="3" fillId="0" borderId="2" xfId="0" applyFont="1" applyBorder="1" applyAlignment="1">
      <alignment vertical="center" wrapText="1"/>
    </xf>
    <xf numFmtId="0" fontId="56" fillId="0" borderId="0" xfId="0" applyFont="1" applyAlignment="1">
      <alignment vertical="center"/>
    </xf>
    <xf numFmtId="0" fontId="48" fillId="0" borderId="0" xfId="0" applyFont="1" applyAlignment="1">
      <alignment vertical="center"/>
    </xf>
    <xf numFmtId="0" fontId="40" fillId="0" borderId="66" xfId="0" applyFont="1" applyBorder="1" applyAlignment="1">
      <alignment vertical="center" wrapText="1"/>
    </xf>
    <xf numFmtId="0" fontId="21" fillId="0" borderId="0" xfId="0" applyFont="1" applyAlignment="1">
      <alignment horizontal="center" vertical="center" wrapText="1"/>
    </xf>
    <xf numFmtId="0" fontId="25" fillId="0" borderId="0" xfId="0" applyFont="1" applyAlignment="1">
      <alignment horizontal="left" vertical="center" wrapText="1"/>
    </xf>
    <xf numFmtId="0" fontId="23" fillId="0" borderId="0" xfId="0" applyFont="1" applyAlignment="1">
      <alignment horizontal="left" vertical="top" wrapText="1"/>
    </xf>
    <xf numFmtId="0" fontId="3" fillId="0" borderId="0" xfId="0" applyFont="1" applyAlignment="1">
      <alignment horizontal="left" vertical="top" wrapText="1"/>
    </xf>
    <xf numFmtId="0" fontId="59" fillId="0" borderId="0" xfId="0" applyFont="1" applyAlignment="1">
      <alignment vertical="center"/>
    </xf>
    <xf numFmtId="0" fontId="6" fillId="0" borderId="5" xfId="0" applyFont="1" applyBorder="1" applyAlignment="1">
      <alignment vertical="center"/>
    </xf>
    <xf numFmtId="0" fontId="6" fillId="0" borderId="25" xfId="0" applyFont="1" applyBorder="1" applyAlignment="1">
      <alignment vertical="center"/>
    </xf>
    <xf numFmtId="0" fontId="6" fillId="0" borderId="6" xfId="0" applyFont="1" applyBorder="1" applyAlignment="1">
      <alignment vertical="center"/>
    </xf>
    <xf numFmtId="0" fontId="3" fillId="0" borderId="6" xfId="0" applyFont="1" applyBorder="1" applyAlignment="1">
      <alignment vertical="center"/>
    </xf>
    <xf numFmtId="0" fontId="6" fillId="0" borderId="7" xfId="0" applyFont="1" applyBorder="1" applyAlignment="1">
      <alignment vertical="center"/>
    </xf>
    <xf numFmtId="0" fontId="27" fillId="0" borderId="8" xfId="4" applyFont="1" applyFill="1" applyBorder="1"/>
    <xf numFmtId="0" fontId="60" fillId="2" borderId="0" xfId="0" applyFont="1" applyFill="1" applyAlignment="1">
      <alignment vertical="center"/>
    </xf>
    <xf numFmtId="0" fontId="59" fillId="0" borderId="3" xfId="0" applyFont="1" applyBorder="1" applyAlignment="1">
      <alignment horizontal="center" vertical="center" wrapText="1"/>
    </xf>
    <xf numFmtId="0" fontId="3" fillId="0" borderId="72" xfId="0" applyFont="1" applyBorder="1" applyAlignment="1">
      <alignment horizontal="center" vertical="center"/>
    </xf>
    <xf numFmtId="0" fontId="3" fillId="0" borderId="75" xfId="0" applyFont="1" applyBorder="1" applyAlignment="1">
      <alignment horizontal="center" vertical="center"/>
    </xf>
    <xf numFmtId="0" fontId="3" fillId="0" borderId="49" xfId="0" applyFont="1" applyBorder="1" applyAlignment="1">
      <alignment horizontal="center" vertical="center"/>
    </xf>
    <xf numFmtId="0" fontId="6" fillId="0" borderId="75" xfId="0" applyFont="1" applyBorder="1" applyAlignment="1">
      <alignment horizontal="center" vertical="center"/>
    </xf>
    <xf numFmtId="4" fontId="3" fillId="0" borderId="0" xfId="0" applyNumberFormat="1" applyFont="1" applyAlignment="1" applyProtection="1">
      <alignment horizontal="right" vertical="center"/>
      <protection locked="0"/>
    </xf>
    <xf numFmtId="4" fontId="12" fillId="0" borderId="0" xfId="1" applyNumberFormat="1" applyFont="1" applyFill="1" applyBorder="1" applyAlignment="1" applyProtection="1">
      <alignment horizontal="right" vertical="center" wrapText="1"/>
      <protection locked="0"/>
    </xf>
    <xf numFmtId="0" fontId="6" fillId="0" borderId="12" xfId="0" applyFont="1" applyBorder="1" applyAlignment="1">
      <alignment horizontal="left" vertical="center"/>
    </xf>
    <xf numFmtId="0" fontId="6" fillId="0" borderId="12" xfId="0" applyFont="1" applyBorder="1" applyAlignment="1">
      <alignment horizontal="left" vertical="center" wrapText="1"/>
    </xf>
    <xf numFmtId="165" fontId="4" fillId="2" borderId="0" xfId="1" applyNumberFormat="1" applyFont="1" applyFill="1" applyBorder="1" applyAlignment="1" applyProtection="1">
      <alignment horizontal="center" vertical="center" wrapText="1"/>
    </xf>
    <xf numFmtId="165" fontId="5" fillId="5" borderId="14" xfId="1" applyNumberFormat="1" applyFont="1" applyFill="1" applyBorder="1" applyAlignment="1" applyProtection="1">
      <alignment horizontal="center" vertical="center" wrapText="1"/>
    </xf>
    <xf numFmtId="165" fontId="19" fillId="0" borderId="0" xfId="1" applyNumberFormat="1" applyFont="1" applyFill="1" applyBorder="1" applyAlignment="1" applyProtection="1">
      <alignment horizontal="left" vertical="center" wrapText="1"/>
    </xf>
    <xf numFmtId="165" fontId="19" fillId="0" borderId="0" xfId="1" applyNumberFormat="1" applyFont="1" applyFill="1" applyBorder="1" applyAlignment="1" applyProtection="1">
      <alignment horizontal="center" vertical="center" wrapText="1"/>
    </xf>
    <xf numFmtId="3" fontId="19" fillId="0" borderId="0" xfId="1" applyNumberFormat="1" applyFont="1" applyFill="1" applyBorder="1" applyAlignment="1" applyProtection="1">
      <alignment horizontal="right" vertical="center" wrapText="1"/>
    </xf>
    <xf numFmtId="0" fontId="19" fillId="3" borderId="0" xfId="0" applyFont="1" applyFill="1" applyAlignment="1">
      <alignment horizontal="left" vertical="center"/>
    </xf>
    <xf numFmtId="165" fontId="12" fillId="3" borderId="0" xfId="1" applyNumberFormat="1" applyFont="1" applyFill="1" applyBorder="1" applyAlignment="1" applyProtection="1">
      <alignment horizontal="left" vertical="center"/>
    </xf>
    <xf numFmtId="3" fontId="12" fillId="3" borderId="0" xfId="1" applyNumberFormat="1" applyFont="1" applyFill="1" applyBorder="1" applyAlignment="1" applyProtection="1">
      <alignment horizontal="right" vertical="center" wrapText="1"/>
    </xf>
    <xf numFmtId="3" fontId="19" fillId="3" borderId="0" xfId="1" applyNumberFormat="1" applyFont="1" applyFill="1" applyBorder="1" applyAlignment="1" applyProtection="1">
      <alignment horizontal="right" vertical="center" wrapText="1"/>
    </xf>
    <xf numFmtId="0" fontId="12" fillId="0" borderId="0" xfId="0" applyFont="1" applyAlignment="1">
      <alignment horizontal="left" vertical="center" wrapText="1"/>
    </xf>
    <xf numFmtId="165" fontId="12" fillId="0" borderId="0" xfId="1" applyNumberFormat="1" applyFont="1" applyFill="1" applyBorder="1" applyAlignment="1" applyProtection="1">
      <alignment horizontal="center" vertical="center"/>
    </xf>
    <xf numFmtId="0" fontId="12" fillId="0" borderId="0" xfId="0" applyFont="1" applyAlignment="1">
      <alignment horizontal="left" vertical="center"/>
    </xf>
    <xf numFmtId="165" fontId="12" fillId="3" borderId="0" xfId="1" applyNumberFormat="1" applyFont="1" applyFill="1" applyBorder="1" applyAlignment="1" applyProtection="1">
      <alignment horizontal="center" vertical="center"/>
    </xf>
    <xf numFmtId="0" fontId="3" fillId="0" borderId="0" xfId="0" applyFont="1" applyAlignment="1">
      <alignment vertical="top"/>
    </xf>
    <xf numFmtId="165" fontId="3" fillId="0" borderId="0" xfId="1" applyNumberFormat="1" applyFont="1" applyFill="1" applyAlignment="1" applyProtection="1">
      <alignment horizontal="left" vertical="center" wrapText="1"/>
    </xf>
    <xf numFmtId="165" fontId="3" fillId="0" borderId="0" xfId="1" applyNumberFormat="1" applyFont="1" applyFill="1" applyAlignment="1" applyProtection="1">
      <alignment horizontal="left" vertical="center"/>
    </xf>
    <xf numFmtId="4" fontId="19" fillId="4" borderId="0" xfId="1" applyNumberFormat="1" applyFont="1" applyFill="1" applyBorder="1" applyAlignment="1" applyProtection="1">
      <alignment horizontal="right" vertical="center" wrapText="1"/>
    </xf>
    <xf numFmtId="4" fontId="19" fillId="0" borderId="0" xfId="1" applyNumberFormat="1" applyFont="1" applyFill="1" applyBorder="1" applyAlignment="1" applyProtection="1">
      <alignment horizontal="right" vertical="center" wrapText="1"/>
    </xf>
    <xf numFmtId="4" fontId="19" fillId="3" borderId="0" xfId="1" applyNumberFormat="1" applyFont="1" applyFill="1" applyBorder="1" applyAlignment="1" applyProtection="1">
      <alignment horizontal="right" vertical="center" wrapText="1"/>
    </xf>
    <xf numFmtId="4" fontId="12" fillId="0" borderId="0" xfId="1" applyNumberFormat="1" applyFont="1" applyFill="1" applyBorder="1" applyAlignment="1" applyProtection="1">
      <alignment horizontal="right" vertical="center" wrapText="1"/>
    </xf>
    <xf numFmtId="4" fontId="19" fillId="0" borderId="1" xfId="1" applyNumberFormat="1" applyFont="1" applyFill="1" applyBorder="1" applyAlignment="1" applyProtection="1">
      <alignment horizontal="right" vertical="center" wrapText="1"/>
    </xf>
    <xf numFmtId="0" fontId="6" fillId="0" borderId="0" xfId="1" applyNumberFormat="1" applyFont="1" applyFill="1" applyBorder="1" applyAlignment="1" applyProtection="1">
      <alignment horizontal="left" vertical="center" wrapText="1"/>
    </xf>
    <xf numFmtId="165" fontId="5" fillId="5" borderId="11" xfId="1" applyNumberFormat="1" applyFont="1" applyFill="1" applyBorder="1" applyAlignment="1" applyProtection="1">
      <alignment horizontal="center" vertical="center" wrapText="1"/>
    </xf>
    <xf numFmtId="4" fontId="6" fillId="4" borderId="0" xfId="1" applyNumberFormat="1" applyFont="1" applyFill="1" applyBorder="1" applyAlignment="1" applyProtection="1">
      <alignment horizontal="right" vertical="center" wrapText="1"/>
    </xf>
    <xf numFmtId="2" fontId="19" fillId="4" borderId="0" xfId="1" applyNumberFormat="1" applyFont="1" applyFill="1" applyBorder="1" applyAlignment="1" applyProtection="1">
      <alignment horizontal="center" vertical="center" wrapText="1"/>
    </xf>
    <xf numFmtId="165" fontId="12" fillId="2" borderId="0" xfId="1" applyNumberFormat="1" applyFont="1" applyFill="1" applyBorder="1" applyAlignment="1" applyProtection="1">
      <alignment horizontal="left" vertical="center"/>
    </xf>
    <xf numFmtId="2" fontId="12" fillId="2" borderId="0" xfId="1" applyNumberFormat="1" applyFont="1" applyFill="1" applyBorder="1" applyAlignment="1" applyProtection="1">
      <alignment horizontal="center" vertical="center"/>
    </xf>
    <xf numFmtId="0" fontId="3" fillId="2" borderId="0" xfId="0" applyFont="1" applyFill="1" applyAlignment="1">
      <alignment vertical="center"/>
    </xf>
    <xf numFmtId="165" fontId="12" fillId="2" borderId="65" xfId="1" applyNumberFormat="1" applyFont="1" applyFill="1" applyBorder="1" applyAlignment="1" applyProtection="1">
      <alignment horizontal="left" vertical="center"/>
    </xf>
    <xf numFmtId="2" fontId="12" fillId="2" borderId="65" xfId="1" applyNumberFormat="1" applyFont="1" applyFill="1" applyBorder="1" applyAlignment="1" applyProtection="1">
      <alignment horizontal="center" vertical="center"/>
    </xf>
    <xf numFmtId="165" fontId="12" fillId="2" borderId="1" xfId="1" applyNumberFormat="1" applyFont="1" applyFill="1" applyBorder="1" applyAlignment="1" applyProtection="1">
      <alignment horizontal="left" vertical="center"/>
    </xf>
    <xf numFmtId="2" fontId="12" fillId="2" borderId="1" xfId="1" applyNumberFormat="1" applyFont="1" applyFill="1" applyBorder="1" applyAlignment="1" applyProtection="1">
      <alignment horizontal="center" vertical="center"/>
    </xf>
    <xf numFmtId="165" fontId="12" fillId="2" borderId="0" xfId="1" applyNumberFormat="1" applyFont="1" applyFill="1" applyBorder="1" applyAlignment="1" applyProtection="1">
      <alignment horizontal="left" vertical="center" wrapText="1"/>
    </xf>
    <xf numFmtId="165" fontId="12" fillId="2" borderId="0" xfId="1" applyNumberFormat="1" applyFont="1" applyFill="1" applyBorder="1" applyAlignment="1" applyProtection="1">
      <alignment horizontal="center" vertical="center" wrapText="1"/>
    </xf>
    <xf numFmtId="165" fontId="37" fillId="5" borderId="14" xfId="4" applyNumberFormat="1" applyFont="1" applyFill="1" applyBorder="1" applyAlignment="1" applyProtection="1">
      <alignment horizontal="center" vertical="center" wrapText="1"/>
    </xf>
    <xf numFmtId="4" fontId="6" fillId="0" borderId="0" xfId="1" applyNumberFormat="1" applyFont="1" applyFill="1" applyBorder="1" applyAlignment="1" applyProtection="1">
      <alignment horizontal="right" vertical="center" wrapText="1"/>
    </xf>
    <xf numFmtId="4" fontId="6" fillId="3" borderId="0" xfId="1" applyNumberFormat="1" applyFont="1" applyFill="1" applyBorder="1" applyAlignment="1" applyProtection="1">
      <alignment horizontal="right" vertical="center" wrapText="1"/>
    </xf>
    <xf numFmtId="164" fontId="3" fillId="0" borderId="0" xfId="1" applyFont="1" applyAlignment="1" applyProtection="1">
      <alignment vertical="center"/>
    </xf>
    <xf numFmtId="0" fontId="19" fillId="0" borderId="0" xfId="1" applyNumberFormat="1" applyFont="1" applyFill="1" applyBorder="1" applyAlignment="1" applyProtection="1">
      <alignment horizontal="center" vertical="center" wrapText="1"/>
    </xf>
    <xf numFmtId="4" fontId="6" fillId="2" borderId="0" xfId="1" applyNumberFormat="1" applyFont="1" applyFill="1" applyBorder="1" applyAlignment="1" applyProtection="1">
      <alignment horizontal="right" vertical="center"/>
    </xf>
    <xf numFmtId="4" fontId="3" fillId="2" borderId="0" xfId="1" applyNumberFormat="1" applyFont="1" applyFill="1" applyBorder="1" applyAlignment="1" applyProtection="1">
      <alignment horizontal="right" vertical="center"/>
    </xf>
    <xf numFmtId="165" fontId="12" fillId="0" borderId="1" xfId="1" applyNumberFormat="1" applyFont="1" applyFill="1" applyBorder="1" applyAlignment="1" applyProtection="1">
      <alignment horizontal="left" vertical="center" wrapText="1"/>
    </xf>
    <xf numFmtId="4" fontId="12" fillId="0" borderId="1" xfId="1" applyNumberFormat="1" applyFont="1" applyBorder="1" applyAlignment="1" applyProtection="1">
      <alignment vertical="center"/>
    </xf>
    <xf numFmtId="2" fontId="3" fillId="0" borderId="1" xfId="0" applyNumberFormat="1" applyFont="1" applyBorder="1" applyAlignment="1">
      <alignment vertical="center"/>
    </xf>
    <xf numFmtId="165" fontId="6" fillId="2" borderId="0" xfId="1" applyNumberFormat="1" applyFont="1" applyFill="1" applyBorder="1" applyAlignment="1" applyProtection="1">
      <alignment horizontal="center" vertical="center" wrapText="1"/>
    </xf>
    <xf numFmtId="165" fontId="19" fillId="2" borderId="0" xfId="1" applyNumberFormat="1" applyFont="1" applyFill="1" applyBorder="1" applyAlignment="1" applyProtection="1">
      <alignment horizontal="left" vertical="center"/>
    </xf>
    <xf numFmtId="165" fontId="3" fillId="0" borderId="0" xfId="1" applyNumberFormat="1" applyFont="1" applyFill="1" applyAlignment="1" applyProtection="1">
      <alignment horizontal="center" vertical="center"/>
    </xf>
    <xf numFmtId="0" fontId="19" fillId="3" borderId="0" xfId="0" applyFont="1" applyFill="1" applyAlignment="1">
      <alignment vertical="center"/>
    </xf>
    <xf numFmtId="0" fontId="6" fillId="4" borderId="25" xfId="1" applyNumberFormat="1" applyFont="1" applyFill="1" applyBorder="1" applyAlignment="1" applyProtection="1">
      <alignment vertical="center" wrapText="1"/>
    </xf>
    <xf numFmtId="0" fontId="6" fillId="0" borderId="10" xfId="1" applyNumberFormat="1" applyFont="1" applyFill="1" applyBorder="1" applyAlignment="1" applyProtection="1">
      <alignment horizontal="left" vertical="center" wrapText="1"/>
    </xf>
    <xf numFmtId="0" fontId="3" fillId="0" borderId="15" xfId="1" applyNumberFormat="1" applyFont="1" applyFill="1" applyBorder="1" applyAlignment="1" applyProtection="1">
      <alignment horizontal="left" vertical="center" wrapText="1"/>
    </xf>
    <xf numFmtId="0" fontId="3" fillId="0" borderId="25" xfId="1" applyNumberFormat="1" applyFont="1" applyFill="1" applyBorder="1" applyAlignment="1" applyProtection="1">
      <alignment horizontal="left" vertical="center" wrapText="1"/>
    </xf>
    <xf numFmtId="164" fontId="3" fillId="0" borderId="0" xfId="1" applyFont="1" applyAlignment="1" applyProtection="1">
      <alignment vertical="top"/>
    </xf>
    <xf numFmtId="4" fontId="42" fillId="0" borderId="0" xfId="0" applyNumberFormat="1" applyFont="1" applyAlignment="1">
      <alignment vertical="center"/>
    </xf>
    <xf numFmtId="4" fontId="6" fillId="0" borderId="0" xfId="0" applyNumberFormat="1" applyFont="1" applyAlignment="1">
      <alignment vertical="center"/>
    </xf>
    <xf numFmtId="4" fontId="62" fillId="0" borderId="0" xfId="0" applyNumberFormat="1" applyFont="1" applyAlignment="1">
      <alignment horizontal="left" vertical="center"/>
    </xf>
    <xf numFmtId="4" fontId="20" fillId="0" borderId="0" xfId="0" applyNumberFormat="1" applyFont="1" applyAlignment="1">
      <alignment vertical="center"/>
    </xf>
    <xf numFmtId="165" fontId="19" fillId="6" borderId="0" xfId="1" applyNumberFormat="1" applyFont="1" applyFill="1" applyBorder="1" applyAlignment="1" applyProtection="1">
      <alignment horizontal="left" vertical="center"/>
    </xf>
    <xf numFmtId="165" fontId="19" fillId="6" borderId="0" xfId="1" applyNumberFormat="1" applyFont="1" applyFill="1" applyBorder="1" applyAlignment="1" applyProtection="1">
      <alignment horizontal="left" vertical="center" wrapText="1"/>
    </xf>
    <xf numFmtId="4" fontId="6" fillId="6" borderId="0" xfId="1" applyNumberFormat="1" applyFont="1" applyFill="1" applyBorder="1" applyAlignment="1" applyProtection="1">
      <alignment horizontal="right" vertical="center" wrapText="1"/>
    </xf>
    <xf numFmtId="0" fontId="19" fillId="0" borderId="1" xfId="1" applyNumberFormat="1" applyFont="1" applyFill="1" applyBorder="1" applyAlignment="1" applyProtection="1">
      <alignment horizontal="center" vertical="center" wrapText="1"/>
    </xf>
    <xf numFmtId="4" fontId="3" fillId="2" borderId="1" xfId="1" applyNumberFormat="1" applyFont="1" applyFill="1" applyBorder="1" applyAlignment="1" applyProtection="1">
      <alignment horizontal="right" vertical="center"/>
    </xf>
    <xf numFmtId="0" fontId="34" fillId="0" borderId="0" xfId="0" applyFont="1" applyAlignment="1">
      <alignment horizontal="center" vertical="center"/>
    </xf>
    <xf numFmtId="0" fontId="61" fillId="0" borderId="0" xfId="0" applyFont="1" applyAlignment="1">
      <alignment vertical="center"/>
    </xf>
    <xf numFmtId="4" fontId="6" fillId="0" borderId="64" xfId="1" applyNumberFormat="1" applyFont="1" applyBorder="1" applyAlignment="1" applyProtection="1">
      <alignment horizontal="center" vertical="center"/>
    </xf>
    <xf numFmtId="9" fontId="6" fillId="0" borderId="63" xfId="6" applyFont="1" applyBorder="1" applyAlignment="1" applyProtection="1">
      <alignment vertical="center"/>
    </xf>
    <xf numFmtId="4" fontId="12" fillId="0" borderId="0" xfId="1" applyNumberFormat="1" applyFont="1" applyFill="1" applyBorder="1" applyAlignment="1" applyProtection="1">
      <alignment horizontal="right" vertical="center"/>
      <protection locked="0"/>
    </xf>
    <xf numFmtId="4" fontId="12" fillId="0" borderId="1" xfId="1" applyNumberFormat="1" applyFont="1" applyFill="1" applyBorder="1" applyAlignment="1" applyProtection="1">
      <alignment horizontal="right" vertical="center" wrapText="1"/>
      <protection locked="0"/>
    </xf>
    <xf numFmtId="0" fontId="12" fillId="2" borderId="21" xfId="0" applyFont="1" applyFill="1" applyBorder="1" applyAlignment="1" applyProtection="1">
      <alignment horizontal="center" vertical="center"/>
      <protection locked="0"/>
    </xf>
    <xf numFmtId="0" fontId="12" fillId="2" borderId="17" xfId="0" applyFont="1" applyFill="1" applyBorder="1" applyAlignment="1" applyProtection="1">
      <alignment horizontal="center" vertical="center"/>
      <protection locked="0"/>
    </xf>
    <xf numFmtId="0" fontId="19" fillId="0" borderId="23" xfId="0" applyFont="1" applyBorder="1" applyAlignment="1" applyProtection="1">
      <alignment vertical="center"/>
      <protection locked="0"/>
    </xf>
    <xf numFmtId="0" fontId="12" fillId="2" borderId="26" xfId="0" applyFont="1" applyFill="1" applyBorder="1" applyAlignment="1" applyProtection="1">
      <alignment horizontal="center" vertical="center"/>
      <protection locked="0"/>
    </xf>
    <xf numFmtId="0" fontId="12" fillId="2" borderId="24" xfId="0" applyFont="1" applyFill="1" applyBorder="1" applyAlignment="1" applyProtection="1">
      <alignment horizontal="center" vertical="center"/>
      <protection locked="0"/>
    </xf>
    <xf numFmtId="0" fontId="19" fillId="0" borderId="27" xfId="0" applyFont="1" applyBorder="1" applyAlignment="1" applyProtection="1">
      <alignment vertical="center"/>
      <protection locked="0"/>
    </xf>
    <xf numFmtId="0" fontId="12" fillId="0" borderId="26"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2" fillId="2" borderId="17" xfId="0" applyFont="1" applyFill="1" applyBorder="1" applyAlignment="1" applyProtection="1">
      <alignment vertical="center"/>
      <protection locked="0"/>
    </xf>
    <xf numFmtId="0" fontId="12" fillId="2" borderId="19"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4" fontId="12" fillId="0" borderId="0" xfId="0" applyNumberFormat="1" applyFont="1" applyAlignment="1" applyProtection="1">
      <alignment horizontal="right" vertical="center"/>
      <protection locked="0"/>
    </xf>
    <xf numFmtId="3" fontId="12" fillId="0" borderId="0" xfId="1" applyNumberFormat="1" applyFont="1" applyFill="1" applyBorder="1" applyAlignment="1" applyProtection="1">
      <alignment horizontal="right" vertical="center" wrapText="1"/>
      <protection locked="0"/>
    </xf>
    <xf numFmtId="3" fontId="12" fillId="0" borderId="0" xfId="0" applyNumberFormat="1" applyFont="1" applyAlignment="1" applyProtection="1">
      <alignment horizontal="right" vertical="center"/>
      <protection locked="0"/>
    </xf>
    <xf numFmtId="4" fontId="13" fillId="2" borderId="0" xfId="1" applyNumberFormat="1" applyFont="1" applyFill="1" applyBorder="1" applyAlignment="1" applyProtection="1">
      <alignment horizontal="right" vertical="center" wrapText="1"/>
      <protection locked="0"/>
    </xf>
    <xf numFmtId="4" fontId="13" fillId="2" borderId="65" xfId="1" applyNumberFormat="1" applyFont="1" applyFill="1" applyBorder="1" applyAlignment="1" applyProtection="1">
      <alignment horizontal="right" vertical="center"/>
      <protection locked="0"/>
    </xf>
    <xf numFmtId="0" fontId="15" fillId="2" borderId="0" xfId="1" applyNumberFormat="1" applyFont="1" applyFill="1" applyBorder="1" applyAlignment="1" applyProtection="1">
      <alignment horizontal="left" vertical="center"/>
      <protection locked="0"/>
    </xf>
    <xf numFmtId="0" fontId="13" fillId="2" borderId="0" xfId="1" applyNumberFormat="1" applyFont="1" applyFill="1" applyBorder="1" applyAlignment="1" applyProtection="1">
      <alignment horizontal="left" vertical="center"/>
      <protection locked="0"/>
    </xf>
    <xf numFmtId="0" fontId="13" fillId="2" borderId="65" xfId="1" applyNumberFormat="1" applyFont="1" applyFill="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4" fontId="40" fillId="2" borderId="0" xfId="1" applyNumberFormat="1" applyFont="1" applyFill="1" applyBorder="1" applyAlignment="1">
      <alignment horizontal="right" vertical="center"/>
    </xf>
    <xf numFmtId="4" fontId="40" fillId="2" borderId="1" xfId="1" applyNumberFormat="1" applyFont="1" applyFill="1" applyBorder="1" applyAlignment="1">
      <alignment horizontal="right" vertical="center"/>
    </xf>
    <xf numFmtId="4" fontId="40" fillId="0" borderId="0" xfId="0" applyNumberFormat="1" applyFont="1" applyAlignment="1">
      <alignment vertical="center"/>
    </xf>
    <xf numFmtId="4" fontId="7" fillId="4" borderId="0" xfId="1" applyNumberFormat="1" applyFont="1" applyFill="1" applyBorder="1" applyAlignment="1">
      <alignment horizontal="center" vertical="center" wrapText="1"/>
    </xf>
    <xf numFmtId="2" fontId="13" fillId="2" borderId="65" xfId="1" applyNumberFormat="1" applyFont="1" applyFill="1" applyBorder="1" applyAlignment="1">
      <alignment horizontal="center" vertical="center"/>
    </xf>
    <xf numFmtId="165" fontId="11" fillId="4" borderId="0" xfId="1" applyNumberFormat="1" applyFont="1" applyFill="1" applyBorder="1" applyAlignment="1" applyProtection="1">
      <alignment horizontal="left" vertical="center" wrapText="1"/>
    </xf>
    <xf numFmtId="4" fontId="7" fillId="4" borderId="0" xfId="1" applyNumberFormat="1" applyFont="1" applyFill="1" applyBorder="1" applyAlignment="1" applyProtection="1">
      <alignment horizontal="right" vertical="center" wrapText="1"/>
    </xf>
    <xf numFmtId="165" fontId="11" fillId="0" borderId="0" xfId="1" applyNumberFormat="1" applyFont="1" applyFill="1" applyBorder="1" applyAlignment="1" applyProtection="1">
      <alignment horizontal="left" vertical="center" wrapText="1"/>
    </xf>
    <xf numFmtId="4" fontId="11" fillId="0" borderId="0" xfId="1" applyNumberFormat="1" applyFont="1" applyFill="1" applyBorder="1" applyAlignment="1" applyProtection="1">
      <alignment horizontal="right" vertical="center" wrapText="1"/>
    </xf>
    <xf numFmtId="4" fontId="7" fillId="0" borderId="0" xfId="1" applyNumberFormat="1" applyFont="1" applyFill="1" applyBorder="1" applyAlignment="1" applyProtection="1">
      <alignment horizontal="right" vertical="center" wrapText="1"/>
    </xf>
    <xf numFmtId="4" fontId="11" fillId="3" borderId="0" xfId="1" applyNumberFormat="1" applyFont="1" applyFill="1" applyBorder="1" applyAlignment="1" applyProtection="1">
      <alignment horizontal="right" vertical="center" wrapText="1"/>
    </xf>
    <xf numFmtId="4" fontId="7" fillId="3" borderId="0" xfId="1" applyNumberFormat="1" applyFont="1" applyFill="1" applyBorder="1" applyAlignment="1" applyProtection="1">
      <alignment horizontal="right" vertical="center" wrapText="1"/>
    </xf>
    <xf numFmtId="0" fontId="19" fillId="0" borderId="0" xfId="0" applyFont="1" applyAlignment="1">
      <alignment horizontal="left" vertical="center"/>
    </xf>
    <xf numFmtId="4" fontId="7" fillId="2" borderId="0" xfId="1" applyNumberFormat="1" applyFont="1" applyFill="1" applyBorder="1" applyAlignment="1" applyProtection="1">
      <alignment horizontal="right" vertical="center"/>
    </xf>
    <xf numFmtId="4" fontId="13" fillId="0" borderId="0" xfId="1" applyNumberFormat="1" applyFont="1" applyFill="1" applyBorder="1" applyAlignment="1" applyProtection="1">
      <alignment horizontal="right" vertical="center" wrapText="1"/>
    </xf>
    <xf numFmtId="4" fontId="40" fillId="2" borderId="0" xfId="1" applyNumberFormat="1" applyFont="1" applyFill="1" applyBorder="1" applyAlignment="1" applyProtection="1">
      <alignment horizontal="right" vertical="center"/>
    </xf>
    <xf numFmtId="4" fontId="11" fillId="0" borderId="0" xfId="1" applyNumberFormat="1" applyFont="1" applyFill="1" applyBorder="1" applyAlignment="1" applyProtection="1">
      <alignment horizontal="right" vertical="center" wrapText="1"/>
      <protection locked="0"/>
    </xf>
    <xf numFmtId="4" fontId="7" fillId="0" borderId="0" xfId="1" applyNumberFormat="1" applyFont="1" applyFill="1" applyBorder="1" applyAlignment="1" applyProtection="1">
      <alignment horizontal="right" vertical="center"/>
    </xf>
    <xf numFmtId="0" fontId="39" fillId="0" borderId="0" xfId="0" applyFont="1" applyAlignment="1" applyProtection="1">
      <alignment vertical="center"/>
      <protection locked="0"/>
    </xf>
    <xf numFmtId="165" fontId="5" fillId="5" borderId="0" xfId="1" applyNumberFormat="1" applyFont="1" applyFill="1" applyBorder="1" applyAlignment="1" applyProtection="1">
      <alignment horizontal="center" vertical="center" wrapText="1"/>
      <protection locked="0"/>
    </xf>
    <xf numFmtId="165" fontId="5" fillId="5" borderId="14" xfId="1" applyNumberFormat="1" applyFont="1" applyFill="1" applyBorder="1" applyAlignment="1" applyProtection="1">
      <alignment horizontal="center" vertical="center" wrapText="1"/>
      <protection locked="0"/>
    </xf>
    <xf numFmtId="165" fontId="11" fillId="0" borderId="0" xfId="1" applyNumberFormat="1" applyFont="1" applyFill="1" applyBorder="1" applyAlignment="1" applyProtection="1">
      <alignment horizontal="left" vertical="center" wrapText="1"/>
      <protection locked="0"/>
    </xf>
    <xf numFmtId="165" fontId="11" fillId="0" borderId="0" xfId="1" applyNumberFormat="1" applyFont="1" applyFill="1" applyBorder="1" applyAlignment="1" applyProtection="1">
      <alignment horizontal="center" vertical="center" wrapText="1"/>
      <protection locked="0"/>
    </xf>
    <xf numFmtId="0" fontId="19" fillId="3" borderId="0" xfId="0" applyFont="1" applyFill="1" applyAlignment="1" applyProtection="1">
      <alignment horizontal="left" vertical="center"/>
      <protection locked="0"/>
    </xf>
    <xf numFmtId="165" fontId="12" fillId="3" borderId="0" xfId="1" applyNumberFormat="1" applyFont="1" applyFill="1" applyBorder="1" applyAlignment="1" applyProtection="1">
      <alignment horizontal="left" vertical="center"/>
      <protection locked="0"/>
    </xf>
    <xf numFmtId="3" fontId="11" fillId="3" borderId="0" xfId="1" applyNumberFormat="1" applyFont="1" applyFill="1" applyBorder="1" applyAlignment="1" applyProtection="1">
      <alignment horizontal="right" vertical="center" wrapText="1"/>
      <protection locked="0"/>
    </xf>
    <xf numFmtId="0" fontId="12" fillId="0" borderId="0" xfId="0" applyFont="1" applyAlignment="1" applyProtection="1">
      <alignment horizontal="left" vertical="center" wrapText="1"/>
      <protection locked="0"/>
    </xf>
    <xf numFmtId="165" fontId="12" fillId="0" borderId="0" xfId="1" applyNumberFormat="1" applyFont="1" applyFill="1" applyBorder="1" applyAlignment="1" applyProtection="1">
      <alignment horizontal="center" vertical="center"/>
      <protection locked="0"/>
    </xf>
    <xf numFmtId="3" fontId="13" fillId="0" borderId="0" xfId="1" applyNumberFormat="1" applyFont="1" applyFill="1" applyBorder="1" applyAlignment="1" applyProtection="1">
      <alignment horizontal="right" vertical="center" wrapText="1"/>
      <protection locked="0"/>
    </xf>
    <xf numFmtId="3" fontId="11" fillId="0" borderId="0" xfId="1" applyNumberFormat="1" applyFont="1" applyFill="1" applyBorder="1" applyAlignment="1" applyProtection="1">
      <alignment horizontal="right" vertical="center" wrapText="1"/>
      <protection locked="0"/>
    </xf>
    <xf numFmtId="0" fontId="12" fillId="0" borderId="0" xfId="0" applyFont="1" applyAlignment="1" applyProtection="1">
      <alignment horizontal="left" vertical="center"/>
      <protection locked="0"/>
    </xf>
    <xf numFmtId="165" fontId="12" fillId="3" borderId="0" xfId="1" applyNumberFormat="1" applyFont="1" applyFill="1" applyBorder="1" applyAlignment="1" applyProtection="1">
      <alignment horizontal="center" vertical="center"/>
      <protection locked="0"/>
    </xf>
    <xf numFmtId="3" fontId="13" fillId="3" borderId="0" xfId="1" applyNumberFormat="1" applyFont="1" applyFill="1" applyBorder="1" applyAlignment="1" applyProtection="1">
      <alignment horizontal="right" vertical="center" wrapText="1"/>
      <protection locked="0"/>
    </xf>
    <xf numFmtId="4" fontId="14" fillId="0" borderId="16" xfId="0" applyNumberFormat="1" applyFont="1" applyBorder="1" applyAlignment="1" applyProtection="1">
      <alignment horizontal="right" vertical="center"/>
      <protection locked="0"/>
    </xf>
    <xf numFmtId="4" fontId="14" fillId="0" borderId="16" xfId="0" applyNumberFormat="1" applyFont="1" applyBorder="1" applyAlignment="1" applyProtection="1">
      <alignment horizontal="left" vertical="center"/>
      <protection locked="0"/>
    </xf>
    <xf numFmtId="4" fontId="14" fillId="0" borderId="15" xfId="0" applyNumberFormat="1" applyFont="1" applyBorder="1" applyAlignment="1" applyProtection="1">
      <alignment vertical="center"/>
      <protection locked="0"/>
    </xf>
    <xf numFmtId="165" fontId="40" fillId="0" borderId="0" xfId="1" applyNumberFormat="1" applyFont="1" applyFill="1" applyAlignment="1" applyProtection="1">
      <alignment horizontal="left" vertical="center" wrapText="1"/>
      <protection locked="0"/>
    </xf>
    <xf numFmtId="165" fontId="40" fillId="0" borderId="0" xfId="1" applyNumberFormat="1" applyFont="1" applyFill="1" applyAlignment="1" applyProtection="1">
      <alignment horizontal="left" vertical="center"/>
      <protection locked="0"/>
    </xf>
    <xf numFmtId="165" fontId="7" fillId="0" borderId="0" xfId="1" applyNumberFormat="1" applyFont="1" applyFill="1" applyBorder="1" applyAlignment="1" applyProtection="1">
      <alignment vertical="center" wrapText="1"/>
      <protection locked="0"/>
    </xf>
    <xf numFmtId="165" fontId="5" fillId="5" borderId="13" xfId="1" applyNumberFormat="1" applyFont="1" applyFill="1" applyBorder="1" applyAlignment="1" applyProtection="1">
      <alignment horizontal="center" vertical="center" wrapText="1"/>
      <protection locked="0"/>
    </xf>
    <xf numFmtId="165" fontId="5" fillId="5" borderId="74" xfId="1" applyNumberFormat="1" applyFont="1" applyFill="1" applyBorder="1" applyAlignment="1" applyProtection="1">
      <alignment horizontal="center" vertical="center" wrapText="1"/>
      <protection locked="0"/>
    </xf>
    <xf numFmtId="165" fontId="11" fillId="4" borderId="0" xfId="1" applyNumberFormat="1" applyFont="1" applyFill="1" applyBorder="1" applyAlignment="1" applyProtection="1">
      <alignment horizontal="left" vertical="center" wrapText="1"/>
      <protection locked="0"/>
    </xf>
    <xf numFmtId="4" fontId="11" fillId="4" borderId="0" xfId="1" applyNumberFormat="1" applyFont="1" applyFill="1" applyBorder="1" applyAlignment="1" applyProtection="1">
      <alignment horizontal="right" vertical="center" wrapText="1"/>
      <protection locked="0"/>
    </xf>
    <xf numFmtId="4" fontId="13" fillId="3" borderId="0" xfId="1" applyNumberFormat="1" applyFont="1" applyFill="1" applyBorder="1" applyAlignment="1" applyProtection="1">
      <alignment horizontal="right" vertical="center" wrapText="1"/>
      <protection locked="0"/>
    </xf>
    <xf numFmtId="4" fontId="11" fillId="3" borderId="0" xfId="1" applyNumberFormat="1" applyFont="1" applyFill="1" applyBorder="1" applyAlignment="1" applyProtection="1">
      <alignment horizontal="right" vertical="center" wrapText="1"/>
      <protection locked="0"/>
    </xf>
    <xf numFmtId="0" fontId="13" fillId="0" borderId="0" xfId="1" applyNumberFormat="1" applyFont="1" applyFill="1" applyBorder="1" applyAlignment="1" applyProtection="1">
      <alignment vertical="center" wrapText="1"/>
      <protection locked="0"/>
    </xf>
    <xf numFmtId="4" fontId="13" fillId="0" borderId="0" xfId="1" applyNumberFormat="1" applyFont="1" applyFill="1" applyBorder="1" applyAlignment="1" applyProtection="1">
      <alignment horizontal="right" vertical="center" wrapText="1"/>
      <protection locked="0"/>
    </xf>
    <xf numFmtId="4" fontId="13" fillId="0" borderId="0" xfId="1" applyNumberFormat="1" applyFont="1" applyFill="1" applyBorder="1" applyAlignment="1" applyProtection="1">
      <alignment horizontal="right" vertical="center"/>
      <protection locked="0"/>
    </xf>
    <xf numFmtId="0" fontId="39" fillId="0" borderId="0" xfId="0" applyFont="1" applyProtection="1">
      <protection locked="0"/>
    </xf>
    <xf numFmtId="0" fontId="13" fillId="0" borderId="1" xfId="0" applyFont="1" applyBorder="1" applyAlignment="1" applyProtection="1">
      <alignment vertical="center" wrapText="1"/>
      <protection locked="0"/>
    </xf>
    <xf numFmtId="4" fontId="11" fillId="0" borderId="1" xfId="1" applyNumberFormat="1" applyFont="1" applyFill="1" applyBorder="1" applyAlignment="1" applyProtection="1">
      <alignment horizontal="right" vertical="center" wrapText="1"/>
      <protection locked="0"/>
    </xf>
    <xf numFmtId="4" fontId="62" fillId="0" borderId="0" xfId="0" applyNumberFormat="1"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165" fontId="5" fillId="5" borderId="0" xfId="1" applyNumberFormat="1" applyFont="1" applyFill="1" applyBorder="1" applyAlignment="1" applyProtection="1">
      <alignment horizontal="center" vertical="center" wrapText="1"/>
    </xf>
    <xf numFmtId="165" fontId="19" fillId="4" borderId="0" xfId="1" applyNumberFormat="1" applyFont="1" applyFill="1" applyBorder="1" applyAlignment="1" applyProtection="1">
      <alignment horizontal="left" vertical="center" wrapText="1"/>
    </xf>
    <xf numFmtId="165" fontId="12" fillId="0" borderId="0" xfId="1" applyNumberFormat="1" applyFont="1" applyFill="1" applyBorder="1" applyAlignment="1" applyProtection="1">
      <alignment horizontal="left" vertical="center" wrapText="1"/>
    </xf>
    <xf numFmtId="3" fontId="12" fillId="0" borderId="0" xfId="1" applyNumberFormat="1" applyFont="1" applyFill="1" applyBorder="1" applyAlignment="1" applyProtection="1">
      <alignment horizontal="right" vertical="center" wrapText="1"/>
    </xf>
    <xf numFmtId="4" fontId="12" fillId="0" borderId="0" xfId="1" applyNumberFormat="1" applyFont="1" applyFill="1" applyBorder="1" applyAlignment="1" applyProtection="1">
      <alignment horizontal="right" vertical="center"/>
    </xf>
    <xf numFmtId="4" fontId="12" fillId="0" borderId="0" xfId="1" applyNumberFormat="1" applyFont="1" applyAlignment="1" applyProtection="1">
      <alignment vertical="center"/>
    </xf>
    <xf numFmtId="0" fontId="19" fillId="8" borderId="1" xfId="0" applyFont="1" applyFill="1" applyBorder="1" applyAlignment="1">
      <alignment horizontal="center" vertical="center"/>
    </xf>
    <xf numFmtId="0" fontId="12" fillId="8" borderId="1" xfId="0" applyFont="1" applyFill="1" applyBorder="1" applyAlignment="1">
      <alignment vertical="center"/>
    </xf>
    <xf numFmtId="4" fontId="12" fillId="8" borderId="1" xfId="1" applyNumberFormat="1" applyFont="1" applyFill="1" applyBorder="1" applyAlignment="1" applyProtection="1">
      <alignment vertical="center"/>
      <protection locked="0"/>
    </xf>
    <xf numFmtId="4" fontId="40" fillId="8" borderId="1" xfId="0" applyNumberFormat="1" applyFont="1" applyFill="1" applyBorder="1" applyAlignment="1">
      <alignment vertical="center"/>
    </xf>
    <xf numFmtId="0" fontId="19" fillId="8" borderId="0" xfId="1" applyNumberFormat="1" applyFont="1" applyFill="1" applyBorder="1" applyAlignment="1" applyProtection="1">
      <alignment horizontal="center" vertical="center" wrapText="1"/>
    </xf>
    <xf numFmtId="0" fontId="42" fillId="8" borderId="0" xfId="0" applyFont="1" applyFill="1" applyAlignment="1">
      <alignment vertical="center"/>
    </xf>
    <xf numFmtId="4" fontId="12" fillId="8" borderId="0" xfId="1" applyNumberFormat="1" applyFont="1" applyFill="1" applyBorder="1" applyAlignment="1" applyProtection="1">
      <alignment horizontal="right" vertical="center" wrapText="1"/>
      <protection locked="0"/>
    </xf>
    <xf numFmtId="4" fontId="40" fillId="8" borderId="0" xfId="1" applyNumberFormat="1" applyFont="1" applyFill="1" applyBorder="1" applyAlignment="1" applyProtection="1">
      <alignment horizontal="right" vertical="center"/>
    </xf>
    <xf numFmtId="165" fontId="19" fillId="8" borderId="0" xfId="1" applyNumberFormat="1" applyFont="1" applyFill="1" applyBorder="1" applyAlignment="1" applyProtection="1">
      <alignment horizontal="center" vertical="center" wrapText="1"/>
    </xf>
    <xf numFmtId="0" fontId="19" fillId="8" borderId="0" xfId="0" applyFont="1" applyFill="1" applyAlignment="1">
      <alignment horizontal="left" vertical="center"/>
    </xf>
    <xf numFmtId="4" fontId="13" fillId="2" borderId="0" xfId="1" applyNumberFormat="1" applyFont="1" applyFill="1" applyBorder="1" applyAlignment="1">
      <alignment horizontal="center" vertical="center"/>
    </xf>
    <xf numFmtId="164" fontId="7" fillId="3" borderId="0" xfId="1" applyFont="1" applyFill="1" applyBorder="1" applyAlignment="1">
      <alignment horizontal="right" vertical="center"/>
    </xf>
    <xf numFmtId="164" fontId="7" fillId="2" borderId="0" xfId="1" applyFont="1" applyFill="1" applyBorder="1" applyAlignment="1">
      <alignment horizontal="right" vertical="center"/>
    </xf>
    <xf numFmtId="164" fontId="40" fillId="2" borderId="0" xfId="1" applyFont="1" applyFill="1" applyBorder="1" applyAlignment="1">
      <alignment horizontal="right" vertical="center"/>
    </xf>
    <xf numFmtId="164" fontId="40" fillId="0" borderId="0" xfId="1" applyFont="1" applyAlignment="1">
      <alignment vertical="center"/>
    </xf>
    <xf numFmtId="4" fontId="11" fillId="0" borderId="0" xfId="1" applyNumberFormat="1" applyFont="1" applyAlignment="1">
      <alignment vertical="center"/>
    </xf>
    <xf numFmtId="164" fontId="7" fillId="0" borderId="0" xfId="1" applyFont="1" applyAlignment="1">
      <alignment vertical="center"/>
    </xf>
    <xf numFmtId="165" fontId="19" fillId="8" borderId="0" xfId="1" applyNumberFormat="1" applyFont="1" applyFill="1" applyBorder="1" applyAlignment="1">
      <alignment horizontal="center" vertical="center" wrapText="1"/>
    </xf>
    <xf numFmtId="0" fontId="42" fillId="8" borderId="0" xfId="0" applyFont="1" applyFill="1" applyAlignment="1">
      <alignment horizontal="left" vertical="center"/>
    </xf>
    <xf numFmtId="164" fontId="40" fillId="8" borderId="0" xfId="1" applyFont="1" applyFill="1" applyAlignment="1">
      <alignment vertical="center"/>
    </xf>
    <xf numFmtId="0" fontId="19" fillId="8" borderId="0" xfId="1" applyNumberFormat="1" applyFont="1" applyFill="1" applyBorder="1" applyAlignment="1">
      <alignment horizontal="center" vertical="center" wrapText="1"/>
    </xf>
    <xf numFmtId="4" fontId="13" fillId="8" borderId="1" xfId="1" applyNumberFormat="1" applyFont="1" applyFill="1" applyBorder="1" applyAlignment="1">
      <alignment vertical="center"/>
    </xf>
    <xf numFmtId="4" fontId="7" fillId="2" borderId="0" xfId="1" applyNumberFormat="1" applyFont="1" applyFill="1" applyBorder="1" applyAlignment="1">
      <alignment horizontal="right" vertical="center"/>
    </xf>
    <xf numFmtId="4" fontId="40" fillId="8" borderId="0" xfId="1" applyNumberFormat="1" applyFont="1" applyFill="1" applyBorder="1" applyAlignment="1">
      <alignment horizontal="right" vertical="center"/>
    </xf>
    <xf numFmtId="4" fontId="3" fillId="8" borderId="1" xfId="0" applyNumberFormat="1" applyFont="1" applyFill="1" applyBorder="1" applyAlignment="1">
      <alignment vertical="center"/>
    </xf>
    <xf numFmtId="4" fontId="3" fillId="8" borderId="0" xfId="1" applyNumberFormat="1" applyFont="1" applyFill="1" applyBorder="1" applyAlignment="1" applyProtection="1">
      <alignment horizontal="right" vertical="center"/>
    </xf>
    <xf numFmtId="165" fontId="14" fillId="8" borderId="0" xfId="1" applyNumberFormat="1" applyFont="1" applyFill="1" applyBorder="1" applyAlignment="1">
      <alignment horizontal="left" vertical="center" wrapText="1"/>
    </xf>
    <xf numFmtId="0" fontId="14" fillId="8" borderId="0" xfId="0" applyFont="1" applyFill="1" applyAlignment="1">
      <alignment vertical="center"/>
    </xf>
    <xf numFmtId="4" fontId="13" fillId="8" borderId="0" xfId="1" applyNumberFormat="1" applyFont="1" applyFill="1" applyBorder="1" applyAlignment="1">
      <alignment horizontal="right" vertical="center" wrapText="1"/>
    </xf>
    <xf numFmtId="0" fontId="11" fillId="8" borderId="1" xfId="0" applyFont="1" applyFill="1" applyBorder="1" applyAlignment="1">
      <alignment horizontal="center" vertical="center"/>
    </xf>
    <xf numFmtId="0" fontId="13" fillId="8" borderId="1" xfId="0" applyFont="1" applyFill="1" applyBorder="1" applyAlignment="1">
      <alignment vertical="center"/>
    </xf>
    <xf numFmtId="165" fontId="5" fillId="5" borderId="0" xfId="1" applyNumberFormat="1" applyFont="1" applyFill="1" applyBorder="1" applyAlignment="1" applyProtection="1">
      <alignment horizontal="left" vertical="center"/>
    </xf>
    <xf numFmtId="165" fontId="5" fillId="5" borderId="13" xfId="1" applyNumberFormat="1" applyFont="1" applyFill="1" applyBorder="1" applyAlignment="1" applyProtection="1">
      <alignment horizontal="center" vertical="center" wrapText="1"/>
    </xf>
    <xf numFmtId="165" fontId="7" fillId="0" borderId="0" xfId="1" applyNumberFormat="1" applyFont="1" applyFill="1" applyBorder="1" applyAlignment="1" applyProtection="1">
      <alignment horizontal="center" vertical="center" wrapText="1"/>
      <protection locked="0"/>
    </xf>
    <xf numFmtId="4" fontId="14" fillId="0" borderId="15" xfId="0" applyNumberFormat="1" applyFont="1" applyBorder="1" applyAlignment="1">
      <alignment vertical="center"/>
    </xf>
    <xf numFmtId="4" fontId="6" fillId="4" borderId="0" xfId="1" applyNumberFormat="1" applyFont="1" applyFill="1" applyBorder="1" applyAlignment="1" applyProtection="1">
      <alignment horizontal="right" vertical="center" wrapText="1"/>
      <protection locked="0"/>
    </xf>
    <xf numFmtId="0" fontId="0" fillId="0" borderId="0" xfId="0" applyProtection="1">
      <protection locked="0"/>
    </xf>
    <xf numFmtId="4" fontId="12" fillId="2" borderId="0" xfId="1" applyNumberFormat="1" applyFont="1" applyFill="1" applyBorder="1" applyAlignment="1" applyProtection="1">
      <alignment horizontal="right" vertical="center"/>
      <protection locked="0"/>
    </xf>
    <xf numFmtId="4" fontId="12" fillId="2" borderId="65" xfId="1" applyNumberFormat="1" applyFont="1" applyFill="1" applyBorder="1" applyAlignment="1" applyProtection="1">
      <alignment horizontal="right" vertical="center"/>
      <protection locked="0"/>
    </xf>
    <xf numFmtId="4" fontId="12" fillId="2" borderId="1" xfId="1" applyNumberFormat="1" applyFont="1" applyFill="1" applyBorder="1" applyAlignment="1" applyProtection="1">
      <alignment horizontal="right" vertical="center"/>
      <protection locked="0"/>
    </xf>
    <xf numFmtId="165" fontId="19" fillId="4" borderId="0" xfId="1" applyNumberFormat="1" applyFont="1" applyFill="1" applyBorder="1" applyAlignment="1" applyProtection="1">
      <alignment horizontal="center" vertical="center" wrapText="1"/>
      <protection locked="0"/>
    </xf>
    <xf numFmtId="0" fontId="12" fillId="2" borderId="0" xfId="1" applyNumberFormat="1" applyFont="1" applyFill="1" applyBorder="1" applyAlignment="1" applyProtection="1">
      <alignment horizontal="left" vertical="center"/>
      <protection locked="0"/>
    </xf>
    <xf numFmtId="0" fontId="12" fillId="2" borderId="65" xfId="1" applyNumberFormat="1" applyFont="1" applyFill="1" applyBorder="1" applyAlignment="1" applyProtection="1">
      <alignment horizontal="left" vertical="center"/>
      <protection locked="0"/>
    </xf>
    <xf numFmtId="0" fontId="3" fillId="0" borderId="0" xfId="0" applyFont="1" applyAlignment="1" applyProtection="1">
      <alignment horizontal="left"/>
      <protection locked="0"/>
    </xf>
    <xf numFmtId="0" fontId="12" fillId="0" borderId="1" xfId="0" applyFont="1" applyBorder="1" applyAlignment="1" applyProtection="1">
      <alignment horizontal="left" vertical="center"/>
      <protection locked="0"/>
    </xf>
    <xf numFmtId="0" fontId="3" fillId="0" borderId="0" xfId="0" applyFont="1" applyAlignment="1" applyProtection="1">
      <alignment vertical="center"/>
      <protection locked="0"/>
    </xf>
    <xf numFmtId="165" fontId="19" fillId="0" borderId="0" xfId="1" applyNumberFormat="1" applyFont="1" applyFill="1" applyBorder="1" applyAlignment="1" applyProtection="1">
      <alignment horizontal="left" vertical="center" wrapText="1"/>
      <protection locked="0"/>
    </xf>
    <xf numFmtId="165" fontId="19" fillId="0" borderId="0" xfId="1" applyNumberFormat="1" applyFont="1" applyFill="1" applyBorder="1" applyAlignment="1" applyProtection="1">
      <alignment horizontal="center" vertical="center" wrapText="1"/>
      <protection locked="0"/>
    </xf>
    <xf numFmtId="3" fontId="19" fillId="0" borderId="0" xfId="1" applyNumberFormat="1" applyFont="1" applyFill="1" applyBorder="1" applyAlignment="1" applyProtection="1">
      <alignment horizontal="right" vertical="center" wrapText="1"/>
      <protection locked="0"/>
    </xf>
    <xf numFmtId="3" fontId="12" fillId="3" borderId="0" xfId="1" applyNumberFormat="1" applyFont="1" applyFill="1" applyBorder="1" applyAlignment="1" applyProtection="1">
      <alignment horizontal="right" vertical="center" wrapText="1"/>
      <protection locked="0"/>
    </xf>
    <xf numFmtId="3" fontId="19" fillId="3" borderId="0" xfId="1" applyNumberFormat="1" applyFont="1" applyFill="1" applyBorder="1" applyAlignment="1" applyProtection="1">
      <alignment horizontal="right" vertical="center" wrapText="1"/>
      <protection locked="0"/>
    </xf>
    <xf numFmtId="4" fontId="42" fillId="0" borderId="16" xfId="0" applyNumberFormat="1" applyFont="1" applyBorder="1" applyAlignment="1" applyProtection="1">
      <alignment horizontal="right" vertical="center"/>
      <protection locked="0"/>
    </xf>
    <xf numFmtId="4" fontId="42" fillId="0" borderId="16" xfId="0" applyNumberFormat="1" applyFont="1" applyBorder="1" applyAlignment="1" applyProtection="1">
      <alignment horizontal="left" vertical="center"/>
      <protection locked="0"/>
    </xf>
    <xf numFmtId="4" fontId="42" fillId="0" borderId="16" xfId="0" applyNumberFormat="1" applyFont="1" applyBorder="1" applyAlignment="1" applyProtection="1">
      <alignment vertical="center"/>
      <protection locked="0"/>
    </xf>
    <xf numFmtId="0" fontId="3" fillId="0" borderId="0" xfId="0" applyFont="1" applyAlignment="1" applyProtection="1">
      <alignment vertical="top"/>
      <protection locked="0"/>
    </xf>
    <xf numFmtId="165" fontId="3" fillId="0" borderId="0" xfId="1" applyNumberFormat="1" applyFont="1" applyFill="1" applyAlignment="1" applyProtection="1">
      <alignment horizontal="left" vertical="center" wrapText="1"/>
      <protection locked="0"/>
    </xf>
    <xf numFmtId="165" fontId="3" fillId="0" borderId="0" xfId="1" applyNumberFormat="1" applyFont="1" applyFill="1" applyAlignment="1" applyProtection="1">
      <alignment horizontal="left" vertical="center"/>
      <protection locked="0"/>
    </xf>
    <xf numFmtId="165" fontId="3" fillId="0" borderId="0" xfId="1" applyNumberFormat="1" applyFont="1" applyFill="1" applyAlignment="1" applyProtection="1">
      <alignment vertical="center"/>
      <protection locked="0"/>
    </xf>
    <xf numFmtId="4" fontId="19" fillId="4" borderId="0" xfId="1" applyNumberFormat="1" applyFont="1" applyFill="1" applyBorder="1" applyAlignment="1" applyProtection="1">
      <alignment horizontal="right" vertical="center" wrapText="1"/>
      <protection locked="0"/>
    </xf>
    <xf numFmtId="4" fontId="19" fillId="0" borderId="0" xfId="1" applyNumberFormat="1" applyFont="1" applyFill="1" applyBorder="1" applyAlignment="1" applyProtection="1">
      <alignment horizontal="right" vertical="center" wrapText="1"/>
      <protection locked="0"/>
    </xf>
    <xf numFmtId="4" fontId="12" fillId="3" borderId="0" xfId="1" applyNumberFormat="1" applyFont="1" applyFill="1" applyBorder="1" applyAlignment="1" applyProtection="1">
      <alignment horizontal="right" vertical="center" wrapText="1"/>
      <protection locked="0"/>
    </xf>
    <xf numFmtId="4" fontId="19" fillId="3" borderId="0" xfId="1" applyNumberFormat="1" applyFont="1" applyFill="1" applyBorder="1" applyAlignment="1" applyProtection="1">
      <alignment horizontal="right" vertical="center" wrapText="1"/>
      <protection locked="0"/>
    </xf>
    <xf numFmtId="4" fontId="19" fillId="0" borderId="1" xfId="1" applyNumberFormat="1" applyFont="1" applyFill="1" applyBorder="1" applyAlignment="1" applyProtection="1">
      <alignment horizontal="right" vertical="center" wrapText="1"/>
      <protection locked="0"/>
    </xf>
    <xf numFmtId="165" fontId="5" fillId="5" borderId="20" xfId="1" applyNumberFormat="1" applyFont="1" applyFill="1" applyBorder="1" applyAlignment="1" applyProtection="1">
      <alignment horizontal="center" vertical="center" wrapText="1"/>
      <protection locked="0"/>
    </xf>
    <xf numFmtId="4" fontId="42" fillId="0" borderId="15" xfId="0" applyNumberFormat="1" applyFont="1" applyBorder="1" applyAlignment="1" applyProtection="1">
      <alignment vertical="center"/>
      <protection locked="0"/>
    </xf>
    <xf numFmtId="0" fontId="6" fillId="0" borderId="0" xfId="1" applyNumberFormat="1" applyFont="1" applyFill="1" applyBorder="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15" xfId="0" applyFont="1" applyBorder="1" applyAlignment="1" applyProtection="1">
      <alignment vertical="center"/>
      <protection locked="0"/>
    </xf>
    <xf numFmtId="0" fontId="5" fillId="5" borderId="12" xfId="0" applyFont="1" applyFill="1" applyBorder="1" applyAlignment="1" applyProtection="1">
      <alignment horizontal="left" vertical="center" wrapText="1"/>
      <protection locked="0"/>
    </xf>
    <xf numFmtId="165" fontId="10" fillId="5" borderId="0" xfId="1" applyNumberFormat="1" applyFont="1" applyFill="1" applyBorder="1" applyAlignment="1" applyProtection="1">
      <alignment horizontal="center" vertical="center" wrapText="1"/>
      <protection locked="0"/>
    </xf>
    <xf numFmtId="165" fontId="10" fillId="5" borderId="14" xfId="1" applyNumberFormat="1" applyFont="1" applyFill="1" applyBorder="1" applyAlignment="1" applyProtection="1">
      <alignment horizontal="center" vertical="center" wrapText="1"/>
      <protection locked="0"/>
    </xf>
    <xf numFmtId="4" fontId="14" fillId="0" borderId="16" xfId="0" applyNumberFormat="1" applyFont="1" applyBorder="1" applyAlignment="1" applyProtection="1">
      <alignment vertical="center"/>
      <protection locked="0"/>
    </xf>
    <xf numFmtId="165" fontId="10" fillId="5" borderId="20" xfId="1" applyNumberFormat="1" applyFont="1" applyFill="1" applyBorder="1" applyAlignment="1" applyProtection="1">
      <alignment horizontal="center" vertical="center" wrapText="1"/>
      <protection locked="0"/>
    </xf>
    <xf numFmtId="0" fontId="3" fillId="0" borderId="0" xfId="0" applyFont="1" applyProtection="1">
      <protection locked="0"/>
    </xf>
    <xf numFmtId="4" fontId="7" fillId="4" borderId="0" xfId="1" applyNumberFormat="1" applyFont="1" applyFill="1" applyBorder="1" applyAlignment="1" applyProtection="1">
      <alignment horizontal="right" vertical="center" wrapText="1"/>
      <protection locked="0"/>
    </xf>
    <xf numFmtId="0" fontId="40" fillId="0" borderId="0" xfId="0" applyFont="1" applyAlignment="1" applyProtection="1">
      <alignment vertical="center"/>
      <protection locked="0"/>
    </xf>
    <xf numFmtId="165" fontId="40" fillId="0" borderId="0" xfId="0" applyNumberFormat="1" applyFont="1" applyAlignment="1" applyProtection="1">
      <alignment vertical="center"/>
      <protection locked="0"/>
    </xf>
    <xf numFmtId="165" fontId="40" fillId="0" borderId="0" xfId="1" applyNumberFormat="1" applyFont="1" applyFill="1" applyAlignment="1" applyProtection="1">
      <alignment vertical="center"/>
      <protection locked="0"/>
    </xf>
    <xf numFmtId="4" fontId="40" fillId="0" borderId="0" xfId="0" applyNumberFormat="1" applyFont="1" applyAlignment="1" applyProtection="1">
      <alignment vertical="center"/>
      <protection locked="0"/>
    </xf>
    <xf numFmtId="4" fontId="7" fillId="0" borderId="0" xfId="0" applyNumberFormat="1" applyFont="1" applyAlignment="1" applyProtection="1">
      <alignment vertical="center"/>
      <protection locked="0"/>
    </xf>
    <xf numFmtId="0" fontId="7" fillId="0" borderId="0" xfId="1" applyNumberFormat="1" applyFont="1" applyFill="1" applyBorder="1" applyAlignment="1" applyProtection="1">
      <alignment vertical="center" wrapText="1"/>
      <protection locked="0"/>
    </xf>
    <xf numFmtId="0" fontId="7" fillId="0" borderId="0" xfId="1" applyNumberFormat="1" applyFont="1" applyFill="1" applyBorder="1" applyAlignment="1" applyProtection="1">
      <alignment horizontal="left" vertical="center" wrapText="1"/>
      <protection locked="0"/>
    </xf>
    <xf numFmtId="0" fontId="2" fillId="0" borderId="0" xfId="0" applyFont="1" applyAlignment="1" applyProtection="1">
      <alignment vertical="center"/>
      <protection locked="0"/>
    </xf>
    <xf numFmtId="165" fontId="8" fillId="2" borderId="0" xfId="1" applyNumberFormat="1" applyFont="1" applyFill="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5" fillId="5" borderId="31" xfId="0" applyFont="1" applyFill="1" applyBorder="1" applyAlignment="1" applyProtection="1">
      <alignment horizontal="left" vertical="center" wrapText="1"/>
      <protection locked="0"/>
    </xf>
    <xf numFmtId="0" fontId="5" fillId="5" borderId="32" xfId="0" applyFont="1" applyFill="1" applyBorder="1" applyAlignment="1" applyProtection="1">
      <alignment horizontal="left" vertical="center" wrapText="1"/>
      <protection locked="0"/>
    </xf>
    <xf numFmtId="0" fontId="5" fillId="5" borderId="33" xfId="0" applyFont="1" applyFill="1" applyBorder="1" applyAlignment="1" applyProtection="1">
      <alignment horizontal="left" vertical="center" wrapText="1"/>
      <protection locked="0"/>
    </xf>
    <xf numFmtId="4" fontId="13" fillId="2" borderId="0" xfId="1" applyNumberFormat="1" applyFont="1" applyFill="1" applyBorder="1" applyAlignment="1" applyProtection="1">
      <alignment horizontal="right" vertical="center"/>
      <protection locked="0"/>
    </xf>
    <xf numFmtId="4" fontId="13" fillId="8" borderId="0" xfId="1" applyNumberFormat="1" applyFont="1" applyFill="1" applyAlignment="1" applyProtection="1">
      <alignment vertical="center"/>
      <protection locked="0"/>
    </xf>
    <xf numFmtId="4" fontId="13" fillId="0" borderId="0" xfId="1" applyNumberFormat="1" applyFont="1" applyAlignment="1" applyProtection="1">
      <alignment vertical="center"/>
      <protection locked="0"/>
    </xf>
    <xf numFmtId="4" fontId="13" fillId="8" borderId="1" xfId="1" applyNumberFormat="1" applyFont="1" applyFill="1" applyBorder="1" applyAlignment="1" applyProtection="1">
      <alignment vertical="center"/>
      <protection locked="0"/>
    </xf>
    <xf numFmtId="4" fontId="40" fillId="0" borderId="0" xfId="0" applyNumberFormat="1" applyFont="1" applyAlignment="1" applyProtection="1">
      <alignment horizontal="right" vertical="center"/>
      <protection locked="0"/>
    </xf>
    <xf numFmtId="4" fontId="13" fillId="0" borderId="1" xfId="1" applyNumberFormat="1" applyFont="1" applyFill="1" applyBorder="1" applyAlignment="1" applyProtection="1">
      <alignment horizontal="right" vertical="center" wrapText="1"/>
      <protection locked="0"/>
    </xf>
    <xf numFmtId="0" fontId="12" fillId="3" borderId="0" xfId="0" applyFont="1" applyFill="1" applyAlignment="1" applyProtection="1">
      <alignment vertical="center"/>
      <protection locked="0"/>
    </xf>
    <xf numFmtId="3" fontId="12" fillId="0" borderId="0" xfId="0" applyNumberFormat="1" applyFont="1" applyAlignment="1" applyProtection="1">
      <alignment vertical="center"/>
      <protection locked="0"/>
    </xf>
    <xf numFmtId="3" fontId="12" fillId="3" borderId="0" xfId="0" applyNumberFormat="1" applyFont="1" applyFill="1" applyAlignment="1" applyProtection="1">
      <alignment vertical="center"/>
      <protection locked="0"/>
    </xf>
    <xf numFmtId="3" fontId="19" fillId="0" borderId="1" xfId="0" applyNumberFormat="1" applyFont="1" applyBorder="1" applyAlignment="1" applyProtection="1">
      <alignment vertical="center"/>
      <protection locked="0"/>
    </xf>
    <xf numFmtId="165" fontId="5" fillId="5" borderId="67" xfId="1" applyNumberFormat="1" applyFont="1" applyFill="1" applyBorder="1" applyAlignment="1" applyProtection="1">
      <alignment horizontal="center" vertical="center" wrapText="1"/>
      <protection locked="0"/>
    </xf>
    <xf numFmtId="4" fontId="10" fillId="0" borderId="0" xfId="1" applyNumberFormat="1" applyFont="1" applyFill="1" applyBorder="1" applyAlignment="1" applyProtection="1">
      <alignment horizontal="right" vertical="center" wrapText="1"/>
      <protection locked="0"/>
    </xf>
    <xf numFmtId="165" fontId="11" fillId="4" borderId="0" xfId="1" applyNumberFormat="1" applyFont="1" applyFill="1" applyBorder="1" applyAlignment="1" applyProtection="1">
      <alignment horizontal="center" vertical="center" wrapText="1"/>
      <protection locked="0"/>
    </xf>
    <xf numFmtId="165" fontId="13" fillId="2" borderId="0" xfId="1" applyNumberFormat="1" applyFont="1" applyFill="1" applyBorder="1" applyAlignment="1" applyProtection="1">
      <alignment horizontal="center" vertical="center" wrapText="1"/>
      <protection locked="0"/>
    </xf>
    <xf numFmtId="0" fontId="6" fillId="0" borderId="54" xfId="0" applyFont="1" applyBorder="1" applyAlignment="1">
      <alignment vertical="center"/>
    </xf>
    <xf numFmtId="0" fontId="6" fillId="0" borderId="55" xfId="0" applyFont="1" applyBorder="1" applyAlignment="1">
      <alignment vertical="center"/>
    </xf>
    <xf numFmtId="0" fontId="6" fillId="0" borderId="56" xfId="0" applyFont="1" applyBorder="1" applyAlignment="1">
      <alignment vertical="center"/>
    </xf>
    <xf numFmtId="0" fontId="6" fillId="0" borderId="15"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0" fontId="6" fillId="0" borderId="59" xfId="0" applyFont="1" applyBorder="1" applyAlignment="1">
      <alignment vertical="center" wrapText="1"/>
    </xf>
    <xf numFmtId="0" fontId="6" fillId="0" borderId="60" xfId="0" applyFont="1" applyBorder="1" applyAlignment="1">
      <alignment vertical="center" wrapText="1"/>
    </xf>
    <xf numFmtId="165" fontId="7" fillId="0" borderId="0" xfId="1" applyNumberFormat="1" applyFont="1" applyFill="1" applyBorder="1" applyAlignment="1" applyProtection="1">
      <alignment horizontal="left" vertical="center" wrapText="1"/>
    </xf>
    <xf numFmtId="165" fontId="7" fillId="0" borderId="0" xfId="1" applyNumberFormat="1" applyFont="1" applyFill="1" applyBorder="1" applyAlignment="1" applyProtection="1">
      <alignment horizontal="center" wrapText="1"/>
    </xf>
    <xf numFmtId="165" fontId="11" fillId="0" borderId="0" xfId="1" applyNumberFormat="1" applyFont="1" applyFill="1" applyBorder="1" applyAlignment="1" applyProtection="1">
      <alignment horizontal="center" vertical="center" wrapText="1"/>
    </xf>
    <xf numFmtId="3" fontId="11" fillId="0" borderId="0" xfId="1" applyNumberFormat="1" applyFont="1" applyFill="1" applyBorder="1" applyAlignment="1" applyProtection="1">
      <alignment horizontal="center" vertical="center" wrapText="1"/>
    </xf>
    <xf numFmtId="3" fontId="11" fillId="3" borderId="0" xfId="1" applyNumberFormat="1" applyFont="1" applyFill="1" applyBorder="1" applyAlignment="1" applyProtection="1">
      <alignment horizontal="right" vertical="center" wrapText="1"/>
    </xf>
    <xf numFmtId="3" fontId="12" fillId="3" borderId="0" xfId="0" applyNumberFormat="1" applyFont="1" applyFill="1" applyAlignment="1">
      <alignment vertical="center"/>
    </xf>
    <xf numFmtId="3" fontId="12" fillId="0" borderId="0" xfId="0" applyNumberFormat="1" applyFont="1" applyAlignment="1">
      <alignment vertical="center"/>
    </xf>
    <xf numFmtId="3" fontId="12" fillId="0" borderId="1" xfId="0" applyNumberFormat="1" applyFont="1" applyBorder="1" applyAlignment="1">
      <alignment vertical="center"/>
    </xf>
    <xf numFmtId="3" fontId="19" fillId="0" borderId="1" xfId="1" applyNumberFormat="1" applyFont="1" applyFill="1" applyBorder="1" applyAlignment="1" applyProtection="1">
      <alignment horizontal="right" vertical="center" wrapText="1"/>
    </xf>
    <xf numFmtId="4" fontId="14" fillId="0" borderId="16" xfId="0" applyNumberFormat="1" applyFont="1" applyBorder="1" applyAlignment="1">
      <alignment horizontal="right" vertical="center"/>
    </xf>
    <xf numFmtId="4" fontId="14" fillId="0" borderId="16" xfId="0" applyNumberFormat="1" applyFont="1" applyBorder="1" applyAlignment="1">
      <alignment horizontal="left" vertical="center"/>
    </xf>
    <xf numFmtId="4" fontId="11" fillId="4" borderId="0" xfId="1" applyNumberFormat="1" applyFont="1" applyFill="1" applyBorder="1" applyAlignment="1" applyProtection="1">
      <alignment horizontal="right" vertical="center" wrapText="1"/>
    </xf>
    <xf numFmtId="165" fontId="10" fillId="0" borderId="0" xfId="1" applyNumberFormat="1" applyFont="1" applyFill="1" applyBorder="1" applyAlignment="1" applyProtection="1">
      <alignment horizontal="right" vertical="center" wrapText="1"/>
    </xf>
    <xf numFmtId="0" fontId="12" fillId="0" borderId="0" xfId="0" applyFont="1" applyAlignment="1">
      <alignment horizontal="right" vertical="center"/>
    </xf>
    <xf numFmtId="4" fontId="13" fillId="3" borderId="0" xfId="1" applyNumberFormat="1" applyFont="1" applyFill="1" applyBorder="1" applyAlignment="1" applyProtection="1">
      <alignment horizontal="right" vertical="center" wrapText="1"/>
    </xf>
    <xf numFmtId="0" fontId="13" fillId="0" borderId="0" xfId="1" applyNumberFormat="1" applyFont="1" applyFill="1" applyBorder="1" applyAlignment="1" applyProtection="1">
      <alignment vertical="center" wrapText="1"/>
    </xf>
    <xf numFmtId="4" fontId="12" fillId="0" borderId="0" xfId="0" applyNumberFormat="1" applyFont="1" applyAlignment="1">
      <alignment horizontal="right" vertical="center"/>
    </xf>
    <xf numFmtId="0" fontId="13" fillId="0" borderId="1" xfId="0" applyFont="1" applyBorder="1" applyAlignment="1">
      <alignment vertical="center" wrapText="1"/>
    </xf>
    <xf numFmtId="0" fontId="55" fillId="0" borderId="0" xfId="0" applyFont="1" applyAlignment="1">
      <alignment vertical="center"/>
    </xf>
    <xf numFmtId="4" fontId="3" fillId="0" borderId="0" xfId="1" applyNumberFormat="1" applyFont="1" applyFill="1" applyBorder="1" applyAlignment="1" applyProtection="1">
      <alignment horizontal="right" vertical="center" wrapText="1"/>
    </xf>
    <xf numFmtId="4" fontId="3" fillId="0" borderId="0" xfId="1" applyNumberFormat="1" applyFont="1" applyAlignment="1" applyProtection="1">
      <alignment vertical="center"/>
    </xf>
    <xf numFmtId="4" fontId="12" fillId="8" borderId="0" xfId="1" applyNumberFormat="1" applyFont="1" applyFill="1" applyAlignment="1" applyProtection="1">
      <alignment vertical="center"/>
    </xf>
    <xf numFmtId="4" fontId="3" fillId="8" borderId="0" xfId="1" applyNumberFormat="1" applyFont="1" applyFill="1" applyBorder="1" applyAlignment="1" applyProtection="1">
      <alignment vertical="center"/>
    </xf>
    <xf numFmtId="165" fontId="12" fillId="0" borderId="44" xfId="1" applyNumberFormat="1" applyFont="1" applyFill="1" applyBorder="1" applyAlignment="1" applyProtection="1">
      <alignment horizontal="left" vertical="center" wrapText="1"/>
    </xf>
    <xf numFmtId="0" fontId="12" fillId="0" borderId="44" xfId="0" applyFont="1" applyBorder="1" applyAlignment="1">
      <alignment vertical="center"/>
    </xf>
    <xf numFmtId="4" fontId="12" fillId="0" borderId="44" xfId="1" applyNumberFormat="1" applyFont="1" applyBorder="1" applyAlignment="1" applyProtection="1">
      <alignment vertical="center"/>
    </xf>
    <xf numFmtId="4" fontId="3" fillId="0" borderId="44" xfId="1" applyNumberFormat="1" applyFont="1" applyBorder="1" applyAlignment="1" applyProtection="1">
      <alignment vertical="center"/>
    </xf>
    <xf numFmtId="165" fontId="13" fillId="2" borderId="0" xfId="1" applyNumberFormat="1" applyFont="1" applyFill="1" applyBorder="1" applyAlignment="1" applyProtection="1">
      <alignment horizontal="left" vertical="center" wrapText="1"/>
    </xf>
    <xf numFmtId="165" fontId="13" fillId="2" borderId="0" xfId="1" applyNumberFormat="1" applyFont="1" applyFill="1" applyBorder="1" applyAlignment="1" applyProtection="1">
      <alignment horizontal="center" vertical="center" wrapText="1"/>
    </xf>
    <xf numFmtId="4" fontId="12" fillId="8" borderId="44" xfId="1" applyNumberFormat="1" applyFont="1" applyFill="1" applyBorder="1" applyAlignment="1" applyProtection="1">
      <alignment vertical="center"/>
    </xf>
    <xf numFmtId="4" fontId="3" fillId="8" borderId="44" xfId="1" applyNumberFormat="1" applyFont="1" applyFill="1" applyBorder="1" applyAlignment="1" applyProtection="1">
      <alignment vertical="center"/>
    </xf>
    <xf numFmtId="164" fontId="3" fillId="0" borderId="0" xfId="1" applyFont="1" applyProtection="1"/>
    <xf numFmtId="0" fontId="0" fillId="0" borderId="0" xfId="0" applyAlignment="1">
      <alignment vertical="center"/>
    </xf>
    <xf numFmtId="165" fontId="5" fillId="5" borderId="44" xfId="1" applyNumberFormat="1" applyFont="1" applyFill="1" applyBorder="1" applyAlignment="1" applyProtection="1">
      <alignment horizontal="center" vertical="center" wrapText="1"/>
    </xf>
    <xf numFmtId="0" fontId="0" fillId="5" borderId="0" xfId="0" applyFill="1" applyAlignment="1">
      <alignment vertical="center"/>
    </xf>
    <xf numFmtId="0" fontId="2" fillId="5" borderId="0" xfId="0" applyFont="1" applyFill="1" applyAlignment="1">
      <alignment vertical="center"/>
    </xf>
    <xf numFmtId="4" fontId="42" fillId="0" borderId="0" xfId="0" applyNumberFormat="1" applyFont="1" applyAlignment="1" applyProtection="1">
      <alignment horizontal="right" vertical="center"/>
      <protection locked="0"/>
    </xf>
    <xf numFmtId="4" fontId="42" fillId="0" borderId="0" xfId="0" applyNumberFormat="1" applyFont="1" applyAlignment="1" applyProtection="1">
      <alignment horizontal="left" vertical="center"/>
      <protection locked="0"/>
    </xf>
    <xf numFmtId="4" fontId="42" fillId="0" borderId="1" xfId="0" applyNumberFormat="1" applyFont="1" applyBorder="1" applyAlignment="1" applyProtection="1">
      <alignment horizontal="right" vertical="center"/>
      <protection locked="0"/>
    </xf>
    <xf numFmtId="4" fontId="42" fillId="0" borderId="1" xfId="0" applyNumberFormat="1" applyFont="1" applyBorder="1" applyAlignment="1" applyProtection="1">
      <alignment horizontal="left" vertical="center"/>
      <protection locked="0"/>
    </xf>
    <xf numFmtId="4" fontId="42" fillId="0" borderId="15" xfId="0" applyNumberFormat="1" applyFont="1" applyBorder="1" applyAlignment="1" applyProtection="1">
      <alignment horizontal="right" vertical="center"/>
      <protection locked="0"/>
    </xf>
    <xf numFmtId="4" fontId="19" fillId="0" borderId="0" xfId="0" applyNumberFormat="1" applyFont="1" applyAlignment="1" applyProtection="1">
      <alignment vertical="center"/>
      <protection locked="0"/>
    </xf>
    <xf numFmtId="0" fontId="6" fillId="0" borderId="0" xfId="0" applyFont="1" applyAlignment="1" applyProtection="1">
      <alignment vertical="center"/>
      <protection locked="0"/>
    </xf>
    <xf numFmtId="4" fontId="62" fillId="0" borderId="15" xfId="0" applyNumberFormat="1" applyFont="1" applyBorder="1" applyAlignment="1" applyProtection="1">
      <alignment horizontal="left" vertical="center"/>
      <protection locked="0"/>
    </xf>
    <xf numFmtId="4" fontId="20" fillId="0" borderId="15" xfId="0" applyNumberFormat="1" applyFont="1" applyBorder="1" applyAlignment="1" applyProtection="1">
      <alignment vertical="center"/>
      <protection locked="0"/>
    </xf>
    <xf numFmtId="4" fontId="42" fillId="0" borderId="0" xfId="0" applyNumberFormat="1" applyFont="1" applyAlignment="1" applyProtection="1">
      <alignment vertical="center"/>
      <protection locked="0"/>
    </xf>
    <xf numFmtId="4" fontId="44" fillId="0" borderId="15" xfId="0" applyNumberFormat="1" applyFont="1" applyBorder="1" applyAlignment="1" applyProtection="1">
      <alignment horizontal="left" vertical="center"/>
      <protection locked="0"/>
    </xf>
    <xf numFmtId="4" fontId="15" fillId="0" borderId="15" xfId="0" applyNumberFormat="1" applyFont="1" applyBorder="1" applyAlignment="1" applyProtection="1">
      <alignment vertical="center"/>
      <protection locked="0"/>
    </xf>
    <xf numFmtId="4" fontId="14" fillId="0" borderId="0" xfId="0" applyNumberFormat="1" applyFont="1" applyAlignment="1" applyProtection="1">
      <alignment vertical="center"/>
      <protection locked="0"/>
    </xf>
    <xf numFmtId="0" fontId="0" fillId="0" borderId="0" xfId="0" applyFill="1"/>
    <xf numFmtId="4" fontId="12" fillId="0" borderId="0" xfId="0" applyNumberFormat="1" applyFont="1" applyBorder="1" applyAlignment="1">
      <alignment horizontal="right" vertical="center"/>
    </xf>
    <xf numFmtId="0" fontId="3" fillId="0" borderId="1" xfId="0" applyFont="1" applyBorder="1"/>
    <xf numFmtId="0" fontId="21" fillId="5" borderId="0" xfId="0" applyFont="1" applyFill="1" applyAlignment="1">
      <alignment horizontal="center" vertical="center" wrapText="1"/>
    </xf>
    <xf numFmtId="0" fontId="3" fillId="0" borderId="3" xfId="0" applyFont="1" applyBorder="1" applyAlignment="1">
      <alignment vertical="center" wrapText="1"/>
    </xf>
    <xf numFmtId="0" fontId="3" fillId="0" borderId="34" xfId="0" applyFont="1" applyBorder="1" applyAlignment="1">
      <alignment vertical="center" wrapText="1"/>
    </xf>
    <xf numFmtId="0" fontId="28" fillId="3" borderId="72" xfId="0" applyFont="1" applyFill="1" applyBorder="1" applyAlignment="1">
      <alignment horizontal="left" vertical="center"/>
    </xf>
    <xf numFmtId="0" fontId="28" fillId="3" borderId="49" xfId="0" applyFont="1" applyFill="1" applyBorder="1" applyAlignment="1">
      <alignment horizontal="left" vertical="center"/>
    </xf>
    <xf numFmtId="0" fontId="21" fillId="5" borderId="5" xfId="0" applyFont="1" applyFill="1" applyBorder="1" applyAlignment="1">
      <alignment horizontal="center" vertical="center"/>
    </xf>
    <xf numFmtId="0" fontId="21" fillId="5" borderId="0" xfId="0" applyFont="1" applyFill="1" applyAlignment="1">
      <alignment horizontal="center" vertical="center"/>
    </xf>
    <xf numFmtId="0" fontId="3" fillId="0" borderId="2" xfId="0" applyFont="1" applyBorder="1" applyAlignment="1">
      <alignment vertical="center" wrapText="1"/>
    </xf>
    <xf numFmtId="0" fontId="40" fillId="0" borderId="2" xfId="0" applyFont="1" applyBorder="1" applyAlignment="1">
      <alignment vertical="center" wrapText="1"/>
    </xf>
    <xf numFmtId="0" fontId="40" fillId="0" borderId="3" xfId="0" applyFont="1" applyBorder="1" applyAlignment="1">
      <alignment vertical="center"/>
    </xf>
    <xf numFmtId="0" fontId="3" fillId="0" borderId="3" xfId="0" applyFont="1" applyBorder="1" applyAlignment="1">
      <alignment horizontal="left" vertical="center" wrapText="1"/>
    </xf>
    <xf numFmtId="0" fontId="3" fillId="0" borderId="34" xfId="0" applyFont="1" applyBorder="1" applyAlignment="1">
      <alignment horizontal="left" vertical="center" wrapText="1"/>
    </xf>
    <xf numFmtId="0" fontId="3" fillId="0" borderId="0" xfId="0" applyFont="1" applyAlignment="1">
      <alignment horizontal="left" vertical="center" wrapText="1"/>
    </xf>
    <xf numFmtId="0" fontId="25" fillId="3" borderId="0" xfId="0" applyFont="1" applyFill="1" applyAlignment="1">
      <alignment horizontal="left" vertical="center" wrapText="1"/>
    </xf>
    <xf numFmtId="0" fontId="34" fillId="0" borderId="0" xfId="0" applyFont="1" applyAlignment="1">
      <alignment horizontal="center" vertical="center"/>
    </xf>
    <xf numFmtId="0" fontId="6" fillId="0" borderId="0" xfId="0" applyFont="1" applyAlignment="1">
      <alignment horizontal="left" vertical="center" wrapText="1"/>
    </xf>
    <xf numFmtId="0" fontId="59" fillId="0" borderId="3" xfId="0" applyFont="1" applyBorder="1" applyAlignment="1">
      <alignment horizontal="center" vertical="center"/>
    </xf>
    <xf numFmtId="0" fontId="59" fillId="0" borderId="4" xfId="0" applyFont="1" applyBorder="1" applyAlignment="1">
      <alignment horizontal="center" vertical="center"/>
    </xf>
    <xf numFmtId="0" fontId="30" fillId="0" borderId="0" xfId="1" applyNumberFormat="1" applyFont="1" applyFill="1" applyBorder="1" applyAlignment="1">
      <alignment horizontal="left" vertical="center" wrapText="1"/>
    </xf>
    <xf numFmtId="0" fontId="40" fillId="0" borderId="0" xfId="0" applyFont="1" applyAlignment="1">
      <alignment horizontal="left" vertical="center" wrapText="1"/>
    </xf>
    <xf numFmtId="0" fontId="25" fillId="3" borderId="0" xfId="0" applyFont="1" applyFill="1" applyAlignment="1">
      <alignment horizontal="left" vertical="center"/>
    </xf>
    <xf numFmtId="0" fontId="23" fillId="0" borderId="0" xfId="0" applyFont="1" applyAlignment="1">
      <alignment horizontal="left" vertical="top" wrapText="1"/>
    </xf>
    <xf numFmtId="0" fontId="3" fillId="0" borderId="0" xfId="0" applyFont="1" applyAlignment="1">
      <alignment horizontal="left" vertical="top" wrapText="1"/>
    </xf>
    <xf numFmtId="0" fontId="33" fillId="4" borderId="0" xfId="0" applyFont="1" applyFill="1" applyAlignment="1">
      <alignment horizontal="center" vertical="center" wrapText="1"/>
    </xf>
    <xf numFmtId="0" fontId="6" fillId="0" borderId="0" xfId="0" applyFont="1" applyAlignment="1">
      <alignment horizontal="center" vertical="center"/>
    </xf>
    <xf numFmtId="165" fontId="5" fillId="5" borderId="0" xfId="1" applyNumberFormat="1" applyFont="1" applyFill="1" applyBorder="1" applyAlignment="1" applyProtection="1">
      <alignment horizontal="left" vertical="center"/>
    </xf>
    <xf numFmtId="0" fontId="19" fillId="3" borderId="0" xfId="0" applyFont="1" applyFill="1" applyAlignment="1">
      <alignment horizontal="center" vertical="center"/>
    </xf>
    <xf numFmtId="0" fontId="3" fillId="0" borderId="48" xfId="0" applyFont="1" applyBorder="1" applyAlignment="1">
      <alignment horizontal="left" vertical="center" wrapText="1"/>
    </xf>
    <xf numFmtId="0" fontId="5" fillId="5" borderId="27"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46" xfId="0" applyFont="1" applyFill="1" applyBorder="1" applyAlignment="1">
      <alignment horizontal="center" vertical="center"/>
    </xf>
    <xf numFmtId="0" fontId="3" fillId="0" borderId="7" xfId="0" applyFont="1" applyBorder="1" applyAlignment="1" applyProtection="1">
      <alignment horizontal="left" vertical="top"/>
      <protection locked="0"/>
    </xf>
    <xf numFmtId="0" fontId="3" fillId="0" borderId="1"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4" fillId="0" borderId="50" xfId="0" applyFont="1" applyBorder="1" applyAlignment="1">
      <alignment horizontal="center" vertical="center"/>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165" fontId="5" fillId="5" borderId="0" xfId="1" applyNumberFormat="1" applyFont="1" applyFill="1" applyBorder="1" applyAlignment="1" applyProtection="1">
      <alignment horizontal="center" vertical="center" wrapText="1"/>
    </xf>
    <xf numFmtId="0" fontId="6" fillId="0" borderId="0" xfId="0" applyFont="1" applyAlignment="1">
      <alignment horizontal="center" vertical="center" wrapText="1"/>
    </xf>
    <xf numFmtId="4" fontId="62" fillId="0" borderId="15" xfId="0" applyNumberFormat="1" applyFont="1" applyBorder="1" applyAlignment="1" applyProtection="1">
      <alignment horizontal="center" vertical="center"/>
      <protection locked="0"/>
    </xf>
    <xf numFmtId="0" fontId="3" fillId="0" borderId="7" xfId="1" applyNumberFormat="1" applyFont="1" applyFill="1" applyBorder="1" applyAlignment="1" applyProtection="1">
      <alignment horizontal="left" vertical="center" wrapText="1"/>
    </xf>
    <xf numFmtId="0" fontId="3" fillId="0" borderId="1" xfId="1" applyNumberFormat="1" applyFont="1" applyFill="1" applyBorder="1" applyAlignment="1" applyProtection="1">
      <alignment horizontal="left" vertical="center" wrapText="1"/>
    </xf>
    <xf numFmtId="0" fontId="3" fillId="0" borderId="8" xfId="1" applyNumberFormat="1" applyFont="1" applyFill="1" applyBorder="1" applyAlignment="1" applyProtection="1">
      <alignment horizontal="left" vertical="center" wrapText="1"/>
    </xf>
    <xf numFmtId="0" fontId="3" fillId="0" borderId="5" xfId="1" applyNumberFormat="1" applyFont="1" applyFill="1" applyBorder="1" applyAlignment="1" applyProtection="1">
      <alignment horizontal="left" vertical="center" wrapText="1"/>
    </xf>
    <xf numFmtId="0" fontId="3" fillId="0" borderId="0" xfId="1" applyNumberFormat="1" applyFont="1" applyFill="1" applyBorder="1" applyAlignment="1" applyProtection="1">
      <alignment horizontal="left" vertical="center" wrapText="1"/>
    </xf>
    <xf numFmtId="0" fontId="3" fillId="0" borderId="6" xfId="1" applyNumberFormat="1" applyFont="1" applyFill="1" applyBorder="1" applyAlignment="1" applyProtection="1">
      <alignment horizontal="left" vertical="center" wrapText="1"/>
    </xf>
    <xf numFmtId="0" fontId="4" fillId="4" borderId="10" xfId="1" applyNumberFormat="1" applyFont="1" applyFill="1" applyBorder="1" applyAlignment="1" applyProtection="1">
      <alignment horizontal="left" vertical="center" wrapText="1"/>
    </xf>
    <xf numFmtId="0" fontId="4" fillId="4" borderId="15" xfId="1" applyNumberFormat="1" applyFont="1" applyFill="1" applyBorder="1" applyAlignment="1" applyProtection="1">
      <alignment horizontal="left" vertical="center" wrapText="1"/>
    </xf>
    <xf numFmtId="165" fontId="19" fillId="3" borderId="0" xfId="1" applyNumberFormat="1" applyFont="1" applyFill="1" applyBorder="1" applyAlignment="1" applyProtection="1">
      <alignment horizontal="left" vertical="center" wrapText="1"/>
    </xf>
    <xf numFmtId="165" fontId="20" fillId="0" borderId="0" xfId="1" applyNumberFormat="1" applyFont="1" applyFill="1" applyBorder="1" applyAlignment="1" applyProtection="1">
      <alignment horizontal="left" vertical="center" wrapText="1"/>
    </xf>
    <xf numFmtId="165" fontId="20" fillId="0" borderId="15" xfId="1" applyNumberFormat="1" applyFont="1" applyFill="1" applyBorder="1" applyAlignment="1" applyProtection="1">
      <alignment horizontal="left" vertical="center" wrapText="1"/>
    </xf>
    <xf numFmtId="0" fontId="66" fillId="0" borderId="2" xfId="1" applyNumberFormat="1" applyFont="1" applyFill="1" applyBorder="1" applyAlignment="1" applyProtection="1">
      <alignment horizontal="left" vertical="center" wrapText="1"/>
      <protection locked="0"/>
    </xf>
    <xf numFmtId="0" fontId="6" fillId="0" borderId="2" xfId="1" applyNumberFormat="1" applyFont="1" applyFill="1" applyBorder="1" applyAlignment="1" applyProtection="1">
      <alignment horizontal="left" vertical="center" wrapText="1"/>
      <protection locked="0"/>
    </xf>
    <xf numFmtId="4" fontId="6" fillId="4" borderId="16" xfId="0" applyNumberFormat="1" applyFont="1" applyFill="1" applyBorder="1" applyAlignment="1">
      <alignment horizontal="left" vertical="center" wrapText="1"/>
    </xf>
    <xf numFmtId="165" fontId="21" fillId="5" borderId="0" xfId="1" applyNumberFormat="1" applyFont="1" applyFill="1" applyBorder="1" applyAlignment="1" applyProtection="1">
      <alignment horizontal="center" vertical="center" wrapText="1"/>
    </xf>
    <xf numFmtId="0" fontId="6" fillId="0" borderId="3" xfId="1" applyNumberFormat="1" applyFont="1" applyFill="1" applyBorder="1" applyAlignment="1" applyProtection="1">
      <alignment horizontal="left" vertical="center" wrapText="1"/>
      <protection locked="0"/>
    </xf>
    <xf numFmtId="0" fontId="6" fillId="0" borderId="16" xfId="1" applyNumberFormat="1" applyFont="1" applyFill="1" applyBorder="1" applyAlignment="1" applyProtection="1">
      <alignment horizontal="left" vertical="center" wrapText="1"/>
      <protection locked="0"/>
    </xf>
    <xf numFmtId="0" fontId="6" fillId="0" borderId="4" xfId="1" applyNumberFormat="1" applyFont="1" applyFill="1" applyBorder="1" applyAlignment="1" applyProtection="1">
      <alignment horizontal="left" vertical="center" wrapText="1"/>
      <protection locked="0"/>
    </xf>
    <xf numFmtId="0" fontId="6" fillId="0" borderId="49" xfId="1" applyNumberFormat="1" applyFont="1" applyFill="1" applyBorder="1" applyAlignment="1" applyProtection="1">
      <alignment horizontal="left" vertical="center" wrapText="1"/>
      <protection locked="0"/>
    </xf>
    <xf numFmtId="4" fontId="6" fillId="4" borderId="3" xfId="0" applyNumberFormat="1" applyFont="1" applyFill="1" applyBorder="1" applyAlignment="1">
      <alignment horizontal="left" vertical="center" wrapText="1"/>
    </xf>
    <xf numFmtId="4" fontId="6" fillId="4" borderId="4" xfId="0" applyNumberFormat="1" applyFont="1" applyFill="1" applyBorder="1" applyAlignment="1">
      <alignment horizontal="left" vertical="center" wrapText="1"/>
    </xf>
    <xf numFmtId="165" fontId="5" fillId="5" borderId="0" xfId="1" applyNumberFormat="1" applyFont="1" applyFill="1" applyBorder="1" applyAlignment="1" applyProtection="1">
      <alignment horizontal="center" vertical="center" wrapText="1"/>
      <protection locked="0"/>
    </xf>
    <xf numFmtId="0" fontId="12" fillId="2" borderId="17" xfId="0" applyFont="1" applyFill="1" applyBorder="1" applyAlignment="1" applyProtection="1">
      <alignment horizontal="left" vertical="center"/>
      <protection locked="0"/>
    </xf>
    <xf numFmtId="0" fontId="12" fillId="2" borderId="17" xfId="0" applyFont="1" applyFill="1" applyBorder="1" applyAlignment="1" applyProtection="1">
      <alignment horizontal="left" vertical="center" wrapText="1"/>
      <protection locked="0"/>
    </xf>
    <xf numFmtId="0" fontId="6" fillId="0" borderId="2" xfId="1" applyNumberFormat="1" applyFont="1" applyFill="1" applyBorder="1" applyAlignment="1" applyProtection="1">
      <alignment horizontal="left" vertical="top" wrapText="1"/>
      <protection locked="0"/>
    </xf>
    <xf numFmtId="4" fontId="6" fillId="4" borderId="3" xfId="0" applyNumberFormat="1" applyFont="1" applyFill="1" applyBorder="1" applyAlignment="1" applyProtection="1">
      <alignment horizontal="left" vertical="center" wrapText="1"/>
      <protection locked="0"/>
    </xf>
    <xf numFmtId="4" fontId="6" fillId="4" borderId="16" xfId="0" applyNumberFormat="1" applyFont="1" applyFill="1" applyBorder="1" applyAlignment="1" applyProtection="1">
      <alignment horizontal="left" vertical="center" wrapText="1"/>
      <protection locked="0"/>
    </xf>
    <xf numFmtId="4" fontId="6" fillId="4" borderId="4" xfId="0" applyNumberFormat="1" applyFont="1" applyFill="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2" fillId="2" borderId="22"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protection locked="0"/>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3" xfId="0" applyFont="1" applyBorder="1" applyAlignment="1">
      <alignment horizontal="center" vertical="center"/>
    </xf>
    <xf numFmtId="0" fontId="6" fillId="0" borderId="16" xfId="0" applyFont="1" applyBorder="1" applyAlignment="1">
      <alignment horizontal="center" vertical="center"/>
    </xf>
    <xf numFmtId="0" fontId="6" fillId="0" borderId="71"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4" fillId="0" borderId="0" xfId="0" applyFont="1" applyAlignment="1">
      <alignment horizontal="center" vertical="center" wrapText="1"/>
    </xf>
    <xf numFmtId="0" fontId="6" fillId="0" borderId="3" xfId="1" applyNumberFormat="1" applyFont="1" applyFill="1" applyBorder="1" applyAlignment="1" applyProtection="1">
      <alignment horizontal="left" vertical="top" wrapText="1"/>
      <protection locked="0"/>
    </xf>
    <xf numFmtId="0" fontId="6" fillId="0" borderId="16" xfId="1" applyNumberFormat="1" applyFont="1" applyFill="1" applyBorder="1" applyAlignment="1" applyProtection="1">
      <alignment horizontal="left" vertical="top" wrapText="1"/>
      <protection locked="0"/>
    </xf>
    <xf numFmtId="0" fontId="6" fillId="0" borderId="4" xfId="1" applyNumberFormat="1" applyFont="1" applyFill="1" applyBorder="1" applyAlignment="1" applyProtection="1">
      <alignment horizontal="left" vertical="top" wrapText="1"/>
      <protection locked="0"/>
    </xf>
    <xf numFmtId="165" fontId="5" fillId="5" borderId="13" xfId="1" applyNumberFormat="1" applyFont="1" applyFill="1" applyBorder="1" applyAlignment="1" applyProtection="1">
      <alignment horizontal="center" vertical="center" wrapText="1"/>
      <protection locked="0"/>
    </xf>
    <xf numFmtId="165" fontId="6" fillId="0" borderId="0" xfId="1" applyNumberFormat="1" applyFont="1" applyFill="1" applyBorder="1" applyAlignment="1" applyProtection="1">
      <alignment horizontal="center" vertical="center" wrapText="1"/>
      <protection locked="0"/>
    </xf>
    <xf numFmtId="165" fontId="19" fillId="4" borderId="0" xfId="1" applyNumberFormat="1" applyFont="1" applyFill="1" applyBorder="1" applyAlignment="1" applyProtection="1">
      <alignment horizontal="left" vertical="center" wrapText="1"/>
      <protection locked="0"/>
    </xf>
    <xf numFmtId="165" fontId="12" fillId="0" borderId="0" xfId="1" applyNumberFormat="1" applyFont="1" applyFill="1" applyBorder="1" applyAlignment="1" applyProtection="1">
      <alignment horizontal="left" vertical="center" wrapText="1"/>
      <protection locked="0"/>
    </xf>
    <xf numFmtId="0" fontId="12" fillId="0" borderId="0" xfId="1" applyNumberFormat="1" applyFont="1" applyFill="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4" fillId="0" borderId="0" xfId="0" applyFont="1" applyAlignment="1">
      <alignment horizontal="center" vertical="center"/>
    </xf>
    <xf numFmtId="165" fontId="5" fillId="5" borderId="0" xfId="1" applyNumberFormat="1" applyFont="1" applyFill="1" applyBorder="1" applyAlignment="1">
      <alignment horizontal="center" vertical="center" wrapText="1"/>
    </xf>
    <xf numFmtId="165" fontId="5" fillId="5" borderId="0" xfId="1" applyNumberFormat="1" applyFont="1" applyFill="1" applyBorder="1" applyAlignment="1">
      <alignment horizontal="left" vertical="center"/>
    </xf>
    <xf numFmtId="4" fontId="44" fillId="0" borderId="15" xfId="0" applyNumberFormat="1" applyFont="1" applyBorder="1" applyAlignment="1" applyProtection="1">
      <alignment horizontal="center" vertical="center"/>
      <protection locked="0"/>
    </xf>
    <xf numFmtId="0" fontId="11" fillId="3" borderId="0" xfId="0" applyFont="1" applyFill="1" applyAlignment="1">
      <alignment horizontal="center" vertical="center"/>
    </xf>
    <xf numFmtId="4" fontId="14" fillId="0" borderId="15" xfId="0" applyNumberFormat="1" applyFont="1" applyBorder="1" applyAlignment="1" applyProtection="1">
      <alignment horizontal="left" vertical="center"/>
      <protection locked="0"/>
    </xf>
    <xf numFmtId="0" fontId="45" fillId="0" borderId="10"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5" xfId="0" applyFont="1" applyBorder="1" applyAlignment="1" applyProtection="1">
      <alignment horizontal="center" vertical="center"/>
      <protection locked="0"/>
    </xf>
    <xf numFmtId="0" fontId="46" fillId="0" borderId="5"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46" fillId="0" borderId="6" xfId="0" applyFont="1" applyBorder="1" applyAlignment="1" applyProtection="1">
      <alignment horizontal="center" vertical="center"/>
      <protection locked="0"/>
    </xf>
    <xf numFmtId="0" fontId="46" fillId="0" borderId="7" xfId="0" applyFont="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46" fillId="0" borderId="8" xfId="0" applyFont="1" applyBorder="1" applyAlignment="1" applyProtection="1">
      <alignment horizontal="center" vertical="center"/>
      <protection locked="0"/>
    </xf>
    <xf numFmtId="0" fontId="25" fillId="4" borderId="10" xfId="1" applyNumberFormat="1" applyFont="1" applyFill="1" applyBorder="1" applyAlignment="1">
      <alignment horizontal="left" vertical="center" wrapText="1"/>
    </xf>
    <xf numFmtId="0" fontId="25" fillId="4" borderId="15" xfId="1" applyNumberFormat="1" applyFont="1" applyFill="1" applyBorder="1" applyAlignment="1">
      <alignment horizontal="left" vertical="center" wrapText="1"/>
    </xf>
    <xf numFmtId="0" fontId="3" fillId="0" borderId="5" xfId="1" applyNumberFormat="1" applyFont="1" applyFill="1" applyBorder="1" applyAlignment="1">
      <alignment horizontal="left" vertical="center" wrapText="1"/>
    </xf>
    <xf numFmtId="0" fontId="3" fillId="0" borderId="0" xfId="1" applyNumberFormat="1" applyFont="1" applyFill="1" applyBorder="1" applyAlignment="1">
      <alignment horizontal="left" vertical="center" wrapText="1"/>
    </xf>
    <xf numFmtId="0" fontId="3" fillId="0" borderId="6" xfId="1" applyNumberFormat="1" applyFont="1" applyFill="1" applyBorder="1" applyAlignment="1">
      <alignment horizontal="left" vertical="center" wrapText="1"/>
    </xf>
    <xf numFmtId="0" fontId="3" fillId="0" borderId="7" xfId="1" applyNumberFormat="1" applyFont="1" applyFill="1" applyBorder="1" applyAlignment="1">
      <alignment horizontal="left" vertical="center" wrapText="1"/>
    </xf>
    <xf numFmtId="0" fontId="3" fillId="0" borderId="1" xfId="1" applyNumberFormat="1" applyFont="1" applyFill="1" applyBorder="1" applyAlignment="1">
      <alignment horizontal="left" vertical="center" wrapText="1"/>
    </xf>
    <xf numFmtId="0" fontId="3" fillId="0" borderId="8" xfId="1" applyNumberFormat="1" applyFont="1" applyFill="1" applyBorder="1" applyAlignment="1">
      <alignment horizontal="left" vertical="center" wrapText="1"/>
    </xf>
    <xf numFmtId="165" fontId="11" fillId="3" borderId="0" xfId="1" applyNumberFormat="1" applyFont="1" applyFill="1" applyBorder="1" applyAlignment="1">
      <alignment horizontal="left" vertical="center" wrapText="1"/>
    </xf>
    <xf numFmtId="165" fontId="20" fillId="0" borderId="15" xfId="1" applyNumberFormat="1" applyFont="1" applyFill="1" applyBorder="1" applyAlignment="1">
      <alignment horizontal="left" vertical="center" wrapText="1"/>
    </xf>
    <xf numFmtId="4" fontId="14" fillId="0" borderId="16" xfId="0" applyNumberFormat="1" applyFont="1" applyBorder="1" applyAlignment="1" applyProtection="1">
      <alignment horizontal="left" vertical="center"/>
      <protection locked="0"/>
    </xf>
    <xf numFmtId="4" fontId="7" fillId="4" borderId="16" xfId="0" applyNumberFormat="1" applyFont="1" applyFill="1" applyBorder="1" applyAlignment="1">
      <alignment horizontal="left" vertical="center" wrapText="1"/>
    </xf>
    <xf numFmtId="165" fontId="11" fillId="3" borderId="0" xfId="1" applyNumberFormat="1" applyFont="1" applyFill="1" applyBorder="1" applyAlignment="1" applyProtection="1">
      <alignment horizontal="left" vertical="center" wrapText="1"/>
    </xf>
    <xf numFmtId="165" fontId="21" fillId="5" borderId="0" xfId="1" applyNumberFormat="1" applyFont="1" applyFill="1" applyBorder="1" applyAlignment="1">
      <alignment horizontal="center" vertical="center" wrapText="1"/>
    </xf>
    <xf numFmtId="165" fontId="7" fillId="0" borderId="0" xfId="1" applyNumberFormat="1" applyFont="1" applyFill="1" applyBorder="1" applyAlignment="1" applyProtection="1">
      <alignment horizontal="center" vertical="center" wrapText="1"/>
      <protection locked="0"/>
    </xf>
    <xf numFmtId="165" fontId="11" fillId="4" borderId="0" xfId="1" applyNumberFormat="1" applyFont="1" applyFill="1" applyBorder="1" applyAlignment="1" applyProtection="1">
      <alignment horizontal="left" vertical="center" wrapText="1"/>
      <protection locked="0"/>
    </xf>
    <xf numFmtId="165" fontId="13" fillId="0" borderId="0" xfId="1" applyNumberFormat="1" applyFont="1" applyFill="1" applyBorder="1" applyAlignment="1" applyProtection="1">
      <alignment horizontal="left" vertical="center" wrapText="1"/>
      <protection locked="0"/>
    </xf>
    <xf numFmtId="0" fontId="13" fillId="0" borderId="0" xfId="1" applyNumberFormat="1" applyFont="1" applyFill="1" applyBorder="1" applyAlignment="1" applyProtection="1">
      <alignment horizontal="left" vertical="center" wrapText="1"/>
      <protection locked="0"/>
    </xf>
    <xf numFmtId="165" fontId="10" fillId="5" borderId="0" xfId="1" applyNumberFormat="1" applyFont="1" applyFill="1" applyBorder="1" applyAlignment="1" applyProtection="1">
      <alignment horizontal="center" vertical="center" wrapText="1"/>
      <protection locked="0"/>
    </xf>
    <xf numFmtId="165" fontId="10" fillId="5" borderId="13" xfId="1" applyNumberFormat="1" applyFont="1" applyFill="1" applyBorder="1" applyAlignment="1" applyProtection="1">
      <alignment horizontal="center" vertical="center" wrapText="1"/>
      <protection locked="0"/>
    </xf>
    <xf numFmtId="0" fontId="66" fillId="0" borderId="3" xfId="1" applyNumberFormat="1" applyFont="1" applyFill="1" applyBorder="1" applyAlignment="1" applyProtection="1">
      <alignment horizontal="left" vertical="center" wrapText="1"/>
      <protection locked="0"/>
    </xf>
    <xf numFmtId="0" fontId="16" fillId="2" borderId="17" xfId="0" applyFont="1" applyFill="1" applyBorder="1" applyAlignment="1" applyProtection="1">
      <alignment horizontal="left" vertical="center"/>
      <protection locked="0"/>
    </xf>
    <xf numFmtId="0" fontId="16" fillId="2" borderId="1" xfId="0" applyFont="1" applyFill="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4" fontId="7" fillId="4" borderId="3" xfId="0" applyNumberFormat="1" applyFont="1" applyFill="1" applyBorder="1" applyAlignment="1">
      <alignment horizontal="left" vertical="center" wrapText="1"/>
    </xf>
    <xf numFmtId="4" fontId="7" fillId="4" borderId="4" xfId="0" applyNumberFormat="1" applyFont="1" applyFill="1" applyBorder="1" applyAlignment="1">
      <alignment horizontal="left" vertical="center" wrapText="1"/>
    </xf>
    <xf numFmtId="0" fontId="7" fillId="0" borderId="0" xfId="0" applyFont="1" applyAlignment="1">
      <alignment horizontal="center" vertical="center"/>
    </xf>
    <xf numFmtId="0" fontId="7" fillId="0" borderId="2" xfId="1" applyNumberFormat="1" applyFont="1" applyFill="1" applyBorder="1" applyAlignment="1" applyProtection="1">
      <alignment horizontal="left" vertical="center" wrapText="1"/>
      <protection locked="0"/>
    </xf>
    <xf numFmtId="0" fontId="7" fillId="0" borderId="3" xfId="1" applyNumberFormat="1" applyFont="1" applyFill="1" applyBorder="1" applyAlignment="1" applyProtection="1">
      <alignment horizontal="left" vertical="center" wrapText="1"/>
      <protection locked="0"/>
    </xf>
    <xf numFmtId="0" fontId="7" fillId="0" borderId="16" xfId="1" applyNumberFormat="1" applyFont="1" applyFill="1" applyBorder="1" applyAlignment="1" applyProtection="1">
      <alignment horizontal="left" vertical="center" wrapText="1"/>
      <protection locked="0"/>
    </xf>
    <xf numFmtId="0" fontId="7" fillId="0" borderId="4" xfId="1" applyNumberFormat="1" applyFont="1" applyFill="1" applyBorder="1" applyAlignment="1" applyProtection="1">
      <alignment horizontal="left" vertical="center" wrapText="1"/>
      <protection locked="0"/>
    </xf>
    <xf numFmtId="0" fontId="7" fillId="0" borderId="0" xfId="0" applyFont="1" applyAlignment="1">
      <alignment horizontal="center" vertical="center" wrapText="1"/>
    </xf>
    <xf numFmtId="165" fontId="15" fillId="0" borderId="16" xfId="1" applyNumberFormat="1" applyFont="1" applyFill="1" applyBorder="1" applyAlignment="1">
      <alignment vertical="center" wrapText="1"/>
    </xf>
    <xf numFmtId="4" fontId="14" fillId="0" borderId="15" xfId="0" applyNumberFormat="1" applyFont="1" applyBorder="1" applyAlignment="1">
      <alignment vertical="center"/>
    </xf>
    <xf numFmtId="0" fontId="7" fillId="8" borderId="41" xfId="1" applyNumberFormat="1" applyFont="1" applyFill="1" applyBorder="1" applyAlignment="1" applyProtection="1">
      <alignment horizontal="left" vertical="center" wrapText="1"/>
      <protection locked="0"/>
    </xf>
    <xf numFmtId="0" fontId="7" fillId="8" borderId="42" xfId="1" applyNumberFormat="1" applyFont="1" applyFill="1" applyBorder="1" applyAlignment="1" applyProtection="1">
      <alignment horizontal="left" vertical="center" wrapText="1"/>
      <protection locked="0"/>
    </xf>
    <xf numFmtId="0" fontId="7" fillId="8" borderId="43" xfId="1" applyNumberFormat="1" applyFont="1" applyFill="1" applyBorder="1" applyAlignment="1" applyProtection="1">
      <alignment horizontal="left" vertical="center" wrapText="1"/>
      <protection locked="0"/>
    </xf>
    <xf numFmtId="0" fontId="54" fillId="0" borderId="0" xfId="0" applyFont="1" applyAlignment="1">
      <alignment horizontal="center" vertical="center"/>
    </xf>
    <xf numFmtId="4" fontId="14" fillId="0" borderId="15" xfId="0" applyNumberFormat="1" applyFont="1" applyBorder="1" applyAlignment="1">
      <alignment horizontal="left" vertical="center"/>
    </xf>
    <xf numFmtId="165" fontId="21" fillId="5" borderId="0" xfId="1" applyNumberFormat="1" applyFont="1" applyFill="1" applyBorder="1" applyAlignment="1" applyProtection="1">
      <alignment horizontal="center" vertical="center" wrapText="1"/>
      <protection locked="0"/>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3" xfId="0" applyFont="1" applyBorder="1" applyAlignment="1">
      <alignment horizontal="center" vertical="center"/>
    </xf>
    <xf numFmtId="0" fontId="7" fillId="0" borderId="16" xfId="0" applyFont="1" applyBorder="1" applyAlignment="1">
      <alignment horizontal="center" vertical="center"/>
    </xf>
    <xf numFmtId="0" fontId="7" fillId="0" borderId="71"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25" fillId="0" borderId="0" xfId="0" applyFont="1" applyAlignment="1">
      <alignment horizontal="center" vertical="center" wrapText="1"/>
    </xf>
    <xf numFmtId="4" fontId="14" fillId="0" borderId="16" xfId="0" applyNumberFormat="1" applyFont="1" applyBorder="1" applyAlignment="1">
      <alignment horizontal="left" vertical="center"/>
    </xf>
    <xf numFmtId="0" fontId="6" fillId="2" borderId="0" xfId="0" applyFont="1" applyFill="1" applyAlignment="1">
      <alignment horizontal="center" vertical="center" wrapText="1"/>
    </xf>
    <xf numFmtId="0" fontId="6" fillId="9" borderId="0" xfId="0" applyFont="1" applyFill="1" applyAlignment="1">
      <alignment horizontal="center" vertical="center" wrapText="1"/>
    </xf>
    <xf numFmtId="4" fontId="44" fillId="0" borderId="15" xfId="0" applyNumberFormat="1" applyFont="1" applyBorder="1" applyAlignment="1">
      <alignment horizontal="center" vertical="center"/>
    </xf>
    <xf numFmtId="0" fontId="6" fillId="9" borderId="0" xfId="0" applyFont="1" applyFill="1" applyAlignment="1">
      <alignment horizontal="center" vertical="center"/>
    </xf>
    <xf numFmtId="0" fontId="3" fillId="0" borderId="0" xfId="0" applyFont="1" applyAlignment="1" applyProtection="1">
      <alignment horizontal="left" vertical="center" wrapText="1"/>
      <protection locked="0"/>
    </xf>
    <xf numFmtId="165" fontId="7" fillId="9" borderId="0" xfId="1" applyNumberFormat="1" applyFont="1" applyFill="1" applyBorder="1" applyAlignment="1" applyProtection="1">
      <alignment horizontal="center" vertical="center" wrapText="1"/>
      <protection locked="0"/>
    </xf>
    <xf numFmtId="0" fontId="6" fillId="9" borderId="0" xfId="0" applyFont="1" applyFill="1" applyAlignment="1" applyProtection="1">
      <alignment horizontal="center" vertical="center" wrapText="1"/>
      <protection locked="0"/>
    </xf>
    <xf numFmtId="0" fontId="6" fillId="9" borderId="0" xfId="0" applyFont="1" applyFill="1" applyAlignment="1" applyProtection="1">
      <alignment horizontal="center" vertical="center"/>
      <protection locked="0"/>
    </xf>
    <xf numFmtId="0" fontId="3" fillId="0" borderId="7"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45" fillId="0" borderId="36" xfId="0" applyFont="1" applyBorder="1" applyAlignment="1" applyProtection="1">
      <alignment horizontal="center" vertical="center"/>
      <protection locked="0"/>
    </xf>
    <xf numFmtId="0" fontId="45" fillId="0" borderId="45" xfId="0" applyFont="1" applyBorder="1" applyAlignment="1" applyProtection="1">
      <alignment horizontal="center" vertical="center"/>
      <protection locked="0"/>
    </xf>
    <xf numFmtId="0" fontId="45" fillId="0" borderId="37" xfId="0" applyFont="1" applyBorder="1" applyAlignment="1" applyProtection="1">
      <alignment horizontal="center" vertical="center"/>
      <protection locked="0"/>
    </xf>
    <xf numFmtId="0" fontId="45" fillId="0" borderId="35" xfId="0" applyFont="1" applyBorder="1" applyAlignment="1" applyProtection="1">
      <alignment horizontal="center" vertical="center"/>
      <protection locked="0"/>
    </xf>
    <xf numFmtId="0" fontId="45" fillId="0" borderId="0" xfId="0" applyFont="1" applyAlignment="1" applyProtection="1">
      <alignment horizontal="center" vertical="center"/>
      <protection locked="0"/>
    </xf>
    <xf numFmtId="0" fontId="45" fillId="0" borderId="38" xfId="0" applyFont="1" applyBorder="1" applyAlignment="1" applyProtection="1">
      <alignment horizontal="center" vertical="center"/>
      <protection locked="0"/>
    </xf>
    <xf numFmtId="0" fontId="45" fillId="0" borderId="39" xfId="0" applyFont="1" applyBorder="1" applyAlignment="1" applyProtection="1">
      <alignment horizontal="center" vertical="center"/>
      <protection locked="0"/>
    </xf>
    <xf numFmtId="0" fontId="45" fillId="0" borderId="44" xfId="0" applyFont="1" applyBorder="1" applyAlignment="1" applyProtection="1">
      <alignment horizontal="center" vertical="center"/>
      <protection locked="0"/>
    </xf>
    <xf numFmtId="0" fontId="45" fillId="0" borderId="40" xfId="0" applyFont="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1" applyNumberFormat="1" applyFont="1" applyFill="1" applyBorder="1" applyAlignment="1" applyProtection="1">
      <alignment horizontal="left" vertical="center" wrapText="1"/>
    </xf>
    <xf numFmtId="0" fontId="6" fillId="0" borderId="16" xfId="1" applyNumberFormat="1" applyFont="1" applyFill="1" applyBorder="1" applyAlignment="1" applyProtection="1">
      <alignment horizontal="left" vertical="center" wrapText="1"/>
    </xf>
    <xf numFmtId="0" fontId="6" fillId="0" borderId="4" xfId="1" applyNumberFormat="1" applyFont="1" applyFill="1" applyBorder="1" applyAlignment="1" applyProtection="1">
      <alignment horizontal="left" vertical="center" wrapText="1"/>
    </xf>
    <xf numFmtId="4" fontId="14" fillId="0" borderId="0" xfId="0" applyNumberFormat="1" applyFont="1" applyAlignment="1">
      <alignment horizontal="left" vertical="center"/>
    </xf>
    <xf numFmtId="0" fontId="6" fillId="0" borderId="35" xfId="1" applyNumberFormat="1" applyFont="1" applyFill="1" applyBorder="1" applyAlignment="1" applyProtection="1">
      <alignment horizontal="left" vertical="center" wrapText="1"/>
    </xf>
    <xf numFmtId="0" fontId="6" fillId="0" borderId="0" xfId="1" applyNumberFormat="1" applyFont="1" applyFill="1" applyBorder="1" applyAlignment="1" applyProtection="1">
      <alignment horizontal="left" vertical="center" wrapText="1"/>
    </xf>
    <xf numFmtId="0" fontId="4" fillId="0" borderId="0" xfId="0" applyFont="1" applyAlignment="1">
      <alignment horizontal="center"/>
    </xf>
    <xf numFmtId="165" fontId="7" fillId="0" borderId="0" xfId="1" applyNumberFormat="1" applyFont="1" applyFill="1" applyBorder="1" applyAlignment="1" applyProtection="1">
      <alignment horizontal="center" vertical="center" wrapText="1"/>
    </xf>
  </cellXfs>
  <cellStyles count="7">
    <cellStyle name="Hipervínculo" xfId="4" builtinId="8"/>
    <cellStyle name="Millares" xfId="1" builtinId="3"/>
    <cellStyle name="Millares 2" xfId="2" xr:uid="{00000000-0005-0000-0000-000001000000}"/>
    <cellStyle name="Millares 3" xfId="3" xr:uid="{00000000-0005-0000-0000-000002000000}"/>
    <cellStyle name="Normal" xfId="0" builtinId="0"/>
    <cellStyle name="Normal 2 2" xfId="5" xr:uid="{B22E65CB-CC39-40C2-876F-A6E4E27E829E}"/>
    <cellStyle name="Porcentaje" xfId="6" builtinId="5"/>
  </cellStyles>
  <dxfs count="24">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182951"/>
      <color rgb="FFC1C5C8"/>
      <color rgb="FF979797"/>
      <color rgb="FFCFAC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228601</xdr:colOff>
      <xdr:row>0</xdr:row>
      <xdr:rowOff>0</xdr:rowOff>
    </xdr:from>
    <xdr:to>
      <xdr:col>4</xdr:col>
      <xdr:colOff>2200275</xdr:colOff>
      <xdr:row>3</xdr:row>
      <xdr:rowOff>671</xdr:rowOff>
    </xdr:to>
    <xdr:pic>
      <xdr:nvPicPr>
        <xdr:cNvPr id="3" name="Imagen 2">
          <a:extLst>
            <a:ext uri="{FF2B5EF4-FFF2-40B4-BE49-F238E27FC236}">
              <a16:creationId xmlns:a16="http://schemas.microsoft.com/office/drawing/2014/main" id="{97A1B071-9732-45FA-AFB1-392BA8B423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4" t="7937" r="3187" b="4749"/>
        <a:stretch/>
      </xdr:blipFill>
      <xdr:spPr>
        <a:xfrm>
          <a:off x="2505076" y="0"/>
          <a:ext cx="6000749" cy="619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9525</xdr:colOff>
      <xdr:row>0</xdr:row>
      <xdr:rowOff>9525</xdr:rowOff>
    </xdr:to>
    <xdr:pic>
      <xdr:nvPicPr>
        <xdr:cNvPr id="4" name="Imagen 3">
          <a:extLst>
            <a:ext uri="{FF2B5EF4-FFF2-40B4-BE49-F238E27FC236}">
              <a16:creationId xmlns:a16="http://schemas.microsoft.com/office/drawing/2014/main" id="{1776DBA2-2A41-4372-97F1-7CEA28112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6925" y="21707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9525</xdr:colOff>
      <xdr:row>69</xdr:row>
      <xdr:rowOff>9525</xdr:rowOff>
    </xdr:to>
    <xdr:pic>
      <xdr:nvPicPr>
        <xdr:cNvPr id="5" name="Imagen 4">
          <a:extLst>
            <a:ext uri="{FF2B5EF4-FFF2-40B4-BE49-F238E27FC236}">
              <a16:creationId xmlns:a16="http://schemas.microsoft.com/office/drawing/2014/main" id="{0AB7DA40-A0CC-4AA9-9E2D-B6D0D89078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3945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1157082</xdr:colOff>
      <xdr:row>0</xdr:row>
      <xdr:rowOff>8659</xdr:rowOff>
    </xdr:from>
    <xdr:to>
      <xdr:col>3</xdr:col>
      <xdr:colOff>698526</xdr:colOff>
      <xdr:row>2</xdr:row>
      <xdr:rowOff>187036</xdr:rowOff>
    </xdr:to>
    <xdr:pic>
      <xdr:nvPicPr>
        <xdr:cNvPr id="7" name="Imagen 6">
          <a:extLst>
            <a:ext uri="{FF2B5EF4-FFF2-40B4-BE49-F238E27FC236}">
              <a16:creationId xmlns:a16="http://schemas.microsoft.com/office/drawing/2014/main" id="{585B7994-0043-449F-A3EA-12C5721B9A3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94" t="7937" r="3187" b="4749"/>
        <a:stretch/>
      </xdr:blipFill>
      <xdr:spPr>
        <a:xfrm>
          <a:off x="1157082" y="8659"/>
          <a:ext cx="5810626" cy="559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57163</xdr:colOff>
      <xdr:row>0</xdr:row>
      <xdr:rowOff>47625</xdr:rowOff>
    </xdr:from>
    <xdr:to>
      <xdr:col>0</xdr:col>
      <xdr:colOff>628056</xdr:colOff>
      <xdr:row>2</xdr:row>
      <xdr:rowOff>130425</xdr:rowOff>
    </xdr:to>
    <xdr:pic>
      <xdr:nvPicPr>
        <xdr:cNvPr id="3" name="Imagen 2">
          <a:extLst>
            <a:ext uri="{FF2B5EF4-FFF2-40B4-BE49-F238E27FC236}">
              <a16:creationId xmlns:a16="http://schemas.microsoft.com/office/drawing/2014/main" id="{6D78FABD-8639-4146-8714-E896135721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47625"/>
          <a:ext cx="586133" cy="54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259B93CA-9BC0-4CAC-8EEE-BA6AB19270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57163</xdr:colOff>
      <xdr:row>0</xdr:row>
      <xdr:rowOff>38100</xdr:rowOff>
    </xdr:from>
    <xdr:to>
      <xdr:col>0</xdr:col>
      <xdr:colOff>643296</xdr:colOff>
      <xdr:row>2</xdr:row>
      <xdr:rowOff>120900</xdr:rowOff>
    </xdr:to>
    <xdr:pic>
      <xdr:nvPicPr>
        <xdr:cNvPr id="2" name="Imagen 1">
          <a:extLst>
            <a:ext uri="{FF2B5EF4-FFF2-40B4-BE49-F238E27FC236}">
              <a16:creationId xmlns:a16="http://schemas.microsoft.com/office/drawing/2014/main" id="{97F22A13-DC1D-4416-9F27-7B2DE402C1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38100"/>
          <a:ext cx="586133" cy="5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35175</xdr:rowOff>
    </xdr:to>
    <xdr:pic>
      <xdr:nvPicPr>
        <xdr:cNvPr id="2" name="Imagen 1">
          <a:extLst>
            <a:ext uri="{FF2B5EF4-FFF2-40B4-BE49-F238E27FC236}">
              <a16:creationId xmlns:a16="http://schemas.microsoft.com/office/drawing/2014/main" id="{F4FFB557-7383-402B-AFB0-461DBDC9F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C4CB1322-01CC-4453-849B-577D8282DF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16125</xdr:rowOff>
    </xdr:to>
    <xdr:pic>
      <xdr:nvPicPr>
        <xdr:cNvPr id="2" name="Imagen 1">
          <a:extLst>
            <a:ext uri="{FF2B5EF4-FFF2-40B4-BE49-F238E27FC236}">
              <a16:creationId xmlns:a16="http://schemas.microsoft.com/office/drawing/2014/main" id="{A6EE8175-C93C-46C5-868D-6DA84AB3D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3" name="Imagen 2">
          <a:extLst>
            <a:ext uri="{FF2B5EF4-FFF2-40B4-BE49-F238E27FC236}">
              <a16:creationId xmlns:a16="http://schemas.microsoft.com/office/drawing/2014/main" id="{C26FBCB3-312A-48C4-ACA8-058B5596AC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tvargas\Desktop\Reporte%20ejecuci&#243;n%20trimestral%20program&#225;tica%20y%20presupuestaria%20recursos%20Fodesaf-2024-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Ejec_Mensual_737"/>
      <sheetName val="Ejec_Mensual_GC"/>
      <sheetName val="Instrucciones"/>
      <sheetName val="1T"/>
      <sheetName val="2T"/>
      <sheetName val="I Semestre"/>
      <sheetName val="3T"/>
      <sheetName val="III T Acumulado"/>
      <sheetName val="4T"/>
      <sheetName val="Anual"/>
      <sheetName val="Reporte ejecución trimestral pr"/>
    </sheetNames>
    <sheetDataSet>
      <sheetData sheetId="0"/>
      <sheetData sheetId="1" refreshError="1"/>
      <sheetData sheetId="2" refreshError="1"/>
      <sheetData sheetId="3" refreshError="1"/>
      <sheetData sheetId="4"/>
      <sheetData sheetId="5"/>
      <sheetData sheetId="6" refreshError="1"/>
      <sheetData sheetId="7"/>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3A226-FB9B-4D78-B4B2-CA17A9A1A982}">
  <sheetPr>
    <tabColor rgb="FFCFAC65"/>
  </sheetPr>
  <dimension ref="B5:H13"/>
  <sheetViews>
    <sheetView showGridLines="0" tabSelected="1" zoomScale="80" zoomScaleNormal="80" zoomScaleSheetLayoutView="100" workbookViewId="0">
      <selection activeCell="B5" sqref="B5:F5"/>
    </sheetView>
  </sheetViews>
  <sheetFormatPr baseColWidth="10" defaultColWidth="11.44140625" defaultRowHeight="15.6" x14ac:dyDescent="0.3"/>
  <cols>
    <col min="1" max="1" width="1" style="13" customWidth="1"/>
    <col min="2" max="2" width="33.109375" style="13" customWidth="1"/>
    <col min="3" max="3" width="34.6640625" style="13" customWidth="1"/>
    <col min="4" max="4" width="25.6640625" style="13" customWidth="1"/>
    <col min="5" max="5" width="43" style="13" customWidth="1"/>
    <col min="6" max="6" width="24.44140625" style="13" customWidth="1"/>
    <col min="7" max="16384" width="11.44140625" style="13"/>
  </cols>
  <sheetData>
    <row r="5" spans="2:8" ht="19.8" x14ac:dyDescent="0.3">
      <c r="B5" s="500" t="s">
        <v>4</v>
      </c>
      <c r="C5" s="500"/>
      <c r="D5" s="500"/>
      <c r="E5" s="500"/>
      <c r="F5" s="500"/>
    </row>
    <row r="7" spans="2:8" ht="19.8" x14ac:dyDescent="0.3">
      <c r="B7" s="92" t="s">
        <v>5</v>
      </c>
      <c r="C7" s="92" t="s">
        <v>6</v>
      </c>
      <c r="D7" s="505" t="s">
        <v>7</v>
      </c>
      <c r="E7" s="506"/>
      <c r="F7" s="110" t="s">
        <v>8</v>
      </c>
    </row>
    <row r="8" spans="2:8" ht="34.799999999999997" x14ac:dyDescent="0.3">
      <c r="B8" s="111" t="s">
        <v>9</v>
      </c>
      <c r="C8" s="123" t="s">
        <v>10</v>
      </c>
      <c r="D8" s="507" t="s">
        <v>11</v>
      </c>
      <c r="E8" s="501"/>
      <c r="F8" s="122" t="s">
        <v>12</v>
      </c>
    </row>
    <row r="9" spans="2:8" ht="34.799999999999997" x14ac:dyDescent="0.3">
      <c r="B9" s="111" t="s">
        <v>13</v>
      </c>
      <c r="C9" s="123" t="s">
        <v>14</v>
      </c>
      <c r="D9" s="507" t="s">
        <v>15</v>
      </c>
      <c r="E9" s="501"/>
      <c r="F9" s="122" t="s">
        <v>12</v>
      </c>
      <c r="H9"/>
    </row>
    <row r="10" spans="2:8" ht="68.25" customHeight="1" x14ac:dyDescent="0.3">
      <c r="B10" s="111" t="s">
        <v>16</v>
      </c>
      <c r="C10" s="91" t="s">
        <v>17</v>
      </c>
      <c r="D10" s="508" t="s">
        <v>18</v>
      </c>
      <c r="E10" s="509"/>
      <c r="F10" s="122" t="s">
        <v>19</v>
      </c>
    </row>
    <row r="11" spans="2:8" ht="46.8" x14ac:dyDescent="0.3">
      <c r="B11" s="503" t="s">
        <v>20</v>
      </c>
      <c r="C11" s="164" t="s">
        <v>21</v>
      </c>
      <c r="D11" s="507" t="s">
        <v>22</v>
      </c>
      <c r="E11" s="501"/>
      <c r="F11" s="122" t="s">
        <v>23</v>
      </c>
    </row>
    <row r="12" spans="2:8" ht="62.4" x14ac:dyDescent="0.3">
      <c r="B12" s="504"/>
      <c r="C12" s="164" t="s">
        <v>24</v>
      </c>
      <c r="D12" s="510" t="s">
        <v>25</v>
      </c>
      <c r="E12" s="511"/>
      <c r="F12" s="167" t="s">
        <v>19</v>
      </c>
    </row>
    <row r="13" spans="2:8" ht="126" customHeight="1" x14ac:dyDescent="0.3">
      <c r="B13" s="111" t="s">
        <v>26</v>
      </c>
      <c r="C13" s="164" t="s">
        <v>27</v>
      </c>
      <c r="D13" s="501" t="s">
        <v>28</v>
      </c>
      <c r="E13" s="502"/>
      <c r="F13" s="122" t="s">
        <v>19</v>
      </c>
    </row>
  </sheetData>
  <mergeCells count="9">
    <mergeCell ref="B5:F5"/>
    <mergeCell ref="D13:E13"/>
    <mergeCell ref="B11:B12"/>
    <mergeCell ref="D7:E7"/>
    <mergeCell ref="D8:E8"/>
    <mergeCell ref="D9:E9"/>
    <mergeCell ref="D10:E10"/>
    <mergeCell ref="D11:E11"/>
    <mergeCell ref="D12:E12"/>
  </mergeCells>
  <printOptions horizontalCentered="1" verticalCentered="1"/>
  <pageMargins left="0.23622047244094491" right="0.23622047244094491" top="0.55118110236220474" bottom="0.55118110236220474"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E665D-07DE-486B-BF76-407E1FB16D8C}">
  <sheetPr>
    <tabColor rgb="FFCFAC65"/>
  </sheetPr>
  <dimension ref="A1:Q96"/>
  <sheetViews>
    <sheetView showGridLines="0" zoomScale="80" zoomScaleNormal="80" zoomScaleSheetLayoutView="100" workbookViewId="0">
      <selection activeCell="A5" sqref="A5:D5"/>
    </sheetView>
  </sheetViews>
  <sheetFormatPr baseColWidth="10" defaultColWidth="10.88671875" defaultRowHeight="15.6" x14ac:dyDescent="0.3"/>
  <cols>
    <col min="1" max="1" width="31" style="13" customWidth="1"/>
    <col min="2" max="2" width="32" style="13" customWidth="1"/>
    <col min="3" max="6" width="31" style="13" customWidth="1"/>
    <col min="7" max="16384" width="10.88671875" style="13"/>
  </cols>
  <sheetData>
    <row r="1" spans="1:6" ht="15" customHeight="1" x14ac:dyDescent="0.3"/>
    <row r="2" spans="1:6" ht="15" customHeight="1" x14ac:dyDescent="0.3"/>
    <row r="3" spans="1:6" ht="15" customHeight="1" x14ac:dyDescent="0.3"/>
    <row r="4" spans="1:6" ht="15" customHeight="1" x14ac:dyDescent="0.3"/>
    <row r="5" spans="1:6" ht="42.6" customHeight="1" x14ac:dyDescent="0.3">
      <c r="A5" s="500" t="s">
        <v>29</v>
      </c>
      <c r="B5" s="500"/>
      <c r="C5" s="500"/>
      <c r="D5" s="500"/>
      <c r="E5" s="17"/>
      <c r="F5" s="17"/>
    </row>
    <row r="6" spans="1:6" ht="9.9" customHeight="1" x14ac:dyDescent="0.3">
      <c r="A6" s="168"/>
      <c r="B6" s="168"/>
      <c r="C6" s="168"/>
      <c r="D6" s="168"/>
      <c r="E6" s="17"/>
      <c r="F6" s="17"/>
    </row>
    <row r="7" spans="1:6" ht="16.2" customHeight="1" x14ac:dyDescent="0.3">
      <c r="A7" s="169" t="s">
        <v>30</v>
      </c>
      <c r="B7" s="168"/>
      <c r="C7" s="168"/>
      <c r="D7" s="168"/>
      <c r="E7" s="17"/>
      <c r="F7" s="17"/>
    </row>
    <row r="8" spans="1:6" ht="9.9" customHeight="1" x14ac:dyDescent="0.3">
      <c r="A8" s="89"/>
      <c r="B8" s="89"/>
      <c r="C8" s="89"/>
      <c r="D8" s="89"/>
      <c r="E8" s="36"/>
      <c r="F8" s="36"/>
    </row>
    <row r="9" spans="1:6" ht="50.1" customHeight="1" x14ac:dyDescent="0.3">
      <c r="A9" s="512" t="s">
        <v>31</v>
      </c>
      <c r="B9" s="512"/>
      <c r="C9" s="512"/>
      <c r="D9" s="512"/>
      <c r="E9" s="36"/>
      <c r="F9" s="36"/>
    </row>
    <row r="10" spans="1:6" ht="9.9" customHeight="1" x14ac:dyDescent="0.3">
      <c r="A10" s="89"/>
      <c r="B10" s="89"/>
      <c r="C10" s="89"/>
      <c r="D10" s="89"/>
      <c r="E10" s="36"/>
      <c r="F10" s="36"/>
    </row>
    <row r="11" spans="1:6" ht="87.9" customHeight="1" x14ac:dyDescent="0.3">
      <c r="A11" s="521" t="s">
        <v>32</v>
      </c>
      <c r="B11" s="521"/>
      <c r="C11" s="521"/>
      <c r="D11" s="521"/>
      <c r="E11" s="36"/>
      <c r="F11" s="36"/>
    </row>
    <row r="12" spans="1:6" ht="9.9" customHeight="1" x14ac:dyDescent="0.3">
      <c r="A12" s="170"/>
      <c r="B12" s="170"/>
      <c r="C12" s="170"/>
      <c r="D12" s="170"/>
      <c r="E12" s="36"/>
      <c r="F12" s="36"/>
    </row>
    <row r="13" spans="1:6" ht="105" customHeight="1" x14ac:dyDescent="0.3">
      <c r="A13" s="522" t="s">
        <v>33</v>
      </c>
      <c r="B13" s="522"/>
      <c r="C13" s="522"/>
      <c r="D13" s="522"/>
      <c r="E13" s="36"/>
      <c r="F13" s="36"/>
    </row>
    <row r="14" spans="1:6" ht="9.9" customHeight="1" x14ac:dyDescent="0.3">
      <c r="A14" s="171"/>
      <c r="B14" s="171"/>
      <c r="C14" s="171"/>
      <c r="D14" s="171"/>
      <c r="E14" s="36"/>
      <c r="F14" s="36"/>
    </row>
    <row r="15" spans="1:6" ht="80.099999999999994" customHeight="1" x14ac:dyDescent="0.3">
      <c r="A15" s="512" t="s">
        <v>34</v>
      </c>
      <c r="B15" s="512"/>
      <c r="C15" s="512"/>
      <c r="D15" s="512"/>
      <c r="E15" s="36"/>
      <c r="F15" s="36"/>
    </row>
    <row r="16" spans="1:6" ht="9.9" customHeight="1" x14ac:dyDescent="0.3">
      <c r="A16" s="89"/>
      <c r="B16" s="89"/>
      <c r="C16" s="89"/>
      <c r="D16" s="89"/>
      <c r="E16" s="36"/>
      <c r="F16" s="36"/>
    </row>
    <row r="17" spans="1:17" ht="20.399999999999999" customHeight="1" x14ac:dyDescent="0.3">
      <c r="A17" s="523" t="s">
        <v>35</v>
      </c>
      <c r="B17" s="523"/>
      <c r="C17" s="523"/>
      <c r="D17" s="523"/>
      <c r="E17" s="36"/>
      <c r="F17" s="36"/>
    </row>
    <row r="18" spans="1:17" ht="20.100000000000001" customHeight="1" x14ac:dyDescent="0.3">
      <c r="A18" s="34" t="s">
        <v>36</v>
      </c>
    </row>
    <row r="19" spans="1:17" ht="120" customHeight="1" x14ac:dyDescent="0.3">
      <c r="A19" s="519" t="s">
        <v>37</v>
      </c>
      <c r="B19" s="519"/>
      <c r="C19" s="519"/>
      <c r="D19" s="519"/>
      <c r="F19" s="36"/>
    </row>
    <row r="20" spans="1:17" ht="20.100000000000001" customHeight="1" x14ac:dyDescent="0.3">
      <c r="A20" s="34" t="s">
        <v>38</v>
      </c>
    </row>
    <row r="21" spans="1:17" ht="5.0999999999999996" customHeight="1" x14ac:dyDescent="0.3"/>
    <row r="22" spans="1:17" ht="18" customHeight="1" x14ac:dyDescent="0.3">
      <c r="A22" s="512" t="s">
        <v>39</v>
      </c>
      <c r="B22" s="512"/>
      <c r="C22" s="512"/>
      <c r="D22" s="512"/>
      <c r="E22" s="36"/>
      <c r="F22" s="36"/>
      <c r="G22" s="36"/>
      <c r="H22" s="36"/>
      <c r="I22" s="36"/>
      <c r="J22" s="36"/>
      <c r="K22" s="36"/>
      <c r="L22" s="36"/>
      <c r="M22" s="36"/>
      <c r="N22" s="36"/>
      <c r="O22" s="36"/>
      <c r="P22" s="36"/>
      <c r="Q22" s="36"/>
    </row>
    <row r="23" spans="1:17" ht="5.0999999999999996" customHeight="1" x14ac:dyDescent="0.3">
      <c r="A23" s="89"/>
      <c r="B23" s="89"/>
      <c r="C23" s="89"/>
      <c r="D23" s="89"/>
      <c r="E23" s="36"/>
      <c r="F23" s="36"/>
      <c r="G23" s="36"/>
      <c r="H23" s="36"/>
      <c r="I23" s="36"/>
      <c r="J23" s="36"/>
      <c r="K23" s="36"/>
      <c r="L23" s="36"/>
      <c r="M23" s="36"/>
      <c r="N23" s="36"/>
      <c r="O23" s="36"/>
      <c r="P23" s="36"/>
      <c r="Q23" s="36"/>
    </row>
    <row r="24" spans="1:17" ht="34.5" customHeight="1" x14ac:dyDescent="0.3">
      <c r="A24" s="518" t="s">
        <v>40</v>
      </c>
      <c r="B24" s="518"/>
      <c r="C24" s="518"/>
      <c r="D24" s="518"/>
      <c r="E24" s="36"/>
      <c r="F24" s="36"/>
      <c r="G24" s="36"/>
      <c r="H24" s="36"/>
      <c r="I24" s="36"/>
      <c r="J24" s="36"/>
      <c r="K24" s="36"/>
      <c r="L24" s="36"/>
      <c r="M24" s="36"/>
      <c r="N24" s="36"/>
      <c r="O24" s="36"/>
      <c r="P24" s="36"/>
      <c r="Q24" s="36"/>
    </row>
    <row r="25" spans="1:17" ht="9.9" customHeight="1" x14ac:dyDescent="0.3">
      <c r="A25" s="89"/>
      <c r="B25" s="89"/>
      <c r="C25" s="89"/>
      <c r="D25" s="89"/>
      <c r="E25" s="36"/>
      <c r="F25" s="36"/>
      <c r="G25" s="36"/>
      <c r="H25" s="36"/>
      <c r="I25" s="36"/>
      <c r="J25" s="36"/>
      <c r="K25" s="36"/>
      <c r="L25" s="36"/>
      <c r="M25" s="36"/>
      <c r="N25" s="36"/>
      <c r="O25" s="36"/>
      <c r="P25" s="36"/>
      <c r="Q25" s="36"/>
    </row>
    <row r="26" spans="1:17" ht="20.100000000000001" customHeight="1" x14ac:dyDescent="0.3">
      <c r="A26" s="520" t="s">
        <v>41</v>
      </c>
      <c r="B26" s="520"/>
      <c r="C26" s="520"/>
      <c r="D26" s="520"/>
    </row>
    <row r="27" spans="1:17" ht="18" customHeight="1" x14ac:dyDescent="0.3">
      <c r="A27" s="13" t="s">
        <v>42</v>
      </c>
    </row>
    <row r="28" spans="1:17" ht="18" customHeight="1" x14ac:dyDescent="0.3">
      <c r="A28" s="13" t="s">
        <v>43</v>
      </c>
    </row>
    <row r="29" spans="1:17" ht="32.1" customHeight="1" x14ac:dyDescent="0.3">
      <c r="A29" s="512" t="s">
        <v>44</v>
      </c>
      <c r="B29" s="512"/>
      <c r="C29" s="512"/>
      <c r="D29" s="512"/>
    </row>
    <row r="30" spans="1:17" ht="9.9" customHeight="1" x14ac:dyDescent="0.3"/>
    <row r="31" spans="1:17" ht="20.100000000000001" customHeight="1" x14ac:dyDescent="0.3">
      <c r="A31" s="520" t="s">
        <v>45</v>
      </c>
      <c r="B31" s="520"/>
      <c r="C31" s="520"/>
      <c r="D31" s="520"/>
    </row>
    <row r="32" spans="1:17" ht="18" customHeight="1" x14ac:dyDescent="0.3">
      <c r="A32" s="13" t="s">
        <v>46</v>
      </c>
    </row>
    <row r="33" spans="1:6" ht="18" customHeight="1" x14ac:dyDescent="0.3">
      <c r="A33" s="13" t="s">
        <v>43</v>
      </c>
    </row>
    <row r="34" spans="1:6" ht="32.1" customHeight="1" x14ac:dyDescent="0.3">
      <c r="A34" s="512" t="s">
        <v>44</v>
      </c>
      <c r="B34" s="512"/>
      <c r="C34" s="512"/>
      <c r="D34" s="512"/>
    </row>
    <row r="35" spans="1:6" ht="9.9" customHeight="1" x14ac:dyDescent="0.3"/>
    <row r="36" spans="1:6" ht="35.1" customHeight="1" x14ac:dyDescent="0.3">
      <c r="A36" s="513" t="s">
        <v>47</v>
      </c>
      <c r="B36" s="513"/>
      <c r="C36" s="513"/>
      <c r="D36" s="513"/>
    </row>
    <row r="37" spans="1:6" ht="18" customHeight="1" x14ac:dyDescent="0.3">
      <c r="A37" s="13" t="s">
        <v>48</v>
      </c>
    </row>
    <row r="38" spans="1:6" ht="18" customHeight="1" x14ac:dyDescent="0.3">
      <c r="A38" s="512" t="s">
        <v>49</v>
      </c>
      <c r="B38" s="512"/>
      <c r="C38" s="512"/>
      <c r="D38" s="512"/>
    </row>
    <row r="39" spans="1:6" ht="9.9" customHeight="1" x14ac:dyDescent="0.3">
      <c r="A39" s="13" t="s">
        <v>50</v>
      </c>
    </row>
    <row r="40" spans="1:6" ht="20.100000000000001" customHeight="1" x14ac:dyDescent="0.3">
      <c r="A40" s="513" t="s">
        <v>51</v>
      </c>
      <c r="B40" s="513"/>
      <c r="C40" s="513"/>
      <c r="D40" s="513"/>
    </row>
    <row r="41" spans="1:6" ht="18" customHeight="1" x14ac:dyDescent="0.3">
      <c r="A41" s="13" t="s">
        <v>48</v>
      </c>
    </row>
    <row r="42" spans="1:6" ht="32.1" customHeight="1" x14ac:dyDescent="0.3">
      <c r="A42" s="512" t="s">
        <v>52</v>
      </c>
      <c r="B42" s="512"/>
      <c r="C42" s="512"/>
      <c r="D42" s="512"/>
    </row>
    <row r="43" spans="1:6" ht="9.9" customHeight="1" x14ac:dyDescent="0.3"/>
    <row r="44" spans="1:6" ht="33" customHeight="1" x14ac:dyDescent="0.3">
      <c r="A44" s="518" t="s">
        <v>53</v>
      </c>
      <c r="B44" s="518"/>
      <c r="C44" s="518"/>
      <c r="D44" s="518"/>
    </row>
    <row r="45" spans="1:6" ht="9.9" customHeight="1" x14ac:dyDescent="0.3"/>
    <row r="46" spans="1:6" ht="20.100000000000001" customHeight="1" x14ac:dyDescent="0.35">
      <c r="A46" s="513" t="s">
        <v>54</v>
      </c>
      <c r="B46" s="513"/>
      <c r="C46" s="513"/>
      <c r="D46" s="513"/>
      <c r="E46" s="5"/>
      <c r="F46" s="17"/>
    </row>
    <row r="47" spans="1:6" ht="18" customHeight="1" x14ac:dyDescent="0.3">
      <c r="A47" s="13" t="s">
        <v>55</v>
      </c>
    </row>
    <row r="48" spans="1:6" ht="18" customHeight="1" x14ac:dyDescent="0.3">
      <c r="A48" s="13" t="s">
        <v>56</v>
      </c>
    </row>
    <row r="49" spans="1:6" ht="9.9" customHeight="1" x14ac:dyDescent="0.3"/>
    <row r="50" spans="1:6" ht="35.1" customHeight="1" x14ac:dyDescent="0.3">
      <c r="A50" s="513" t="s">
        <v>57</v>
      </c>
      <c r="B50" s="513"/>
      <c r="C50" s="513"/>
      <c r="D50" s="513"/>
    </row>
    <row r="51" spans="1:6" ht="48" customHeight="1" x14ac:dyDescent="0.3">
      <c r="A51" s="512" t="s">
        <v>58</v>
      </c>
      <c r="B51" s="512"/>
      <c r="C51" s="512"/>
      <c r="D51" s="512"/>
    </row>
    <row r="52" spans="1:6" ht="18" customHeight="1" x14ac:dyDescent="0.3">
      <c r="A52" s="13" t="s">
        <v>59</v>
      </c>
    </row>
    <row r="53" spans="1:6" ht="9.9" customHeight="1" x14ac:dyDescent="0.3"/>
    <row r="54" spans="1:6" ht="35.1" customHeight="1" x14ac:dyDescent="0.3">
      <c r="A54" s="513" t="s">
        <v>60</v>
      </c>
      <c r="B54" s="513"/>
      <c r="C54" s="513"/>
      <c r="D54" s="513"/>
      <c r="E54" s="3"/>
      <c r="F54" s="3"/>
    </row>
    <row r="55" spans="1:6" ht="48" customHeight="1" x14ac:dyDescent="0.3">
      <c r="A55" s="512" t="s">
        <v>61</v>
      </c>
      <c r="B55" s="512"/>
      <c r="C55" s="512"/>
      <c r="D55" s="512"/>
    </row>
    <row r="56" spans="1:6" ht="30" customHeight="1" x14ac:dyDescent="0.3">
      <c r="A56" s="512" t="s">
        <v>62</v>
      </c>
      <c r="B56" s="512"/>
      <c r="C56" s="512"/>
      <c r="D56" s="512"/>
    </row>
    <row r="57" spans="1:6" ht="9.9" customHeight="1" x14ac:dyDescent="0.3"/>
    <row r="58" spans="1:6" ht="20.100000000000001" customHeight="1" x14ac:dyDescent="0.3">
      <c r="A58" s="513" t="s">
        <v>63</v>
      </c>
      <c r="B58" s="513"/>
      <c r="C58" s="513"/>
      <c r="D58" s="513"/>
      <c r="E58" s="17"/>
      <c r="F58" s="17"/>
    </row>
    <row r="59" spans="1:6" ht="18" customHeight="1" x14ac:dyDescent="0.3">
      <c r="A59" s="13" t="s">
        <v>64</v>
      </c>
    </row>
    <row r="60" spans="1:6" ht="18" customHeight="1" x14ac:dyDescent="0.3">
      <c r="A60" s="13" t="s">
        <v>65</v>
      </c>
    </row>
    <row r="61" spans="1:6" ht="9.9" customHeight="1" x14ac:dyDescent="0.3"/>
    <row r="62" spans="1:6" ht="17.399999999999999" x14ac:dyDescent="0.3">
      <c r="A62" s="513" t="s">
        <v>66</v>
      </c>
      <c r="B62" s="513"/>
      <c r="C62" s="513"/>
      <c r="D62" s="513"/>
    </row>
    <row r="63" spans="1:6" ht="18" customHeight="1" x14ac:dyDescent="0.3">
      <c r="A63" s="13" t="s">
        <v>67</v>
      </c>
    </row>
    <row r="64" spans="1:6" ht="18" customHeight="1" x14ac:dyDescent="0.3">
      <c r="A64" s="13" t="s">
        <v>68</v>
      </c>
    </row>
    <row r="65" spans="1:4" ht="9.9" customHeight="1" x14ac:dyDescent="0.3"/>
    <row r="66" spans="1:4" ht="19.8" x14ac:dyDescent="0.3">
      <c r="A66" s="37" t="s">
        <v>69</v>
      </c>
    </row>
    <row r="67" spans="1:4" ht="84.9" customHeight="1" x14ac:dyDescent="0.3">
      <c r="A67" s="512" t="s">
        <v>70</v>
      </c>
      <c r="B67" s="512"/>
      <c r="C67" s="512"/>
      <c r="D67" s="512"/>
    </row>
    <row r="68" spans="1:4" ht="9.9" customHeight="1" x14ac:dyDescent="0.3">
      <c r="A68" s="89"/>
      <c r="B68" s="89"/>
      <c r="C68" s="89"/>
      <c r="D68" s="89"/>
    </row>
    <row r="69" spans="1:4" ht="20.100000000000001" customHeight="1" x14ac:dyDescent="0.3">
      <c r="A69" s="512" t="s">
        <v>71</v>
      </c>
      <c r="B69" s="512"/>
      <c r="C69" s="512"/>
      <c r="D69" s="512"/>
    </row>
    <row r="70" spans="1:4" ht="18" customHeight="1" x14ac:dyDescent="0.3">
      <c r="A70" s="17" t="s">
        <v>72</v>
      </c>
      <c r="C70" s="38" t="s">
        <v>73</v>
      </c>
      <c r="D70" s="39"/>
    </row>
    <row r="71" spans="1:4" ht="18" customHeight="1" x14ac:dyDescent="0.3">
      <c r="A71" s="17" t="s">
        <v>74</v>
      </c>
      <c r="C71" s="38" t="s">
        <v>75</v>
      </c>
      <c r="D71" s="39"/>
    </row>
    <row r="72" spans="1:4" ht="18" customHeight="1" x14ac:dyDescent="0.3">
      <c r="A72" s="17" t="s">
        <v>76</v>
      </c>
      <c r="C72" s="38" t="s">
        <v>77</v>
      </c>
    </row>
    <row r="73" spans="1:4" ht="9.9" customHeight="1" x14ac:dyDescent="0.3">
      <c r="A73" s="17"/>
      <c r="C73" s="38"/>
    </row>
    <row r="74" spans="1:4" ht="36.75" customHeight="1" x14ac:dyDescent="0.3">
      <c r="A74" s="512" t="s">
        <v>78</v>
      </c>
      <c r="B74" s="512"/>
      <c r="C74" s="512"/>
      <c r="D74" s="512"/>
    </row>
    <row r="75" spans="1:4" ht="18" customHeight="1" x14ac:dyDescent="0.3">
      <c r="A75" s="13" t="s">
        <v>79</v>
      </c>
      <c r="B75" s="112"/>
    </row>
    <row r="76" spans="1:4" ht="18" customHeight="1" x14ac:dyDescent="0.3">
      <c r="A76" s="13" t="s">
        <v>80</v>
      </c>
      <c r="B76" s="112"/>
    </row>
    <row r="77" spans="1:4" ht="18" customHeight="1" x14ac:dyDescent="0.3">
      <c r="A77" s="13" t="s">
        <v>81</v>
      </c>
      <c r="B77" s="112"/>
    </row>
    <row r="78" spans="1:4" ht="18" customHeight="1" x14ac:dyDescent="0.3">
      <c r="A78" s="13" t="s">
        <v>82</v>
      </c>
      <c r="B78" s="112"/>
    </row>
    <row r="79" spans="1:4" ht="9.9" customHeight="1" x14ac:dyDescent="0.3">
      <c r="B79" s="112"/>
    </row>
    <row r="80" spans="1:4" ht="18" customHeight="1" x14ac:dyDescent="0.3">
      <c r="A80" s="13" t="s">
        <v>83</v>
      </c>
      <c r="B80" s="112"/>
    </row>
    <row r="81" spans="1:4" ht="18" customHeight="1" x14ac:dyDescent="0.3">
      <c r="A81" s="13" t="s">
        <v>84</v>
      </c>
      <c r="B81" s="112" t="s">
        <v>85</v>
      </c>
      <c r="C81" s="38" t="s">
        <v>86</v>
      </c>
    </row>
    <row r="82" spans="1:4" ht="18" customHeight="1" x14ac:dyDescent="0.3">
      <c r="A82" s="112" t="s">
        <v>87</v>
      </c>
      <c r="B82" s="112" t="s">
        <v>88</v>
      </c>
      <c r="C82" s="38" t="s">
        <v>89</v>
      </c>
    </row>
    <row r="83" spans="1:4" ht="9.9" customHeight="1" x14ac:dyDescent="0.3">
      <c r="A83" s="112"/>
      <c r="B83" s="112"/>
      <c r="C83" s="38"/>
    </row>
    <row r="84" spans="1:4" ht="18" customHeight="1" x14ac:dyDescent="0.3">
      <c r="A84" s="179" t="s">
        <v>90</v>
      </c>
      <c r="B84" s="112"/>
    </row>
    <row r="85" spans="1:4" ht="32.1" customHeight="1" x14ac:dyDescent="0.3">
      <c r="A85" s="515" t="s">
        <v>91</v>
      </c>
      <c r="B85" s="515"/>
      <c r="C85" s="515"/>
      <c r="D85" s="515"/>
    </row>
    <row r="86" spans="1:4" ht="32.1" customHeight="1" x14ac:dyDescent="0.3">
      <c r="A86" s="515" t="s">
        <v>92</v>
      </c>
      <c r="B86" s="515"/>
      <c r="C86" s="515"/>
      <c r="D86" s="515"/>
    </row>
    <row r="87" spans="1:4" ht="9.9" customHeight="1" x14ac:dyDescent="0.3"/>
    <row r="88" spans="1:4" ht="17.399999999999999" x14ac:dyDescent="0.3">
      <c r="A88" s="172" t="s">
        <v>93</v>
      </c>
      <c r="B88" s="113"/>
      <c r="C88" s="113"/>
    </row>
    <row r="89" spans="1:4" ht="9.9" customHeight="1" x14ac:dyDescent="0.3">
      <c r="A89" s="113"/>
      <c r="B89" s="113"/>
      <c r="C89" s="113"/>
    </row>
    <row r="90" spans="1:4" ht="55.5" customHeight="1" x14ac:dyDescent="0.3">
      <c r="A90" s="180" t="s">
        <v>94</v>
      </c>
      <c r="B90" s="516" t="s">
        <v>95</v>
      </c>
      <c r="C90" s="517"/>
    </row>
    <row r="91" spans="1:4" x14ac:dyDescent="0.3">
      <c r="A91" s="181" t="s">
        <v>96</v>
      </c>
      <c r="B91" s="82" t="s">
        <v>97</v>
      </c>
      <c r="C91" s="174" t="s">
        <v>98</v>
      </c>
    </row>
    <row r="92" spans="1:4" x14ac:dyDescent="0.3">
      <c r="A92" s="184" t="s">
        <v>99</v>
      </c>
      <c r="B92" s="173" t="s">
        <v>100</v>
      </c>
      <c r="C92" s="175" t="s">
        <v>101</v>
      </c>
    </row>
    <row r="93" spans="1:4" x14ac:dyDescent="0.3">
      <c r="A93" s="182" t="s">
        <v>102</v>
      </c>
      <c r="B93" s="173" t="s">
        <v>103</v>
      </c>
      <c r="C93" s="176" t="s">
        <v>104</v>
      </c>
    </row>
    <row r="94" spans="1:4" x14ac:dyDescent="0.35">
      <c r="A94" s="183" t="s">
        <v>105</v>
      </c>
      <c r="B94" s="177" t="s">
        <v>106</v>
      </c>
      <c r="C94" s="178" t="s">
        <v>107</v>
      </c>
    </row>
    <row r="95" spans="1:4" x14ac:dyDescent="0.3">
      <c r="D95" s="53"/>
    </row>
    <row r="96" spans="1:4" x14ac:dyDescent="0.3">
      <c r="A96" s="514" t="s">
        <v>108</v>
      </c>
      <c r="B96" s="514"/>
      <c r="C96" s="514"/>
      <c r="D96" s="514"/>
    </row>
  </sheetData>
  <mergeCells count="33">
    <mergeCell ref="A51:D51"/>
    <mergeCell ref="A54:D54"/>
    <mergeCell ref="A5:D5"/>
    <mergeCell ref="A15:D15"/>
    <mergeCell ref="A19:D19"/>
    <mergeCell ref="A24:D24"/>
    <mergeCell ref="A31:D31"/>
    <mergeCell ref="A9:D9"/>
    <mergeCell ref="A11:D11"/>
    <mergeCell ref="A13:D13"/>
    <mergeCell ref="A17:D17"/>
    <mergeCell ref="A26:D26"/>
    <mergeCell ref="A22:D22"/>
    <mergeCell ref="A29:D29"/>
    <mergeCell ref="A34:D34"/>
    <mergeCell ref="A40:D40"/>
    <mergeCell ref="A50:D50"/>
    <mergeCell ref="A36:D36"/>
    <mergeCell ref="A46:D46"/>
    <mergeCell ref="A42:D42"/>
    <mergeCell ref="A38:D38"/>
    <mergeCell ref="A44:D44"/>
    <mergeCell ref="A55:D55"/>
    <mergeCell ref="A62:D62"/>
    <mergeCell ref="A67:D67"/>
    <mergeCell ref="A69:D69"/>
    <mergeCell ref="A96:D96"/>
    <mergeCell ref="A85:D85"/>
    <mergeCell ref="A56:D56"/>
    <mergeCell ref="A58:D58"/>
    <mergeCell ref="B90:C90"/>
    <mergeCell ref="A86:D86"/>
    <mergeCell ref="A74:D74"/>
  </mergeCells>
  <phoneticPr fontId="9" type="noConversion"/>
  <hyperlinks>
    <hyperlink ref="C71" display="stephanie.salas@mtss.go.cr" xr:uid="{E95B3EE1-3D2F-40AC-AD70-5ABBBC1E5188}"/>
    <hyperlink ref="C72" display="presupuesto.desaf@mtss.go.cr" xr:uid="{D81413C9-403E-4D8E-9F55-B82B17D8CC2A}"/>
    <hyperlink ref="C94" display="Google Meet" xr:uid="{92EC8943-C0A5-465E-8336-5EBE51A19DA1}"/>
    <hyperlink ref="C82" display="tatiana.vargas@mtss.go.cr" xr:uid="{99A7CED4-7004-44E1-8CE9-35F4E2EE4E2F}"/>
  </hyperlinks>
  <printOptions horizontalCentered="1"/>
  <pageMargins left="0.31496062992125984" right="0.31496062992125984" top="0.35433070866141736" bottom="0.35433070866141736" header="0.11811023622047245" footer="0.11811023622047245"/>
  <pageSetup scale="65" orientation="portrait" r:id="rId1"/>
  <headerFooter>
    <oddFooter>&amp;L&amp;"Palatino Linotype,Normal"Ejecución programática y presupuestaria&amp;C&amp;"Palatino Linotype,Negrita"Fodesaf&amp;R&amp;"Palatino Linotype,Normal"&amp;10&amp;P</oddFooter>
  </headerFooter>
  <rowBreaks count="1" manualBreakCount="1">
    <brk id="43" max="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79797"/>
  </sheetPr>
  <dimension ref="A1:G215"/>
  <sheetViews>
    <sheetView showGridLines="0" zoomScale="80" zoomScaleNormal="80" zoomScaleSheetLayoutView="66" workbookViewId="0">
      <selection sqref="A1:F2"/>
    </sheetView>
  </sheetViews>
  <sheetFormatPr baseColWidth="10" defaultColWidth="11.44140625" defaultRowHeight="15.6" x14ac:dyDescent="0.3"/>
  <cols>
    <col min="1" max="1" width="38.6640625" style="13" customWidth="1"/>
    <col min="2" max="2" width="49.6640625" style="13" customWidth="1"/>
    <col min="3" max="5" width="23.5546875" style="13" customWidth="1"/>
    <col min="6" max="6" width="20.6640625" style="13" customWidth="1"/>
    <col min="7" max="7" width="18.5546875" style="13" bestFit="1" customWidth="1"/>
    <col min="8" max="16384" width="11.44140625" style="13"/>
  </cols>
  <sheetData>
    <row r="1" spans="1:6" ht="18" customHeight="1" x14ac:dyDescent="0.3">
      <c r="A1" s="591" t="s">
        <v>109</v>
      </c>
      <c r="B1" s="591"/>
      <c r="C1" s="591"/>
      <c r="D1" s="591"/>
      <c r="E1" s="591"/>
      <c r="F1" s="591"/>
    </row>
    <row r="2" spans="1:6" ht="18" customHeight="1" x14ac:dyDescent="0.3">
      <c r="A2" s="591"/>
      <c r="B2" s="591"/>
      <c r="C2" s="591"/>
      <c r="D2" s="591"/>
      <c r="E2" s="591"/>
      <c r="F2" s="591"/>
    </row>
    <row r="3" spans="1:6" ht="18" customHeight="1" x14ac:dyDescent="0.3">
      <c r="A3" s="601" t="s">
        <v>110</v>
      </c>
      <c r="B3" s="601"/>
      <c r="C3" s="601"/>
      <c r="D3" s="601"/>
      <c r="E3" s="601"/>
      <c r="F3" s="601"/>
    </row>
    <row r="4" spans="1:6" ht="15" customHeight="1" thickBot="1" x14ac:dyDescent="0.35">
      <c r="A4" s="14"/>
      <c r="B4" s="14"/>
      <c r="C4" s="14"/>
      <c r="D4" s="14"/>
      <c r="E4" s="14"/>
      <c r="F4" s="14"/>
    </row>
    <row r="5" spans="1:6" ht="18" customHeight="1" x14ac:dyDescent="0.3">
      <c r="A5" s="187"/>
      <c r="B5" s="80" t="s">
        <v>111</v>
      </c>
      <c r="C5" s="582" t="s">
        <v>3</v>
      </c>
      <c r="D5" s="583"/>
      <c r="E5" s="584"/>
    </row>
    <row r="6" spans="1:6" ht="18" customHeight="1" x14ac:dyDescent="0.3">
      <c r="A6" s="188"/>
      <c r="B6" s="81" t="s">
        <v>112</v>
      </c>
      <c r="C6" s="585" t="s">
        <v>113</v>
      </c>
      <c r="D6" s="586"/>
      <c r="E6" s="587"/>
      <c r="F6" s="3"/>
    </row>
    <row r="7" spans="1:6" ht="18" customHeight="1" thickBot="1" x14ac:dyDescent="0.35">
      <c r="A7" s="188"/>
      <c r="B7" s="83" t="s">
        <v>114</v>
      </c>
      <c r="C7" s="588" t="s">
        <v>115</v>
      </c>
      <c r="D7" s="589"/>
      <c r="E7" s="590"/>
      <c r="F7" s="3"/>
    </row>
    <row r="8" spans="1:6" s="5" customFormat="1" ht="15" customHeight="1" x14ac:dyDescent="0.35"/>
    <row r="9" spans="1:6" ht="21.9" customHeight="1" x14ac:dyDescent="0.3">
      <c r="A9" s="563" t="s">
        <v>116</v>
      </c>
      <c r="B9" s="563"/>
      <c r="C9" s="563"/>
      <c r="D9" s="563"/>
      <c r="E9" s="563"/>
      <c r="F9" s="563"/>
    </row>
    <row r="10" spans="1:6" ht="9.9" customHeight="1" x14ac:dyDescent="0.3">
      <c r="A10" s="189"/>
      <c r="B10" s="189"/>
      <c r="C10" s="189"/>
      <c r="D10" s="189"/>
      <c r="E10" s="189"/>
      <c r="F10" s="189"/>
    </row>
    <row r="11" spans="1:6" ht="50.25" customHeight="1" x14ac:dyDescent="0.3">
      <c r="A11" s="512" t="s">
        <v>117</v>
      </c>
      <c r="B11" s="512"/>
      <c r="C11" s="512"/>
      <c r="D11" s="512"/>
      <c r="E11" s="512"/>
      <c r="F11" s="512"/>
    </row>
    <row r="12" spans="1:6" ht="9.9" customHeight="1" x14ac:dyDescent="0.3">
      <c r="A12" s="189"/>
      <c r="B12" s="189"/>
      <c r="C12" s="189"/>
      <c r="D12" s="189"/>
      <c r="E12" s="189"/>
      <c r="F12" s="189"/>
    </row>
    <row r="13" spans="1:6" s="383" customFormat="1" x14ac:dyDescent="0.3">
      <c r="A13" s="596" t="s">
        <v>118</v>
      </c>
      <c r="B13" s="596"/>
      <c r="C13" s="596"/>
      <c r="D13" s="596"/>
      <c r="E13" s="596"/>
      <c r="F13" s="596"/>
    </row>
    <row r="14" spans="1:6" s="383" customFormat="1" ht="15" customHeight="1" x14ac:dyDescent="0.3">
      <c r="A14" s="596" t="s">
        <v>119</v>
      </c>
      <c r="B14" s="596"/>
      <c r="C14" s="596"/>
      <c r="D14" s="596"/>
      <c r="E14" s="596"/>
      <c r="F14" s="596"/>
    </row>
    <row r="15" spans="1:6" s="383" customFormat="1" ht="16.95" customHeight="1" x14ac:dyDescent="0.3">
      <c r="A15" s="297" t="s">
        <v>120</v>
      </c>
      <c r="B15" s="298" t="s">
        <v>121</v>
      </c>
      <c r="C15" s="298" t="s">
        <v>122</v>
      </c>
      <c r="D15" s="298" t="s">
        <v>123</v>
      </c>
      <c r="E15" s="298" t="s">
        <v>124</v>
      </c>
      <c r="F15" s="297" t="s">
        <v>125</v>
      </c>
    </row>
    <row r="16" spans="1:6" s="383" customFormat="1" ht="9.9" customHeight="1" x14ac:dyDescent="0.3">
      <c r="A16" s="384"/>
      <c r="B16" s="385"/>
      <c r="C16" s="386"/>
      <c r="D16" s="386"/>
      <c r="E16" s="386"/>
      <c r="F16" s="386"/>
    </row>
    <row r="17" spans="1:6" s="383" customFormat="1" ht="16.95" customHeight="1" x14ac:dyDescent="0.3">
      <c r="A17" s="301" t="s">
        <v>126</v>
      </c>
      <c r="B17" s="302"/>
      <c r="C17" s="387"/>
      <c r="D17" s="387"/>
      <c r="E17" s="387"/>
      <c r="F17" s="388"/>
    </row>
    <row r="18" spans="1:6" s="383" customFormat="1" ht="16.95" customHeight="1" x14ac:dyDescent="0.3">
      <c r="A18" s="304" t="s">
        <v>127</v>
      </c>
      <c r="B18" s="305" t="s">
        <v>128</v>
      </c>
      <c r="C18" s="270"/>
      <c r="D18" s="270"/>
      <c r="E18" s="270"/>
      <c r="F18" s="386">
        <f>+C18+D18+E18</f>
        <v>0</v>
      </c>
    </row>
    <row r="19" spans="1:6" s="383" customFormat="1" ht="16.95" customHeight="1" x14ac:dyDescent="0.3">
      <c r="A19" s="304"/>
      <c r="B19" s="305" t="s">
        <v>129</v>
      </c>
      <c r="C19" s="270"/>
      <c r="D19" s="270"/>
      <c r="E19" s="270"/>
      <c r="F19" s="386">
        <f>+C19+D19+E19</f>
        <v>0</v>
      </c>
    </row>
    <row r="20" spans="1:6" s="383" customFormat="1" ht="16.95" customHeight="1" x14ac:dyDescent="0.3">
      <c r="A20" s="308" t="s">
        <v>130</v>
      </c>
      <c r="B20" s="305" t="s">
        <v>128</v>
      </c>
      <c r="C20" s="271">
        <v>2</v>
      </c>
      <c r="D20" s="270"/>
      <c r="E20" s="270"/>
      <c r="F20" s="386">
        <f>+C20+D20+E20</f>
        <v>2</v>
      </c>
    </row>
    <row r="21" spans="1:6" s="383" customFormat="1" ht="16.95" customHeight="1" x14ac:dyDescent="0.3">
      <c r="A21" s="304"/>
      <c r="B21" s="305" t="s">
        <v>129</v>
      </c>
      <c r="C21" s="270"/>
      <c r="D21" s="270"/>
      <c r="E21" s="270"/>
      <c r="F21" s="386">
        <f>+C21+D21+E21</f>
        <v>0</v>
      </c>
    </row>
    <row r="22" spans="1:6" s="383" customFormat="1" ht="16.95" customHeight="1" x14ac:dyDescent="0.3">
      <c r="A22" s="301" t="s">
        <v>131</v>
      </c>
      <c r="B22" s="309"/>
      <c r="C22" s="387"/>
      <c r="D22" s="387"/>
      <c r="E22" s="387"/>
      <c r="F22" s="388"/>
    </row>
    <row r="23" spans="1:6" s="383" customFormat="1" ht="16.95" customHeight="1" x14ac:dyDescent="0.3">
      <c r="A23" s="308" t="s">
        <v>130</v>
      </c>
      <c r="B23" s="305" t="s">
        <v>128</v>
      </c>
      <c r="C23" s="270">
        <v>3</v>
      </c>
      <c r="D23" s="270"/>
      <c r="E23" s="270"/>
      <c r="F23" s="386">
        <f>+C23+D23+E23</f>
        <v>3</v>
      </c>
    </row>
    <row r="24" spans="1:6" s="383" customFormat="1" ht="16.95" customHeight="1" x14ac:dyDescent="0.3">
      <c r="A24" s="304"/>
      <c r="B24" s="305" t="s">
        <v>129</v>
      </c>
      <c r="C24" s="270"/>
      <c r="D24" s="270"/>
      <c r="E24" s="270"/>
      <c r="F24" s="386">
        <f>+C24+D24+E24</f>
        <v>0</v>
      </c>
    </row>
    <row r="25" spans="1:6" s="383" customFormat="1" x14ac:dyDescent="0.3">
      <c r="A25" s="389" t="s">
        <v>132</v>
      </c>
      <c r="B25" s="390" t="s">
        <v>133</v>
      </c>
      <c r="C25" s="391"/>
      <c r="D25" s="391"/>
      <c r="E25" s="391"/>
      <c r="F25" s="391"/>
    </row>
    <row r="26" spans="1:6" s="383" customFormat="1" ht="35.1" customHeight="1" x14ac:dyDescent="0.3">
      <c r="A26" s="574" t="s">
        <v>134</v>
      </c>
      <c r="B26" s="575"/>
      <c r="C26" s="575"/>
      <c r="D26" s="575"/>
      <c r="E26" s="575"/>
      <c r="F26" s="576"/>
    </row>
    <row r="27" spans="1:6" s="392" customFormat="1" ht="50.1" customHeight="1" x14ac:dyDescent="0.3">
      <c r="A27" s="592" t="s">
        <v>135</v>
      </c>
      <c r="B27" s="593"/>
      <c r="C27" s="593"/>
      <c r="D27" s="593"/>
      <c r="E27" s="593"/>
      <c r="F27" s="594"/>
    </row>
    <row r="28" spans="1:6" s="383" customFormat="1" x14ac:dyDescent="0.3">
      <c r="A28" s="393"/>
      <c r="B28" s="393"/>
      <c r="C28" s="393"/>
      <c r="D28" s="394"/>
      <c r="E28" s="394"/>
      <c r="F28" s="395"/>
    </row>
    <row r="29" spans="1:6" s="383" customFormat="1" x14ac:dyDescent="0.3">
      <c r="A29" s="596" t="s">
        <v>136</v>
      </c>
      <c r="B29" s="596"/>
      <c r="C29" s="596"/>
      <c r="D29" s="596"/>
      <c r="E29" s="596"/>
      <c r="F29" s="596"/>
    </row>
    <row r="30" spans="1:6" s="383" customFormat="1" ht="15" customHeight="1" x14ac:dyDescent="0.3">
      <c r="A30" s="596" t="s">
        <v>137</v>
      </c>
      <c r="B30" s="596"/>
      <c r="C30" s="596"/>
      <c r="D30" s="596"/>
      <c r="E30" s="596"/>
      <c r="F30" s="596"/>
    </row>
    <row r="31" spans="1:6" s="383" customFormat="1" ht="16.95" customHeight="1" x14ac:dyDescent="0.3">
      <c r="A31" s="570" t="s">
        <v>120</v>
      </c>
      <c r="B31" s="595"/>
      <c r="C31" s="298" t="s">
        <v>122</v>
      </c>
      <c r="D31" s="298" t="s">
        <v>123</v>
      </c>
      <c r="E31" s="298" t="s">
        <v>124</v>
      </c>
      <c r="F31" s="297" t="s">
        <v>125</v>
      </c>
    </row>
    <row r="32" spans="1:6" s="383" customFormat="1" ht="16.95" customHeight="1" x14ac:dyDescent="0.3">
      <c r="A32" s="597" t="s">
        <v>138</v>
      </c>
      <c r="B32" s="597"/>
      <c r="C32" s="396">
        <f>+C34+C37</f>
        <v>0</v>
      </c>
      <c r="D32" s="396">
        <f t="shared" ref="D32:E32" si="0">+D34+D37</f>
        <v>0</v>
      </c>
      <c r="E32" s="396">
        <f t="shared" si="0"/>
        <v>0</v>
      </c>
      <c r="F32" s="396">
        <f>+F34+F37</f>
        <v>0</v>
      </c>
    </row>
    <row r="33" spans="1:6" s="383" customFormat="1" ht="15" customHeight="1" x14ac:dyDescent="0.3">
      <c r="A33" s="598"/>
      <c r="B33" s="598"/>
      <c r="C33" s="397"/>
      <c r="D33" s="397"/>
      <c r="E33" s="397"/>
      <c r="F33" s="397"/>
    </row>
    <row r="34" spans="1:6" s="383" customFormat="1" ht="16.95" customHeight="1" x14ac:dyDescent="0.3">
      <c r="A34" s="301" t="s">
        <v>126</v>
      </c>
      <c r="B34" s="302"/>
      <c r="C34" s="398">
        <f>+C35+C36</f>
        <v>0</v>
      </c>
      <c r="D34" s="398">
        <f t="shared" ref="D34:F34" si="1">+D35+D36</f>
        <v>0</v>
      </c>
      <c r="E34" s="398">
        <f t="shared" si="1"/>
        <v>0</v>
      </c>
      <c r="F34" s="399">
        <f t="shared" si="1"/>
        <v>0</v>
      </c>
    </row>
    <row r="35" spans="1:6" s="383" customFormat="1" ht="16.95" customHeight="1" x14ac:dyDescent="0.3">
      <c r="A35" s="599" t="s">
        <v>127</v>
      </c>
      <c r="B35" s="599"/>
      <c r="C35" s="186">
        <v>0</v>
      </c>
      <c r="D35" s="186"/>
      <c r="E35" s="186"/>
      <c r="F35" s="397">
        <f t="shared" ref="F35:F38" si="2">+C35+D35+E35</f>
        <v>0</v>
      </c>
    </row>
    <row r="36" spans="1:6" s="383" customFormat="1" ht="16.95" customHeight="1" x14ac:dyDescent="0.3">
      <c r="A36" s="599" t="s">
        <v>130</v>
      </c>
      <c r="B36" s="599"/>
      <c r="C36" s="269">
        <v>0</v>
      </c>
      <c r="D36" s="186"/>
      <c r="E36" s="186"/>
      <c r="F36" s="397">
        <f t="shared" si="2"/>
        <v>0</v>
      </c>
    </row>
    <row r="37" spans="1:6" s="383" customFormat="1" ht="16.95" customHeight="1" x14ac:dyDescent="0.3">
      <c r="A37" s="301" t="s">
        <v>131</v>
      </c>
      <c r="B37" s="309"/>
      <c r="C37" s="398">
        <f>+C38</f>
        <v>0</v>
      </c>
      <c r="D37" s="398">
        <f t="shared" ref="D37:E37" si="3">+D38</f>
        <v>0</v>
      </c>
      <c r="E37" s="398">
        <f t="shared" si="3"/>
        <v>0</v>
      </c>
      <c r="F37" s="399">
        <f>+F38</f>
        <v>0</v>
      </c>
    </row>
    <row r="38" spans="1:6" s="383" customFormat="1" ht="16.95" customHeight="1" x14ac:dyDescent="0.3">
      <c r="A38" s="600" t="s">
        <v>130</v>
      </c>
      <c r="B38" s="600"/>
      <c r="C38" s="256">
        <v>0</v>
      </c>
      <c r="D38" s="256"/>
      <c r="E38" s="256"/>
      <c r="F38" s="400">
        <f t="shared" si="2"/>
        <v>0</v>
      </c>
    </row>
    <row r="39" spans="1:6" s="383" customFormat="1" ht="15" customHeight="1" x14ac:dyDescent="0.3">
      <c r="A39" s="389" t="s">
        <v>132</v>
      </c>
      <c r="B39" s="390" t="s">
        <v>133</v>
      </c>
      <c r="C39" s="391"/>
      <c r="D39" s="391"/>
      <c r="E39" s="391"/>
      <c r="F39" s="391"/>
    </row>
    <row r="40" spans="1:6" s="383" customFormat="1" ht="35.1" customHeight="1" x14ac:dyDescent="0.3">
      <c r="A40" s="574" t="s">
        <v>134</v>
      </c>
      <c r="B40" s="575"/>
      <c r="C40" s="575"/>
      <c r="D40" s="575"/>
      <c r="E40" s="575"/>
      <c r="F40" s="576"/>
    </row>
    <row r="41" spans="1:6" s="392" customFormat="1" ht="50.1" customHeight="1" x14ac:dyDescent="0.3">
      <c r="A41" s="592" t="s">
        <v>139</v>
      </c>
      <c r="B41" s="593"/>
      <c r="C41" s="593"/>
      <c r="D41" s="593"/>
      <c r="E41" s="593"/>
      <c r="F41" s="594"/>
    </row>
    <row r="42" spans="1:6" s="383" customFormat="1" x14ac:dyDescent="0.3"/>
    <row r="43" spans="1:6" s="383" customFormat="1" ht="18" customHeight="1" x14ac:dyDescent="0.3">
      <c r="A43" s="578" t="s">
        <v>140</v>
      </c>
      <c r="B43" s="578"/>
      <c r="C43" s="578"/>
      <c r="D43" s="578"/>
      <c r="E43" s="578"/>
      <c r="F43" s="578"/>
    </row>
    <row r="44" spans="1:6" s="383" customFormat="1" ht="18" customHeight="1" x14ac:dyDescent="0.3">
      <c r="A44" s="579" t="s">
        <v>141</v>
      </c>
      <c r="B44" s="579"/>
      <c r="C44" s="579"/>
      <c r="D44" s="579"/>
      <c r="E44" s="579"/>
      <c r="F44" s="579"/>
    </row>
    <row r="45" spans="1:6" s="383" customFormat="1" ht="35.4" customHeight="1" x14ac:dyDescent="0.3">
      <c r="A45" s="570" t="s">
        <v>142</v>
      </c>
      <c r="B45" s="570"/>
      <c r="C45" s="298" t="s">
        <v>143</v>
      </c>
      <c r="D45" s="297" t="s">
        <v>144</v>
      </c>
      <c r="E45" s="401" t="s">
        <v>145</v>
      </c>
      <c r="F45" s="297" t="s">
        <v>146</v>
      </c>
    </row>
    <row r="46" spans="1:6" s="383" customFormat="1" ht="27.9" customHeight="1" x14ac:dyDescent="0.3">
      <c r="A46" s="572" t="s">
        <v>147</v>
      </c>
      <c r="B46" s="580"/>
      <c r="C46" s="265"/>
      <c r="D46" s="265"/>
      <c r="E46" s="257" t="s">
        <v>148</v>
      </c>
      <c r="F46" s="266"/>
    </row>
    <row r="47" spans="1:6" s="383" customFormat="1" ht="27.9" customHeight="1" x14ac:dyDescent="0.3">
      <c r="A47" s="572" t="s">
        <v>149</v>
      </c>
      <c r="B47" s="572"/>
      <c r="C47" s="265"/>
      <c r="D47" s="265"/>
      <c r="E47" s="265" t="s">
        <v>148</v>
      </c>
      <c r="F47" s="267"/>
    </row>
    <row r="48" spans="1:6" s="383" customFormat="1" ht="27.9" customHeight="1" x14ac:dyDescent="0.3">
      <c r="A48" s="571" t="s">
        <v>150</v>
      </c>
      <c r="B48" s="571"/>
      <c r="C48" s="265"/>
      <c r="D48" s="265"/>
      <c r="E48" s="265" t="s">
        <v>148</v>
      </c>
      <c r="F48" s="267"/>
    </row>
    <row r="49" spans="1:6" s="383" customFormat="1" ht="27.9" customHeight="1" x14ac:dyDescent="0.3">
      <c r="A49" s="581" t="s">
        <v>151</v>
      </c>
      <c r="B49" s="581"/>
      <c r="C49" s="265"/>
      <c r="D49" s="265"/>
      <c r="E49" s="265" t="s">
        <v>148</v>
      </c>
      <c r="F49" s="268"/>
    </row>
    <row r="50" spans="1:6" s="383" customFormat="1" ht="16.95" customHeight="1" x14ac:dyDescent="0.3">
      <c r="A50" s="389" t="s">
        <v>132</v>
      </c>
      <c r="B50" s="390" t="s">
        <v>152</v>
      </c>
      <c r="C50" s="402"/>
      <c r="D50" s="402"/>
      <c r="E50" s="402"/>
      <c r="F50" s="402"/>
    </row>
    <row r="51" spans="1:6" s="383" customFormat="1" ht="35.1" customHeight="1" x14ac:dyDescent="0.3">
      <c r="A51" s="574" t="s">
        <v>153</v>
      </c>
      <c r="B51" s="575"/>
      <c r="C51" s="575"/>
      <c r="D51" s="575"/>
      <c r="E51" s="575"/>
      <c r="F51" s="576"/>
    </row>
    <row r="52" spans="1:6" s="383" customFormat="1" ht="50.1" customHeight="1" x14ac:dyDescent="0.3">
      <c r="A52" s="573" t="s">
        <v>154</v>
      </c>
      <c r="B52" s="573"/>
      <c r="C52" s="573"/>
      <c r="D52" s="573"/>
      <c r="E52" s="573"/>
      <c r="F52" s="573"/>
    </row>
    <row r="53" spans="1:6" s="383" customFormat="1" ht="15" customHeight="1" x14ac:dyDescent="0.3">
      <c r="A53" s="403"/>
      <c r="B53" s="403"/>
      <c r="C53" s="403"/>
      <c r="D53" s="403"/>
      <c r="E53" s="403"/>
      <c r="F53" s="403"/>
    </row>
    <row r="54" spans="1:6" s="383" customFormat="1" ht="15" customHeight="1" x14ac:dyDescent="0.3">
      <c r="A54" s="403"/>
      <c r="B54" s="403"/>
      <c r="C54" s="403"/>
      <c r="D54" s="403"/>
      <c r="E54" s="403"/>
      <c r="F54" s="403"/>
    </row>
    <row r="55" spans="1:6" s="383" customFormat="1" x14ac:dyDescent="0.3">
      <c r="A55" s="578" t="s">
        <v>155</v>
      </c>
      <c r="B55" s="578"/>
      <c r="C55" s="578"/>
      <c r="D55" s="578"/>
      <c r="E55" s="578"/>
      <c r="F55" s="578"/>
    </row>
    <row r="56" spans="1:6" s="383" customFormat="1" x14ac:dyDescent="0.3">
      <c r="A56" s="578" t="s">
        <v>156</v>
      </c>
      <c r="B56" s="578"/>
      <c r="C56" s="578"/>
      <c r="D56" s="578"/>
      <c r="E56" s="578"/>
      <c r="F56" s="578"/>
    </row>
    <row r="57" spans="1:6" s="383" customFormat="1" ht="32.4" customHeight="1" x14ac:dyDescent="0.3">
      <c r="A57" s="570" t="s">
        <v>142</v>
      </c>
      <c r="B57" s="570"/>
      <c r="C57" s="298" t="s">
        <v>143</v>
      </c>
      <c r="D57" s="297" t="s">
        <v>144</v>
      </c>
      <c r="E57" s="401" t="s">
        <v>157</v>
      </c>
      <c r="F57" s="297" t="s">
        <v>146</v>
      </c>
    </row>
    <row r="58" spans="1:6" s="404" customFormat="1" ht="30" customHeight="1" x14ac:dyDescent="0.3">
      <c r="A58" s="571" t="s">
        <v>158</v>
      </c>
      <c r="B58" s="571"/>
      <c r="C58" s="257"/>
      <c r="D58" s="257"/>
      <c r="E58" s="258" t="s">
        <v>148</v>
      </c>
      <c r="F58" s="259"/>
    </row>
    <row r="59" spans="1:6" s="404" customFormat="1" ht="30" customHeight="1" x14ac:dyDescent="0.3">
      <c r="A59" s="572" t="s">
        <v>159</v>
      </c>
      <c r="B59" s="572"/>
      <c r="C59" s="260"/>
      <c r="D59" s="260"/>
      <c r="E59" s="261" t="s">
        <v>148</v>
      </c>
      <c r="F59" s="262"/>
    </row>
    <row r="60" spans="1:6" s="404" customFormat="1" ht="30" customHeight="1" x14ac:dyDescent="0.3">
      <c r="A60" s="577" t="s">
        <v>160</v>
      </c>
      <c r="B60" s="577"/>
      <c r="C60" s="263"/>
      <c r="D60" s="263"/>
      <c r="E60" s="264" t="s">
        <v>148</v>
      </c>
      <c r="F60" s="262"/>
    </row>
    <row r="61" spans="1:6" s="383" customFormat="1" x14ac:dyDescent="0.3">
      <c r="A61" s="389" t="s">
        <v>132</v>
      </c>
      <c r="B61" s="390" t="s">
        <v>152</v>
      </c>
      <c r="C61" s="391"/>
      <c r="D61" s="391"/>
      <c r="E61" s="391"/>
      <c r="F61" s="391"/>
    </row>
    <row r="62" spans="1:6" s="383" customFormat="1" ht="35.1" customHeight="1" x14ac:dyDescent="0.3">
      <c r="A62" s="574" t="s">
        <v>161</v>
      </c>
      <c r="B62" s="575"/>
      <c r="C62" s="575"/>
      <c r="D62" s="575"/>
      <c r="E62" s="575"/>
      <c r="F62" s="576"/>
    </row>
    <row r="63" spans="1:6" s="383" customFormat="1" ht="50.1" customHeight="1" x14ac:dyDescent="0.3">
      <c r="A63" s="573" t="s">
        <v>162</v>
      </c>
      <c r="B63" s="573"/>
      <c r="C63" s="573"/>
      <c r="D63" s="573"/>
      <c r="E63" s="573"/>
      <c r="F63" s="573"/>
    </row>
    <row r="64" spans="1:6" s="383" customFormat="1" ht="9.9" customHeight="1" x14ac:dyDescent="0.3">
      <c r="E64" s="405"/>
    </row>
    <row r="65" spans="1:7" s="383" customFormat="1" ht="30" customHeight="1" x14ac:dyDescent="0.3">
      <c r="A65" s="406" t="s">
        <v>163</v>
      </c>
      <c r="B65" s="535" t="s">
        <v>164</v>
      </c>
      <c r="C65" s="536"/>
      <c r="D65" s="537" t="s">
        <v>165</v>
      </c>
      <c r="E65" s="538"/>
      <c r="F65" s="539"/>
    </row>
    <row r="66" spans="1:7" s="383" customFormat="1" ht="27.9" customHeight="1" x14ac:dyDescent="0.3">
      <c r="A66" s="406" t="s">
        <v>166</v>
      </c>
      <c r="B66" s="535" t="s">
        <v>167</v>
      </c>
      <c r="C66" s="536"/>
      <c r="D66" s="540"/>
      <c r="E66" s="541"/>
      <c r="F66" s="542"/>
    </row>
    <row r="67" spans="1:7" s="383" customFormat="1" ht="30.75" customHeight="1" x14ac:dyDescent="0.3">
      <c r="A67" s="406" t="s">
        <v>168</v>
      </c>
      <c r="B67" s="535" t="s">
        <v>133</v>
      </c>
      <c r="C67" s="536"/>
      <c r="D67" s="543"/>
      <c r="E67" s="544"/>
      <c r="F67" s="545"/>
    </row>
    <row r="68" spans="1:7" x14ac:dyDescent="0.35">
      <c r="A68" s="5"/>
      <c r="B68" s="330"/>
      <c r="C68" s="330"/>
      <c r="D68" s="331"/>
      <c r="E68" s="331"/>
      <c r="F68" s="331"/>
    </row>
    <row r="69" spans="1:7" ht="21.9" customHeight="1" x14ac:dyDescent="0.3">
      <c r="A69" s="563" t="s">
        <v>169</v>
      </c>
      <c r="B69" s="563"/>
      <c r="C69" s="563"/>
      <c r="D69" s="563"/>
      <c r="E69" s="563"/>
      <c r="F69" s="563"/>
    </row>
    <row r="70" spans="1:7" ht="9.9" customHeight="1" x14ac:dyDescent="0.3"/>
    <row r="71" spans="1:7" ht="84.9" customHeight="1" x14ac:dyDescent="0.3">
      <c r="A71" s="512" t="s">
        <v>170</v>
      </c>
      <c r="B71" s="512"/>
      <c r="C71" s="512"/>
      <c r="D71" s="512"/>
      <c r="E71" s="512"/>
      <c r="F71" s="512"/>
    </row>
    <row r="72" spans="1:7" ht="9.9" customHeight="1" x14ac:dyDescent="0.3"/>
    <row r="73" spans="1:7" x14ac:dyDescent="0.3">
      <c r="A73" s="524" t="s">
        <v>171</v>
      </c>
      <c r="B73" s="524"/>
      <c r="C73" s="524"/>
      <c r="D73" s="524"/>
      <c r="E73" s="524"/>
      <c r="F73" s="524"/>
    </row>
    <row r="74" spans="1:7" x14ac:dyDescent="0.3">
      <c r="A74" s="524" t="s">
        <v>172</v>
      </c>
      <c r="B74" s="524"/>
      <c r="C74" s="524"/>
      <c r="D74" s="524"/>
      <c r="E74" s="524"/>
      <c r="F74" s="524"/>
    </row>
    <row r="75" spans="1:7" x14ac:dyDescent="0.3">
      <c r="A75" s="524" t="s">
        <v>173</v>
      </c>
      <c r="B75" s="524"/>
      <c r="C75" s="524"/>
      <c r="D75" s="524"/>
      <c r="E75" s="524"/>
      <c r="F75" s="524"/>
    </row>
    <row r="76" spans="1:7" ht="54" customHeight="1" x14ac:dyDescent="0.3">
      <c r="A76" s="211" t="s">
        <v>174</v>
      </c>
      <c r="B76" s="211" t="s">
        <v>175</v>
      </c>
      <c r="C76" s="211" t="s">
        <v>176</v>
      </c>
      <c r="D76" s="211" t="s">
        <v>177</v>
      </c>
      <c r="E76" s="211" t="s">
        <v>178</v>
      </c>
      <c r="F76" s="211" t="s">
        <v>179</v>
      </c>
    </row>
    <row r="77" spans="1:7" ht="18" customHeight="1" x14ac:dyDescent="0.3">
      <c r="A77" s="333" t="s">
        <v>138</v>
      </c>
      <c r="B77" s="373">
        <f>+SUM(B79:B82)</f>
        <v>413960949.80000001</v>
      </c>
      <c r="C77" s="213">
        <f>+SUM(C79:C84)</f>
        <v>100</v>
      </c>
      <c r="D77" s="378"/>
      <c r="E77" s="378"/>
      <c r="F77" s="378"/>
    </row>
    <row r="78" spans="1:7" customFormat="1" ht="9.9" customHeight="1" x14ac:dyDescent="0.3">
      <c r="B78" s="374"/>
      <c r="D78" s="374"/>
      <c r="E78" s="374"/>
      <c r="F78" s="374"/>
    </row>
    <row r="79" spans="1:7" s="216" customFormat="1" ht="18" customHeight="1" x14ac:dyDescent="0.3">
      <c r="A79" s="214" t="s">
        <v>180</v>
      </c>
      <c r="B79" s="375">
        <v>413960949.80000001</v>
      </c>
      <c r="C79" s="215">
        <f>+B79/$B$77*100</f>
        <v>100</v>
      </c>
      <c r="D79" s="379" t="s">
        <v>181</v>
      </c>
      <c r="E79" s="379" t="s">
        <v>182</v>
      </c>
      <c r="F79" s="379" t="s">
        <v>183</v>
      </c>
      <c r="G79" s="13"/>
    </row>
    <row r="80" spans="1:7" s="216" customFormat="1" ht="18" customHeight="1" x14ac:dyDescent="0.3">
      <c r="A80" s="214" t="s">
        <v>184</v>
      </c>
      <c r="B80" s="375">
        <v>0</v>
      </c>
      <c r="C80" s="215">
        <f>+B80/$B$77*100</f>
        <v>0</v>
      </c>
      <c r="D80" s="379"/>
      <c r="E80" s="379"/>
      <c r="F80" s="379"/>
      <c r="G80" s="13"/>
    </row>
    <row r="81" spans="1:7" s="216" customFormat="1" ht="18" customHeight="1" x14ac:dyDescent="0.3">
      <c r="A81" s="214" t="s">
        <v>185</v>
      </c>
      <c r="B81" s="375">
        <v>0</v>
      </c>
      <c r="C81" s="215">
        <f t="shared" ref="C81:C82" si="4">+B81/$B$77*100</f>
        <v>0</v>
      </c>
      <c r="D81" s="379"/>
      <c r="E81" s="379"/>
      <c r="F81" s="379"/>
      <c r="G81" s="13"/>
    </row>
    <row r="82" spans="1:7" s="216" customFormat="1" ht="18" customHeight="1" x14ac:dyDescent="0.3">
      <c r="A82" s="217" t="s">
        <v>186</v>
      </c>
      <c r="B82" s="376">
        <v>0</v>
      </c>
      <c r="C82" s="218">
        <f t="shared" si="4"/>
        <v>0</v>
      </c>
      <c r="D82" s="380"/>
      <c r="E82" s="380"/>
      <c r="F82" s="380"/>
      <c r="G82" s="13"/>
    </row>
    <row r="83" spans="1:7" s="216" customFormat="1" ht="18" customHeight="1" x14ac:dyDescent="0.3">
      <c r="A83" s="214" t="s">
        <v>187</v>
      </c>
      <c r="B83" s="375">
        <v>0</v>
      </c>
      <c r="C83" s="215">
        <f t="shared" ref="C83:C84" si="5">+B83/$B$77*100</f>
        <v>0</v>
      </c>
      <c r="D83" s="379"/>
      <c r="E83" s="379"/>
      <c r="F83" s="379"/>
      <c r="G83" s="13"/>
    </row>
    <row r="84" spans="1:7" ht="18" customHeight="1" x14ac:dyDescent="0.35">
      <c r="A84" s="214" t="s">
        <v>188</v>
      </c>
      <c r="B84" s="375">
        <v>0</v>
      </c>
      <c r="C84" s="215">
        <f t="shared" si="5"/>
        <v>0</v>
      </c>
      <c r="D84" s="381"/>
      <c r="E84" s="381"/>
      <c r="F84" s="381"/>
    </row>
    <row r="85" spans="1:7" ht="18" customHeight="1" x14ac:dyDescent="0.3">
      <c r="A85" s="219" t="s">
        <v>189</v>
      </c>
      <c r="B85" s="377">
        <v>0</v>
      </c>
      <c r="C85" s="220">
        <f>+B85/$B$77*100</f>
        <v>0</v>
      </c>
      <c r="D85" s="382"/>
      <c r="E85" s="382"/>
      <c r="F85" s="382"/>
    </row>
    <row r="86" spans="1:7" ht="18" customHeight="1" x14ac:dyDescent="0.3">
      <c r="A86" s="484" t="s">
        <v>132</v>
      </c>
      <c r="B86" s="485" t="s">
        <v>190</v>
      </c>
      <c r="C86" s="484"/>
      <c r="D86" s="484"/>
      <c r="E86" s="484"/>
      <c r="F86" s="484"/>
    </row>
    <row r="87" spans="1:7" ht="35.1" customHeight="1" x14ac:dyDescent="0.3">
      <c r="A87" s="568" t="s">
        <v>191</v>
      </c>
      <c r="B87" s="562"/>
      <c r="C87" s="562"/>
      <c r="D87" s="562"/>
      <c r="E87" s="562"/>
      <c r="F87" s="569"/>
    </row>
    <row r="88" spans="1:7" ht="50.1" customHeight="1" x14ac:dyDescent="0.3">
      <c r="A88" s="564" t="s">
        <v>192</v>
      </c>
      <c r="B88" s="565"/>
      <c r="C88" s="565"/>
      <c r="D88" s="565"/>
      <c r="E88" s="565"/>
      <c r="F88" s="566"/>
    </row>
    <row r="89" spans="1:7" ht="15" customHeight="1" x14ac:dyDescent="0.3">
      <c r="A89" s="221"/>
      <c r="B89" s="19"/>
      <c r="C89" s="222"/>
    </row>
    <row r="90" spans="1:7" x14ac:dyDescent="0.3">
      <c r="A90" s="524" t="s">
        <v>193</v>
      </c>
      <c r="B90" s="524"/>
      <c r="C90" s="524"/>
      <c r="D90" s="524"/>
      <c r="E90" s="524"/>
      <c r="F90" s="524"/>
    </row>
    <row r="91" spans="1:7" x14ac:dyDescent="0.3">
      <c r="A91" s="524" t="s">
        <v>194</v>
      </c>
      <c r="B91" s="524"/>
      <c r="C91" s="524"/>
      <c r="D91" s="524"/>
      <c r="E91" s="524"/>
      <c r="F91" s="524"/>
    </row>
    <row r="92" spans="1:7" x14ac:dyDescent="0.3">
      <c r="A92" s="524" t="s">
        <v>173</v>
      </c>
      <c r="B92" s="524"/>
      <c r="C92" s="524"/>
      <c r="D92" s="524"/>
      <c r="E92" s="524"/>
      <c r="F92" s="524"/>
    </row>
    <row r="93" spans="1:7" x14ac:dyDescent="0.3">
      <c r="A93" s="223" t="s">
        <v>195</v>
      </c>
      <c r="B93" s="223" t="s">
        <v>196</v>
      </c>
      <c r="C93" s="190" t="s">
        <v>122</v>
      </c>
      <c r="D93" s="190" t="s">
        <v>123</v>
      </c>
      <c r="E93" s="190" t="s">
        <v>197</v>
      </c>
      <c r="F93" s="190" t="s">
        <v>125</v>
      </c>
    </row>
    <row r="94" spans="1:7" x14ac:dyDescent="0.3">
      <c r="A94" s="333" t="s">
        <v>138</v>
      </c>
      <c r="B94" s="49"/>
      <c r="C94" s="205">
        <f>+C96</f>
        <v>0</v>
      </c>
      <c r="D94" s="205">
        <f>+D96</f>
        <v>68993491.599999994</v>
      </c>
      <c r="E94" s="205">
        <f>+E96</f>
        <v>34496745.829999998</v>
      </c>
      <c r="F94" s="212">
        <f>+F96</f>
        <v>103490237.42999999</v>
      </c>
    </row>
    <row r="95" spans="1:7" ht="9.9" customHeight="1" x14ac:dyDescent="0.3">
      <c r="A95" s="191"/>
      <c r="B95" s="20"/>
      <c r="C95" s="206"/>
      <c r="D95" s="206"/>
      <c r="E95" s="206"/>
      <c r="F95" s="224"/>
    </row>
    <row r="96" spans="1:7" x14ac:dyDescent="0.3">
      <c r="A96" s="557" t="s">
        <v>198</v>
      </c>
      <c r="B96" s="557"/>
      <c r="C96" s="207">
        <f>+C97+C101</f>
        <v>0</v>
      </c>
      <c r="D96" s="207">
        <f t="shared" ref="D96:E96" si="6">+D97+D101</f>
        <v>68993491.599999994</v>
      </c>
      <c r="E96" s="207">
        <f t="shared" si="6"/>
        <v>34496745.829999998</v>
      </c>
      <c r="F96" s="225">
        <f>+F97+F101</f>
        <v>103490237.42999999</v>
      </c>
      <c r="G96" s="226"/>
    </row>
    <row r="97" spans="1:7" x14ac:dyDescent="0.3">
      <c r="A97" s="227" t="s">
        <v>199</v>
      </c>
      <c r="B97" s="98" t="s">
        <v>200</v>
      </c>
      <c r="C97" s="206">
        <f>+C98</f>
        <v>0</v>
      </c>
      <c r="D97" s="206">
        <f t="shared" ref="D97:E99" si="7">+D98</f>
        <v>0</v>
      </c>
      <c r="E97" s="206">
        <f t="shared" si="7"/>
        <v>0</v>
      </c>
      <c r="F97" s="228">
        <f t="shared" ref="F97:F104" si="8">+C97+D97+E97</f>
        <v>0</v>
      </c>
      <c r="G97" s="226"/>
    </row>
    <row r="98" spans="1:7" x14ac:dyDescent="0.3">
      <c r="A98" s="227" t="s">
        <v>201</v>
      </c>
      <c r="B98" s="98" t="s">
        <v>1</v>
      </c>
      <c r="C98" s="208">
        <f>+C99</f>
        <v>0</v>
      </c>
      <c r="D98" s="208">
        <f t="shared" si="7"/>
        <v>0</v>
      </c>
      <c r="E98" s="208">
        <f t="shared" si="7"/>
        <v>0</v>
      </c>
      <c r="F98" s="229">
        <f t="shared" si="8"/>
        <v>0</v>
      </c>
      <c r="G98" s="226"/>
    </row>
    <row r="99" spans="1:7" x14ac:dyDescent="0.3">
      <c r="A99" s="227" t="s">
        <v>202</v>
      </c>
      <c r="B99" s="98" t="s">
        <v>203</v>
      </c>
      <c r="C99" s="208">
        <f>+C100</f>
        <v>0</v>
      </c>
      <c r="D99" s="208">
        <f t="shared" si="7"/>
        <v>0</v>
      </c>
      <c r="E99" s="208">
        <f t="shared" si="7"/>
        <v>0</v>
      </c>
      <c r="F99" s="229">
        <f t="shared" si="8"/>
        <v>0</v>
      </c>
      <c r="G99" s="226"/>
    </row>
    <row r="100" spans="1:7" x14ac:dyDescent="0.3">
      <c r="A100" s="342" t="s">
        <v>204</v>
      </c>
      <c r="B100" s="343" t="s">
        <v>205</v>
      </c>
      <c r="C100" s="344">
        <v>0</v>
      </c>
      <c r="D100" s="344">
        <v>0</v>
      </c>
      <c r="E100" s="344">
        <v>0</v>
      </c>
      <c r="F100" s="363">
        <f t="shared" si="8"/>
        <v>0</v>
      </c>
      <c r="G100" s="226"/>
    </row>
    <row r="101" spans="1:7" x14ac:dyDescent="0.3">
      <c r="A101" s="227" t="s">
        <v>206</v>
      </c>
      <c r="B101" s="98" t="s">
        <v>207</v>
      </c>
      <c r="C101" s="206">
        <f>+C102</f>
        <v>0</v>
      </c>
      <c r="D101" s="206">
        <f t="shared" ref="D101:D102" si="9">+D102</f>
        <v>68993491.599999994</v>
      </c>
      <c r="E101" s="206">
        <f t="shared" ref="E101:E102" si="10">+E102</f>
        <v>34496745.829999998</v>
      </c>
      <c r="F101" s="228">
        <f t="shared" si="8"/>
        <v>103490237.42999999</v>
      </c>
      <c r="G101" s="226"/>
    </row>
    <row r="102" spans="1:7" x14ac:dyDescent="0.3">
      <c r="A102" s="227" t="s">
        <v>208</v>
      </c>
      <c r="B102" s="98" t="s">
        <v>0</v>
      </c>
      <c r="C102" s="208">
        <f>+C103</f>
        <v>0</v>
      </c>
      <c r="D102" s="208">
        <f t="shared" si="9"/>
        <v>68993491.599999994</v>
      </c>
      <c r="E102" s="208">
        <f t="shared" si="10"/>
        <v>34496745.829999998</v>
      </c>
      <c r="F102" s="229">
        <f t="shared" si="8"/>
        <v>103490237.42999999</v>
      </c>
      <c r="G102" s="226"/>
    </row>
    <row r="103" spans="1:7" x14ac:dyDescent="0.3">
      <c r="A103" s="227" t="s">
        <v>209</v>
      </c>
      <c r="B103" s="98" t="s">
        <v>210</v>
      </c>
      <c r="C103" s="208">
        <f>+C104</f>
        <v>0</v>
      </c>
      <c r="D103" s="208">
        <f>+D104</f>
        <v>68993491.599999994</v>
      </c>
      <c r="E103" s="208">
        <f>+E104</f>
        <v>34496745.829999998</v>
      </c>
      <c r="F103" s="229">
        <f t="shared" si="8"/>
        <v>103490237.42999999</v>
      </c>
      <c r="G103" s="226"/>
    </row>
    <row r="104" spans="1:7" ht="16.2" customHeight="1" x14ac:dyDescent="0.3">
      <c r="A104" s="342" t="s">
        <v>211</v>
      </c>
      <c r="B104" s="343" t="s">
        <v>212</v>
      </c>
      <c r="C104" s="344">
        <v>0</v>
      </c>
      <c r="D104" s="344">
        <v>68993491.599999994</v>
      </c>
      <c r="E104" s="344">
        <v>34496745.829999998</v>
      </c>
      <c r="F104" s="363">
        <f t="shared" si="8"/>
        <v>103490237.42999999</v>
      </c>
      <c r="G104" s="226"/>
    </row>
    <row r="105" spans="1:7" ht="9.9" customHeight="1" x14ac:dyDescent="0.3">
      <c r="A105" s="230"/>
      <c r="B105" s="18"/>
      <c r="C105" s="231"/>
      <c r="D105" s="231"/>
      <c r="E105" s="231"/>
      <c r="F105" s="232"/>
    </row>
    <row r="106" spans="1:7" x14ac:dyDescent="0.3">
      <c r="A106" s="486" t="s">
        <v>132</v>
      </c>
      <c r="B106" s="487" t="s">
        <v>190</v>
      </c>
      <c r="C106" s="486"/>
      <c r="D106" s="486"/>
      <c r="E106" s="486"/>
      <c r="F106" s="486"/>
    </row>
    <row r="107" spans="1:7" ht="35.1" customHeight="1" x14ac:dyDescent="0.3">
      <c r="A107" s="562" t="s">
        <v>213</v>
      </c>
      <c r="B107" s="562"/>
      <c r="C107" s="562"/>
      <c r="D107" s="562"/>
      <c r="E107" s="562"/>
      <c r="F107" s="562"/>
    </row>
    <row r="108" spans="1:7" ht="50.1" customHeight="1" x14ac:dyDescent="0.3">
      <c r="A108" s="567" t="s">
        <v>214</v>
      </c>
      <c r="B108" s="567"/>
      <c r="C108" s="567"/>
      <c r="D108" s="567"/>
      <c r="E108" s="567"/>
      <c r="F108" s="567"/>
    </row>
    <row r="109" spans="1:7" ht="9.9" customHeight="1" x14ac:dyDescent="0.3">
      <c r="A109" s="221"/>
      <c r="B109" s="19"/>
      <c r="C109" s="222"/>
    </row>
    <row r="110" spans="1:7" x14ac:dyDescent="0.3">
      <c r="A110" s="524" t="s">
        <v>215</v>
      </c>
      <c r="B110" s="524"/>
      <c r="C110" s="524"/>
      <c r="D110" s="524"/>
      <c r="E110" s="524"/>
      <c r="F110" s="524"/>
    </row>
    <row r="111" spans="1:7" ht="32.25" customHeight="1" x14ac:dyDescent="0.3">
      <c r="A111" s="547" t="s">
        <v>216</v>
      </c>
      <c r="B111" s="547"/>
      <c r="C111" s="547"/>
      <c r="D111" s="547"/>
      <c r="E111" s="547"/>
      <c r="F111" s="547"/>
    </row>
    <row r="112" spans="1:7" x14ac:dyDescent="0.3">
      <c r="A112" s="524" t="s">
        <v>173</v>
      </c>
      <c r="B112" s="524"/>
      <c r="C112" s="524"/>
      <c r="D112" s="524"/>
      <c r="E112" s="524"/>
      <c r="F112" s="524"/>
    </row>
    <row r="113" spans="1:6" ht="33" customHeight="1" x14ac:dyDescent="0.3">
      <c r="A113" s="223" t="s">
        <v>195</v>
      </c>
      <c r="B113" s="223" t="s">
        <v>217</v>
      </c>
      <c r="C113" s="190" t="s">
        <v>122</v>
      </c>
      <c r="D113" s="190" t="s">
        <v>123</v>
      </c>
      <c r="E113" s="190" t="s">
        <v>197</v>
      </c>
      <c r="F113" s="190" t="s">
        <v>125</v>
      </c>
    </row>
    <row r="114" spans="1:6" x14ac:dyDescent="0.3">
      <c r="A114" s="333" t="s">
        <v>138</v>
      </c>
      <c r="B114" s="49"/>
      <c r="C114" s="212">
        <f>+C116+C129</f>
        <v>0</v>
      </c>
      <c r="D114" s="212">
        <f>+D116+D129</f>
        <v>0</v>
      </c>
      <c r="E114" s="212">
        <f>+E116+E129</f>
        <v>0</v>
      </c>
      <c r="F114" s="212">
        <f>+F116+F129</f>
        <v>0</v>
      </c>
    </row>
    <row r="115" spans="1:6" ht="9.9" customHeight="1" x14ac:dyDescent="0.3">
      <c r="A115" s="191"/>
      <c r="B115" s="20"/>
      <c r="C115" s="206"/>
      <c r="D115" s="206"/>
      <c r="E115" s="206"/>
      <c r="F115" s="224"/>
    </row>
    <row r="116" spans="1:6" ht="18" customHeight="1" x14ac:dyDescent="0.3">
      <c r="A116" s="557" t="s">
        <v>218</v>
      </c>
      <c r="B116" s="557"/>
      <c r="C116" s="225">
        <f>+SUM(C117:C126)</f>
        <v>0</v>
      </c>
      <c r="D116" s="225">
        <f>+SUM(D117:D126)</f>
        <v>0</v>
      </c>
      <c r="E116" s="225">
        <f>+SUM(E117:E126)</f>
        <v>0</v>
      </c>
      <c r="F116" s="225">
        <f>+SUM(F117:F126)</f>
        <v>0</v>
      </c>
    </row>
    <row r="117" spans="1:6" ht="15" customHeight="1" x14ac:dyDescent="0.3">
      <c r="A117" s="227">
        <v>0</v>
      </c>
      <c r="B117" s="98" t="s">
        <v>219</v>
      </c>
      <c r="C117" s="186">
        <v>0</v>
      </c>
      <c r="D117" s="186">
        <v>0</v>
      </c>
      <c r="E117" s="186">
        <v>0</v>
      </c>
      <c r="F117" s="229">
        <f>+C117+D117+E117</f>
        <v>0</v>
      </c>
    </row>
    <row r="118" spans="1:6" ht="15" customHeight="1" x14ac:dyDescent="0.3">
      <c r="A118" s="227">
        <v>1</v>
      </c>
      <c r="B118" s="98" t="s">
        <v>2</v>
      </c>
      <c r="C118" s="186">
        <v>0</v>
      </c>
      <c r="D118" s="255">
        <v>0</v>
      </c>
      <c r="E118" s="255">
        <v>0</v>
      </c>
      <c r="F118" s="229">
        <f t="shared" ref="F118:F126" si="11">+C118+D118+E118</f>
        <v>0</v>
      </c>
    </row>
    <row r="119" spans="1:6" ht="15" customHeight="1" x14ac:dyDescent="0.3">
      <c r="A119" s="227">
        <v>2</v>
      </c>
      <c r="B119" s="98" t="s">
        <v>220</v>
      </c>
      <c r="C119" s="186">
        <v>0</v>
      </c>
      <c r="D119" s="186">
        <v>0</v>
      </c>
      <c r="E119" s="186">
        <v>0</v>
      </c>
      <c r="F119" s="229">
        <f t="shared" si="11"/>
        <v>0</v>
      </c>
    </row>
    <row r="120" spans="1:6" ht="15" customHeight="1" x14ac:dyDescent="0.3">
      <c r="A120" s="227">
        <v>3</v>
      </c>
      <c r="B120" s="98" t="s">
        <v>221</v>
      </c>
      <c r="C120" s="186">
        <v>0</v>
      </c>
      <c r="D120" s="186">
        <v>0</v>
      </c>
      <c r="E120" s="186">
        <v>0</v>
      </c>
      <c r="F120" s="229">
        <f t="shared" si="11"/>
        <v>0</v>
      </c>
    </row>
    <row r="121" spans="1:6" ht="15" customHeight="1" x14ac:dyDescent="0.3">
      <c r="A121" s="227">
        <v>4</v>
      </c>
      <c r="B121" s="98" t="s">
        <v>222</v>
      </c>
      <c r="C121" s="186">
        <v>0</v>
      </c>
      <c r="D121" s="186">
        <v>0</v>
      </c>
      <c r="E121" s="186">
        <v>0</v>
      </c>
      <c r="F121" s="229">
        <f t="shared" si="11"/>
        <v>0</v>
      </c>
    </row>
    <row r="122" spans="1:6" ht="15" customHeight="1" x14ac:dyDescent="0.3">
      <c r="A122" s="227">
        <v>5</v>
      </c>
      <c r="B122" s="98" t="s">
        <v>223</v>
      </c>
      <c r="C122" s="186">
        <v>0</v>
      </c>
      <c r="D122" s="186">
        <v>0</v>
      </c>
      <c r="E122" s="186">
        <v>0</v>
      </c>
      <c r="F122" s="229">
        <f t="shared" si="11"/>
        <v>0</v>
      </c>
    </row>
    <row r="123" spans="1:6" ht="15" customHeight="1" x14ac:dyDescent="0.3">
      <c r="A123" s="227">
        <v>6</v>
      </c>
      <c r="B123" s="98" t="s">
        <v>1</v>
      </c>
      <c r="C123" s="186">
        <v>0</v>
      </c>
      <c r="D123" s="186">
        <v>0</v>
      </c>
      <c r="E123" s="186">
        <v>0</v>
      </c>
      <c r="F123" s="229">
        <f t="shared" si="11"/>
        <v>0</v>
      </c>
    </row>
    <row r="124" spans="1:6" ht="15" customHeight="1" x14ac:dyDescent="0.3">
      <c r="A124" s="227">
        <v>7</v>
      </c>
      <c r="B124" s="98" t="s">
        <v>0</v>
      </c>
      <c r="C124" s="186">
        <v>0</v>
      </c>
      <c r="D124" s="186">
        <v>0</v>
      </c>
      <c r="E124" s="186">
        <v>0</v>
      </c>
      <c r="F124" s="229">
        <f t="shared" si="11"/>
        <v>0</v>
      </c>
    </row>
    <row r="125" spans="1:6" ht="15" customHeight="1" x14ac:dyDescent="0.3">
      <c r="A125" s="227">
        <v>8</v>
      </c>
      <c r="B125" s="98" t="s">
        <v>224</v>
      </c>
      <c r="C125" s="186">
        <v>0</v>
      </c>
      <c r="D125" s="186">
        <v>0</v>
      </c>
      <c r="E125" s="186">
        <v>0</v>
      </c>
      <c r="F125" s="229">
        <f t="shared" si="11"/>
        <v>0</v>
      </c>
    </row>
    <row r="126" spans="1:6" ht="15" customHeight="1" x14ac:dyDescent="0.3">
      <c r="A126" s="227">
        <v>9</v>
      </c>
      <c r="B126" s="98" t="s">
        <v>225</v>
      </c>
      <c r="C126" s="186">
        <v>0</v>
      </c>
      <c r="D126" s="186">
        <v>0</v>
      </c>
      <c r="E126" s="186">
        <v>0</v>
      </c>
      <c r="F126" s="229">
        <f t="shared" si="11"/>
        <v>0</v>
      </c>
    </row>
    <row r="127" spans="1:6" ht="15" customHeight="1" x14ac:dyDescent="0.3">
      <c r="A127" s="227"/>
      <c r="B127" s="98"/>
      <c r="C127" s="208"/>
      <c r="D127" s="208"/>
      <c r="E127" s="208"/>
      <c r="F127" s="229"/>
    </row>
    <row r="128" spans="1:6" ht="9.9" customHeight="1" x14ac:dyDescent="0.3">
      <c r="A128" s="334"/>
      <c r="B128" s="20"/>
      <c r="C128" s="208"/>
      <c r="D128" s="208"/>
      <c r="E128" s="208"/>
      <c r="F128" s="229"/>
    </row>
    <row r="129" spans="1:7" ht="18" customHeight="1" x14ac:dyDescent="0.3">
      <c r="A129" s="557" t="s">
        <v>226</v>
      </c>
      <c r="B129" s="557"/>
      <c r="C129" s="225">
        <f t="shared" ref="C129:E130" si="12">+C130</f>
        <v>0</v>
      </c>
      <c r="D129" s="225">
        <f t="shared" si="12"/>
        <v>0</v>
      </c>
      <c r="E129" s="225">
        <f t="shared" si="12"/>
        <v>0</v>
      </c>
      <c r="F129" s="225">
        <f>+SUM(F130:F131)</f>
        <v>0</v>
      </c>
    </row>
    <row r="130" spans="1:7" ht="18" customHeight="1" x14ac:dyDescent="0.3">
      <c r="A130" s="227">
        <v>6</v>
      </c>
      <c r="B130" s="98" t="s">
        <v>1</v>
      </c>
      <c r="C130" s="337">
        <f t="shared" si="12"/>
        <v>0</v>
      </c>
      <c r="D130" s="337">
        <f t="shared" si="12"/>
        <v>0</v>
      </c>
      <c r="E130" s="337">
        <f t="shared" si="12"/>
        <v>0</v>
      </c>
      <c r="F130" s="27">
        <f>+F131</f>
        <v>0</v>
      </c>
    </row>
    <row r="131" spans="1:7" ht="18" customHeight="1" x14ac:dyDescent="0.3">
      <c r="A131" s="338" t="s">
        <v>227</v>
      </c>
      <c r="B131" s="339" t="s">
        <v>228</v>
      </c>
      <c r="C131" s="340">
        <v>0</v>
      </c>
      <c r="D131" s="340">
        <v>0</v>
      </c>
      <c r="E131" s="340">
        <v>0</v>
      </c>
      <c r="F131" s="362">
        <f>+C131+D131+E131</f>
        <v>0</v>
      </c>
    </row>
    <row r="132" spans="1:7" ht="15" customHeight="1" x14ac:dyDescent="0.3">
      <c r="A132" s="558" t="s">
        <v>229</v>
      </c>
      <c r="B132" s="559"/>
      <c r="C132" s="559"/>
      <c r="D132" s="559"/>
      <c r="E132" s="559"/>
      <c r="F132" s="559"/>
    </row>
    <row r="133" spans="1:7" ht="15" customHeight="1" x14ac:dyDescent="0.3">
      <c r="A133" s="389" t="s">
        <v>132</v>
      </c>
      <c r="B133" s="391" t="s">
        <v>152</v>
      </c>
      <c r="C133" s="391"/>
      <c r="D133" s="391"/>
      <c r="E133" s="391"/>
      <c r="F133" s="391"/>
    </row>
    <row r="134" spans="1:7" ht="75" customHeight="1" x14ac:dyDescent="0.3">
      <c r="A134" s="562" t="s">
        <v>230</v>
      </c>
      <c r="B134" s="562"/>
      <c r="C134" s="562"/>
      <c r="D134" s="562"/>
      <c r="E134" s="562"/>
      <c r="F134" s="562"/>
    </row>
    <row r="135" spans="1:7" ht="50.1" customHeight="1" x14ac:dyDescent="0.3">
      <c r="A135" s="560" t="s">
        <v>231</v>
      </c>
      <c r="B135" s="561"/>
      <c r="C135" s="561"/>
      <c r="D135" s="561"/>
      <c r="E135" s="561"/>
      <c r="F135" s="561"/>
    </row>
    <row r="136" spans="1:7" x14ac:dyDescent="0.3">
      <c r="A136" s="334"/>
      <c r="B136" s="20"/>
    </row>
    <row r="137" spans="1:7" x14ac:dyDescent="0.3">
      <c r="A137" s="524" t="s">
        <v>232</v>
      </c>
      <c r="B137" s="524"/>
      <c r="C137" s="524"/>
      <c r="D137" s="524"/>
      <c r="E137" s="524"/>
      <c r="F137" s="524"/>
      <c r="G137" s="17"/>
    </row>
    <row r="138" spans="1:7" ht="14.4" customHeight="1" x14ac:dyDescent="0.3">
      <c r="A138" s="524" t="s">
        <v>233</v>
      </c>
      <c r="B138" s="524"/>
      <c r="C138" s="524"/>
      <c r="D138" s="524"/>
      <c r="E138" s="524"/>
      <c r="F138" s="524"/>
    </row>
    <row r="139" spans="1:7" x14ac:dyDescent="0.3">
      <c r="A139" s="524" t="s">
        <v>173</v>
      </c>
      <c r="B139" s="524"/>
      <c r="C139" s="524"/>
      <c r="D139" s="524"/>
      <c r="E139" s="524"/>
      <c r="F139" s="524"/>
    </row>
    <row r="140" spans="1:7" x14ac:dyDescent="0.3">
      <c r="A140" s="190" t="s">
        <v>234</v>
      </c>
      <c r="B140" s="190" t="s">
        <v>122</v>
      </c>
      <c r="C140" s="190" t="s">
        <v>123</v>
      </c>
      <c r="D140" s="190" t="s">
        <v>197</v>
      </c>
      <c r="E140" s="190" t="s">
        <v>125</v>
      </c>
      <c r="F140" s="233"/>
    </row>
    <row r="141" spans="1:7" ht="18" customHeight="1" x14ac:dyDescent="0.3">
      <c r="A141" s="20" t="s">
        <v>235</v>
      </c>
      <c r="B141" s="19">
        <v>0</v>
      </c>
      <c r="C141" s="19">
        <f>+B145</f>
        <v>0</v>
      </c>
      <c r="D141" s="19">
        <f>+C145</f>
        <v>68993491.599999994</v>
      </c>
      <c r="E141" s="66">
        <v>0</v>
      </c>
      <c r="F141" s="234"/>
    </row>
    <row r="142" spans="1:7" ht="18" customHeight="1" x14ac:dyDescent="0.3">
      <c r="A142" s="20" t="s">
        <v>236</v>
      </c>
      <c r="B142" s="19">
        <f>+C96</f>
        <v>0</v>
      </c>
      <c r="C142" s="19">
        <f>+D96</f>
        <v>68993491.599999994</v>
      </c>
      <c r="D142" s="19">
        <f>+E96</f>
        <v>34496745.829999998</v>
      </c>
      <c r="E142" s="66">
        <f>+B142+C142+D142</f>
        <v>103490237.42999999</v>
      </c>
      <c r="F142" s="235"/>
    </row>
    <row r="143" spans="1:7" ht="18" customHeight="1" x14ac:dyDescent="0.3">
      <c r="A143" s="236" t="s">
        <v>237</v>
      </c>
      <c r="B143" s="52">
        <f>+B141+B142</f>
        <v>0</v>
      </c>
      <c r="C143" s="52">
        <f>+C141+C142</f>
        <v>68993491.599999994</v>
      </c>
      <c r="D143" s="52">
        <f>+D141+D142</f>
        <v>103490237.42999999</v>
      </c>
      <c r="E143" s="52">
        <f>+E141+E142</f>
        <v>103490237.42999999</v>
      </c>
      <c r="F143" s="235"/>
    </row>
    <row r="144" spans="1:7" ht="18" customHeight="1" x14ac:dyDescent="0.3">
      <c r="A144" s="20" t="s">
        <v>238</v>
      </c>
      <c r="B144" s="19">
        <f>+C116</f>
        <v>0</v>
      </c>
      <c r="C144" s="19">
        <f>+D116</f>
        <v>0</v>
      </c>
      <c r="D144" s="19">
        <f>+E116</f>
        <v>0</v>
      </c>
      <c r="E144" s="66">
        <f>+SUM(B144:D144)</f>
        <v>0</v>
      </c>
      <c r="F144" s="235"/>
    </row>
    <row r="145" spans="1:7" ht="18" customHeight="1" x14ac:dyDescent="0.3">
      <c r="A145" s="236" t="s">
        <v>239</v>
      </c>
      <c r="B145" s="75">
        <f>+B143-B144</f>
        <v>0</v>
      </c>
      <c r="C145" s="52">
        <f>+C143-C144</f>
        <v>68993491.599999994</v>
      </c>
      <c r="D145" s="52">
        <f>+D143-D144</f>
        <v>103490237.42999999</v>
      </c>
      <c r="E145" s="52">
        <f>+E143-E144</f>
        <v>103490237.42999999</v>
      </c>
      <c r="F145" s="235"/>
      <c r="G145" s="27"/>
    </row>
    <row r="146" spans="1:7" x14ac:dyDescent="0.3">
      <c r="A146" s="488" t="s">
        <v>132</v>
      </c>
      <c r="B146" s="489" t="s">
        <v>190</v>
      </c>
      <c r="C146" s="402"/>
      <c r="D146" s="402"/>
      <c r="E146" s="402"/>
      <c r="F146" s="490"/>
      <c r="G146" s="226"/>
    </row>
    <row r="147" spans="1:7" ht="18" customHeight="1" x14ac:dyDescent="0.3">
      <c r="A147" s="555" t="s">
        <v>240</v>
      </c>
      <c r="B147" s="556"/>
      <c r="C147" s="556"/>
      <c r="D147" s="556"/>
      <c r="E147" s="556"/>
      <c r="F147" s="237"/>
      <c r="G147" s="226"/>
    </row>
    <row r="148" spans="1:7" ht="39.9" customHeight="1" x14ac:dyDescent="0.3">
      <c r="A148" s="552" t="s">
        <v>241</v>
      </c>
      <c r="B148" s="553"/>
      <c r="C148" s="553"/>
      <c r="D148" s="553"/>
      <c r="E148" s="553"/>
      <c r="F148" s="554"/>
      <c r="G148" s="226"/>
    </row>
    <row r="149" spans="1:7" ht="18" customHeight="1" x14ac:dyDescent="0.3">
      <c r="A149" s="552" t="s">
        <v>242</v>
      </c>
      <c r="B149" s="553"/>
      <c r="C149" s="553"/>
      <c r="D149" s="553"/>
      <c r="E149" s="553"/>
      <c r="F149" s="554"/>
      <c r="G149" s="226"/>
    </row>
    <row r="150" spans="1:7" ht="18" customHeight="1" x14ac:dyDescent="0.3">
      <c r="A150" s="552" t="s">
        <v>243</v>
      </c>
      <c r="B150" s="553"/>
      <c r="C150" s="553"/>
      <c r="D150" s="553"/>
      <c r="E150" s="553"/>
      <c r="F150" s="554"/>
      <c r="G150" s="226"/>
    </row>
    <row r="151" spans="1:7" ht="18" customHeight="1" x14ac:dyDescent="0.3">
      <c r="A151" s="552" t="s">
        <v>244</v>
      </c>
      <c r="B151" s="553"/>
      <c r="C151" s="553"/>
      <c r="D151" s="553"/>
      <c r="E151" s="553"/>
      <c r="F151" s="554"/>
      <c r="G151" s="226"/>
    </row>
    <row r="152" spans="1:7" ht="18" customHeight="1" x14ac:dyDescent="0.3">
      <c r="A152" s="549" t="s">
        <v>245</v>
      </c>
      <c r="B152" s="550"/>
      <c r="C152" s="550"/>
      <c r="D152" s="550"/>
      <c r="E152" s="550"/>
      <c r="F152" s="551"/>
      <c r="G152" s="226"/>
    </row>
    <row r="153" spans="1:7" ht="15" customHeight="1" x14ac:dyDescent="0.3">
      <c r="A153" s="238" t="s">
        <v>246</v>
      </c>
      <c r="B153" s="239"/>
      <c r="C153" s="239"/>
      <c r="D153" s="239"/>
      <c r="E153" s="239"/>
      <c r="F153" s="240"/>
      <c r="G153" s="226"/>
    </row>
    <row r="154" spans="1:7" s="202" customFormat="1" ht="50.1" customHeight="1" x14ac:dyDescent="0.3">
      <c r="A154" s="531" t="s">
        <v>247</v>
      </c>
      <c r="B154" s="532"/>
      <c r="C154" s="532"/>
      <c r="D154" s="532"/>
      <c r="E154" s="532"/>
      <c r="F154" s="533"/>
      <c r="G154" s="241"/>
    </row>
    <row r="155" spans="1:7" ht="15" customHeight="1" x14ac:dyDescent="0.35">
      <c r="A155" s="5"/>
      <c r="B155" s="5"/>
      <c r="C155" s="5"/>
      <c r="D155" s="5"/>
      <c r="E155" s="5"/>
      <c r="F155" s="5"/>
    </row>
    <row r="156" spans="1:7" ht="15" customHeight="1" x14ac:dyDescent="0.3">
      <c r="B156" s="524" t="s">
        <v>248</v>
      </c>
      <c r="C156" s="524"/>
      <c r="D156" s="524"/>
      <c r="E156" s="17"/>
      <c r="F156" s="17"/>
    </row>
    <row r="157" spans="1:7" ht="33" customHeight="1" x14ac:dyDescent="0.3">
      <c r="B157" s="547" t="s">
        <v>249</v>
      </c>
      <c r="C157" s="547"/>
      <c r="D157" s="547"/>
      <c r="E157" s="17"/>
      <c r="F157" s="17"/>
    </row>
    <row r="158" spans="1:7" ht="15" customHeight="1" x14ac:dyDescent="0.3">
      <c r="B158" s="524" t="s">
        <v>173</v>
      </c>
      <c r="C158" s="524"/>
      <c r="D158" s="524"/>
      <c r="E158" s="17"/>
      <c r="F158" s="17"/>
    </row>
    <row r="159" spans="1:7" ht="18" customHeight="1" x14ac:dyDescent="0.3">
      <c r="B159" s="546" t="s">
        <v>234</v>
      </c>
      <c r="C159" s="546"/>
      <c r="D159" s="332" t="s">
        <v>250</v>
      </c>
      <c r="E159"/>
      <c r="F159" s="233"/>
    </row>
    <row r="160" spans="1:7" ht="18" customHeight="1" x14ac:dyDescent="0.3">
      <c r="B160" s="525" t="s">
        <v>251</v>
      </c>
      <c r="C160" s="525"/>
      <c r="D160" s="332"/>
      <c r="E160"/>
      <c r="F160" s="233"/>
    </row>
    <row r="161" spans="1:6" ht="18" customHeight="1" x14ac:dyDescent="0.3">
      <c r="B161" s="96" t="s">
        <v>252</v>
      </c>
      <c r="D161" s="185">
        <v>0</v>
      </c>
      <c r="E161"/>
      <c r="F161" s="233"/>
    </row>
    <row r="162" spans="1:6" ht="18" customHeight="1" x14ac:dyDescent="0.3">
      <c r="B162" s="96" t="s">
        <v>253</v>
      </c>
      <c r="D162" s="185">
        <v>0</v>
      </c>
      <c r="E162"/>
      <c r="F162" s="233"/>
    </row>
    <row r="163" spans="1:6" ht="18" customHeight="1" x14ac:dyDescent="0.3">
      <c r="B163" s="526" t="s">
        <v>138</v>
      </c>
      <c r="C163" s="526"/>
      <c r="D163" s="52">
        <f>+D161+D162</f>
        <v>0</v>
      </c>
      <c r="E163"/>
      <c r="F163" s="233"/>
    </row>
    <row r="164" spans="1:6" ht="18" customHeight="1" x14ac:dyDescent="0.3">
      <c r="B164" s="96"/>
      <c r="D164" s="19"/>
      <c r="E164" s="66"/>
      <c r="F164" s="233"/>
    </row>
    <row r="165" spans="1:6" ht="18" customHeight="1" x14ac:dyDescent="0.3">
      <c r="B165" s="525" t="s">
        <v>254</v>
      </c>
      <c r="C165" s="525"/>
      <c r="D165" s="332" t="s">
        <v>250</v>
      </c>
      <c r="E165" s="66"/>
      <c r="F165" s="233"/>
    </row>
    <row r="166" spans="1:6" ht="18" customHeight="1" x14ac:dyDescent="0.3">
      <c r="B166" s="96" t="s">
        <v>252</v>
      </c>
      <c r="D166" s="185">
        <v>0</v>
      </c>
      <c r="E166" s="66"/>
      <c r="F166" s="233"/>
    </row>
    <row r="167" spans="1:6" ht="18" customHeight="1" x14ac:dyDescent="0.3">
      <c r="B167" s="96" t="s">
        <v>255</v>
      </c>
      <c r="D167" s="185">
        <v>0</v>
      </c>
      <c r="E167" s="66"/>
      <c r="F167" s="233"/>
    </row>
    <row r="168" spans="1:6" ht="18" customHeight="1" x14ac:dyDescent="0.3">
      <c r="B168" s="526" t="s">
        <v>256</v>
      </c>
      <c r="C168" s="526"/>
      <c r="D168" s="52">
        <f>+D166+D167</f>
        <v>0</v>
      </c>
      <c r="E168" s="66"/>
      <c r="F168" s="233"/>
    </row>
    <row r="169" spans="1:6" ht="18" customHeight="1" x14ac:dyDescent="0.3">
      <c r="B169" s="96"/>
      <c r="D169" s="66"/>
      <c r="E169" s="66"/>
      <c r="F169" s="233"/>
    </row>
    <row r="170" spans="1:6" ht="18" customHeight="1" x14ac:dyDescent="0.3">
      <c r="B170" s="525" t="s">
        <v>257</v>
      </c>
      <c r="C170" s="525"/>
      <c r="D170" s="332" t="s">
        <v>250</v>
      </c>
      <c r="E170" s="66"/>
      <c r="F170" s="233"/>
    </row>
    <row r="171" spans="1:6" ht="18" customHeight="1" x14ac:dyDescent="0.3">
      <c r="B171" s="96" t="s">
        <v>252</v>
      </c>
      <c r="D171" s="185">
        <f>+D161-D166</f>
        <v>0</v>
      </c>
      <c r="E171" s="66"/>
      <c r="F171" s="233"/>
    </row>
    <row r="172" spans="1:6" ht="18" customHeight="1" x14ac:dyDescent="0.3">
      <c r="B172" s="96" t="s">
        <v>253</v>
      </c>
      <c r="D172" s="185">
        <f>+D162-D167</f>
        <v>0</v>
      </c>
      <c r="E172" s="66"/>
      <c r="F172" s="233"/>
    </row>
    <row r="173" spans="1:6" ht="18" customHeight="1" x14ac:dyDescent="0.3">
      <c r="B173" s="526" t="s">
        <v>258</v>
      </c>
      <c r="C173" s="526"/>
      <c r="D173" s="101">
        <f>+D171+D172</f>
        <v>0</v>
      </c>
      <c r="E173" s="66"/>
      <c r="F173" s="233"/>
    </row>
    <row r="174" spans="1:6" ht="15" customHeight="1" x14ac:dyDescent="0.3">
      <c r="B174" s="491" t="s">
        <v>259</v>
      </c>
      <c r="C174" s="492"/>
      <c r="D174" s="493"/>
      <c r="E174" s="242"/>
      <c r="F174" s="243">
        <f>+D166-F177</f>
        <v>0</v>
      </c>
    </row>
    <row r="175" spans="1:6" ht="15" customHeight="1" x14ac:dyDescent="0.3">
      <c r="B175" s="244"/>
      <c r="C175" s="245"/>
      <c r="D175" s="242"/>
      <c r="E175" s="242"/>
      <c r="F175" s="243"/>
    </row>
    <row r="176" spans="1:6" ht="15" customHeight="1" x14ac:dyDescent="0.3">
      <c r="A176" s="190" t="s">
        <v>195</v>
      </c>
      <c r="B176" s="190" t="s">
        <v>260</v>
      </c>
      <c r="C176" s="190" t="s">
        <v>122</v>
      </c>
      <c r="D176" s="190" t="s">
        <v>123</v>
      </c>
      <c r="E176" s="190" t="s">
        <v>197</v>
      </c>
      <c r="F176" s="190" t="s">
        <v>125</v>
      </c>
    </row>
    <row r="177" spans="1:6" ht="15" customHeight="1" x14ac:dyDescent="0.3">
      <c r="A177" s="246" t="s">
        <v>261</v>
      </c>
      <c r="B177" s="247"/>
      <c r="C177" s="248">
        <f>+SUM(C178:C187)</f>
        <v>0</v>
      </c>
      <c r="D177" s="248">
        <f>+SUM(D178:D187)</f>
        <v>0</v>
      </c>
      <c r="E177" s="248">
        <f>+SUM(E178:E187)</f>
        <v>0</v>
      </c>
      <c r="F177" s="248">
        <f>+SUM(F178:F187)</f>
        <v>0</v>
      </c>
    </row>
    <row r="178" spans="1:6" ht="15" customHeight="1" x14ac:dyDescent="0.3">
      <c r="A178" s="227">
        <v>0</v>
      </c>
      <c r="B178" s="98" t="s">
        <v>219</v>
      </c>
      <c r="C178" s="186">
        <v>0</v>
      </c>
      <c r="D178" s="186">
        <v>0</v>
      </c>
      <c r="E178" s="186">
        <v>0</v>
      </c>
      <c r="F178" s="229">
        <f>+C178+D178+E178</f>
        <v>0</v>
      </c>
    </row>
    <row r="179" spans="1:6" ht="15" customHeight="1" x14ac:dyDescent="0.3">
      <c r="A179" s="227">
        <v>1</v>
      </c>
      <c r="B179" s="98" t="s">
        <v>2</v>
      </c>
      <c r="C179" s="186">
        <v>0</v>
      </c>
      <c r="D179" s="255">
        <v>0</v>
      </c>
      <c r="E179" s="255">
        <v>0</v>
      </c>
      <c r="F179" s="229">
        <f t="shared" ref="F179:F187" si="13">+C179+D179+E179</f>
        <v>0</v>
      </c>
    </row>
    <row r="180" spans="1:6" ht="15" customHeight="1" x14ac:dyDescent="0.3">
      <c r="A180" s="227">
        <v>2</v>
      </c>
      <c r="B180" s="98" t="s">
        <v>220</v>
      </c>
      <c r="C180" s="186">
        <v>0</v>
      </c>
      <c r="D180" s="186">
        <v>0</v>
      </c>
      <c r="E180" s="186">
        <v>0</v>
      </c>
      <c r="F180" s="229">
        <f t="shared" si="13"/>
        <v>0</v>
      </c>
    </row>
    <row r="181" spans="1:6" ht="15" customHeight="1" x14ac:dyDescent="0.3">
      <c r="A181" s="227">
        <v>3</v>
      </c>
      <c r="B181" s="98" t="s">
        <v>221</v>
      </c>
      <c r="C181" s="186">
        <v>0</v>
      </c>
      <c r="D181" s="186">
        <v>0</v>
      </c>
      <c r="E181" s="186">
        <v>0</v>
      </c>
      <c r="F181" s="229">
        <f t="shared" si="13"/>
        <v>0</v>
      </c>
    </row>
    <row r="182" spans="1:6" ht="15" customHeight="1" x14ac:dyDescent="0.3">
      <c r="A182" s="227">
        <v>4</v>
      </c>
      <c r="B182" s="98" t="s">
        <v>222</v>
      </c>
      <c r="C182" s="186">
        <v>0</v>
      </c>
      <c r="D182" s="186">
        <v>0</v>
      </c>
      <c r="E182" s="186">
        <v>0</v>
      </c>
      <c r="F182" s="229">
        <f t="shared" si="13"/>
        <v>0</v>
      </c>
    </row>
    <row r="183" spans="1:6" ht="15" customHeight="1" x14ac:dyDescent="0.3">
      <c r="A183" s="227">
        <v>5</v>
      </c>
      <c r="B183" s="98" t="s">
        <v>223</v>
      </c>
      <c r="C183" s="186">
        <v>0</v>
      </c>
      <c r="D183" s="186">
        <v>0</v>
      </c>
      <c r="E183" s="186">
        <v>0</v>
      </c>
      <c r="F183" s="229">
        <f t="shared" si="13"/>
        <v>0</v>
      </c>
    </row>
    <row r="184" spans="1:6" ht="15" customHeight="1" x14ac:dyDescent="0.3">
      <c r="A184" s="227">
        <v>6</v>
      </c>
      <c r="B184" s="98" t="s">
        <v>1</v>
      </c>
      <c r="C184" s="186">
        <v>0</v>
      </c>
      <c r="D184" s="186">
        <v>0</v>
      </c>
      <c r="E184" s="186">
        <v>0</v>
      </c>
      <c r="F184" s="229">
        <f t="shared" si="13"/>
        <v>0</v>
      </c>
    </row>
    <row r="185" spans="1:6" ht="15" customHeight="1" x14ac:dyDescent="0.3">
      <c r="A185" s="227">
        <v>7</v>
      </c>
      <c r="B185" s="98" t="s">
        <v>0</v>
      </c>
      <c r="C185" s="186">
        <v>0</v>
      </c>
      <c r="D185" s="186">
        <v>0</v>
      </c>
      <c r="E185" s="186">
        <v>0</v>
      </c>
      <c r="F185" s="229">
        <f t="shared" si="13"/>
        <v>0</v>
      </c>
    </row>
    <row r="186" spans="1:6" ht="15" customHeight="1" x14ac:dyDescent="0.3">
      <c r="A186" s="227">
        <v>8</v>
      </c>
      <c r="B186" s="98" t="s">
        <v>224</v>
      </c>
      <c r="C186" s="186">
        <v>0</v>
      </c>
      <c r="D186" s="186">
        <v>0</v>
      </c>
      <c r="E186" s="186">
        <v>0</v>
      </c>
      <c r="F186" s="229">
        <f t="shared" si="13"/>
        <v>0</v>
      </c>
    </row>
    <row r="187" spans="1:6" ht="15" customHeight="1" x14ac:dyDescent="0.3">
      <c r="A187" s="249">
        <v>9</v>
      </c>
      <c r="B187" s="120" t="s">
        <v>225</v>
      </c>
      <c r="C187" s="256">
        <v>0</v>
      </c>
      <c r="D187" s="256">
        <v>0</v>
      </c>
      <c r="E187" s="256">
        <v>0</v>
      </c>
      <c r="F187" s="250">
        <f t="shared" si="13"/>
        <v>0</v>
      </c>
    </row>
    <row r="188" spans="1:6" ht="15" customHeight="1" x14ac:dyDescent="0.3">
      <c r="A188" s="548" t="s">
        <v>259</v>
      </c>
      <c r="B188" s="548"/>
      <c r="C188" s="548"/>
      <c r="D188" s="548"/>
      <c r="E188" s="548"/>
      <c r="F188" s="548"/>
    </row>
    <row r="189" spans="1:6" ht="15" customHeight="1" x14ac:dyDescent="0.3">
      <c r="A189" s="329"/>
      <c r="B189" s="329"/>
      <c r="C189" s="329"/>
      <c r="D189" s="329"/>
      <c r="E189" s="329"/>
      <c r="F189" s="329"/>
    </row>
    <row r="190" spans="1:6" ht="15" customHeight="1" x14ac:dyDescent="0.3">
      <c r="A190" s="238" t="s">
        <v>246</v>
      </c>
      <c r="B190" s="239"/>
      <c r="C190" s="239"/>
      <c r="D190" s="239"/>
      <c r="E190" s="239"/>
      <c r="F190" s="240"/>
    </row>
    <row r="191" spans="1:6" ht="50.1" customHeight="1" x14ac:dyDescent="0.3">
      <c r="A191" s="531" t="s">
        <v>262</v>
      </c>
      <c r="B191" s="532"/>
      <c r="C191" s="532"/>
      <c r="D191" s="532"/>
      <c r="E191" s="532"/>
      <c r="F191" s="533"/>
    </row>
    <row r="192" spans="1:6" ht="15" customHeight="1" x14ac:dyDescent="0.35">
      <c r="A192" s="5"/>
      <c r="B192" s="5"/>
      <c r="C192" s="5"/>
      <c r="D192" s="5"/>
      <c r="E192" s="5"/>
      <c r="F192" s="5"/>
    </row>
    <row r="193" spans="1:7" ht="35.1" customHeight="1" x14ac:dyDescent="0.3">
      <c r="A193" s="67" t="s">
        <v>263</v>
      </c>
      <c r="B193" s="535" t="s">
        <v>164</v>
      </c>
      <c r="C193" s="536"/>
      <c r="D193" s="537" t="s">
        <v>165</v>
      </c>
      <c r="E193" s="538"/>
      <c r="F193" s="539"/>
    </row>
    <row r="194" spans="1:7" ht="35.1" customHeight="1" x14ac:dyDescent="0.3">
      <c r="A194" s="68" t="s">
        <v>166</v>
      </c>
      <c r="B194" s="535" t="s">
        <v>167</v>
      </c>
      <c r="C194" s="536"/>
      <c r="D194" s="540"/>
      <c r="E194" s="541"/>
      <c r="F194" s="542"/>
    </row>
    <row r="195" spans="1:7" ht="35.1" customHeight="1" x14ac:dyDescent="0.3">
      <c r="A195" s="69" t="s">
        <v>168</v>
      </c>
      <c r="B195" s="535" t="s">
        <v>133</v>
      </c>
      <c r="C195" s="536"/>
      <c r="D195" s="543"/>
      <c r="E195" s="544"/>
      <c r="F195" s="545"/>
    </row>
    <row r="196" spans="1:7" x14ac:dyDescent="0.3">
      <c r="A196" s="534" t="s">
        <v>108</v>
      </c>
      <c r="B196" s="534"/>
      <c r="C196" s="534"/>
      <c r="D196" s="534"/>
      <c r="E196" s="534"/>
      <c r="F196" s="534"/>
    </row>
    <row r="197" spans="1:7" x14ac:dyDescent="0.3">
      <c r="A197" s="251"/>
      <c r="B197" s="251"/>
      <c r="C197" s="251"/>
      <c r="D197" s="251"/>
      <c r="E197" s="251"/>
      <c r="F197" s="251"/>
    </row>
    <row r="198" spans="1:7" ht="19.8" x14ac:dyDescent="0.3">
      <c r="A198" s="528" t="s">
        <v>264</v>
      </c>
      <c r="B198" s="529"/>
      <c r="C198" s="529"/>
      <c r="D198" s="529"/>
      <c r="E198" s="529"/>
      <c r="F198" s="530"/>
      <c r="G198" s="252"/>
    </row>
    <row r="199" spans="1:7" x14ac:dyDescent="0.3">
      <c r="A199" s="57" t="s">
        <v>265</v>
      </c>
      <c r="F199" s="58"/>
    </row>
    <row r="200" spans="1:7" x14ac:dyDescent="0.3">
      <c r="A200" s="59"/>
      <c r="F200" s="58"/>
    </row>
    <row r="201" spans="1:7" ht="33" customHeight="1" thickBot="1" x14ac:dyDescent="0.35">
      <c r="A201" s="104" t="s">
        <v>266</v>
      </c>
      <c r="B201" s="253">
        <v>0</v>
      </c>
      <c r="F201" s="58"/>
    </row>
    <row r="202" spans="1:7" ht="16.2" thickTop="1" x14ac:dyDescent="0.3">
      <c r="A202" s="59"/>
      <c r="F202" s="58"/>
    </row>
    <row r="203" spans="1:7" x14ac:dyDescent="0.3">
      <c r="A203" s="57" t="s">
        <v>267</v>
      </c>
      <c r="D203" s="17" t="s">
        <v>268</v>
      </c>
      <c r="F203" s="58"/>
    </row>
    <row r="204" spans="1:7" x14ac:dyDescent="0.3">
      <c r="A204" s="59" t="s">
        <v>269</v>
      </c>
      <c r="B204" s="27">
        <f>+B77</f>
        <v>413960949.80000001</v>
      </c>
      <c r="D204" s="512" t="s">
        <v>270</v>
      </c>
      <c r="E204" s="512"/>
      <c r="F204" s="527"/>
    </row>
    <row r="205" spans="1:7" x14ac:dyDescent="0.3">
      <c r="A205" s="59" t="s">
        <v>271</v>
      </c>
      <c r="B205" s="28">
        <f>+F96</f>
        <v>103490237.42999999</v>
      </c>
      <c r="D205" s="512"/>
      <c r="E205" s="512"/>
      <c r="F205" s="527"/>
    </row>
    <row r="206" spans="1:7" ht="16.2" thickBot="1" x14ac:dyDescent="0.35">
      <c r="A206" s="59" t="s">
        <v>272</v>
      </c>
      <c r="B206" s="84">
        <f>+B204-B205</f>
        <v>310470712.37</v>
      </c>
      <c r="D206" s="13" t="s">
        <v>273</v>
      </c>
      <c r="F206" s="86">
        <f>+F96</f>
        <v>103490237.42999999</v>
      </c>
    </row>
    <row r="207" spans="1:7" ht="16.2" thickTop="1" x14ac:dyDescent="0.3">
      <c r="A207" s="59"/>
      <c r="D207" s="13" t="s">
        <v>274</v>
      </c>
      <c r="F207" s="87">
        <f>+F116</f>
        <v>0</v>
      </c>
    </row>
    <row r="208" spans="1:7" ht="16.2" thickBot="1" x14ac:dyDescent="0.35">
      <c r="A208" s="57" t="s">
        <v>275</v>
      </c>
      <c r="D208" s="17" t="s">
        <v>276</v>
      </c>
      <c r="E208" s="17"/>
      <c r="F208" s="254">
        <f>+F207/F206</f>
        <v>0</v>
      </c>
    </row>
    <row r="209" spans="1:6" ht="16.2" thickTop="1" x14ac:dyDescent="0.3">
      <c r="A209" s="59" t="s">
        <v>277</v>
      </c>
      <c r="B209" s="27">
        <f>+F32</f>
        <v>0</v>
      </c>
      <c r="F209" s="58"/>
    </row>
    <row r="210" spans="1:6" x14ac:dyDescent="0.3">
      <c r="A210" s="59" t="s">
        <v>278</v>
      </c>
      <c r="B210" s="28">
        <f>+F116</f>
        <v>0</v>
      </c>
      <c r="D210" s="512" t="s">
        <v>279</v>
      </c>
      <c r="E210" s="512"/>
      <c r="F210" s="527"/>
    </row>
    <row r="211" spans="1:6" ht="16.2" thickBot="1" x14ac:dyDescent="0.35">
      <c r="A211" s="59" t="s">
        <v>280</v>
      </c>
      <c r="B211" s="85">
        <f>+B209-B210</f>
        <v>0</v>
      </c>
      <c r="D211" s="512"/>
      <c r="E211" s="512"/>
      <c r="F211" s="527"/>
    </row>
    <row r="212" spans="1:6" ht="16.2" thickTop="1" x14ac:dyDescent="0.3">
      <c r="A212" s="59"/>
      <c r="B212"/>
      <c r="D212" s="90" t="s">
        <v>281</v>
      </c>
      <c r="E212" s="89"/>
      <c r="F212" s="86">
        <f>+B77</f>
        <v>413960949.80000001</v>
      </c>
    </row>
    <row r="213" spans="1:6" x14ac:dyDescent="0.3">
      <c r="A213" s="59"/>
      <c r="B213"/>
      <c r="D213" s="90" t="s">
        <v>274</v>
      </c>
      <c r="E213" s="89"/>
      <c r="F213" s="87">
        <f>+F116</f>
        <v>0</v>
      </c>
    </row>
    <row r="214" spans="1:6" ht="16.2" thickBot="1" x14ac:dyDescent="0.35">
      <c r="A214" s="59"/>
      <c r="B214"/>
      <c r="D214" s="89"/>
      <c r="E214" s="89"/>
      <c r="F214" s="254">
        <f>+F213/F212</f>
        <v>0</v>
      </c>
    </row>
    <row r="215" spans="1:6" ht="16.2" thickTop="1" x14ac:dyDescent="0.3">
      <c r="A215" s="60"/>
      <c r="B215" s="61"/>
      <c r="C215" s="61"/>
      <c r="D215" s="61"/>
      <c r="E215" s="61"/>
      <c r="F215" s="62"/>
    </row>
  </sheetData>
  <sheetProtection algorithmName="SHA-512" hashValue="DIzrN55nxS1HyTT+HQHA4zU1+nqsrqcjDF/lhNwnbXqTditCyaVg6rxO4gf+IwzRpb4DzAmH3t0IvREkJKuCoQ==" saltValue="SNPHfF8exoj1wSD11rehOw==" spinCount="100000" sheet="1" objects="1" scenarios="1" formatCells="0" formatColumns="0" formatRows="0" insertColumns="0" insertRows="0" insertHyperlinks="0" deleteColumns="0" deleteRows="0"/>
  <mergeCells count="93">
    <mergeCell ref="A1:F2"/>
    <mergeCell ref="A41:F41"/>
    <mergeCell ref="A31:B31"/>
    <mergeCell ref="A13:F13"/>
    <mergeCell ref="A14:F14"/>
    <mergeCell ref="A27:F27"/>
    <mergeCell ref="A32:B32"/>
    <mergeCell ref="A33:B33"/>
    <mergeCell ref="A35:B35"/>
    <mergeCell ref="A36:B36"/>
    <mergeCell ref="A38:B38"/>
    <mergeCell ref="A29:F29"/>
    <mergeCell ref="A30:F30"/>
    <mergeCell ref="A3:F3"/>
    <mergeCell ref="A43:F43"/>
    <mergeCell ref="A9:F9"/>
    <mergeCell ref="C5:E5"/>
    <mergeCell ref="C6:E6"/>
    <mergeCell ref="C7:E7"/>
    <mergeCell ref="A11:F11"/>
    <mergeCell ref="A26:F26"/>
    <mergeCell ref="A40:F40"/>
    <mergeCell ref="A55:F55"/>
    <mergeCell ref="A56:F56"/>
    <mergeCell ref="A44:F44"/>
    <mergeCell ref="A45:B45"/>
    <mergeCell ref="A46:B46"/>
    <mergeCell ref="A47:B47"/>
    <mergeCell ref="A48:B48"/>
    <mergeCell ref="A49:B49"/>
    <mergeCell ref="A52:F52"/>
    <mergeCell ref="A51:F51"/>
    <mergeCell ref="B67:C67"/>
    <mergeCell ref="D65:F67"/>
    <mergeCell ref="A57:B57"/>
    <mergeCell ref="A58:B58"/>
    <mergeCell ref="A59:B59"/>
    <mergeCell ref="A63:F63"/>
    <mergeCell ref="B65:C65"/>
    <mergeCell ref="B66:C66"/>
    <mergeCell ref="A62:F62"/>
    <mergeCell ref="A60:B60"/>
    <mergeCell ref="A69:F69"/>
    <mergeCell ref="A110:F110"/>
    <mergeCell ref="A111:F111"/>
    <mergeCell ref="A112:F112"/>
    <mergeCell ref="A73:F73"/>
    <mergeCell ref="A74:F74"/>
    <mergeCell ref="A75:F75"/>
    <mergeCell ref="A88:F88"/>
    <mergeCell ref="A90:F90"/>
    <mergeCell ref="A91:F91"/>
    <mergeCell ref="A92:F92"/>
    <mergeCell ref="A108:F108"/>
    <mergeCell ref="A96:B96"/>
    <mergeCell ref="A87:F87"/>
    <mergeCell ref="A107:F107"/>
    <mergeCell ref="A71:F71"/>
    <mergeCell ref="A116:B116"/>
    <mergeCell ref="A129:B129"/>
    <mergeCell ref="A132:F132"/>
    <mergeCell ref="A135:F135"/>
    <mergeCell ref="A134:F134"/>
    <mergeCell ref="A152:F152"/>
    <mergeCell ref="A137:F137"/>
    <mergeCell ref="A138:F138"/>
    <mergeCell ref="A139:F139"/>
    <mergeCell ref="A148:F148"/>
    <mergeCell ref="A149:F149"/>
    <mergeCell ref="A150:F150"/>
    <mergeCell ref="A151:F151"/>
    <mergeCell ref="A147:E147"/>
    <mergeCell ref="D210:F211"/>
    <mergeCell ref="A198:F198"/>
    <mergeCell ref="A154:F154"/>
    <mergeCell ref="A191:F191"/>
    <mergeCell ref="A196:F196"/>
    <mergeCell ref="B193:C193"/>
    <mergeCell ref="D193:F195"/>
    <mergeCell ref="B194:C194"/>
    <mergeCell ref="B195:C195"/>
    <mergeCell ref="B160:C160"/>
    <mergeCell ref="B163:C163"/>
    <mergeCell ref="B159:C159"/>
    <mergeCell ref="B173:C173"/>
    <mergeCell ref="B157:D157"/>
    <mergeCell ref="A188:F188"/>
    <mergeCell ref="B156:D156"/>
    <mergeCell ref="B158:D158"/>
    <mergeCell ref="B165:C165"/>
    <mergeCell ref="B168:C168"/>
    <mergeCell ref="B170:C170"/>
    <mergeCell ref="D204:F205"/>
  </mergeCells>
  <phoneticPr fontId="9" type="noConversion"/>
  <conditionalFormatting sqref="B211">
    <cfRule type="cellIs" dxfId="23" priority="4" operator="equal">
      <formula>0</formula>
    </cfRule>
    <cfRule type="cellIs" dxfId="22" priority="5" operator="lessThan">
      <formula>0</formula>
    </cfRule>
    <cfRule type="cellIs" dxfId="21" priority="6" operator="greaterThan">
      <formula>0</formula>
    </cfRule>
  </conditionalFormatting>
  <conditionalFormatting sqref="F174">
    <cfRule type="cellIs" dxfId="20" priority="1" operator="equal">
      <formula>0</formula>
    </cfRule>
    <cfRule type="cellIs" dxfId="19" priority="2" operator="lessThan">
      <formula>0</formula>
    </cfRule>
    <cfRule type="cellIs" dxfId="18" priority="3" operator="greaterThan">
      <formula>0</formula>
    </cfRule>
  </conditionalFormatting>
  <dataValidations xWindow="1063" yWindow="482" count="1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193:F195" xr:uid="{FB5B08A2-AC66-44B2-AD4C-16F22EE7D80A}"/>
    <dataValidation allowBlank="1" showInputMessage="1" showErrorMessage="1" promptTitle="Advertencia" prompt="Esta tabla se completa únicamente con los ingresos y egresos del período 2024. Se recomienda leer cuidadosamente las indicaciones señaladas en la parte inferior de la tabla. " sqref="A138:F138" xr:uid="{4A154B9A-0966-4831-AC84-A0429032B75C}"/>
    <dataValidation allowBlank="1" showInputMessage="1" showErrorMessage="1" promptTitle="Advertencia" prompt="Se recomienda leer cuidadosamente las indicaciones dispuestas en la parte inferior de esta tabla. " sqref="A141" xr:uid="{0F873C55-DE63-4CB7-BBE9-F21F7F377184}"/>
    <dataValidation allowBlank="1" showInputMessage="1" showErrorMessage="1" promptTitle="Advertencia" prompt="Debe coincidir con el monto reportado en la Liquidación Prespuestaria 2023, caso contrario se debe justificar en el espacio de observaciones. " sqref="D161:D165 D169" xr:uid="{F37C8231-A659-425B-853B-80F2DAE8B7E7}"/>
    <dataValidation allowBlank="1" showInputMessage="1" showErrorMessage="1" promptTitle="Advertencia" prompt="Se debe indicar el nombre de la partida de acuerdo al Clasificador de los Ingresos del Sector Público." sqref="B93" xr:uid="{F09C3161-6CFA-49C1-8FEB-1417CF1E2FE4}"/>
    <dataValidation allowBlank="1" showInputMessage="1" showErrorMessage="1" promptTitle="Advertencia" prompt="El código debe ser el definido para la partida en particular y debe ser el código establecido en el Clasificador de los Ingresos del Sector Público. " sqref="A93 A113" xr:uid="{E37570B1-4B77-4A42-B116-BCB2835F1677}"/>
    <dataValidation allowBlank="1" showInputMessage="1" showErrorMessage="1" promptTitle="Advertencia" prompt="En este espacio se debe detallar el código correspondiente a la partida detallada y debe ser el código definido en el Clasificador de los Ingresos del Sector Público. " sqref="A97:A99 A117 A178" xr:uid="{23F4902A-2877-4B82-AE1B-A188314E62C6}"/>
    <dataValidation allowBlank="1" showInputMessage="1" showErrorMessage="1" promptTitle="Advertencia" prompt="El nombre de la partida debe ser de acuerdo al Clasificador de los Ingresos del Sector Público. " sqref="B97:B99 B117 B178" xr:uid="{1BBBAC00-D3AB-43DC-A55F-E540B6D06F63}"/>
    <dataValidation allowBlank="1" showInputMessage="1" showErrorMessage="1" promptTitle="Recordatorio" prompt="El superávit libre debe ser reintegrado a más tardar el 31 de marzo,_x000a_de acuerdo al  Decreto Nº 43189-MTSS, artículo 66. " sqref="B162:B164 B166:B169 B171:B173" xr:uid="{8BFBAA9A-BB33-4E41-8478-41B44456BB9F}"/>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11:F111" xr:uid="{80C03DEF-6B29-4E70-BF2F-105E4E97E2B5}"/>
    <dataValidation allowBlank="1" showInputMessage="1" showErrorMessage="1" promptTitle="Advertencia" prompt="NO incluir recursos de vigencias anteriores, para ese fin se completa tabla N°9" sqref="B79" xr:uid="{81036899-7B6D-4858-9108-BA705DCE4980}"/>
    <dataValidation allowBlank="1" showInputMessage="1" showErrorMessage="1" promptTitle="Advertencia" prompt="En enero no debe haber saldo inicial, si la UE cuenta con superávit, debe consignarse en la tabla 9." sqref="B141" xr:uid="{BB53B615-EAF2-4432-8B93-CC7294C55D13}"/>
    <dataValidation allowBlank="1" showInputMessage="1" showErrorMessage="1" promptTitle="Instrucción" prompt="En esta tabla únicamente se detallan los Ingresos ordinarios del ejercicio presupuestario 2024. No incluir recursos de vigencias anteriores (estos se deben detallar en tabla 9)" sqref="A91:F91" xr:uid="{CFD55E8C-9D5F-4F5A-9C82-AFB93CBA94EF}"/>
    <dataValidation allowBlank="1" showInputMessage="1" showErrorMessage="1" promptTitle="Advertencia" prompt="Esta tabla solo la deben completar la unidades ejecutoras que por Ley específica estén facultadas para estimar y re presupuestar superávits." sqref="B157 E157:F157" xr:uid="{6CBCD5B0-5BE1-4D06-AF38-869B0D8356DB}"/>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65:F67" xr:uid="{66E3D2A3-0A12-41E6-A92E-4A8A0A1026B7}"/>
  </dataValidations>
  <hyperlinks>
    <hyperlink ref="B93" display="Nombre Partida presupuestaria" xr:uid="{499B9670-00BC-42DE-AD34-F311B051BF9D}"/>
    <hyperlink ref="B113" display="Nombre de la Partida presupuestaria" xr:uid="{CA966660-67FD-4F24-B2FE-DA3416D730C9}"/>
    <hyperlink ref="A93" display="Código" xr:uid="{91D6A97E-12A6-4B35-A3D7-457C1904EFDF}"/>
    <hyperlink ref="A113" display="Código" xr:uid="{60B9FCEF-5595-4032-8AD2-A9A600AC6A47}"/>
  </hyperlinks>
  <printOptions horizontalCentered="1"/>
  <pageMargins left="0.11811023622047245" right="0.11811023622047245" top="0.31496062992125984" bottom="0.19685039370078741" header="0.11811023622047245" footer="0.11811023622047245"/>
  <pageSetup scale="52" orientation="portrait" r:id="rId1"/>
  <headerFooter>
    <oddFooter>&amp;L&amp;"Palatino Linotype,Normal"&amp;K979797&amp;D&amp;C&amp;"Palatino Linotype,Normal"&amp;K979797Reporte de Ejecución programática y presupuestaria (I trimestre)&amp;R&amp;"Palatino Linotype,Normal"&amp;K979797&amp;P</oddFooter>
  </headerFooter>
  <rowBreaks count="4" manualBreakCount="4">
    <brk id="53" max="5" man="1"/>
    <brk id="68" max="16383" man="1"/>
    <brk id="136" max="5" man="1"/>
    <brk id="196" max="5" man="1"/>
  </rowBreaks>
  <ignoredErrors>
    <ignoredError sqref="F37" 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A9D8-C6C6-40ED-B385-69ED49849A3C}">
  <sheetPr>
    <tabColor rgb="FF979797"/>
  </sheetPr>
  <dimension ref="A1:I212"/>
  <sheetViews>
    <sheetView showGridLines="0" zoomScale="80" zoomScaleNormal="80" zoomScaleSheetLayoutView="100" workbookViewId="0">
      <selection sqref="A1:F2"/>
    </sheetView>
  </sheetViews>
  <sheetFormatPr baseColWidth="10" defaultColWidth="11.44140625" defaultRowHeight="15.6" x14ac:dyDescent="0.3"/>
  <cols>
    <col min="1" max="1" width="38.6640625" style="13" customWidth="1"/>
    <col min="2" max="2" width="28.6640625" style="13" customWidth="1"/>
    <col min="3" max="5" width="23.5546875" style="13" customWidth="1"/>
    <col min="6" max="6" width="20.6640625" style="13" customWidth="1"/>
    <col min="7" max="7" width="18.5546875" style="13" bestFit="1" customWidth="1"/>
    <col min="8" max="16384" width="11.44140625" style="13"/>
  </cols>
  <sheetData>
    <row r="1" spans="1:6" ht="18" customHeight="1" x14ac:dyDescent="0.3">
      <c r="A1" s="591" t="s">
        <v>109</v>
      </c>
      <c r="B1" s="591"/>
      <c r="C1" s="591"/>
      <c r="D1" s="591"/>
      <c r="E1" s="591"/>
      <c r="F1" s="591"/>
    </row>
    <row r="2" spans="1:6" ht="18" customHeight="1" x14ac:dyDescent="0.3">
      <c r="A2" s="591"/>
      <c r="B2" s="591"/>
      <c r="C2" s="591"/>
      <c r="D2" s="591"/>
      <c r="E2" s="591"/>
      <c r="F2" s="591"/>
    </row>
    <row r="3" spans="1:6" ht="18" customHeight="1" x14ac:dyDescent="0.3">
      <c r="A3" s="601" t="s">
        <v>282</v>
      </c>
      <c r="B3" s="601"/>
      <c r="C3" s="601"/>
      <c r="D3" s="601"/>
      <c r="E3" s="601"/>
      <c r="F3" s="601"/>
    </row>
    <row r="4" spans="1:6" ht="15" customHeight="1" thickBot="1" x14ac:dyDescent="0.35">
      <c r="A4" s="14"/>
      <c r="B4" s="14"/>
      <c r="C4" s="14"/>
      <c r="D4" s="14"/>
      <c r="E4" s="14"/>
      <c r="F4" s="14"/>
    </row>
    <row r="5" spans="1:6" ht="18" customHeight="1" x14ac:dyDescent="0.3">
      <c r="A5" s="32"/>
      <c r="B5" s="80" t="s">
        <v>111</v>
      </c>
      <c r="C5" s="582" t="str">
        <f>+'1T'!C5</f>
        <v>Suministro de Agua Potable a las Comunidades Rurales</v>
      </c>
      <c r="D5" s="583"/>
      <c r="E5" s="584"/>
    </row>
    <row r="6" spans="1:6" ht="18" customHeight="1" x14ac:dyDescent="0.3">
      <c r="A6" s="33"/>
      <c r="B6" s="81" t="s">
        <v>112</v>
      </c>
      <c r="C6" s="585" t="str">
        <f>+'1T'!C6</f>
        <v>Instituto Costarricense de Acueductos y Alcantarillados (AyA)</v>
      </c>
      <c r="D6" s="586"/>
      <c r="E6" s="587"/>
      <c r="F6" s="3"/>
    </row>
    <row r="7" spans="1:6" ht="18" customHeight="1" thickBot="1" x14ac:dyDescent="0.35">
      <c r="A7" s="33"/>
      <c r="B7" s="83" t="s">
        <v>114</v>
      </c>
      <c r="C7" s="588" t="str">
        <f>+'1T'!C7</f>
        <v>Subgerencia de Gestión de Sistemas Delegados</v>
      </c>
      <c r="D7" s="589"/>
      <c r="E7" s="590"/>
      <c r="F7" s="3"/>
    </row>
    <row r="8" spans="1:6" ht="15" customHeight="1" x14ac:dyDescent="0.3"/>
    <row r="9" spans="1:6" ht="21.9" customHeight="1" x14ac:dyDescent="0.3">
      <c r="A9" s="629" t="s">
        <v>116</v>
      </c>
      <c r="B9" s="629"/>
      <c r="C9" s="629"/>
      <c r="D9" s="629"/>
      <c r="E9" s="629"/>
      <c r="F9" s="629"/>
    </row>
    <row r="10" spans="1:6" ht="17.399999999999999" x14ac:dyDescent="0.3">
      <c r="A10" s="6"/>
      <c r="B10" s="6"/>
      <c r="C10" s="6"/>
      <c r="D10" s="6"/>
      <c r="E10" s="6"/>
      <c r="F10" s="6"/>
    </row>
    <row r="11" spans="1:6" ht="50.25" customHeight="1" x14ac:dyDescent="0.3">
      <c r="A11" s="512" t="s">
        <v>117</v>
      </c>
      <c r="B11" s="512"/>
      <c r="C11" s="512"/>
      <c r="D11" s="512"/>
      <c r="E11" s="512"/>
      <c r="F11" s="512"/>
    </row>
    <row r="12" spans="1:6" x14ac:dyDescent="0.3">
      <c r="A12" s="89"/>
      <c r="B12" s="89"/>
      <c r="C12" s="89"/>
      <c r="D12" s="89"/>
      <c r="E12" s="89"/>
      <c r="F12" s="89"/>
    </row>
    <row r="13" spans="1:6" s="383" customFormat="1" ht="16.95" customHeight="1" x14ac:dyDescent="0.3">
      <c r="A13" s="630" t="s">
        <v>118</v>
      </c>
      <c r="B13" s="630"/>
      <c r="C13" s="630"/>
      <c r="D13" s="630"/>
      <c r="E13" s="630"/>
      <c r="F13" s="630"/>
    </row>
    <row r="14" spans="1:6" s="383" customFormat="1" ht="16.95" customHeight="1" x14ac:dyDescent="0.3">
      <c r="A14" s="630" t="s">
        <v>119</v>
      </c>
      <c r="B14" s="630"/>
      <c r="C14" s="630"/>
      <c r="D14" s="630"/>
      <c r="E14" s="630"/>
      <c r="F14" s="630"/>
    </row>
    <row r="15" spans="1:6" s="383" customFormat="1" ht="16.95" customHeight="1" x14ac:dyDescent="0.3">
      <c r="A15" s="407" t="s">
        <v>120</v>
      </c>
      <c r="B15" s="408" t="s">
        <v>121</v>
      </c>
      <c r="C15" s="408" t="s">
        <v>283</v>
      </c>
      <c r="D15" s="408" t="s">
        <v>284</v>
      </c>
      <c r="E15" s="408" t="s">
        <v>285</v>
      </c>
      <c r="F15" s="407" t="s">
        <v>286</v>
      </c>
    </row>
    <row r="16" spans="1:6" s="383" customFormat="1" ht="15" customHeight="1" x14ac:dyDescent="0.3">
      <c r="A16" s="299"/>
      <c r="B16" s="300"/>
      <c r="C16" s="307"/>
      <c r="D16" s="307"/>
      <c r="E16" s="307"/>
      <c r="F16" s="307"/>
    </row>
    <row r="17" spans="1:6" s="383" customFormat="1" ht="16.95" customHeight="1" x14ac:dyDescent="0.3">
      <c r="A17" s="301" t="s">
        <v>126</v>
      </c>
      <c r="B17" s="302"/>
      <c r="C17" s="387"/>
      <c r="D17" s="387"/>
      <c r="E17" s="387"/>
      <c r="F17" s="388"/>
    </row>
    <row r="18" spans="1:6" s="383" customFormat="1" ht="16.95" customHeight="1" x14ac:dyDescent="0.3">
      <c r="A18" s="304" t="s">
        <v>127</v>
      </c>
      <c r="B18" s="305" t="s">
        <v>128</v>
      </c>
      <c r="C18" s="270"/>
      <c r="D18" s="270"/>
      <c r="E18" s="270"/>
      <c r="F18" s="386">
        <f>+C18+D18+E18</f>
        <v>0</v>
      </c>
    </row>
    <row r="19" spans="1:6" s="383" customFormat="1" ht="16.95" customHeight="1" x14ac:dyDescent="0.3">
      <c r="A19" s="304"/>
      <c r="B19" s="305" t="s">
        <v>129</v>
      </c>
      <c r="C19" s="270"/>
      <c r="D19" s="270"/>
      <c r="E19" s="270"/>
      <c r="F19" s="386">
        <f>+C19+D19+E19</f>
        <v>0</v>
      </c>
    </row>
    <row r="20" spans="1:6" s="383" customFormat="1" ht="16.95" customHeight="1" x14ac:dyDescent="0.3">
      <c r="A20" s="308" t="s">
        <v>130</v>
      </c>
      <c r="B20" s="305" t="s">
        <v>128</v>
      </c>
      <c r="C20" s="271"/>
      <c r="D20" s="270"/>
      <c r="E20" s="270"/>
      <c r="F20" s="386">
        <f>+C20+D20+E20</f>
        <v>0</v>
      </c>
    </row>
    <row r="21" spans="1:6" s="383" customFormat="1" ht="16.95" customHeight="1" x14ac:dyDescent="0.3">
      <c r="A21" s="304"/>
      <c r="B21" s="305" t="s">
        <v>129</v>
      </c>
      <c r="C21" s="270"/>
      <c r="D21" s="270"/>
      <c r="E21" s="270"/>
      <c r="F21" s="386">
        <f>+C21+D21+E21</f>
        <v>0</v>
      </c>
    </row>
    <row r="22" spans="1:6" s="383" customFormat="1" ht="16.95" customHeight="1" x14ac:dyDescent="0.3">
      <c r="A22" s="301" t="s">
        <v>131</v>
      </c>
      <c r="B22" s="309"/>
      <c r="C22" s="387"/>
      <c r="D22" s="387"/>
      <c r="E22" s="387"/>
      <c r="F22" s="388"/>
    </row>
    <row r="23" spans="1:6" s="383" customFormat="1" ht="16.95" customHeight="1" x14ac:dyDescent="0.3">
      <c r="A23" s="308" t="s">
        <v>130</v>
      </c>
      <c r="B23" s="305" t="s">
        <v>128</v>
      </c>
      <c r="C23" s="270"/>
      <c r="D23" s="270"/>
      <c r="E23" s="270"/>
      <c r="F23" s="386">
        <f>+C23+D23+E23</f>
        <v>0</v>
      </c>
    </row>
    <row r="24" spans="1:6" s="383" customFormat="1" ht="16.95" customHeight="1" x14ac:dyDescent="0.3">
      <c r="A24" s="304"/>
      <c r="B24" s="305" t="s">
        <v>129</v>
      </c>
      <c r="C24" s="270"/>
      <c r="D24" s="270"/>
      <c r="E24" s="270"/>
      <c r="F24" s="386">
        <f>+C24+D24+E24</f>
        <v>0</v>
      </c>
    </row>
    <row r="25" spans="1:6" s="383" customFormat="1" x14ac:dyDescent="0.3">
      <c r="A25" s="311" t="s">
        <v>132</v>
      </c>
      <c r="B25" s="312" t="s">
        <v>152</v>
      </c>
      <c r="C25" s="409"/>
      <c r="D25" s="409"/>
      <c r="E25" s="409"/>
      <c r="F25" s="409"/>
    </row>
    <row r="26" spans="1:6" s="383" customFormat="1" ht="35.1" customHeight="1" x14ac:dyDescent="0.3">
      <c r="A26" s="574" t="s">
        <v>134</v>
      </c>
      <c r="B26" s="575"/>
      <c r="C26" s="575"/>
      <c r="D26" s="575"/>
      <c r="E26" s="575"/>
      <c r="F26" s="576"/>
    </row>
    <row r="27" spans="1:6" s="383" customFormat="1" ht="50.1" customHeight="1" x14ac:dyDescent="0.3">
      <c r="A27" s="564" t="s">
        <v>287</v>
      </c>
      <c r="B27" s="565"/>
      <c r="C27" s="565"/>
      <c r="D27" s="565"/>
      <c r="E27" s="565"/>
      <c r="F27" s="566"/>
    </row>
    <row r="28" spans="1:6" s="383" customFormat="1" ht="16.95" customHeight="1" x14ac:dyDescent="0.3">
      <c r="A28" s="393"/>
      <c r="B28" s="393"/>
      <c r="C28" s="393"/>
      <c r="D28" s="394"/>
      <c r="E28" s="394"/>
      <c r="F28" s="395"/>
    </row>
    <row r="29" spans="1:6" s="383" customFormat="1" ht="16.95" customHeight="1" x14ac:dyDescent="0.3">
      <c r="A29" s="630" t="s">
        <v>136</v>
      </c>
      <c r="B29" s="630"/>
      <c r="C29" s="630"/>
      <c r="D29" s="630"/>
      <c r="E29" s="630"/>
      <c r="F29" s="630"/>
    </row>
    <row r="30" spans="1:6" s="383" customFormat="1" ht="16.95" customHeight="1" x14ac:dyDescent="0.3">
      <c r="A30" s="630" t="s">
        <v>137</v>
      </c>
      <c r="B30" s="630"/>
      <c r="C30" s="630"/>
      <c r="D30" s="630"/>
      <c r="E30" s="630"/>
      <c r="F30" s="630"/>
    </row>
    <row r="31" spans="1:6" s="383" customFormat="1" ht="15" customHeight="1" x14ac:dyDescent="0.3">
      <c r="A31" s="634" t="s">
        <v>120</v>
      </c>
      <c r="B31" s="635"/>
      <c r="C31" s="408" t="s">
        <v>283</v>
      </c>
      <c r="D31" s="408" t="s">
        <v>284</v>
      </c>
      <c r="E31" s="408" t="s">
        <v>285</v>
      </c>
      <c r="F31" s="407" t="s">
        <v>286</v>
      </c>
    </row>
    <row r="32" spans="1:6" s="383" customFormat="1" ht="16.95" customHeight="1" x14ac:dyDescent="0.3">
      <c r="A32" s="631" t="s">
        <v>138</v>
      </c>
      <c r="B32" s="631"/>
      <c r="C32" s="320">
        <f>+C34+C37</f>
        <v>0</v>
      </c>
      <c r="D32" s="320">
        <f t="shared" ref="D32:F32" si="0">+D34+D37</f>
        <v>0</v>
      </c>
      <c r="E32" s="320">
        <f t="shared" si="0"/>
        <v>41795911.700000003</v>
      </c>
      <c r="F32" s="320">
        <f t="shared" si="0"/>
        <v>41795911.700000003</v>
      </c>
    </row>
    <row r="33" spans="1:6" s="383" customFormat="1" ht="15" customHeight="1" x14ac:dyDescent="0.3">
      <c r="A33" s="632"/>
      <c r="B33" s="632"/>
      <c r="C33" s="294"/>
      <c r="D33" s="294"/>
      <c r="E33" s="294"/>
      <c r="F33" s="294"/>
    </row>
    <row r="34" spans="1:6" s="383" customFormat="1" ht="16.95" customHeight="1" x14ac:dyDescent="0.3">
      <c r="A34" s="301" t="s">
        <v>126</v>
      </c>
      <c r="B34" s="302"/>
      <c r="C34" s="398">
        <f>+C35+C36</f>
        <v>0</v>
      </c>
      <c r="D34" s="398">
        <f t="shared" ref="D34:F34" si="1">+D35+D36</f>
        <v>0</v>
      </c>
      <c r="E34" s="398">
        <f t="shared" si="1"/>
        <v>0</v>
      </c>
      <c r="F34" s="399">
        <f t="shared" si="1"/>
        <v>0</v>
      </c>
    </row>
    <row r="35" spans="1:6" s="383" customFormat="1" ht="16.95" customHeight="1" x14ac:dyDescent="0.3">
      <c r="A35" s="633" t="s">
        <v>127</v>
      </c>
      <c r="B35" s="633"/>
      <c r="C35" s="186"/>
      <c r="D35" s="186"/>
      <c r="E35" s="186"/>
      <c r="F35" s="397">
        <f t="shared" ref="F35:F38" si="2">+C35+D35+E35</f>
        <v>0</v>
      </c>
    </row>
    <row r="36" spans="1:6" s="383" customFormat="1" ht="16.95" customHeight="1" x14ac:dyDescent="0.3">
      <c r="A36" s="633" t="s">
        <v>130</v>
      </c>
      <c r="B36" s="633"/>
      <c r="C36" s="269"/>
      <c r="D36" s="186"/>
      <c r="E36" s="186"/>
      <c r="F36" s="397">
        <f>+C36+D36+E36</f>
        <v>0</v>
      </c>
    </row>
    <row r="37" spans="1:6" s="383" customFormat="1" ht="16.95" customHeight="1" x14ac:dyDescent="0.3">
      <c r="A37" s="301" t="s">
        <v>131</v>
      </c>
      <c r="B37" s="309"/>
      <c r="C37" s="398">
        <f>+C38</f>
        <v>0</v>
      </c>
      <c r="D37" s="398">
        <f t="shared" ref="D37:E37" si="3">+D38</f>
        <v>0</v>
      </c>
      <c r="E37" s="398">
        <f t="shared" si="3"/>
        <v>41795911.700000003</v>
      </c>
      <c r="F37" s="399">
        <f>+F38</f>
        <v>41795911.700000003</v>
      </c>
    </row>
    <row r="38" spans="1:6" s="383" customFormat="1" ht="16.95" customHeight="1" x14ac:dyDescent="0.3">
      <c r="A38" s="600" t="s">
        <v>130</v>
      </c>
      <c r="B38" s="600"/>
      <c r="C38" s="256"/>
      <c r="D38" s="256"/>
      <c r="E38" s="256">
        <v>41795911.700000003</v>
      </c>
      <c r="F38" s="400">
        <f t="shared" si="2"/>
        <v>41795911.700000003</v>
      </c>
    </row>
    <row r="39" spans="1:6" s="383" customFormat="1" ht="15" customHeight="1" x14ac:dyDescent="0.3">
      <c r="A39" s="311" t="s">
        <v>132</v>
      </c>
      <c r="B39" s="312" t="s">
        <v>152</v>
      </c>
      <c r="C39" s="409"/>
      <c r="D39" s="409"/>
      <c r="E39" s="409"/>
      <c r="F39" s="409"/>
    </row>
    <row r="40" spans="1:6" s="383" customFormat="1" ht="35.1" customHeight="1" x14ac:dyDescent="0.3">
      <c r="A40" s="574" t="s">
        <v>134</v>
      </c>
      <c r="B40" s="575"/>
      <c r="C40" s="575"/>
      <c r="D40" s="575"/>
      <c r="E40" s="575"/>
      <c r="F40" s="576"/>
    </row>
    <row r="41" spans="1:6" s="383" customFormat="1" ht="50.1" customHeight="1" x14ac:dyDescent="0.3">
      <c r="A41" s="636" t="s">
        <v>288</v>
      </c>
      <c r="B41" s="565"/>
      <c r="C41" s="565"/>
      <c r="D41" s="565"/>
      <c r="E41" s="565"/>
      <c r="F41" s="566"/>
    </row>
    <row r="42" spans="1:6" s="383" customFormat="1" ht="15" customHeight="1" x14ac:dyDescent="0.3"/>
    <row r="43" spans="1:6" s="383" customFormat="1" ht="16.95" customHeight="1" x14ac:dyDescent="0.3">
      <c r="A43" s="578" t="s">
        <v>140</v>
      </c>
      <c r="B43" s="578"/>
      <c r="C43" s="578"/>
      <c r="D43" s="578"/>
      <c r="E43" s="578"/>
      <c r="F43" s="578"/>
    </row>
    <row r="44" spans="1:6" s="383" customFormat="1" ht="30" customHeight="1" x14ac:dyDescent="0.3">
      <c r="A44" s="579" t="s">
        <v>141</v>
      </c>
      <c r="B44" s="579"/>
      <c r="C44" s="579"/>
      <c r="D44" s="579"/>
      <c r="E44" s="579"/>
      <c r="F44" s="579"/>
    </row>
    <row r="45" spans="1:6" s="383" customFormat="1" x14ac:dyDescent="0.3">
      <c r="A45" s="570" t="s">
        <v>142</v>
      </c>
      <c r="B45" s="570"/>
      <c r="C45" s="298" t="s">
        <v>143</v>
      </c>
      <c r="D45" s="297" t="s">
        <v>144</v>
      </c>
      <c r="E45" s="401" t="s">
        <v>145</v>
      </c>
      <c r="F45" s="297" t="s">
        <v>146</v>
      </c>
    </row>
    <row r="46" spans="1:6" s="383" customFormat="1" ht="30" customHeight="1" x14ac:dyDescent="0.3">
      <c r="A46" s="572" t="s">
        <v>147</v>
      </c>
      <c r="B46" s="580"/>
      <c r="C46" s="265"/>
      <c r="D46" s="265"/>
      <c r="E46" s="257" t="s">
        <v>148</v>
      </c>
      <c r="F46" s="266"/>
    </row>
    <row r="47" spans="1:6" s="383" customFormat="1" ht="30" customHeight="1" x14ac:dyDescent="0.3">
      <c r="A47" s="572" t="s">
        <v>149</v>
      </c>
      <c r="B47" s="572"/>
      <c r="C47" s="265"/>
      <c r="D47" s="265"/>
      <c r="E47" s="265" t="s">
        <v>148</v>
      </c>
      <c r="F47" s="267"/>
    </row>
    <row r="48" spans="1:6" s="383" customFormat="1" ht="30" customHeight="1" x14ac:dyDescent="0.3">
      <c r="A48" s="637" t="s">
        <v>150</v>
      </c>
      <c r="B48" s="637"/>
      <c r="C48" s="265"/>
      <c r="D48" s="265"/>
      <c r="E48" s="265" t="s">
        <v>148</v>
      </c>
      <c r="F48" s="267"/>
    </row>
    <row r="49" spans="1:8" s="383" customFormat="1" ht="30" customHeight="1" x14ac:dyDescent="0.3">
      <c r="A49" s="638" t="s">
        <v>151</v>
      </c>
      <c r="B49" s="638"/>
      <c r="C49" s="265"/>
      <c r="D49" s="265"/>
      <c r="E49" s="265" t="s">
        <v>148</v>
      </c>
      <c r="F49" s="268"/>
    </row>
    <row r="50" spans="1:8" s="383" customFormat="1" ht="16.95" customHeight="1" x14ac:dyDescent="0.3">
      <c r="A50" s="311" t="s">
        <v>132</v>
      </c>
      <c r="B50" s="312" t="s">
        <v>152</v>
      </c>
      <c r="C50" s="313"/>
      <c r="D50" s="313"/>
      <c r="E50" s="313"/>
      <c r="F50" s="313"/>
    </row>
    <row r="51" spans="1:8" s="383" customFormat="1" ht="35.1" customHeight="1" x14ac:dyDescent="0.3">
      <c r="A51" s="574" t="s">
        <v>153</v>
      </c>
      <c r="B51" s="575"/>
      <c r="C51" s="575"/>
      <c r="D51" s="575"/>
      <c r="E51" s="575"/>
      <c r="F51" s="576"/>
    </row>
    <row r="52" spans="1:8" s="404" customFormat="1" ht="50.1" customHeight="1" x14ac:dyDescent="0.3">
      <c r="A52" s="573" t="s">
        <v>154</v>
      </c>
      <c r="B52" s="573"/>
      <c r="C52" s="573"/>
      <c r="D52" s="573"/>
      <c r="E52" s="573"/>
      <c r="F52" s="573"/>
      <c r="G52" s="383"/>
    </row>
    <row r="53" spans="1:8" s="404" customFormat="1" ht="15" customHeight="1" x14ac:dyDescent="0.3">
      <c r="A53" s="403"/>
      <c r="B53" s="403"/>
      <c r="C53" s="403"/>
      <c r="D53" s="403"/>
      <c r="E53" s="403"/>
      <c r="F53" s="403"/>
      <c r="G53" s="383"/>
    </row>
    <row r="54" spans="1:8" s="383" customFormat="1" x14ac:dyDescent="0.3">
      <c r="A54" s="578" t="s">
        <v>155</v>
      </c>
      <c r="B54" s="578"/>
      <c r="C54" s="578"/>
      <c r="D54" s="578"/>
      <c r="E54" s="578"/>
      <c r="F54" s="578"/>
    </row>
    <row r="55" spans="1:8" s="383" customFormat="1" x14ac:dyDescent="0.3">
      <c r="A55" s="578" t="s">
        <v>156</v>
      </c>
      <c r="B55" s="578"/>
      <c r="C55" s="578"/>
      <c r="D55" s="578"/>
      <c r="E55" s="578"/>
      <c r="F55" s="578"/>
    </row>
    <row r="56" spans="1:8" s="383" customFormat="1" x14ac:dyDescent="0.3">
      <c r="A56" s="634" t="s">
        <v>142</v>
      </c>
      <c r="B56" s="634"/>
      <c r="C56" s="408" t="s">
        <v>143</v>
      </c>
      <c r="D56" s="407" t="s">
        <v>144</v>
      </c>
      <c r="E56" s="410" t="s">
        <v>157</v>
      </c>
      <c r="F56" s="407" t="s">
        <v>146</v>
      </c>
    </row>
    <row r="57" spans="1:8" s="383" customFormat="1" ht="30" customHeight="1" x14ac:dyDescent="0.3">
      <c r="A57" s="571" t="s">
        <v>158</v>
      </c>
      <c r="B57" s="571"/>
      <c r="C57" s="257"/>
      <c r="D57" s="257"/>
      <c r="E57" s="265" t="s">
        <v>148</v>
      </c>
      <c r="F57" s="259"/>
      <c r="G57" s="404"/>
    </row>
    <row r="58" spans="1:8" s="383" customFormat="1" ht="30" customHeight="1" x14ac:dyDescent="0.3">
      <c r="A58" s="572" t="s">
        <v>159</v>
      </c>
      <c r="B58" s="572"/>
      <c r="C58" s="260"/>
      <c r="D58" s="260"/>
      <c r="E58" s="265" t="s">
        <v>148</v>
      </c>
      <c r="F58" s="262"/>
      <c r="G58" s="404"/>
    </row>
    <row r="59" spans="1:8" s="404" customFormat="1" ht="30" customHeight="1" x14ac:dyDescent="0.3">
      <c r="A59" s="639" t="s">
        <v>160</v>
      </c>
      <c r="B59" s="639"/>
      <c r="C59" s="263"/>
      <c r="D59" s="263"/>
      <c r="E59" s="265" t="s">
        <v>148</v>
      </c>
      <c r="F59" s="262"/>
    </row>
    <row r="60" spans="1:8" s="383" customFormat="1" x14ac:dyDescent="0.3">
      <c r="A60" s="311" t="s">
        <v>132</v>
      </c>
      <c r="B60" s="312" t="s">
        <v>152</v>
      </c>
      <c r="C60" s="409"/>
      <c r="D60" s="409"/>
      <c r="E60" s="409"/>
      <c r="F60" s="409"/>
    </row>
    <row r="61" spans="1:8" s="383" customFormat="1" ht="35.1" customHeight="1" x14ac:dyDescent="0.3">
      <c r="A61" s="574" t="s">
        <v>161</v>
      </c>
      <c r="B61" s="575"/>
      <c r="C61" s="575"/>
      <c r="D61" s="575"/>
      <c r="E61" s="575"/>
      <c r="F61" s="576"/>
    </row>
    <row r="62" spans="1:8" s="383" customFormat="1" ht="50.1" customHeight="1" x14ac:dyDescent="0.3">
      <c r="A62" s="573" t="s">
        <v>162</v>
      </c>
      <c r="B62" s="573"/>
      <c r="C62" s="573"/>
      <c r="D62" s="573"/>
      <c r="E62" s="573"/>
      <c r="F62" s="573"/>
    </row>
    <row r="63" spans="1:8" s="383" customFormat="1" ht="9.9" customHeight="1" x14ac:dyDescent="0.3">
      <c r="E63" s="405"/>
    </row>
    <row r="64" spans="1:8" s="383" customFormat="1" ht="30" customHeight="1" x14ac:dyDescent="0.35">
      <c r="A64" s="406" t="s">
        <v>163</v>
      </c>
      <c r="B64" s="535" t="s">
        <v>164</v>
      </c>
      <c r="C64" s="536"/>
      <c r="D64" s="607" t="s">
        <v>165</v>
      </c>
      <c r="E64" s="608"/>
      <c r="F64" s="609"/>
      <c r="G64" s="411"/>
      <c r="H64" s="411"/>
    </row>
    <row r="65" spans="1:8" s="383" customFormat="1" ht="27.9" customHeight="1" x14ac:dyDescent="0.35">
      <c r="A65" s="406" t="s">
        <v>166</v>
      </c>
      <c r="B65" s="535" t="s">
        <v>167</v>
      </c>
      <c r="C65" s="536"/>
      <c r="D65" s="610"/>
      <c r="E65" s="611"/>
      <c r="F65" s="612"/>
      <c r="G65" s="411"/>
      <c r="H65" s="411"/>
    </row>
    <row r="66" spans="1:8" s="383" customFormat="1" ht="27.9" customHeight="1" x14ac:dyDescent="0.35">
      <c r="A66" s="406" t="s">
        <v>168</v>
      </c>
      <c r="B66" s="535" t="s">
        <v>133</v>
      </c>
      <c r="C66" s="536"/>
      <c r="D66" s="613"/>
      <c r="E66" s="614"/>
      <c r="F66" s="615"/>
      <c r="G66" s="411"/>
      <c r="H66" s="411"/>
    </row>
    <row r="68" spans="1:8" ht="21.9" customHeight="1" x14ac:dyDescent="0.3">
      <c r="A68" s="629" t="s">
        <v>169</v>
      </c>
      <c r="B68" s="629"/>
      <c r="C68" s="629"/>
      <c r="D68" s="629"/>
      <c r="E68" s="629"/>
      <c r="F68" s="629"/>
    </row>
    <row r="69" spans="1:8" ht="9.9" customHeight="1" x14ac:dyDescent="0.3"/>
    <row r="70" spans="1:8" ht="84.9" customHeight="1" x14ac:dyDescent="0.3">
      <c r="A70" s="512" t="s">
        <v>289</v>
      </c>
      <c r="B70" s="512"/>
      <c r="C70" s="512"/>
      <c r="D70" s="512"/>
      <c r="E70" s="512"/>
      <c r="F70" s="512"/>
    </row>
    <row r="71" spans="1:8" ht="9.9" customHeight="1" x14ac:dyDescent="0.3"/>
    <row r="72" spans="1:8" x14ac:dyDescent="0.3">
      <c r="A72" s="524" t="s">
        <v>171</v>
      </c>
      <c r="B72" s="524"/>
      <c r="C72" s="524"/>
      <c r="D72" s="524"/>
      <c r="E72" s="524"/>
      <c r="F72" s="524"/>
    </row>
    <row r="73" spans="1:8" x14ac:dyDescent="0.3">
      <c r="A73" s="524" t="s">
        <v>290</v>
      </c>
      <c r="B73" s="524"/>
      <c r="C73" s="524"/>
      <c r="D73" s="524"/>
      <c r="E73" s="524"/>
      <c r="F73" s="524"/>
    </row>
    <row r="74" spans="1:8" x14ac:dyDescent="0.3">
      <c r="A74" s="524" t="s">
        <v>173</v>
      </c>
      <c r="B74" s="524"/>
      <c r="C74" s="524"/>
      <c r="D74" s="524"/>
      <c r="E74" s="524"/>
      <c r="F74" s="524"/>
    </row>
    <row r="75" spans="1:8" ht="31.2" x14ac:dyDescent="0.3">
      <c r="A75" s="48" t="s">
        <v>174</v>
      </c>
      <c r="B75" s="48" t="s">
        <v>291</v>
      </c>
      <c r="C75" s="48" t="s">
        <v>176</v>
      </c>
      <c r="D75" s="48" t="s">
        <v>177</v>
      </c>
      <c r="E75" s="48" t="s">
        <v>178</v>
      </c>
      <c r="F75" s="48" t="s">
        <v>179</v>
      </c>
    </row>
    <row r="76" spans="1:8" ht="18" customHeight="1" x14ac:dyDescent="0.3">
      <c r="A76" s="42" t="s">
        <v>138</v>
      </c>
      <c r="B76" s="412">
        <f>+SUM(B78:B84)</f>
        <v>413960949.80000001</v>
      </c>
      <c r="C76" s="281">
        <f>+SUM(C78:C84)</f>
        <v>100</v>
      </c>
      <c r="D76" s="44"/>
      <c r="E76" s="44"/>
      <c r="F76" s="44"/>
      <c r="G76" s="129"/>
    </row>
    <row r="77" spans="1:8" ht="9.9" customHeight="1" x14ac:dyDescent="0.3">
      <c r="A77" s="11"/>
      <c r="B77" s="272"/>
      <c r="C77" s="31"/>
      <c r="D77" s="10"/>
      <c r="E77" s="10"/>
      <c r="F77" s="10"/>
      <c r="G77" s="129"/>
    </row>
    <row r="78" spans="1:8" ht="18" customHeight="1" x14ac:dyDescent="0.3">
      <c r="A78" s="11" t="s">
        <v>180</v>
      </c>
      <c r="B78" s="272">
        <f>+'1T'!B79</f>
        <v>413960949.80000001</v>
      </c>
      <c r="C78" s="31">
        <f>+B78/$B$76*100</f>
        <v>100</v>
      </c>
      <c r="D78" s="274" t="str">
        <f>+'1T'!D79</f>
        <v>MTSS-DMT-OF-615-2023</v>
      </c>
      <c r="E78" s="274" t="str">
        <f>+'1T'!E79</f>
        <v>MTSS-DESAF-OF-994-223</v>
      </c>
      <c r="F78" s="275" t="str">
        <f>+'1T'!F79</f>
        <v>DFOE-SOS-0685</v>
      </c>
      <c r="G78" s="129"/>
    </row>
    <row r="79" spans="1:8" ht="15" customHeight="1" x14ac:dyDescent="0.3">
      <c r="A79" s="107" t="s">
        <v>292</v>
      </c>
      <c r="B79" s="272">
        <f>+'1T'!B80</f>
        <v>0</v>
      </c>
      <c r="C79" s="31">
        <f>+B79/$B$76*100</f>
        <v>0</v>
      </c>
      <c r="D79" s="275">
        <f>+'1T'!D80</f>
        <v>0</v>
      </c>
      <c r="E79" s="275">
        <f>+'1T'!E80</f>
        <v>0</v>
      </c>
      <c r="F79" s="275">
        <f>+'1T'!F80</f>
        <v>0</v>
      </c>
      <c r="G79" s="129"/>
    </row>
    <row r="80" spans="1:8" ht="15" customHeight="1" x14ac:dyDescent="0.3">
      <c r="A80" s="107" t="s">
        <v>185</v>
      </c>
      <c r="B80" s="272">
        <v>0</v>
      </c>
      <c r="C80" s="31">
        <f t="shared" ref="C80" si="4">+B80/$B$76*100</f>
        <v>0</v>
      </c>
      <c r="D80" s="275"/>
      <c r="E80" s="275"/>
      <c r="F80" s="275"/>
      <c r="G80" s="129"/>
    </row>
    <row r="81" spans="1:7" ht="15" customHeight="1" x14ac:dyDescent="0.3">
      <c r="A81" s="109" t="s">
        <v>186</v>
      </c>
      <c r="B81" s="273">
        <v>0</v>
      </c>
      <c r="C81" s="282">
        <f>+B81/$B$76*100</f>
        <v>0</v>
      </c>
      <c r="D81" s="276"/>
      <c r="E81" s="276"/>
      <c r="F81" s="276"/>
      <c r="G81" s="129"/>
    </row>
    <row r="82" spans="1:7" ht="15" customHeight="1" x14ac:dyDescent="0.3">
      <c r="A82" s="11" t="s">
        <v>187</v>
      </c>
      <c r="B82" s="272">
        <v>0</v>
      </c>
      <c r="C82" s="31">
        <f t="shared" ref="C82:C84" si="5">+B82/$B$76*100</f>
        <v>0</v>
      </c>
      <c r="D82" s="275"/>
      <c r="E82" s="275"/>
      <c r="F82" s="275"/>
      <c r="G82" s="129"/>
    </row>
    <row r="83" spans="1:7" ht="15" customHeight="1" x14ac:dyDescent="0.3">
      <c r="A83" s="11" t="s">
        <v>188</v>
      </c>
      <c r="B83" s="272">
        <v>0</v>
      </c>
      <c r="C83" s="31">
        <f t="shared" si="5"/>
        <v>0</v>
      </c>
      <c r="D83" s="275"/>
      <c r="E83" s="275"/>
      <c r="F83" s="275"/>
      <c r="G83" s="129"/>
    </row>
    <row r="84" spans="1:7" ht="15" customHeight="1" x14ac:dyDescent="0.3">
      <c r="A84" s="12" t="s">
        <v>189</v>
      </c>
      <c r="B84" s="272">
        <v>0</v>
      </c>
      <c r="C84" s="31">
        <f t="shared" si="5"/>
        <v>0</v>
      </c>
      <c r="D84" s="277"/>
      <c r="E84" s="277"/>
      <c r="F84" s="277"/>
      <c r="G84" s="129"/>
    </row>
    <row r="85" spans="1:7" x14ac:dyDescent="0.3">
      <c r="A85" s="626" t="s">
        <v>259</v>
      </c>
      <c r="B85" s="626"/>
      <c r="C85" s="626"/>
      <c r="D85" s="626"/>
      <c r="E85" s="626"/>
      <c r="F85" s="626"/>
    </row>
    <row r="86" spans="1:7" ht="35.1" customHeight="1" x14ac:dyDescent="0.3">
      <c r="A86" s="640" t="s">
        <v>293</v>
      </c>
      <c r="B86" s="627"/>
      <c r="C86" s="627"/>
      <c r="D86" s="627"/>
      <c r="E86" s="627"/>
      <c r="F86" s="641"/>
    </row>
    <row r="87" spans="1:7" ht="50.1" customHeight="1" x14ac:dyDescent="0.3">
      <c r="A87" s="564" t="s">
        <v>192</v>
      </c>
      <c r="B87" s="565"/>
      <c r="C87" s="565"/>
      <c r="D87" s="565"/>
      <c r="E87" s="565"/>
      <c r="F87" s="566"/>
    </row>
    <row r="88" spans="1:7" ht="9.9" customHeight="1" x14ac:dyDescent="0.3">
      <c r="A88" s="11"/>
      <c r="B88" s="19"/>
      <c r="C88" s="10"/>
    </row>
    <row r="89" spans="1:7" x14ac:dyDescent="0.3">
      <c r="A89" s="524" t="s">
        <v>193</v>
      </c>
      <c r="B89" s="524"/>
      <c r="C89" s="524"/>
      <c r="D89" s="524"/>
      <c r="E89" s="524"/>
      <c r="F89" s="524"/>
    </row>
    <row r="90" spans="1:7" x14ac:dyDescent="0.3">
      <c r="A90" s="524" t="s">
        <v>194</v>
      </c>
      <c r="B90" s="524"/>
      <c r="C90" s="524"/>
      <c r="D90" s="524"/>
      <c r="E90" s="524"/>
      <c r="F90" s="524"/>
    </row>
    <row r="91" spans="1:7" x14ac:dyDescent="0.3">
      <c r="A91" s="524" t="s">
        <v>173</v>
      </c>
      <c r="B91" s="524"/>
      <c r="C91" s="524"/>
      <c r="D91" s="524"/>
      <c r="E91" s="524"/>
      <c r="F91" s="524"/>
    </row>
    <row r="92" spans="1:7" ht="33.75" customHeight="1" x14ac:dyDescent="0.3">
      <c r="A92" s="76" t="s">
        <v>195</v>
      </c>
      <c r="B92" s="76" t="s">
        <v>196</v>
      </c>
      <c r="C92" s="48" t="s">
        <v>283</v>
      </c>
      <c r="D92" s="48" t="s">
        <v>284</v>
      </c>
      <c r="E92" s="48" t="s">
        <v>285</v>
      </c>
      <c r="F92" s="48" t="s">
        <v>286</v>
      </c>
    </row>
    <row r="93" spans="1:7" ht="18" customHeight="1" x14ac:dyDescent="0.3">
      <c r="A93" s="283" t="s">
        <v>138</v>
      </c>
      <c r="B93" s="49"/>
      <c r="C93" s="284">
        <f>+C95</f>
        <v>34496747.5</v>
      </c>
      <c r="D93" s="284">
        <f>+D95</f>
        <v>34496747.5</v>
      </c>
      <c r="E93" s="284">
        <f>+E95</f>
        <v>34496742.57</v>
      </c>
      <c r="F93" s="284">
        <f>+F95</f>
        <v>103490237.56999999</v>
      </c>
      <c r="G93" s="129"/>
    </row>
    <row r="94" spans="1:7" ht="9.9" customHeight="1" x14ac:dyDescent="0.3">
      <c r="A94" s="285"/>
      <c r="B94" s="20"/>
      <c r="C94" s="286"/>
      <c r="D94" s="286"/>
      <c r="E94" s="286"/>
      <c r="F94" s="287"/>
      <c r="G94" s="129"/>
    </row>
    <row r="95" spans="1:7" ht="18" customHeight="1" x14ac:dyDescent="0.3">
      <c r="A95" s="628" t="s">
        <v>198</v>
      </c>
      <c r="B95" s="628"/>
      <c r="C95" s="288">
        <f>C96+C100</f>
        <v>34496747.5</v>
      </c>
      <c r="D95" s="288">
        <f t="shared" ref="D95:E95" si="6">D96+D100</f>
        <v>34496747.5</v>
      </c>
      <c r="E95" s="288">
        <f t="shared" si="6"/>
        <v>34496742.57</v>
      </c>
      <c r="F95" s="289">
        <f>+F96+F100</f>
        <v>103490237.56999999</v>
      </c>
      <c r="G95" s="129"/>
    </row>
    <row r="96" spans="1:7" x14ac:dyDescent="0.3">
      <c r="A96" s="192" t="s">
        <v>199</v>
      </c>
      <c r="B96" s="290" t="s">
        <v>200</v>
      </c>
      <c r="C96" s="286">
        <f>+C97</f>
        <v>0</v>
      </c>
      <c r="D96" s="286">
        <f>+D97</f>
        <v>0</v>
      </c>
      <c r="E96" s="286">
        <f>+E97</f>
        <v>0</v>
      </c>
      <c r="F96" s="291">
        <f>+C96+D96+E96</f>
        <v>0</v>
      </c>
      <c r="G96" s="130"/>
    </row>
    <row r="97" spans="1:7" x14ac:dyDescent="0.3">
      <c r="A97" s="192" t="s">
        <v>201</v>
      </c>
      <c r="B97" s="290" t="s">
        <v>1</v>
      </c>
      <c r="C97" s="292">
        <f>+C98</f>
        <v>0</v>
      </c>
      <c r="D97" s="292">
        <f t="shared" ref="D97:E98" si="7">+D98</f>
        <v>0</v>
      </c>
      <c r="E97" s="292">
        <f t="shared" si="7"/>
        <v>0</v>
      </c>
      <c r="F97" s="293">
        <f>+C97+D97+E97</f>
        <v>0</v>
      </c>
      <c r="G97" s="130"/>
    </row>
    <row r="98" spans="1:7" x14ac:dyDescent="0.3">
      <c r="A98" s="192" t="s">
        <v>202</v>
      </c>
      <c r="B98" s="290" t="s">
        <v>203</v>
      </c>
      <c r="C98" s="292">
        <f>+C99</f>
        <v>0</v>
      </c>
      <c r="D98" s="292">
        <f t="shared" si="7"/>
        <v>0</v>
      </c>
      <c r="E98" s="292">
        <f t="shared" si="7"/>
        <v>0</v>
      </c>
      <c r="F98" s="293">
        <f>+C98+D98+E98</f>
        <v>0</v>
      </c>
      <c r="G98" s="129"/>
    </row>
    <row r="99" spans="1:7" x14ac:dyDescent="0.3">
      <c r="A99" s="346" t="s">
        <v>204</v>
      </c>
      <c r="B99" s="347" t="s">
        <v>294</v>
      </c>
      <c r="C99" s="344">
        <v>0</v>
      </c>
      <c r="D99" s="344">
        <v>0</v>
      </c>
      <c r="E99" s="344">
        <v>0</v>
      </c>
      <c r="F99" s="345">
        <f t="shared" ref="F99:F103" si="8">+C99+D99+E99</f>
        <v>0</v>
      </c>
      <c r="G99" s="129"/>
    </row>
    <row r="100" spans="1:7" x14ac:dyDescent="0.3">
      <c r="A100" s="227" t="s">
        <v>206</v>
      </c>
      <c r="B100" s="98" t="s">
        <v>207</v>
      </c>
      <c r="C100" s="286">
        <f>+C101</f>
        <v>34496747.5</v>
      </c>
      <c r="D100" s="286">
        <f t="shared" ref="D100:E102" si="9">+D101</f>
        <v>34496747.5</v>
      </c>
      <c r="E100" s="286">
        <f>+E101</f>
        <v>34496742.57</v>
      </c>
      <c r="F100" s="295">
        <f t="shared" si="8"/>
        <v>103490237.56999999</v>
      </c>
      <c r="G100" s="129"/>
    </row>
    <row r="101" spans="1:7" x14ac:dyDescent="0.3">
      <c r="A101" s="227" t="s">
        <v>208</v>
      </c>
      <c r="B101" s="98" t="s">
        <v>0</v>
      </c>
      <c r="C101" s="292">
        <f>+C102</f>
        <v>34496747.5</v>
      </c>
      <c r="D101" s="292">
        <f t="shared" si="9"/>
        <v>34496747.5</v>
      </c>
      <c r="E101" s="292">
        <f t="shared" si="9"/>
        <v>34496742.57</v>
      </c>
      <c r="F101" s="293">
        <f t="shared" si="8"/>
        <v>103490237.56999999</v>
      </c>
      <c r="G101" s="129"/>
    </row>
    <row r="102" spans="1:7" x14ac:dyDescent="0.3">
      <c r="A102" s="227" t="s">
        <v>209</v>
      </c>
      <c r="B102" s="98" t="s">
        <v>210</v>
      </c>
      <c r="C102" s="292">
        <f>+C103</f>
        <v>34496747.5</v>
      </c>
      <c r="D102" s="292">
        <f t="shared" si="9"/>
        <v>34496747.5</v>
      </c>
      <c r="E102" s="292">
        <f t="shared" si="9"/>
        <v>34496742.57</v>
      </c>
      <c r="F102" s="293">
        <f t="shared" si="8"/>
        <v>103490237.56999999</v>
      </c>
      <c r="G102" s="129"/>
    </row>
    <row r="103" spans="1:7" x14ac:dyDescent="0.3">
      <c r="A103" s="342" t="s">
        <v>211</v>
      </c>
      <c r="B103" s="343" t="s">
        <v>212</v>
      </c>
      <c r="C103" s="344">
        <v>34496747.5</v>
      </c>
      <c r="D103" s="344">
        <v>34496747.5</v>
      </c>
      <c r="E103" s="344">
        <v>34496742.57</v>
      </c>
      <c r="F103" s="345">
        <f t="shared" si="8"/>
        <v>103490237.56999999</v>
      </c>
      <c r="G103" s="129"/>
    </row>
    <row r="104" spans="1:7" ht="9.9" customHeight="1" x14ac:dyDescent="0.3">
      <c r="A104" s="78"/>
      <c r="B104" s="20"/>
      <c r="C104" s="9"/>
      <c r="D104" s="9"/>
      <c r="E104" s="9"/>
      <c r="F104" s="23"/>
    </row>
    <row r="105" spans="1:7" x14ac:dyDescent="0.3">
      <c r="A105" s="626" t="s">
        <v>259</v>
      </c>
      <c r="B105" s="626"/>
      <c r="C105" s="626"/>
      <c r="D105" s="626"/>
      <c r="E105" s="626"/>
      <c r="F105" s="626"/>
    </row>
    <row r="106" spans="1:7" ht="35.1" customHeight="1" x14ac:dyDescent="0.3">
      <c r="A106" s="627" t="s">
        <v>295</v>
      </c>
      <c r="B106" s="627"/>
      <c r="C106" s="627"/>
      <c r="D106" s="627"/>
      <c r="E106" s="627"/>
      <c r="F106" s="627"/>
    </row>
    <row r="107" spans="1:7" ht="50.1" customHeight="1" x14ac:dyDescent="0.3">
      <c r="A107" s="561" t="s">
        <v>296</v>
      </c>
      <c r="B107" s="561"/>
      <c r="C107" s="561"/>
      <c r="D107" s="561"/>
      <c r="E107" s="561"/>
      <c r="F107" s="561"/>
    </row>
    <row r="108" spans="1:7" ht="9.9" customHeight="1" x14ac:dyDescent="0.3">
      <c r="A108" s="11"/>
      <c r="B108" s="19"/>
      <c r="C108" s="10"/>
    </row>
    <row r="109" spans="1:7" ht="15.9" customHeight="1" x14ac:dyDescent="0.3">
      <c r="A109" s="524" t="s">
        <v>215</v>
      </c>
      <c r="B109" s="524"/>
      <c r="C109" s="524"/>
      <c r="D109" s="524"/>
      <c r="E109" s="524"/>
      <c r="F109" s="524"/>
    </row>
    <row r="110" spans="1:7" ht="32.25" customHeight="1" x14ac:dyDescent="0.3">
      <c r="A110" s="547" t="s">
        <v>216</v>
      </c>
      <c r="B110" s="547"/>
      <c r="C110" s="547"/>
      <c r="D110" s="547"/>
      <c r="E110" s="547"/>
      <c r="F110" s="547"/>
    </row>
    <row r="111" spans="1:7" ht="15.9" customHeight="1" x14ac:dyDescent="0.3">
      <c r="A111" s="524" t="s">
        <v>173</v>
      </c>
      <c r="B111" s="524"/>
      <c r="C111" s="524"/>
      <c r="D111" s="524"/>
      <c r="E111" s="524"/>
      <c r="F111" s="524"/>
    </row>
    <row r="112" spans="1:7" ht="33" customHeight="1" x14ac:dyDescent="0.3">
      <c r="A112" s="76" t="s">
        <v>195</v>
      </c>
      <c r="B112" s="76" t="s">
        <v>217</v>
      </c>
      <c r="C112" s="48" t="s">
        <v>283</v>
      </c>
      <c r="D112" s="48" t="s">
        <v>284</v>
      </c>
      <c r="E112" s="48" t="s">
        <v>285</v>
      </c>
      <c r="F112" s="48" t="s">
        <v>286</v>
      </c>
    </row>
    <row r="113" spans="1:7" ht="18" customHeight="1" x14ac:dyDescent="0.3">
      <c r="A113" s="42" t="s">
        <v>138</v>
      </c>
      <c r="B113" s="49"/>
      <c r="C113" s="43">
        <f>+C115+C127</f>
        <v>0</v>
      </c>
      <c r="D113" s="43">
        <f>+D115+D127</f>
        <v>0</v>
      </c>
      <c r="E113" s="43">
        <f>+E115+E127</f>
        <v>41795911.700000003</v>
      </c>
      <c r="F113" s="43">
        <f>+F115+F127</f>
        <v>41795911.700000003</v>
      </c>
      <c r="G113" s="129"/>
    </row>
    <row r="114" spans="1:7" ht="9.9" customHeight="1" x14ac:dyDescent="0.3">
      <c r="A114" s="7"/>
      <c r="B114" s="20"/>
      <c r="C114" s="8"/>
      <c r="D114" s="8"/>
      <c r="E114" s="8"/>
      <c r="F114" s="21"/>
    </row>
    <row r="115" spans="1:7" ht="18" customHeight="1" x14ac:dyDescent="0.3">
      <c r="A115" s="624" t="s">
        <v>297</v>
      </c>
      <c r="B115" s="624"/>
      <c r="C115" s="50">
        <f>+SUM(C116:C125)</f>
        <v>0</v>
      </c>
      <c r="D115" s="50">
        <f t="shared" ref="D115:E115" si="10">+SUM(D116:D125)</f>
        <v>0</v>
      </c>
      <c r="E115" s="50">
        <f t="shared" si="10"/>
        <v>41795911.700000003</v>
      </c>
      <c r="F115" s="50">
        <f>+SUM(F116:F125)</f>
        <v>41795911.700000003</v>
      </c>
      <c r="G115" s="129"/>
    </row>
    <row r="116" spans="1:7" x14ac:dyDescent="0.3">
      <c r="A116" s="94">
        <v>0</v>
      </c>
      <c r="B116" s="98" t="s">
        <v>219</v>
      </c>
      <c r="C116" s="186">
        <v>0</v>
      </c>
      <c r="D116" s="186">
        <v>0</v>
      </c>
      <c r="E116" s="186">
        <v>0</v>
      </c>
      <c r="F116" s="278">
        <f>+C116+D116+E116</f>
        <v>0</v>
      </c>
      <c r="G116" s="129"/>
    </row>
    <row r="117" spans="1:7" x14ac:dyDescent="0.3">
      <c r="A117" s="94">
        <v>1</v>
      </c>
      <c r="B117" s="98" t="s">
        <v>2</v>
      </c>
      <c r="C117" s="186">
        <v>0</v>
      </c>
      <c r="D117" s="255">
        <v>0</v>
      </c>
      <c r="E117" s="255">
        <v>0</v>
      </c>
      <c r="F117" s="278">
        <f t="shared" ref="F117:F124" si="11">+C117+D117+E117</f>
        <v>0</v>
      </c>
      <c r="G117" s="129"/>
    </row>
    <row r="118" spans="1:7" x14ac:dyDescent="0.3">
      <c r="A118" s="94">
        <v>2</v>
      </c>
      <c r="B118" s="98" t="s">
        <v>220</v>
      </c>
      <c r="C118" s="186">
        <v>0</v>
      </c>
      <c r="D118" s="186">
        <v>0</v>
      </c>
      <c r="E118" s="186">
        <v>0</v>
      </c>
      <c r="F118" s="278">
        <f t="shared" si="11"/>
        <v>0</v>
      </c>
      <c r="G118" s="129"/>
    </row>
    <row r="119" spans="1:7" x14ac:dyDescent="0.3">
      <c r="A119" s="94">
        <v>3</v>
      </c>
      <c r="B119" s="98" t="s">
        <v>221</v>
      </c>
      <c r="C119" s="186">
        <v>0</v>
      </c>
      <c r="D119" s="186">
        <v>0</v>
      </c>
      <c r="E119" s="186">
        <v>0</v>
      </c>
      <c r="F119" s="278">
        <f t="shared" si="11"/>
        <v>0</v>
      </c>
      <c r="G119" s="129"/>
    </row>
    <row r="120" spans="1:7" x14ac:dyDescent="0.3">
      <c r="A120" s="94">
        <v>4</v>
      </c>
      <c r="B120" s="98" t="s">
        <v>222</v>
      </c>
      <c r="C120" s="186">
        <v>0</v>
      </c>
      <c r="D120" s="186">
        <v>0</v>
      </c>
      <c r="E120" s="186">
        <v>0</v>
      </c>
      <c r="F120" s="278">
        <f t="shared" si="11"/>
        <v>0</v>
      </c>
      <c r="G120" s="129"/>
    </row>
    <row r="121" spans="1:7" x14ac:dyDescent="0.3">
      <c r="A121" s="94">
        <v>5</v>
      </c>
      <c r="B121" s="98" t="s">
        <v>223</v>
      </c>
      <c r="C121" s="186">
        <v>0</v>
      </c>
      <c r="D121" s="186">
        <v>0</v>
      </c>
      <c r="E121" s="186">
        <v>41795911.700000003</v>
      </c>
      <c r="F121" s="278">
        <f t="shared" si="11"/>
        <v>41795911.700000003</v>
      </c>
      <c r="G121" s="129"/>
    </row>
    <row r="122" spans="1:7" x14ac:dyDescent="0.3">
      <c r="A122" s="94">
        <v>6</v>
      </c>
      <c r="B122" s="98" t="s">
        <v>1</v>
      </c>
      <c r="C122" s="186">
        <v>0</v>
      </c>
      <c r="D122" s="186">
        <v>0</v>
      </c>
      <c r="E122" s="186">
        <v>0</v>
      </c>
      <c r="F122" s="278">
        <f t="shared" si="11"/>
        <v>0</v>
      </c>
      <c r="G122" s="129"/>
    </row>
    <row r="123" spans="1:7" x14ac:dyDescent="0.3">
      <c r="A123" s="94">
        <v>7</v>
      </c>
      <c r="B123" s="98" t="s">
        <v>0</v>
      </c>
      <c r="C123" s="186">
        <v>0</v>
      </c>
      <c r="D123" s="186">
        <v>0</v>
      </c>
      <c r="E123" s="186">
        <v>0</v>
      </c>
      <c r="F123" s="278">
        <f t="shared" si="11"/>
        <v>0</v>
      </c>
      <c r="G123" s="129"/>
    </row>
    <row r="124" spans="1:7" x14ac:dyDescent="0.3">
      <c r="A124" s="94">
        <v>8</v>
      </c>
      <c r="B124" s="98" t="s">
        <v>224</v>
      </c>
      <c r="C124" s="186">
        <v>0</v>
      </c>
      <c r="D124" s="186">
        <v>0</v>
      </c>
      <c r="E124" s="186">
        <v>0</v>
      </c>
      <c r="F124" s="278">
        <f t="shared" si="11"/>
        <v>0</v>
      </c>
      <c r="G124" s="129"/>
    </row>
    <row r="125" spans="1:7" ht="15" customHeight="1" x14ac:dyDescent="0.3">
      <c r="A125" s="94">
        <v>9</v>
      </c>
      <c r="B125" s="98" t="s">
        <v>225</v>
      </c>
      <c r="C125" s="186">
        <v>0</v>
      </c>
      <c r="D125" s="186">
        <v>0</v>
      </c>
      <c r="E125" s="186">
        <v>0</v>
      </c>
      <c r="F125" s="278">
        <v>0</v>
      </c>
      <c r="G125" s="129"/>
    </row>
    <row r="126" spans="1:7" ht="9.9" customHeight="1" x14ac:dyDescent="0.3">
      <c r="A126" s="94"/>
      <c r="B126" s="96"/>
      <c r="C126" s="9"/>
      <c r="D126" s="9"/>
      <c r="E126" s="9"/>
      <c r="F126" s="278"/>
    </row>
    <row r="127" spans="1:7" ht="18" customHeight="1" x14ac:dyDescent="0.3">
      <c r="A127" s="624" t="s">
        <v>298</v>
      </c>
      <c r="B127" s="624"/>
      <c r="C127" s="50">
        <f t="shared" ref="C127:F128" si="12">+C128</f>
        <v>0</v>
      </c>
      <c r="D127" s="50">
        <f t="shared" si="12"/>
        <v>0</v>
      </c>
      <c r="E127" s="50">
        <f t="shared" si="12"/>
        <v>0</v>
      </c>
      <c r="F127" s="50">
        <f t="shared" si="12"/>
        <v>0</v>
      </c>
      <c r="G127" s="129"/>
    </row>
    <row r="128" spans="1:7" x14ac:dyDescent="0.3">
      <c r="A128" s="94">
        <v>6</v>
      </c>
      <c r="B128" s="98" t="s">
        <v>1</v>
      </c>
      <c r="C128" s="24">
        <f t="shared" si="12"/>
        <v>0</v>
      </c>
      <c r="D128" s="24">
        <f t="shared" si="12"/>
        <v>0</v>
      </c>
      <c r="E128" s="24">
        <f t="shared" si="12"/>
        <v>0</v>
      </c>
      <c r="F128" s="280">
        <f t="shared" si="12"/>
        <v>0</v>
      </c>
      <c r="G128" s="129"/>
    </row>
    <row r="129" spans="1:9" x14ac:dyDescent="0.3">
      <c r="A129" s="338" t="s">
        <v>227</v>
      </c>
      <c r="B129" s="339" t="s">
        <v>228</v>
      </c>
      <c r="C129" s="340">
        <v>0</v>
      </c>
      <c r="D129" s="340">
        <v>0</v>
      </c>
      <c r="E129" s="340">
        <v>0</v>
      </c>
      <c r="F129" s="341">
        <f>+C129+D129+E129</f>
        <v>0</v>
      </c>
      <c r="G129" s="129"/>
    </row>
    <row r="130" spans="1:9" ht="15" customHeight="1" x14ac:dyDescent="0.3">
      <c r="A130" s="625" t="s">
        <v>229</v>
      </c>
      <c r="B130" s="625"/>
      <c r="C130" s="625"/>
      <c r="D130" s="625"/>
      <c r="E130" s="625"/>
      <c r="F130" s="625"/>
    </row>
    <row r="131" spans="1:9" ht="15" customHeight="1" x14ac:dyDescent="0.3">
      <c r="A131" s="626" t="s">
        <v>259</v>
      </c>
      <c r="B131" s="626"/>
      <c r="C131" s="626"/>
      <c r="D131" s="626"/>
      <c r="E131" s="626"/>
      <c r="F131" s="626"/>
    </row>
    <row r="132" spans="1:9" ht="75" customHeight="1" x14ac:dyDescent="0.3">
      <c r="A132" s="627" t="s">
        <v>299</v>
      </c>
      <c r="B132" s="627"/>
      <c r="C132" s="627"/>
      <c r="D132" s="627"/>
      <c r="E132" s="627"/>
      <c r="F132" s="627"/>
    </row>
    <row r="133" spans="1:9" ht="50.1" customHeight="1" x14ac:dyDescent="0.3">
      <c r="A133" s="561" t="s">
        <v>300</v>
      </c>
      <c r="B133" s="561"/>
      <c r="C133" s="561"/>
      <c r="D133" s="561"/>
      <c r="E133" s="561"/>
      <c r="F133" s="561"/>
    </row>
    <row r="134" spans="1:9" ht="9.9" customHeight="1" x14ac:dyDescent="0.3">
      <c r="A134" s="22"/>
      <c r="B134" s="20"/>
    </row>
    <row r="135" spans="1:9" x14ac:dyDescent="0.3">
      <c r="A135" s="524" t="s">
        <v>232</v>
      </c>
      <c r="B135" s="524"/>
      <c r="C135" s="524"/>
      <c r="D135" s="524"/>
      <c r="E135" s="524"/>
      <c r="F135" s="524"/>
    </row>
    <row r="136" spans="1:9" x14ac:dyDescent="0.3">
      <c r="A136" s="524" t="s">
        <v>233</v>
      </c>
      <c r="B136" s="524"/>
      <c r="C136" s="524"/>
      <c r="D136" s="524"/>
      <c r="E136" s="524"/>
      <c r="F136" s="524"/>
    </row>
    <row r="137" spans="1:9" x14ac:dyDescent="0.3">
      <c r="A137" s="524" t="s">
        <v>173</v>
      </c>
      <c r="B137" s="524"/>
      <c r="C137" s="524"/>
      <c r="D137" s="524"/>
      <c r="E137" s="524"/>
      <c r="F137" s="524"/>
    </row>
    <row r="138" spans="1:9" ht="18" customHeight="1" x14ac:dyDescent="0.3">
      <c r="A138" s="48" t="s">
        <v>234</v>
      </c>
      <c r="B138" s="48" t="s">
        <v>283</v>
      </c>
      <c r="C138" s="48" t="s">
        <v>284</v>
      </c>
      <c r="D138" s="48" t="s">
        <v>285</v>
      </c>
      <c r="E138" s="48" t="s">
        <v>286</v>
      </c>
      <c r="F138" s="132"/>
    </row>
    <row r="139" spans="1:9" ht="18" customHeight="1" x14ac:dyDescent="0.3">
      <c r="A139" s="79" t="s">
        <v>235</v>
      </c>
      <c r="B139" s="97">
        <f>+'1T'!E145</f>
        <v>103490237.42999999</v>
      </c>
      <c r="C139" s="19">
        <f>+B143</f>
        <v>137986984.93000001</v>
      </c>
      <c r="D139" s="19">
        <f>+C143</f>
        <v>172483732.43000001</v>
      </c>
      <c r="E139" s="66">
        <f>+B139</f>
        <v>103490237.42999999</v>
      </c>
      <c r="F139" s="35"/>
    </row>
    <row r="140" spans="1:9" ht="18" customHeight="1" x14ac:dyDescent="0.3">
      <c r="A140" s="79" t="s">
        <v>236</v>
      </c>
      <c r="B140" s="19">
        <f>+C95</f>
        <v>34496747.5</v>
      </c>
      <c r="C140" s="19">
        <f>+D95</f>
        <v>34496747.5</v>
      </c>
      <c r="D140" s="19">
        <f>+E95</f>
        <v>34496742.57</v>
      </c>
      <c r="E140" s="66">
        <f>+SUM(B140:D140)</f>
        <v>103490237.56999999</v>
      </c>
      <c r="F140" s="35"/>
      <c r="G140" s="27"/>
      <c r="H140" s="27"/>
    </row>
    <row r="141" spans="1:9" ht="18" customHeight="1" x14ac:dyDescent="0.3">
      <c r="A141" s="51" t="s">
        <v>237</v>
      </c>
      <c r="B141" s="52">
        <f>+B139+B140</f>
        <v>137986984.93000001</v>
      </c>
      <c r="C141" s="52">
        <f>+C139+C140</f>
        <v>172483732.43000001</v>
      </c>
      <c r="D141" s="52">
        <f>+D139+D140</f>
        <v>206980475</v>
      </c>
      <c r="E141" s="52">
        <f>+E139+E140</f>
        <v>206980475</v>
      </c>
      <c r="F141" s="35"/>
      <c r="G141" s="27"/>
      <c r="H141" s="27"/>
    </row>
    <row r="142" spans="1:9" ht="18" customHeight="1" x14ac:dyDescent="0.3">
      <c r="A142" s="79" t="s">
        <v>238</v>
      </c>
      <c r="B142" s="19">
        <f>+C115</f>
        <v>0</v>
      </c>
      <c r="C142" s="19">
        <f>+D115</f>
        <v>0</v>
      </c>
      <c r="D142" s="19">
        <f>+E115</f>
        <v>41795911.700000003</v>
      </c>
      <c r="E142" s="66">
        <f>+SUM(B142:D142)</f>
        <v>41795911.700000003</v>
      </c>
      <c r="F142" s="35"/>
      <c r="G142" s="27"/>
      <c r="H142" s="27"/>
      <c r="I142" s="27"/>
    </row>
    <row r="143" spans="1:9" ht="18" customHeight="1" x14ac:dyDescent="0.3">
      <c r="A143" s="51" t="s">
        <v>239</v>
      </c>
      <c r="B143" s="75">
        <f>+B141-B142</f>
        <v>137986984.93000001</v>
      </c>
      <c r="C143" s="52">
        <f>+C141-C142</f>
        <v>172483732.43000001</v>
      </c>
      <c r="D143" s="52">
        <f>+D141-D142</f>
        <v>165184563.30000001</v>
      </c>
      <c r="E143" s="52">
        <f>+E141-E142</f>
        <v>165184563.30000001</v>
      </c>
      <c r="F143" s="35"/>
      <c r="G143" s="99"/>
    </row>
    <row r="144" spans="1:9" x14ac:dyDescent="0.3">
      <c r="A144" s="606" t="s">
        <v>259</v>
      </c>
      <c r="B144" s="606"/>
      <c r="C144" s="606"/>
      <c r="D144" s="606"/>
      <c r="E144" s="606"/>
      <c r="F144" s="16"/>
    </row>
    <row r="145" spans="1:6" ht="18" customHeight="1" x14ac:dyDescent="0.3">
      <c r="A145" s="616" t="s">
        <v>240</v>
      </c>
      <c r="B145" s="617"/>
      <c r="C145" s="617"/>
      <c r="D145" s="617"/>
      <c r="E145" s="617"/>
      <c r="F145" s="73"/>
    </row>
    <row r="146" spans="1:6" ht="39.9" customHeight="1" x14ac:dyDescent="0.3">
      <c r="A146" s="618" t="s">
        <v>301</v>
      </c>
      <c r="B146" s="619"/>
      <c r="C146" s="619"/>
      <c r="D146" s="619"/>
      <c r="E146" s="619"/>
      <c r="F146" s="620"/>
    </row>
    <row r="147" spans="1:6" ht="18" customHeight="1" x14ac:dyDescent="0.3">
      <c r="A147" s="618" t="s">
        <v>242</v>
      </c>
      <c r="B147" s="619"/>
      <c r="C147" s="619"/>
      <c r="D147" s="619"/>
      <c r="E147" s="619"/>
      <c r="F147" s="620"/>
    </row>
    <row r="148" spans="1:6" ht="18" customHeight="1" x14ac:dyDescent="0.3">
      <c r="A148" s="618" t="s">
        <v>243</v>
      </c>
      <c r="B148" s="619"/>
      <c r="C148" s="619"/>
      <c r="D148" s="619"/>
      <c r="E148" s="619"/>
      <c r="F148" s="620"/>
    </row>
    <row r="149" spans="1:6" ht="18" customHeight="1" x14ac:dyDescent="0.3">
      <c r="A149" s="618" t="s">
        <v>244</v>
      </c>
      <c r="B149" s="619"/>
      <c r="C149" s="619"/>
      <c r="D149" s="619"/>
      <c r="E149" s="619"/>
      <c r="F149" s="620"/>
    </row>
    <row r="150" spans="1:6" ht="18" customHeight="1" x14ac:dyDescent="0.3">
      <c r="A150" s="621" t="s">
        <v>245</v>
      </c>
      <c r="B150" s="622"/>
      <c r="C150" s="622"/>
      <c r="D150" s="622"/>
      <c r="E150" s="622"/>
      <c r="F150" s="623"/>
    </row>
    <row r="151" spans="1:6" x14ac:dyDescent="0.3">
      <c r="A151" s="54" t="s">
        <v>246</v>
      </c>
      <c r="B151" s="55"/>
      <c r="C151" s="55"/>
      <c r="D151" s="55"/>
      <c r="E151" s="55"/>
      <c r="F151" s="56"/>
    </row>
    <row r="152" spans="1:6" ht="50.1" customHeight="1" x14ac:dyDescent="0.3">
      <c r="A152" s="531" t="s">
        <v>247</v>
      </c>
      <c r="B152" s="532"/>
      <c r="C152" s="532"/>
      <c r="D152" s="532"/>
      <c r="E152" s="532"/>
      <c r="F152" s="533"/>
    </row>
    <row r="153" spans="1:6" ht="9.9" customHeight="1" x14ac:dyDescent="0.3">
      <c r="A153" s="30"/>
      <c r="B153" s="30"/>
      <c r="C153" s="30"/>
      <c r="D153"/>
      <c r="E153"/>
      <c r="F153" s="29"/>
    </row>
    <row r="154" spans="1:6" x14ac:dyDescent="0.3">
      <c r="A154"/>
      <c r="B154" s="524" t="s">
        <v>248</v>
      </c>
      <c r="C154" s="524"/>
      <c r="D154" s="524"/>
      <c r="E154"/>
      <c r="F154"/>
    </row>
    <row r="155" spans="1:6" ht="33" customHeight="1" x14ac:dyDescent="0.3">
      <c r="A155"/>
      <c r="B155" s="547" t="s">
        <v>249</v>
      </c>
      <c r="C155" s="547"/>
      <c r="D155" s="547"/>
      <c r="E155"/>
      <c r="F155"/>
    </row>
    <row r="156" spans="1:6" x14ac:dyDescent="0.3">
      <c r="A156"/>
      <c r="B156" s="524" t="s">
        <v>173</v>
      </c>
      <c r="C156" s="524"/>
      <c r="D156" s="524"/>
      <c r="E156"/>
      <c r="F156"/>
    </row>
    <row r="157" spans="1:6" ht="18" customHeight="1" x14ac:dyDescent="0.3">
      <c r="A157"/>
      <c r="B157" s="602" t="s">
        <v>234</v>
      </c>
      <c r="C157" s="602"/>
      <c r="D157" s="93" t="s">
        <v>302</v>
      </c>
      <c r="E157"/>
      <c r="F157"/>
    </row>
    <row r="158" spans="1:6" ht="18" customHeight="1" x14ac:dyDescent="0.3">
      <c r="A158"/>
      <c r="B158" s="603" t="s">
        <v>251</v>
      </c>
      <c r="C158" s="603"/>
      <c r="D158" s="93"/>
      <c r="E158"/>
      <c r="F158"/>
    </row>
    <row r="159" spans="1:6" x14ac:dyDescent="0.3">
      <c r="A159"/>
      <c r="B159" s="65" t="s">
        <v>252</v>
      </c>
      <c r="D159" s="185">
        <f>+'1T'!D171</f>
        <v>0</v>
      </c>
      <c r="E159" s="131"/>
      <c r="F159"/>
    </row>
    <row r="160" spans="1:6" x14ac:dyDescent="0.3">
      <c r="A160"/>
      <c r="B160" s="65" t="s">
        <v>253</v>
      </c>
      <c r="D160" s="185">
        <f>+'1T'!D172</f>
        <v>0</v>
      </c>
      <c r="E160" s="131"/>
      <c r="F160"/>
    </row>
    <row r="161" spans="1:7" x14ac:dyDescent="0.3">
      <c r="A161"/>
      <c r="B161" s="605" t="s">
        <v>138</v>
      </c>
      <c r="C161" s="605"/>
      <c r="D161" s="152">
        <f>+D159+D160</f>
        <v>0</v>
      </c>
      <c r="E161" s="131"/>
      <c r="F161"/>
    </row>
    <row r="162" spans="1:7" ht="9.9" customHeight="1" x14ac:dyDescent="0.3">
      <c r="A162"/>
      <c r="B162" s="65"/>
      <c r="D162" s="19"/>
      <c r="E162"/>
      <c r="F162"/>
    </row>
    <row r="163" spans="1:7" x14ac:dyDescent="0.3">
      <c r="A163"/>
      <c r="B163" s="603" t="s">
        <v>254</v>
      </c>
      <c r="C163" s="603"/>
      <c r="D163" s="93" t="s">
        <v>302</v>
      </c>
      <c r="E163"/>
      <c r="F163"/>
    </row>
    <row r="164" spans="1:7" x14ac:dyDescent="0.3">
      <c r="A164"/>
      <c r="B164" s="65" t="s">
        <v>252</v>
      </c>
      <c r="D164" s="185">
        <v>0</v>
      </c>
      <c r="E164" s="131"/>
      <c r="F164"/>
    </row>
    <row r="165" spans="1:7" x14ac:dyDescent="0.3">
      <c r="A165"/>
      <c r="B165" s="65" t="s">
        <v>255</v>
      </c>
      <c r="D165" s="185">
        <v>0</v>
      </c>
      <c r="E165" s="131"/>
      <c r="F165"/>
    </row>
    <row r="166" spans="1:7" x14ac:dyDescent="0.3">
      <c r="A166"/>
      <c r="B166" s="605" t="s">
        <v>256</v>
      </c>
      <c r="C166" s="605"/>
      <c r="D166" s="152">
        <f>+D164+D165</f>
        <v>0</v>
      </c>
      <c r="E166" s="131"/>
      <c r="F166"/>
    </row>
    <row r="167" spans="1:7" ht="9.9" customHeight="1" x14ac:dyDescent="0.3">
      <c r="A167"/>
      <c r="B167" s="65"/>
      <c r="D167" s="66"/>
      <c r="E167"/>
      <c r="F167"/>
    </row>
    <row r="168" spans="1:7" ht="18" customHeight="1" x14ac:dyDescent="0.3">
      <c r="A168"/>
      <c r="B168" s="603" t="s">
        <v>257</v>
      </c>
      <c r="C168" s="603"/>
      <c r="D168" s="93" t="s">
        <v>302</v>
      </c>
      <c r="E168"/>
      <c r="F168"/>
    </row>
    <row r="169" spans="1:7" x14ac:dyDescent="0.3">
      <c r="A169"/>
      <c r="B169" s="65" t="s">
        <v>252</v>
      </c>
      <c r="D169" s="185">
        <f>+D159-D164</f>
        <v>0</v>
      </c>
      <c r="E169" s="131"/>
      <c r="F169"/>
    </row>
    <row r="170" spans="1:7" x14ac:dyDescent="0.3">
      <c r="A170"/>
      <c r="B170" s="65" t="s">
        <v>253</v>
      </c>
      <c r="D170" s="185">
        <f>+D160-D165</f>
        <v>0</v>
      </c>
      <c r="E170" s="131"/>
      <c r="F170"/>
    </row>
    <row r="171" spans="1:7" ht="18" customHeight="1" x14ac:dyDescent="0.3">
      <c r="A171"/>
      <c r="B171" s="605" t="s">
        <v>258</v>
      </c>
      <c r="C171" s="605"/>
      <c r="D171" s="154">
        <f>+D169+D170</f>
        <v>0</v>
      </c>
      <c r="E171" s="131"/>
      <c r="F171"/>
    </row>
    <row r="172" spans="1:7" x14ac:dyDescent="0.3">
      <c r="A172"/>
      <c r="B172" s="494" t="s">
        <v>259</v>
      </c>
      <c r="C172" s="495"/>
      <c r="D172" s="496"/>
      <c r="E172"/>
      <c r="F172" s="16">
        <f>+D164-F181</f>
        <v>0</v>
      </c>
      <c r="G172" s="129"/>
    </row>
    <row r="173" spans="1:7" x14ac:dyDescent="0.3">
      <c r="A173"/>
      <c r="B173" s="114"/>
      <c r="C173" s="115"/>
      <c r="D173" s="100"/>
      <c r="E173"/>
      <c r="F173"/>
    </row>
    <row r="174" spans="1:7" x14ac:dyDescent="0.3">
      <c r="A174" s="47" t="s">
        <v>195</v>
      </c>
      <c r="B174" s="47" t="s">
        <v>260</v>
      </c>
      <c r="C174" s="47" t="s">
        <v>283</v>
      </c>
      <c r="D174" s="47" t="s">
        <v>284</v>
      </c>
      <c r="E174" s="47" t="s">
        <v>285</v>
      </c>
      <c r="F174" s="47" t="s">
        <v>286</v>
      </c>
    </row>
    <row r="175" spans="1:7" x14ac:dyDescent="0.3">
      <c r="A175" s="116" t="s">
        <v>261</v>
      </c>
      <c r="B175" s="117"/>
      <c r="C175" s="118">
        <f>+SUM(C176:C185)</f>
        <v>0</v>
      </c>
      <c r="D175" s="118">
        <f>+SUM(D176:D185)</f>
        <v>0</v>
      </c>
      <c r="E175" s="118">
        <f>+SUM(E176:E185)</f>
        <v>0</v>
      </c>
      <c r="F175" s="118">
        <f>+SUM(F176:F185)</f>
        <v>0</v>
      </c>
      <c r="G175" s="133"/>
    </row>
    <row r="176" spans="1:7" x14ac:dyDescent="0.3">
      <c r="A176" s="94">
        <v>0</v>
      </c>
      <c r="B176" s="98" t="s">
        <v>219</v>
      </c>
      <c r="C176" s="186">
        <v>0</v>
      </c>
      <c r="D176" s="186">
        <v>0</v>
      </c>
      <c r="E176" s="186">
        <v>0</v>
      </c>
      <c r="F176" s="278">
        <f>+C176+D176+E176</f>
        <v>0</v>
      </c>
      <c r="G176" s="133"/>
    </row>
    <row r="177" spans="1:7" x14ac:dyDescent="0.3">
      <c r="A177" s="94">
        <v>1</v>
      </c>
      <c r="B177" s="98" t="s">
        <v>2</v>
      </c>
      <c r="C177" s="186">
        <v>0</v>
      </c>
      <c r="D177" s="255">
        <v>0</v>
      </c>
      <c r="E177" s="255">
        <v>0</v>
      </c>
      <c r="F177" s="278">
        <f t="shared" ref="F177:F185" si="13">+C177+D177+E177</f>
        <v>0</v>
      </c>
      <c r="G177" s="133"/>
    </row>
    <row r="178" spans="1:7" x14ac:dyDescent="0.3">
      <c r="A178" s="94">
        <v>2</v>
      </c>
      <c r="B178" s="98" t="s">
        <v>220</v>
      </c>
      <c r="C178" s="186">
        <v>0</v>
      </c>
      <c r="D178" s="186">
        <v>0</v>
      </c>
      <c r="E178" s="186">
        <v>0</v>
      </c>
      <c r="F178" s="278">
        <f t="shared" si="13"/>
        <v>0</v>
      </c>
      <c r="G178" s="133"/>
    </row>
    <row r="179" spans="1:7" x14ac:dyDescent="0.3">
      <c r="A179" s="94">
        <v>3</v>
      </c>
      <c r="B179" s="98" t="s">
        <v>221</v>
      </c>
      <c r="C179" s="186">
        <v>0</v>
      </c>
      <c r="D179" s="186">
        <v>0</v>
      </c>
      <c r="E179" s="186">
        <v>0</v>
      </c>
      <c r="F179" s="278">
        <f t="shared" si="13"/>
        <v>0</v>
      </c>
      <c r="G179" s="133"/>
    </row>
    <row r="180" spans="1:7" x14ac:dyDescent="0.3">
      <c r="A180" s="94">
        <v>4</v>
      </c>
      <c r="B180" s="98" t="s">
        <v>222</v>
      </c>
      <c r="C180" s="186">
        <v>0</v>
      </c>
      <c r="D180" s="186">
        <v>0</v>
      </c>
      <c r="E180" s="186">
        <v>0</v>
      </c>
      <c r="F180" s="278">
        <f t="shared" si="13"/>
        <v>0</v>
      </c>
      <c r="G180" s="133"/>
    </row>
    <row r="181" spans="1:7" x14ac:dyDescent="0.3">
      <c r="A181" s="94">
        <v>5</v>
      </c>
      <c r="B181" s="98" t="s">
        <v>223</v>
      </c>
      <c r="C181" s="186">
        <v>0</v>
      </c>
      <c r="D181" s="186">
        <v>0</v>
      </c>
      <c r="E181" s="186">
        <v>0</v>
      </c>
      <c r="F181" s="278">
        <f t="shared" si="13"/>
        <v>0</v>
      </c>
      <c r="G181" s="133"/>
    </row>
    <row r="182" spans="1:7" x14ac:dyDescent="0.3">
      <c r="A182" s="94">
        <v>6</v>
      </c>
      <c r="B182" s="98" t="s">
        <v>1</v>
      </c>
      <c r="C182" s="186">
        <v>0</v>
      </c>
      <c r="D182" s="186">
        <v>0</v>
      </c>
      <c r="E182" s="186">
        <v>0</v>
      </c>
      <c r="F182" s="278">
        <f t="shared" si="13"/>
        <v>0</v>
      </c>
      <c r="G182" s="133"/>
    </row>
    <row r="183" spans="1:7" x14ac:dyDescent="0.3">
      <c r="A183" s="94">
        <v>7</v>
      </c>
      <c r="B183" s="98" t="s">
        <v>0</v>
      </c>
      <c r="C183" s="186">
        <v>0</v>
      </c>
      <c r="D183" s="186">
        <v>0</v>
      </c>
      <c r="E183" s="186">
        <v>0</v>
      </c>
      <c r="F183" s="278">
        <f t="shared" si="13"/>
        <v>0</v>
      </c>
      <c r="G183" s="129"/>
    </row>
    <row r="184" spans="1:7" x14ac:dyDescent="0.3">
      <c r="A184" s="94">
        <v>8</v>
      </c>
      <c r="B184" s="98" t="s">
        <v>224</v>
      </c>
      <c r="C184" s="186">
        <v>0</v>
      </c>
      <c r="D184" s="186">
        <v>0</v>
      </c>
      <c r="E184" s="186">
        <v>0</v>
      </c>
      <c r="F184" s="278">
        <f t="shared" si="13"/>
        <v>0</v>
      </c>
      <c r="G184" s="129"/>
    </row>
    <row r="185" spans="1:7" x14ac:dyDescent="0.3">
      <c r="A185" s="119">
        <v>9</v>
      </c>
      <c r="B185" s="120" t="s">
        <v>225</v>
      </c>
      <c r="C185" s="256">
        <v>0</v>
      </c>
      <c r="D185" s="256">
        <v>0</v>
      </c>
      <c r="E185" s="256">
        <v>0</v>
      </c>
      <c r="F185" s="279">
        <f t="shared" si="13"/>
        <v>0</v>
      </c>
      <c r="G185" s="129"/>
    </row>
    <row r="186" spans="1:7" x14ac:dyDescent="0.3">
      <c r="A186" s="604" t="s">
        <v>259</v>
      </c>
      <c r="B186" s="604"/>
      <c r="C186" s="604"/>
      <c r="D186" s="604"/>
      <c r="E186" s="604"/>
      <c r="F186" s="604"/>
    </row>
    <row r="187" spans="1:7" x14ac:dyDescent="0.3">
      <c r="A187" s="54" t="s">
        <v>246</v>
      </c>
      <c r="B187" s="55"/>
      <c r="C187" s="55"/>
      <c r="D187" s="55"/>
      <c r="E187" s="55"/>
      <c r="F187" s="56"/>
    </row>
    <row r="188" spans="1:7" ht="39.9" customHeight="1" x14ac:dyDescent="0.3">
      <c r="A188" s="531" t="s">
        <v>303</v>
      </c>
      <c r="B188" s="532"/>
      <c r="C188" s="532"/>
      <c r="D188" s="532"/>
      <c r="E188" s="532"/>
      <c r="F188" s="533"/>
    </row>
    <row r="189" spans="1:7" ht="9.9" customHeight="1" x14ac:dyDescent="0.3">
      <c r="A189" s="70"/>
      <c r="B189" s="71"/>
      <c r="C189" s="71"/>
      <c r="D189" s="70"/>
      <c r="E189" s="70"/>
      <c r="F189" s="72"/>
    </row>
    <row r="190" spans="1:7" ht="39.9" customHeight="1" x14ac:dyDescent="0.3">
      <c r="A190" s="67" t="s">
        <v>263</v>
      </c>
      <c r="B190" s="535" t="s">
        <v>164</v>
      </c>
      <c r="C190" s="536"/>
      <c r="D190" s="607" t="s">
        <v>165</v>
      </c>
      <c r="E190" s="608"/>
      <c r="F190" s="609"/>
    </row>
    <row r="191" spans="1:7" ht="39.9" customHeight="1" x14ac:dyDescent="0.3">
      <c r="A191" s="68" t="s">
        <v>166</v>
      </c>
      <c r="B191" s="535" t="s">
        <v>167</v>
      </c>
      <c r="C191" s="536"/>
      <c r="D191" s="610"/>
      <c r="E191" s="611"/>
      <c r="F191" s="612"/>
    </row>
    <row r="192" spans="1:7" ht="39.9" customHeight="1" x14ac:dyDescent="0.3">
      <c r="A192" s="69" t="s">
        <v>168</v>
      </c>
      <c r="B192" s="535" t="s">
        <v>133</v>
      </c>
      <c r="C192" s="536"/>
      <c r="D192" s="613"/>
      <c r="E192" s="614"/>
      <c r="F192" s="615"/>
    </row>
    <row r="193" spans="1:7" x14ac:dyDescent="0.3">
      <c r="A193" s="534" t="s">
        <v>108</v>
      </c>
      <c r="B193" s="534"/>
      <c r="C193" s="534"/>
      <c r="D193" s="534"/>
      <c r="E193" s="534"/>
      <c r="F193" s="534"/>
    </row>
    <row r="194" spans="1:7" ht="9.9" customHeight="1" x14ac:dyDescent="0.3"/>
    <row r="195" spans="1:7" ht="17.399999999999999" x14ac:dyDescent="0.3">
      <c r="A195" s="528" t="s">
        <v>264</v>
      </c>
      <c r="B195" s="529"/>
      <c r="C195" s="529"/>
      <c r="D195" s="529"/>
      <c r="E195" s="529"/>
      <c r="F195" s="530"/>
      <c r="G195" s="128"/>
    </row>
    <row r="196" spans="1:7" x14ac:dyDescent="0.3">
      <c r="A196" s="57" t="s">
        <v>265</v>
      </c>
      <c r="F196" s="58"/>
    </row>
    <row r="197" spans="1:7" x14ac:dyDescent="0.3">
      <c r="A197" s="59"/>
      <c r="F197" s="58"/>
    </row>
    <row r="198" spans="1:7" ht="16.2" thickBot="1" x14ac:dyDescent="0.35">
      <c r="A198" s="104" t="s">
        <v>266</v>
      </c>
      <c r="B198" s="103">
        <v>0</v>
      </c>
      <c r="F198" s="58"/>
    </row>
    <row r="199" spans="1:7" ht="16.2" thickTop="1" x14ac:dyDescent="0.3">
      <c r="A199" s="59"/>
      <c r="F199" s="58"/>
    </row>
    <row r="200" spans="1:7" x14ac:dyDescent="0.3">
      <c r="A200" s="57" t="s">
        <v>267</v>
      </c>
      <c r="D200" s="17" t="s">
        <v>268</v>
      </c>
      <c r="F200" s="58"/>
    </row>
    <row r="201" spans="1:7" x14ac:dyDescent="0.3">
      <c r="A201" s="59" t="s">
        <v>269</v>
      </c>
      <c r="B201" s="27">
        <f>+B76</f>
        <v>413960949.80000001</v>
      </c>
      <c r="D201" s="512" t="s">
        <v>270</v>
      </c>
      <c r="E201" s="512"/>
      <c r="F201" s="527"/>
    </row>
    <row r="202" spans="1:7" x14ac:dyDescent="0.3">
      <c r="A202" s="59" t="s">
        <v>271</v>
      </c>
      <c r="B202" s="28">
        <f>+F95</f>
        <v>103490237.56999999</v>
      </c>
      <c r="D202" s="512"/>
      <c r="E202" s="512"/>
      <c r="F202" s="527"/>
    </row>
    <row r="203" spans="1:7" ht="16.2" thickBot="1" x14ac:dyDescent="0.35">
      <c r="A203" s="59" t="s">
        <v>272</v>
      </c>
      <c r="B203" s="84">
        <f>+B201-B202</f>
        <v>310470712.23000002</v>
      </c>
      <c r="D203" s="13" t="s">
        <v>273</v>
      </c>
      <c r="F203" s="86">
        <f>+F95</f>
        <v>103490237.56999999</v>
      </c>
    </row>
    <row r="204" spans="1:7" ht="16.2" thickTop="1" x14ac:dyDescent="0.3">
      <c r="A204" s="59"/>
      <c r="D204" s="13" t="s">
        <v>274</v>
      </c>
      <c r="F204" s="87">
        <f>+F115</f>
        <v>41795911.700000003</v>
      </c>
    </row>
    <row r="205" spans="1:7" ht="16.2" thickBot="1" x14ac:dyDescent="0.35">
      <c r="A205" s="57" t="s">
        <v>275</v>
      </c>
      <c r="D205" s="17" t="s">
        <v>276</v>
      </c>
      <c r="E205" s="17"/>
      <c r="F205" s="88">
        <f>+F204/F203</f>
        <v>0.40386332741510594</v>
      </c>
    </row>
    <row r="206" spans="1:7" ht="16.2" thickTop="1" x14ac:dyDescent="0.3">
      <c r="A206" s="59" t="s">
        <v>277</v>
      </c>
      <c r="B206" s="27">
        <f>+F32</f>
        <v>41795911.700000003</v>
      </c>
      <c r="F206" s="58"/>
    </row>
    <row r="207" spans="1:7" x14ac:dyDescent="0.3">
      <c r="A207" s="59" t="s">
        <v>278</v>
      </c>
      <c r="B207" s="28">
        <f>+F115</f>
        <v>41795911.700000003</v>
      </c>
      <c r="D207" s="512" t="s">
        <v>279</v>
      </c>
      <c r="E207" s="512"/>
      <c r="F207" s="527"/>
    </row>
    <row r="208" spans="1:7" ht="16.2" thickBot="1" x14ac:dyDescent="0.35">
      <c r="A208" s="59" t="s">
        <v>280</v>
      </c>
      <c r="B208" s="85">
        <f>+B206-B207</f>
        <v>0</v>
      </c>
      <c r="D208" s="512"/>
      <c r="E208" s="512"/>
      <c r="F208" s="527"/>
    </row>
    <row r="209" spans="1:6" ht="16.2" thickTop="1" x14ac:dyDescent="0.3">
      <c r="A209" s="59"/>
      <c r="B209"/>
      <c r="D209" s="90" t="s">
        <v>281</v>
      </c>
      <c r="E209" s="89"/>
      <c r="F209" s="86">
        <f>+B76</f>
        <v>413960949.80000001</v>
      </c>
    </row>
    <row r="210" spans="1:6" x14ac:dyDescent="0.3">
      <c r="A210" s="59"/>
      <c r="B210"/>
      <c r="D210" s="90" t="s">
        <v>274</v>
      </c>
      <c r="E210" s="89"/>
      <c r="F210" s="87">
        <f>+F115</f>
        <v>41795911.700000003</v>
      </c>
    </row>
    <row r="211" spans="1:6" ht="16.2" thickBot="1" x14ac:dyDescent="0.35">
      <c r="A211" s="59"/>
      <c r="B211"/>
      <c r="D211" s="89"/>
      <c r="E211" s="89"/>
      <c r="F211" s="88">
        <f>+F210/F209</f>
        <v>0.10096583197084935</v>
      </c>
    </row>
    <row r="212" spans="1:6" ht="16.2" thickTop="1" x14ac:dyDescent="0.3">
      <c r="A212" s="60"/>
      <c r="B212" s="61"/>
      <c r="C212" s="61"/>
      <c r="D212" s="61"/>
      <c r="E212" s="61"/>
      <c r="F212" s="62"/>
    </row>
  </sheetData>
  <sheetProtection algorithmName="SHA-512" hashValue="4zJaKvM8Fyx0Y5C3g4YnLe/5jcbHqjx8F0Mq54I13bmxjMwIzfCqy70Ngi9cXBA2mbfEgmOCwGuO2FnE9VZP6A==" saltValue="PvzchXP7PR4Bqm49LpNOog==" spinCount="100000" sheet="1" objects="1" scenarios="1" formatCells="0" formatColumns="0" formatRows="0" insertColumns="0" insertRows="0" insertHyperlinks="0" deleteColumns="0" deleteRows="0"/>
  <mergeCells count="97">
    <mergeCell ref="A59:B59"/>
    <mergeCell ref="A61:F61"/>
    <mergeCell ref="A86:F86"/>
    <mergeCell ref="A62:F62"/>
    <mergeCell ref="B64:C64"/>
    <mergeCell ref="D64:F66"/>
    <mergeCell ref="B65:C65"/>
    <mergeCell ref="B66:C66"/>
    <mergeCell ref="A68:F68"/>
    <mergeCell ref="A72:F72"/>
    <mergeCell ref="A73:F73"/>
    <mergeCell ref="A74:F74"/>
    <mergeCell ref="A85:F85"/>
    <mergeCell ref="A70:F70"/>
    <mergeCell ref="A54:F54"/>
    <mergeCell ref="A55:F55"/>
    <mergeCell ref="A56:B56"/>
    <mergeCell ref="A57:B57"/>
    <mergeCell ref="A58:B58"/>
    <mergeCell ref="A47:B47"/>
    <mergeCell ref="A44:F44"/>
    <mergeCell ref="A48:B48"/>
    <mergeCell ref="A49:B49"/>
    <mergeCell ref="A52:F52"/>
    <mergeCell ref="A51:F51"/>
    <mergeCell ref="A38:B38"/>
    <mergeCell ref="A41:F41"/>
    <mergeCell ref="A43:F43"/>
    <mergeCell ref="A45:B45"/>
    <mergeCell ref="A46:B46"/>
    <mergeCell ref="A40:F40"/>
    <mergeCell ref="A32:B32"/>
    <mergeCell ref="A33:B33"/>
    <mergeCell ref="A35:B35"/>
    <mergeCell ref="A36:B36"/>
    <mergeCell ref="A27:F27"/>
    <mergeCell ref="A29:F29"/>
    <mergeCell ref="A30:F30"/>
    <mergeCell ref="A31:B31"/>
    <mergeCell ref="A26:F26"/>
    <mergeCell ref="A1:F2"/>
    <mergeCell ref="A3:F3"/>
    <mergeCell ref="A9:F9"/>
    <mergeCell ref="A13:F13"/>
    <mergeCell ref="A14:F14"/>
    <mergeCell ref="C5:E5"/>
    <mergeCell ref="C6:E6"/>
    <mergeCell ref="C7:E7"/>
    <mergeCell ref="A11:F11"/>
    <mergeCell ref="A87:F87"/>
    <mergeCell ref="A89:F89"/>
    <mergeCell ref="A90:F90"/>
    <mergeCell ref="A91:F91"/>
    <mergeCell ref="A95:B95"/>
    <mergeCell ref="A105:F105"/>
    <mergeCell ref="A107:F107"/>
    <mergeCell ref="A109:F109"/>
    <mergeCell ref="A110:F110"/>
    <mergeCell ref="A111:F111"/>
    <mergeCell ref="A106:F106"/>
    <mergeCell ref="A115:B115"/>
    <mergeCell ref="A127:B127"/>
    <mergeCell ref="A130:F130"/>
    <mergeCell ref="A131:F131"/>
    <mergeCell ref="A133:F133"/>
    <mergeCell ref="A132:F132"/>
    <mergeCell ref="A135:F135"/>
    <mergeCell ref="A136:F136"/>
    <mergeCell ref="A137:F137"/>
    <mergeCell ref="A144:E144"/>
    <mergeCell ref="B190:C190"/>
    <mergeCell ref="D190:F192"/>
    <mergeCell ref="B191:C191"/>
    <mergeCell ref="B192:C192"/>
    <mergeCell ref="A145:E145"/>
    <mergeCell ref="A146:F146"/>
    <mergeCell ref="A147:F147"/>
    <mergeCell ref="A148:F148"/>
    <mergeCell ref="A149:F149"/>
    <mergeCell ref="A150:F150"/>
    <mergeCell ref="A152:F152"/>
    <mergeCell ref="B161:C161"/>
    <mergeCell ref="D207:F208"/>
    <mergeCell ref="A188:F188"/>
    <mergeCell ref="A195:F195"/>
    <mergeCell ref="A193:F193"/>
    <mergeCell ref="B154:D154"/>
    <mergeCell ref="B155:D155"/>
    <mergeCell ref="B156:D156"/>
    <mergeCell ref="B157:C157"/>
    <mergeCell ref="B158:C158"/>
    <mergeCell ref="A186:F186"/>
    <mergeCell ref="B163:C163"/>
    <mergeCell ref="B166:C166"/>
    <mergeCell ref="B168:C168"/>
    <mergeCell ref="B171:C171"/>
    <mergeCell ref="D201:F202"/>
  </mergeCells>
  <conditionalFormatting sqref="B208">
    <cfRule type="cellIs" dxfId="17" priority="7" operator="equal">
      <formula>0</formula>
    </cfRule>
    <cfRule type="cellIs" dxfId="16" priority="8" operator="lessThan">
      <formula>0</formula>
    </cfRule>
    <cfRule type="cellIs" dxfId="15" priority="9" operator="greaterThan">
      <formula>0</formula>
    </cfRule>
  </conditionalFormatting>
  <conditionalFormatting sqref="F172">
    <cfRule type="cellIs" dxfId="14" priority="1" operator="equal">
      <formula>0</formula>
    </cfRule>
    <cfRule type="cellIs" dxfId="13" priority="2" operator="lessThan">
      <formula>0</formula>
    </cfRule>
    <cfRule type="cellIs" dxfId="12"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39" xr:uid="{CF969F71-995F-4B11-AE41-F4E1C82E221E}"/>
    <dataValidation allowBlank="1" showInputMessage="1" showErrorMessage="1" promptTitle="Advertencia" prompt="El código debe ser el definido para la partida en particular y debe ser el código establecido en el Clasificador de los Ingresos del Sector Público. " sqref="A112 A92" xr:uid="{0AF7F841-525C-48B5-B9A2-0839AF02D0A4}"/>
    <dataValidation allowBlank="1" showInputMessage="1" showErrorMessage="1" promptTitle="Advertencia" prompt="El nombre de la partida debe ser de acuerdo al Clasificador de los Ingresos del Sector Público. " sqref="B96:B98 B116 B176" xr:uid="{AD06A62D-DB61-4FEB-9337-0381E4D155D5}"/>
    <dataValidation allowBlank="1" showInputMessage="1" showErrorMessage="1" promptTitle="Advertencia" prompt="En este espacio se debe detallar el código correspondiente a la partida detallada y debe ser el código definido en el Clasificador de los Ingresos del Sector Público. " sqref="A96:A98 A116 A176" xr:uid="{7BDE5B6C-EED5-4EC1-BCCD-DEB52593E0BA}"/>
    <dataValidation allowBlank="1" showInputMessage="1" showErrorMessage="1" promptTitle="Advertencia" prompt="Esta tabla se completa únicamente con los ingresos y egresos del período 2024. Se recomienda leer cuidadosamente las indicaciones señaladas en la parte inferior de la tabla. " sqref="A136:F136" xr:uid="{318E36F3-1E00-4BAD-AD1D-32854F9F76D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190:F192" xr:uid="{4B2B9B10-5E86-4D09-9B7B-03B0377E1BE0}"/>
    <dataValidation allowBlank="1" showInputMessage="1" showErrorMessage="1" promptTitle="Advertencia" prompt="Se debe indicar el nombre de la partida de acuerdo al Clasificador de los Ingresos del Sector Público." sqref="B92" xr:uid="{A5EAD1F4-D883-4CE0-9B0C-4701F75195E5}"/>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10:F110" xr:uid="{962B864B-62F6-416E-A9E9-9EDD84ED99FE}"/>
    <dataValidation allowBlank="1" showInputMessage="1" showErrorMessage="1" promptTitle="Advertencia" prompt="Esta tabla solo la deben completar la unidades ejecutoras que por Ley específica estén facultadas para estimar y re presupuestar superávits." sqref="B155" xr:uid="{DB879470-23D3-4ED4-BAA3-BCB9A1B6242E}"/>
    <dataValidation allowBlank="1" showInputMessage="1" showErrorMessage="1" promptTitle="Recordatorio" prompt="El superávit libre debe ser reintegrado a más tardar el 31 de marzo,_x000a_de acuerdo al  Decreto Nº 43189-MTSS, artículo 66. " sqref="B160:B162 B164:B167 B169:B171" xr:uid="{40DA16B0-338C-4496-9C7E-350FA4B8B406}"/>
    <dataValidation allowBlank="1" showInputMessage="1" showErrorMessage="1" promptTitle="Advertencia" prompt="Debe coincidir con el monto reportado en la Liquidación Prespuestaria 2023, caso contrario se debe justificar en el espacio de observaciones. " sqref="D167 D159:D160 D162:D163" xr:uid="{E2A7AF08-5B55-4A17-9F98-DE01F102542A}"/>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64:F66" xr:uid="{00313F5D-55AE-4D2A-A8C1-0660FB700B86}"/>
  </dataValidations>
  <hyperlinks>
    <hyperlink ref="A112" display="Código" xr:uid="{421F831B-0FB1-415F-9B4C-D2A0BE438CE1}"/>
    <hyperlink ref="B92" display="Nombre Partida presupuestaria" xr:uid="{F425F828-411C-472D-9AE3-454E8E772C50}"/>
    <hyperlink ref="A92" display="Código" xr:uid="{64829EB5-664C-4FD4-B4C9-70BCC3AF9275}"/>
    <hyperlink ref="B112" display="Nombre de la Partida presupuestaria" xr:uid="{CEB97C6D-48EB-4CAD-BE9B-BB6D3FD995FE}"/>
  </hyperlinks>
  <printOptions horizontalCentered="1"/>
  <pageMargins left="0.11811023622047245" right="0.11811023622047245" top="0.31496062992125984" bottom="0.11811023622047245" header="0.11811023622047245" footer="0.11811023622047245"/>
  <pageSetup scale="51" orientation="portrait" r:id="rId1"/>
  <headerFooter>
    <oddFooter>&amp;L&amp;"Palatino Linotype,Normal"&amp;K979797&amp;D&amp;C&amp;"Palatino Linotype,Normal"&amp;K979797Reporte de ejecución programática y presupuestaria (II Trimestre)&amp;R&amp;"Palatino Linotype,Normal"&amp;K979797&amp;P</oddFooter>
  </headerFooter>
  <rowBreaks count="3" manualBreakCount="3">
    <brk id="52" max="5" man="1"/>
    <brk id="67" max="16383" man="1"/>
    <brk id="133" max="5" man="1"/>
  </rowBreaks>
  <ignoredErrors>
    <ignoredError sqref="F37" 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2D00-C5FC-48D1-8423-7FB1B4B4DF38}">
  <sheetPr>
    <tabColor rgb="FF182951"/>
  </sheetPr>
  <dimension ref="A1:F119"/>
  <sheetViews>
    <sheetView showGridLines="0" zoomScale="80" zoomScaleNormal="80" zoomScaleSheetLayoutView="100" workbookViewId="0">
      <selection sqref="A1:F2"/>
    </sheetView>
  </sheetViews>
  <sheetFormatPr baseColWidth="10" defaultColWidth="11.44140625" defaultRowHeight="15.6" x14ac:dyDescent="0.3"/>
  <cols>
    <col min="1" max="1" width="44.5546875" style="133" customWidth="1"/>
    <col min="2" max="2" width="31.6640625" style="133" customWidth="1"/>
    <col min="3" max="5" width="21.6640625" style="133" customWidth="1"/>
    <col min="6" max="6" width="20.6640625" style="133" customWidth="1"/>
    <col min="7" max="16384" width="11.44140625" style="133"/>
  </cols>
  <sheetData>
    <row r="1" spans="1:6" ht="18" customHeight="1" x14ac:dyDescent="0.3">
      <c r="A1" s="665" t="s">
        <v>109</v>
      </c>
      <c r="B1" s="665"/>
      <c r="C1" s="665"/>
      <c r="D1" s="665"/>
      <c r="E1" s="665"/>
      <c r="F1" s="665"/>
    </row>
    <row r="2" spans="1:6" ht="18" customHeight="1" x14ac:dyDescent="0.3">
      <c r="A2" s="665"/>
      <c r="B2" s="665"/>
      <c r="C2" s="665"/>
      <c r="D2" s="665"/>
      <c r="E2" s="665"/>
      <c r="F2" s="665"/>
    </row>
    <row r="3" spans="1:6" ht="18" customHeight="1" x14ac:dyDescent="0.3">
      <c r="A3" s="665" t="s">
        <v>304</v>
      </c>
      <c r="B3" s="665"/>
      <c r="C3" s="665"/>
      <c r="D3" s="665"/>
      <c r="E3" s="665"/>
      <c r="F3" s="134"/>
    </row>
    <row r="4" spans="1:6" ht="15" customHeight="1" thickBot="1" x14ac:dyDescent="0.35"/>
    <row r="5" spans="1:6" ht="18" customHeight="1" x14ac:dyDescent="0.3">
      <c r="B5" s="80" t="s">
        <v>111</v>
      </c>
      <c r="C5" s="656" t="str">
        <f>+'1T'!C5</f>
        <v>Suministro de Agua Potable a las Comunidades Rurales</v>
      </c>
      <c r="D5" s="657"/>
      <c r="E5" s="658"/>
      <c r="F5" s="135"/>
    </row>
    <row r="6" spans="1:6" ht="18" customHeight="1" x14ac:dyDescent="0.3">
      <c r="B6" s="81" t="s">
        <v>112</v>
      </c>
      <c r="C6" s="659" t="str">
        <f>+'1T'!C6</f>
        <v>Instituto Costarricense de Acueductos y Alcantarillados (AyA)</v>
      </c>
      <c r="D6" s="660"/>
      <c r="E6" s="661"/>
      <c r="F6" s="135"/>
    </row>
    <row r="7" spans="1:6" ht="18" customHeight="1" thickBot="1" x14ac:dyDescent="0.35">
      <c r="B7" s="83" t="s">
        <v>114</v>
      </c>
      <c r="C7" s="662" t="str">
        <f>+'1T'!C7</f>
        <v>Subgerencia de Gestión de Sistemas Delegados</v>
      </c>
      <c r="D7" s="663"/>
      <c r="E7" s="664"/>
      <c r="F7" s="135"/>
    </row>
    <row r="8" spans="1:6" ht="15" customHeight="1" x14ac:dyDescent="0.3">
      <c r="A8" s="136"/>
      <c r="B8" s="135"/>
      <c r="C8" s="135"/>
      <c r="D8" s="135"/>
      <c r="E8" s="135"/>
      <c r="F8" s="135"/>
    </row>
    <row r="9" spans="1:6" s="413" customFormat="1" ht="21.9" customHeight="1" x14ac:dyDescent="0.3">
      <c r="A9" s="655" t="s">
        <v>305</v>
      </c>
      <c r="B9" s="655"/>
      <c r="C9" s="655"/>
      <c r="D9" s="655"/>
      <c r="E9" s="655"/>
      <c r="F9" s="296"/>
    </row>
    <row r="10" spans="1:6" s="296" customFormat="1" ht="15" customHeight="1" x14ac:dyDescent="0.3"/>
    <row r="11" spans="1:6" s="413" customFormat="1" x14ac:dyDescent="0.3">
      <c r="A11" s="630" t="s">
        <v>118</v>
      </c>
      <c r="B11" s="630"/>
      <c r="C11" s="630"/>
      <c r="D11" s="630"/>
      <c r="E11" s="630"/>
      <c r="F11" s="316"/>
    </row>
    <row r="12" spans="1:6" s="413" customFormat="1" ht="15" customHeight="1" x14ac:dyDescent="0.3">
      <c r="A12" s="630" t="s">
        <v>119</v>
      </c>
      <c r="B12" s="630"/>
      <c r="C12" s="630"/>
      <c r="D12" s="630"/>
      <c r="E12" s="630"/>
      <c r="F12" s="316"/>
    </row>
    <row r="13" spans="1:6" s="413" customFormat="1" x14ac:dyDescent="0.3">
      <c r="A13" s="297" t="s">
        <v>120</v>
      </c>
      <c r="B13" s="298" t="s">
        <v>121</v>
      </c>
      <c r="C13" s="297" t="s">
        <v>250</v>
      </c>
      <c r="D13" s="298" t="s">
        <v>302</v>
      </c>
      <c r="E13" s="298" t="s">
        <v>306</v>
      </c>
      <c r="F13" s="414"/>
    </row>
    <row r="14" spans="1:6" s="413" customFormat="1" x14ac:dyDescent="0.3">
      <c r="A14" s="299"/>
      <c r="B14" s="300"/>
      <c r="C14" s="294"/>
      <c r="D14" s="294"/>
      <c r="E14" s="294"/>
      <c r="F14" s="296"/>
    </row>
    <row r="15" spans="1:6" s="413" customFormat="1" x14ac:dyDescent="0.3">
      <c r="A15" s="301" t="s">
        <v>126</v>
      </c>
      <c r="B15" s="302"/>
      <c r="C15" s="303"/>
      <c r="D15" s="303"/>
      <c r="E15" s="303"/>
      <c r="F15" s="296"/>
    </row>
    <row r="16" spans="1:6" s="413" customFormat="1" x14ac:dyDescent="0.3">
      <c r="A16" s="304" t="s">
        <v>127</v>
      </c>
      <c r="B16" s="305" t="s">
        <v>128</v>
      </c>
      <c r="C16" s="306">
        <f>+'1T'!F18</f>
        <v>0</v>
      </c>
      <c r="D16" s="306">
        <f>+'2T'!F18</f>
        <v>0</v>
      </c>
      <c r="E16" s="307">
        <f>+C16+D16</f>
        <v>0</v>
      </c>
      <c r="F16" s="296"/>
    </row>
    <row r="17" spans="1:6" s="413" customFormat="1" x14ac:dyDescent="0.3">
      <c r="A17" s="304"/>
      <c r="B17" s="305" t="s">
        <v>129</v>
      </c>
      <c r="C17" s="306">
        <f>+'1T'!F19</f>
        <v>0</v>
      </c>
      <c r="D17" s="306">
        <f>+'2T'!F19</f>
        <v>0</v>
      </c>
      <c r="E17" s="307">
        <f t="shared" ref="E17:E19" si="0">+C17+D17</f>
        <v>0</v>
      </c>
      <c r="F17" s="296"/>
    </row>
    <row r="18" spans="1:6" s="413" customFormat="1" x14ac:dyDescent="0.3">
      <c r="A18" s="308" t="s">
        <v>130</v>
      </c>
      <c r="B18" s="305" t="s">
        <v>128</v>
      </c>
      <c r="C18" s="306">
        <f>+'1T'!F20</f>
        <v>2</v>
      </c>
      <c r="D18" s="306">
        <f>+'2T'!F20</f>
        <v>0</v>
      </c>
      <c r="E18" s="307">
        <f t="shared" si="0"/>
        <v>2</v>
      </c>
      <c r="F18" s="296"/>
    </row>
    <row r="19" spans="1:6" s="413" customFormat="1" x14ac:dyDescent="0.3">
      <c r="A19" s="304"/>
      <c r="B19" s="305" t="s">
        <v>129</v>
      </c>
      <c r="C19" s="306">
        <f>+'1T'!F21</f>
        <v>0</v>
      </c>
      <c r="D19" s="306">
        <f>+'2T'!F21</f>
        <v>0</v>
      </c>
      <c r="E19" s="307">
        <f t="shared" si="0"/>
        <v>0</v>
      </c>
      <c r="F19" s="296"/>
    </row>
    <row r="20" spans="1:6" s="413" customFormat="1" x14ac:dyDescent="0.3">
      <c r="A20" s="301" t="s">
        <v>131</v>
      </c>
      <c r="B20" s="309"/>
      <c r="C20" s="310"/>
      <c r="D20" s="310"/>
      <c r="E20" s="303"/>
      <c r="F20" s="296"/>
    </row>
    <row r="21" spans="1:6" s="413" customFormat="1" x14ac:dyDescent="0.3">
      <c r="A21" s="308" t="s">
        <v>130</v>
      </c>
      <c r="B21" s="305" t="s">
        <v>128</v>
      </c>
      <c r="C21" s="306">
        <f>+'1T'!F23</f>
        <v>3</v>
      </c>
      <c r="D21" s="306">
        <f>+'2T'!F23</f>
        <v>0</v>
      </c>
      <c r="E21" s="307">
        <f>+C21+D21</f>
        <v>3</v>
      </c>
      <c r="F21" s="296"/>
    </row>
    <row r="22" spans="1:6" s="413" customFormat="1" x14ac:dyDescent="0.3">
      <c r="A22" s="304"/>
      <c r="B22" s="305" t="s">
        <v>129</v>
      </c>
      <c r="C22" s="306">
        <f>+'1T'!F24</f>
        <v>0</v>
      </c>
      <c r="D22" s="306">
        <f>+'2T'!F24</f>
        <v>0</v>
      </c>
      <c r="E22" s="307">
        <f>+C22+D22</f>
        <v>0</v>
      </c>
      <c r="F22" s="296"/>
    </row>
    <row r="23" spans="1:6" s="413" customFormat="1" ht="15" customHeight="1" x14ac:dyDescent="0.3">
      <c r="A23" s="311" t="s">
        <v>132</v>
      </c>
      <c r="B23" s="312" t="s">
        <v>152</v>
      </c>
      <c r="C23" s="313"/>
      <c r="D23" s="313"/>
      <c r="E23" s="313"/>
      <c r="F23" s="296"/>
    </row>
    <row r="24" spans="1:6" s="413" customFormat="1" ht="60" customHeight="1" x14ac:dyDescent="0.3">
      <c r="A24" s="643" t="s">
        <v>307</v>
      </c>
      <c r="B24" s="643"/>
      <c r="C24" s="643"/>
      <c r="D24" s="643"/>
      <c r="E24" s="643"/>
      <c r="F24" s="296"/>
    </row>
    <row r="25" spans="1:6" s="413" customFormat="1" ht="15" customHeight="1" x14ac:dyDescent="0.3">
      <c r="A25" s="314"/>
      <c r="B25" s="314"/>
      <c r="C25" s="314"/>
      <c r="D25" s="315"/>
      <c r="E25" s="315"/>
      <c r="F25" s="415"/>
    </row>
    <row r="26" spans="1:6" s="413" customFormat="1" x14ac:dyDescent="0.3">
      <c r="A26" s="630" t="s">
        <v>136</v>
      </c>
      <c r="B26" s="630"/>
      <c r="C26" s="630"/>
      <c r="D26" s="630"/>
      <c r="E26" s="316"/>
      <c r="F26" s="371"/>
    </row>
    <row r="27" spans="1:6" s="413" customFormat="1" ht="15" customHeight="1" x14ac:dyDescent="0.3">
      <c r="A27" s="630" t="s">
        <v>137</v>
      </c>
      <c r="B27" s="630"/>
      <c r="C27" s="630"/>
      <c r="D27" s="630"/>
      <c r="E27" s="316"/>
      <c r="F27" s="371"/>
    </row>
    <row r="28" spans="1:6" s="413" customFormat="1" ht="15" customHeight="1" x14ac:dyDescent="0.3">
      <c r="A28" s="314"/>
      <c r="B28" s="314"/>
      <c r="C28" s="315"/>
      <c r="D28" s="315"/>
      <c r="E28" s="315"/>
      <c r="F28" s="416"/>
    </row>
    <row r="29" spans="1:6" s="413" customFormat="1" ht="16.95" customHeight="1" x14ac:dyDescent="0.3">
      <c r="A29" s="317" t="s">
        <v>308</v>
      </c>
      <c r="B29" s="318" t="s">
        <v>250</v>
      </c>
      <c r="C29" s="298" t="s">
        <v>302</v>
      </c>
      <c r="D29" s="297" t="s">
        <v>309</v>
      </c>
      <c r="E29" s="371"/>
      <c r="F29" s="416"/>
    </row>
    <row r="30" spans="1:6" s="413" customFormat="1" ht="16.95" customHeight="1" x14ac:dyDescent="0.3">
      <c r="A30" s="319" t="s">
        <v>138</v>
      </c>
      <c r="B30" s="320">
        <f>+B32+B35</f>
        <v>0</v>
      </c>
      <c r="C30" s="320">
        <f>+C32+C35</f>
        <v>41795911.700000003</v>
      </c>
      <c r="D30" s="320">
        <f>+D32+D35</f>
        <v>41795911.700000003</v>
      </c>
      <c r="E30" s="296"/>
      <c r="F30" s="416"/>
    </row>
    <row r="31" spans="1:6" s="413" customFormat="1" x14ac:dyDescent="0.3">
      <c r="A31" s="300"/>
      <c r="B31" s="294"/>
      <c r="C31" s="294"/>
      <c r="D31" s="294"/>
      <c r="E31" s="371"/>
      <c r="F31" s="416"/>
    </row>
    <row r="32" spans="1:6" s="413" customFormat="1" x14ac:dyDescent="0.3">
      <c r="A32" s="301" t="s">
        <v>126</v>
      </c>
      <c r="B32" s="321">
        <f>+B33+B34</f>
        <v>0</v>
      </c>
      <c r="C32" s="321">
        <f t="shared" ref="C32:D32" si="1">+C33+C34</f>
        <v>0</v>
      </c>
      <c r="D32" s="322">
        <f t="shared" si="1"/>
        <v>0</v>
      </c>
      <c r="E32" s="371"/>
      <c r="F32" s="416"/>
    </row>
    <row r="33" spans="1:6" s="413" customFormat="1" x14ac:dyDescent="0.3">
      <c r="A33" s="323" t="s">
        <v>127</v>
      </c>
      <c r="B33" s="324">
        <f>+'1T'!F35</f>
        <v>0</v>
      </c>
      <c r="C33" s="325">
        <f>+'2T'!F35</f>
        <v>0</v>
      </c>
      <c r="D33" s="294">
        <f>+B33+C33</f>
        <v>0</v>
      </c>
      <c r="E33" s="371"/>
      <c r="F33" s="416"/>
    </row>
    <row r="34" spans="1:6" s="413" customFormat="1" x14ac:dyDescent="0.3">
      <c r="A34" s="323" t="s">
        <v>130</v>
      </c>
      <c r="B34" s="324">
        <f>+'1T'!F36</f>
        <v>0</v>
      </c>
      <c r="C34" s="325">
        <f>+'2T'!F36</f>
        <v>0</v>
      </c>
      <c r="D34" s="294">
        <f>+B34+C34</f>
        <v>0</v>
      </c>
      <c r="E34" s="326"/>
      <c r="F34" s="416"/>
    </row>
    <row r="35" spans="1:6" s="413" customFormat="1" x14ac:dyDescent="0.3">
      <c r="A35" s="301" t="s">
        <v>131</v>
      </c>
      <c r="B35" s="321">
        <f>+B36</f>
        <v>0</v>
      </c>
      <c r="C35" s="321">
        <f t="shared" ref="C35:D35" si="2">+C36</f>
        <v>41795911.700000003</v>
      </c>
      <c r="D35" s="322">
        <f t="shared" si="2"/>
        <v>41795911.700000003</v>
      </c>
      <c r="E35" s="326"/>
      <c r="F35" s="416"/>
    </row>
    <row r="36" spans="1:6" s="413" customFormat="1" x14ac:dyDescent="0.3">
      <c r="A36" s="327" t="s">
        <v>130</v>
      </c>
      <c r="B36" s="324">
        <f>+'1T'!F38</f>
        <v>0</v>
      </c>
      <c r="C36" s="325">
        <f>+'2T'!F38</f>
        <v>41795911.700000003</v>
      </c>
      <c r="D36" s="328">
        <f>+B36+C36</f>
        <v>41795911.700000003</v>
      </c>
      <c r="E36" s="326"/>
      <c r="F36" s="416"/>
    </row>
    <row r="37" spans="1:6" s="413" customFormat="1" ht="15" customHeight="1" x14ac:dyDescent="0.3">
      <c r="A37" s="311" t="s">
        <v>132</v>
      </c>
      <c r="B37" s="312" t="s">
        <v>152</v>
      </c>
      <c r="C37" s="313"/>
      <c r="D37" s="313"/>
      <c r="E37" s="326"/>
      <c r="F37" s="417"/>
    </row>
    <row r="38" spans="1:6" s="413" customFormat="1" ht="60" customHeight="1" x14ac:dyDescent="0.3">
      <c r="A38" s="644" t="s">
        <v>310</v>
      </c>
      <c r="B38" s="645"/>
      <c r="C38" s="645"/>
      <c r="D38" s="646"/>
      <c r="E38" s="326"/>
      <c r="F38" s="418"/>
    </row>
    <row r="39" spans="1:6" s="413" customFormat="1" ht="15" customHeight="1" x14ac:dyDescent="0.3">
      <c r="A39" s="419"/>
      <c r="B39" s="419"/>
      <c r="C39" s="419"/>
      <c r="D39" s="419"/>
      <c r="E39" s="416"/>
      <c r="F39" s="418"/>
    </row>
    <row r="40" spans="1:6" s="413" customFormat="1" ht="15" customHeight="1" x14ac:dyDescent="0.3"/>
    <row r="41" spans="1:6" ht="21.9" customHeight="1" x14ac:dyDescent="0.3">
      <c r="A41" s="629" t="s">
        <v>311</v>
      </c>
      <c r="B41" s="629"/>
      <c r="C41" s="629"/>
      <c r="D41" s="629"/>
      <c r="E41" s="629"/>
      <c r="F41" s="165"/>
    </row>
    <row r="42" spans="1:6" ht="15" customHeight="1" x14ac:dyDescent="0.3"/>
    <row r="43" spans="1:6" ht="18" customHeight="1" x14ac:dyDescent="0.3">
      <c r="A43" s="642" t="s">
        <v>193</v>
      </c>
      <c r="B43" s="642"/>
      <c r="C43" s="642"/>
      <c r="D43" s="642"/>
      <c r="E43" s="642"/>
      <c r="F43" s="141"/>
    </row>
    <row r="44" spans="1:6" ht="18" customHeight="1" x14ac:dyDescent="0.3">
      <c r="A44" s="647" t="s">
        <v>312</v>
      </c>
      <c r="B44" s="647"/>
      <c r="C44" s="647"/>
      <c r="D44" s="647"/>
      <c r="E44" s="647"/>
      <c r="F44" s="141"/>
    </row>
    <row r="45" spans="1:6" ht="18" customHeight="1" x14ac:dyDescent="0.3">
      <c r="A45" s="642" t="s">
        <v>173</v>
      </c>
      <c r="B45" s="642"/>
      <c r="C45" s="642"/>
      <c r="D45" s="642"/>
      <c r="E45" s="642"/>
      <c r="F45" s="141"/>
    </row>
    <row r="46" spans="1:6" ht="18" customHeight="1" x14ac:dyDescent="0.3">
      <c r="A46" s="48" t="s">
        <v>195</v>
      </c>
      <c r="B46" s="48" t="s">
        <v>313</v>
      </c>
      <c r="C46" s="48" t="s">
        <v>250</v>
      </c>
      <c r="D46" s="48" t="s">
        <v>302</v>
      </c>
      <c r="E46" s="48" t="s">
        <v>309</v>
      </c>
      <c r="F46" s="137"/>
    </row>
    <row r="47" spans="1:6" x14ac:dyDescent="0.3">
      <c r="A47" s="125" t="s">
        <v>138</v>
      </c>
      <c r="B47" s="142"/>
      <c r="C47" s="43">
        <f>+C49</f>
        <v>103490237.42999999</v>
      </c>
      <c r="D47" s="43">
        <f>+D49</f>
        <v>103490237.56999999</v>
      </c>
      <c r="E47" s="43">
        <f>+E49</f>
        <v>206980475</v>
      </c>
      <c r="F47" s="137"/>
    </row>
    <row r="48" spans="1:6" ht="9.9" customHeight="1" x14ac:dyDescent="0.3">
      <c r="A48" s="7"/>
      <c r="B48" s="79"/>
      <c r="C48" s="8"/>
      <c r="D48" s="8"/>
      <c r="E48" s="8"/>
      <c r="F48" s="137"/>
    </row>
    <row r="49" spans="1:6" x14ac:dyDescent="0.3">
      <c r="A49" s="624" t="s">
        <v>314</v>
      </c>
      <c r="B49" s="624"/>
      <c r="C49" s="50">
        <f>+C50+C54</f>
        <v>103490237.42999999</v>
      </c>
      <c r="D49" s="50">
        <f>+D50+D54</f>
        <v>103490237.56999999</v>
      </c>
      <c r="E49" s="50">
        <f>+C49+D49</f>
        <v>206980475</v>
      </c>
      <c r="F49" s="137"/>
    </row>
    <row r="50" spans="1:6" ht="16.5" customHeight="1" x14ac:dyDescent="0.3">
      <c r="A50" s="143" t="s">
        <v>199</v>
      </c>
      <c r="B50" s="144" t="s">
        <v>200</v>
      </c>
      <c r="C50" s="8">
        <f t="shared" ref="C50:D52" si="3">+C51</f>
        <v>0</v>
      </c>
      <c r="D50" s="8">
        <f t="shared" si="3"/>
        <v>0</v>
      </c>
      <c r="E50" s="8">
        <f>+C50+D50</f>
        <v>0</v>
      </c>
      <c r="F50" s="137"/>
    </row>
    <row r="51" spans="1:6" ht="16.5" customHeight="1" x14ac:dyDescent="0.3">
      <c r="A51" s="143" t="s">
        <v>201</v>
      </c>
      <c r="B51" s="144" t="s">
        <v>1</v>
      </c>
      <c r="C51" s="40">
        <f t="shared" si="3"/>
        <v>0</v>
      </c>
      <c r="D51" s="40">
        <f t="shared" si="3"/>
        <v>0</v>
      </c>
      <c r="E51" s="40">
        <f t="shared" ref="E51:E57" si="4">+C51+D51</f>
        <v>0</v>
      </c>
      <c r="F51" s="137"/>
    </row>
    <row r="52" spans="1:6" ht="16.5" customHeight="1" x14ac:dyDescent="0.3">
      <c r="A52" s="143" t="s">
        <v>202</v>
      </c>
      <c r="B52" s="144" t="s">
        <v>203</v>
      </c>
      <c r="C52" s="40">
        <f t="shared" si="3"/>
        <v>0</v>
      </c>
      <c r="D52" s="40">
        <f t="shared" si="3"/>
        <v>0</v>
      </c>
      <c r="E52" s="40">
        <f t="shared" si="4"/>
        <v>0</v>
      </c>
      <c r="F52" s="137"/>
    </row>
    <row r="53" spans="1:6" ht="16.5" customHeight="1" x14ac:dyDescent="0.3">
      <c r="A53" s="364" t="s">
        <v>204</v>
      </c>
      <c r="B53" s="365" t="s">
        <v>315</v>
      </c>
      <c r="C53" s="366">
        <f>+'1T'!F100</f>
        <v>0</v>
      </c>
      <c r="D53" s="366">
        <f>+'2T'!F99</f>
        <v>0</v>
      </c>
      <c r="E53" s="366">
        <f t="shared" si="4"/>
        <v>0</v>
      </c>
      <c r="F53" s="137"/>
    </row>
    <row r="54" spans="1:6" ht="16.5" customHeight="1" x14ac:dyDescent="0.3">
      <c r="A54" s="143" t="s">
        <v>206</v>
      </c>
      <c r="B54" s="144" t="s">
        <v>207</v>
      </c>
      <c r="C54" s="8">
        <f>+C55</f>
        <v>103490237.42999999</v>
      </c>
      <c r="D54" s="8">
        <f t="shared" ref="D54:D56" si="5">+D55</f>
        <v>103490237.56999999</v>
      </c>
      <c r="E54" s="8">
        <f>+C54+D54</f>
        <v>206980475</v>
      </c>
      <c r="F54" s="137"/>
    </row>
    <row r="55" spans="1:6" ht="16.5" customHeight="1" x14ac:dyDescent="0.3">
      <c r="A55" s="143" t="s">
        <v>208</v>
      </c>
      <c r="B55" s="144" t="s">
        <v>0</v>
      </c>
      <c r="C55" s="40">
        <f>+C56</f>
        <v>103490237.42999999</v>
      </c>
      <c r="D55" s="40">
        <f t="shared" si="5"/>
        <v>103490237.56999999</v>
      </c>
      <c r="E55" s="40">
        <f t="shared" si="4"/>
        <v>206980475</v>
      </c>
      <c r="F55" s="137"/>
    </row>
    <row r="56" spans="1:6" ht="16.5" customHeight="1" x14ac:dyDescent="0.3">
      <c r="A56" s="143" t="s">
        <v>209</v>
      </c>
      <c r="B56" s="144" t="s">
        <v>210</v>
      </c>
      <c r="C56" s="40">
        <f>+C57</f>
        <v>103490237.42999999</v>
      </c>
      <c r="D56" s="40">
        <f t="shared" si="5"/>
        <v>103490237.56999999</v>
      </c>
      <c r="E56" s="40">
        <f t="shared" si="4"/>
        <v>206980475</v>
      </c>
      <c r="F56" s="137"/>
    </row>
    <row r="57" spans="1:6" ht="16.5" customHeight="1" x14ac:dyDescent="0.3">
      <c r="A57" s="364" t="s">
        <v>211</v>
      </c>
      <c r="B57" s="365" t="s">
        <v>212</v>
      </c>
      <c r="C57" s="366">
        <f>+'1T'!F104</f>
        <v>103490237.42999999</v>
      </c>
      <c r="D57" s="366">
        <f>+'2T'!F103</f>
        <v>103490237.56999999</v>
      </c>
      <c r="E57" s="366">
        <f t="shared" si="4"/>
        <v>206980475</v>
      </c>
      <c r="F57" s="137"/>
    </row>
    <row r="58" spans="1:6" ht="9.9" customHeight="1" x14ac:dyDescent="0.3">
      <c r="A58" s="78"/>
      <c r="B58" s="79"/>
      <c r="C58" s="40"/>
      <c r="D58" s="40"/>
      <c r="E58" s="40"/>
      <c r="F58" s="137"/>
    </row>
    <row r="59" spans="1:6" x14ac:dyDescent="0.3">
      <c r="A59" s="654" t="s">
        <v>316</v>
      </c>
      <c r="B59" s="654"/>
      <c r="C59" s="654"/>
      <c r="D59" s="654"/>
      <c r="E59" s="654"/>
      <c r="F59" s="137"/>
    </row>
    <row r="60" spans="1:6" ht="50.1" customHeight="1" x14ac:dyDescent="0.3">
      <c r="A60" s="650" t="s">
        <v>317</v>
      </c>
      <c r="B60" s="651"/>
      <c r="C60" s="651"/>
      <c r="D60" s="651"/>
      <c r="E60" s="652"/>
      <c r="F60" s="137"/>
    </row>
    <row r="61" spans="1:6" x14ac:dyDescent="0.3">
      <c r="A61" s="11"/>
      <c r="B61" s="97"/>
      <c r="C61" s="10"/>
    </row>
    <row r="62" spans="1:6" x14ac:dyDescent="0.3">
      <c r="A62" s="11"/>
      <c r="B62" s="97"/>
      <c r="C62" s="10"/>
    </row>
    <row r="63" spans="1:6" x14ac:dyDescent="0.3">
      <c r="A63" s="642" t="s">
        <v>215</v>
      </c>
      <c r="B63" s="642"/>
      <c r="C63" s="642"/>
      <c r="D63" s="642"/>
      <c r="E63" s="642"/>
      <c r="F63" s="141"/>
    </row>
    <row r="64" spans="1:6" ht="32.25" customHeight="1" x14ac:dyDescent="0.3">
      <c r="A64" s="647" t="s">
        <v>318</v>
      </c>
      <c r="B64" s="647"/>
      <c r="C64" s="647"/>
      <c r="D64" s="647"/>
      <c r="E64" s="647"/>
      <c r="F64" s="135"/>
    </row>
    <row r="65" spans="1:6" x14ac:dyDescent="0.3">
      <c r="A65" s="642" t="s">
        <v>173</v>
      </c>
      <c r="B65" s="642"/>
      <c r="C65" s="642"/>
      <c r="D65" s="642"/>
      <c r="E65" s="642"/>
      <c r="F65" s="141"/>
    </row>
    <row r="66" spans="1:6" ht="18" customHeight="1" x14ac:dyDescent="0.3">
      <c r="A66" s="48" t="s">
        <v>195</v>
      </c>
      <c r="B66" s="48" t="s">
        <v>313</v>
      </c>
      <c r="C66" s="48" t="s">
        <v>250</v>
      </c>
      <c r="D66" s="48" t="s">
        <v>302</v>
      </c>
      <c r="E66" s="48" t="s">
        <v>309</v>
      </c>
      <c r="F66" s="137"/>
    </row>
    <row r="67" spans="1:6" x14ac:dyDescent="0.3">
      <c r="A67" s="125" t="s">
        <v>138</v>
      </c>
      <c r="B67" s="142"/>
      <c r="C67" s="43">
        <f>+C69+C81</f>
        <v>0</v>
      </c>
      <c r="D67" s="43">
        <f>+D69+D81</f>
        <v>41795911.700000003</v>
      </c>
      <c r="E67" s="43">
        <f>+E69+E81</f>
        <v>41795911.700000003</v>
      </c>
      <c r="F67" s="137"/>
    </row>
    <row r="68" spans="1:6" ht="15" customHeight="1" x14ac:dyDescent="0.3">
      <c r="A68" s="7"/>
      <c r="B68" s="79"/>
      <c r="C68" s="8"/>
      <c r="D68" s="8"/>
      <c r="E68" s="21"/>
      <c r="F68" s="137"/>
    </row>
    <row r="69" spans="1:6" x14ac:dyDescent="0.3">
      <c r="A69" s="624" t="s">
        <v>297</v>
      </c>
      <c r="B69" s="624"/>
      <c r="C69" s="50">
        <f>+SUM(C70:C78)</f>
        <v>0</v>
      </c>
      <c r="D69" s="50">
        <f t="shared" ref="D69" si="6">+SUM(D70:D78)</f>
        <v>41795911.700000003</v>
      </c>
      <c r="E69" s="50">
        <f>+SUM(E70:E78)</f>
        <v>41795911.700000003</v>
      </c>
      <c r="F69" s="137"/>
    </row>
    <row r="70" spans="1:6" x14ac:dyDescent="0.3">
      <c r="A70" s="145">
        <v>0</v>
      </c>
      <c r="B70" s="144" t="s">
        <v>219</v>
      </c>
      <c r="C70" s="40">
        <f>+'1T'!F117</f>
        <v>0</v>
      </c>
      <c r="D70" s="40">
        <f>+'2T'!F116</f>
        <v>0</v>
      </c>
      <c r="E70" s="138">
        <f>+C70+D70</f>
        <v>0</v>
      </c>
      <c r="F70" s="137"/>
    </row>
    <row r="71" spans="1:6" x14ac:dyDescent="0.3">
      <c r="A71" s="145">
        <v>1</v>
      </c>
      <c r="B71" s="144" t="s">
        <v>2</v>
      </c>
      <c r="C71" s="40">
        <f>+'1T'!F118</f>
        <v>0</v>
      </c>
      <c r="D71" s="40">
        <f>+'2T'!F117</f>
        <v>0</v>
      </c>
      <c r="E71" s="138">
        <f t="shared" ref="E71:E79" si="7">+C71+D71</f>
        <v>0</v>
      </c>
      <c r="F71" s="137"/>
    </row>
    <row r="72" spans="1:6" x14ac:dyDescent="0.3">
      <c r="A72" s="145">
        <v>2</v>
      </c>
      <c r="B72" s="144" t="s">
        <v>220</v>
      </c>
      <c r="C72" s="40">
        <f>+'1T'!F119</f>
        <v>0</v>
      </c>
      <c r="D72" s="40">
        <f>+'2T'!F118</f>
        <v>0</v>
      </c>
      <c r="E72" s="138">
        <f t="shared" si="7"/>
        <v>0</v>
      </c>
      <c r="F72" s="137"/>
    </row>
    <row r="73" spans="1:6" x14ac:dyDescent="0.3">
      <c r="A73" s="145">
        <v>3</v>
      </c>
      <c r="B73" s="144" t="s">
        <v>221</v>
      </c>
      <c r="C73" s="40">
        <f>+'1T'!F120</f>
        <v>0</v>
      </c>
      <c r="D73" s="40">
        <f>+'2T'!F119</f>
        <v>0</v>
      </c>
      <c r="E73" s="138">
        <f t="shared" si="7"/>
        <v>0</v>
      </c>
      <c r="F73" s="137"/>
    </row>
    <row r="74" spans="1:6" x14ac:dyDescent="0.3">
      <c r="A74" s="145">
        <v>4</v>
      </c>
      <c r="B74" s="144" t="s">
        <v>222</v>
      </c>
      <c r="C74" s="40">
        <f>+'1T'!F121</f>
        <v>0</v>
      </c>
      <c r="D74" s="40">
        <f>+'2T'!F120</f>
        <v>0</v>
      </c>
      <c r="E74" s="138">
        <f t="shared" si="7"/>
        <v>0</v>
      </c>
      <c r="F74" s="137"/>
    </row>
    <row r="75" spans="1:6" x14ac:dyDescent="0.3">
      <c r="A75" s="145">
        <v>5</v>
      </c>
      <c r="B75" s="144" t="s">
        <v>223</v>
      </c>
      <c r="C75" s="40">
        <f>+'1T'!F122</f>
        <v>0</v>
      </c>
      <c r="D75" s="40">
        <f>+'2T'!F121</f>
        <v>41795911.700000003</v>
      </c>
      <c r="E75" s="138">
        <f t="shared" si="7"/>
        <v>41795911.700000003</v>
      </c>
      <c r="F75" s="137"/>
    </row>
    <row r="76" spans="1:6" x14ac:dyDescent="0.3">
      <c r="A76" s="145">
        <v>6</v>
      </c>
      <c r="B76" s="144" t="s">
        <v>1</v>
      </c>
      <c r="C76" s="40">
        <f>+'1T'!F123</f>
        <v>0</v>
      </c>
      <c r="D76" s="40">
        <f>+'2T'!F122</f>
        <v>0</v>
      </c>
      <c r="E76" s="138">
        <f>+C76+D76</f>
        <v>0</v>
      </c>
      <c r="F76" s="137"/>
    </row>
    <row r="77" spans="1:6" x14ac:dyDescent="0.3">
      <c r="A77" s="145">
        <v>7</v>
      </c>
      <c r="B77" s="144" t="s">
        <v>0</v>
      </c>
      <c r="C77" s="40">
        <f>+'1T'!F124</f>
        <v>0</v>
      </c>
      <c r="D77" s="40">
        <f>+'2T'!F123</f>
        <v>0</v>
      </c>
      <c r="E77" s="138">
        <f t="shared" si="7"/>
        <v>0</v>
      </c>
      <c r="F77" s="137"/>
    </row>
    <row r="78" spans="1:6" x14ac:dyDescent="0.3">
      <c r="A78" s="145">
        <v>8</v>
      </c>
      <c r="B78" s="144" t="s">
        <v>224</v>
      </c>
      <c r="C78" s="40">
        <f>+'1T'!F125</f>
        <v>0</v>
      </c>
      <c r="D78" s="40">
        <f>+'2T'!F124</f>
        <v>0</v>
      </c>
      <c r="E78" s="138">
        <f t="shared" si="7"/>
        <v>0</v>
      </c>
      <c r="F78" s="137"/>
    </row>
    <row r="79" spans="1:6" ht="15" customHeight="1" x14ac:dyDescent="0.3">
      <c r="A79" s="145">
        <v>9</v>
      </c>
      <c r="B79" s="144" t="s">
        <v>225</v>
      </c>
      <c r="C79" s="40">
        <f>+'1T'!F126</f>
        <v>0</v>
      </c>
      <c r="D79" s="40">
        <f>+'2T'!F125</f>
        <v>0</v>
      </c>
      <c r="E79" s="138">
        <f t="shared" si="7"/>
        <v>0</v>
      </c>
      <c r="F79" s="137"/>
    </row>
    <row r="80" spans="1:6" ht="9.9" customHeight="1" x14ac:dyDescent="0.3">
      <c r="A80" s="145"/>
      <c r="B80" s="144"/>
      <c r="C80" s="40"/>
      <c r="D80" s="40"/>
      <c r="E80" s="138"/>
      <c r="F80" s="137"/>
    </row>
    <row r="81" spans="1:6" ht="17.25" customHeight="1" x14ac:dyDescent="0.3">
      <c r="A81" s="624" t="s">
        <v>298</v>
      </c>
      <c r="B81" s="624"/>
      <c r="C81" s="50">
        <f t="shared" ref="C81:E82" si="8">+C82</f>
        <v>0</v>
      </c>
      <c r="D81" s="50">
        <f t="shared" si="8"/>
        <v>0</v>
      </c>
      <c r="E81" s="50">
        <f t="shared" si="8"/>
        <v>0</v>
      </c>
      <c r="F81" s="137"/>
    </row>
    <row r="82" spans="1:6" x14ac:dyDescent="0.3">
      <c r="A82" s="145">
        <v>6</v>
      </c>
      <c r="B82" s="144" t="s">
        <v>1</v>
      </c>
      <c r="C82" s="146">
        <f t="shared" si="8"/>
        <v>0</v>
      </c>
      <c r="D82" s="146">
        <f t="shared" si="8"/>
        <v>0</v>
      </c>
      <c r="E82" s="146">
        <f t="shared" si="8"/>
        <v>0</v>
      </c>
      <c r="F82" s="137"/>
    </row>
    <row r="83" spans="1:6" x14ac:dyDescent="0.3">
      <c r="A83" s="367" t="s">
        <v>227</v>
      </c>
      <c r="B83" s="368" t="s">
        <v>228</v>
      </c>
      <c r="C83" s="359">
        <f>+'1T'!F131</f>
        <v>0</v>
      </c>
      <c r="D83" s="359">
        <f>+'2T'!F129</f>
        <v>0</v>
      </c>
      <c r="E83" s="359">
        <f>+C83+D83</f>
        <v>0</v>
      </c>
      <c r="F83" s="137"/>
    </row>
    <row r="84" spans="1:6" ht="16.5" customHeight="1" x14ac:dyDescent="0.3">
      <c r="A84" s="648" t="s">
        <v>229</v>
      </c>
      <c r="B84" s="648"/>
      <c r="C84" s="648"/>
      <c r="D84" s="648"/>
      <c r="E84" s="648"/>
      <c r="F84" s="137"/>
    </row>
    <row r="85" spans="1:6" x14ac:dyDescent="0.3">
      <c r="A85" s="649" t="s">
        <v>316</v>
      </c>
      <c r="B85" s="649"/>
      <c r="C85" s="649"/>
      <c r="D85" s="649"/>
      <c r="E85" s="649"/>
      <c r="F85" s="137"/>
    </row>
    <row r="86" spans="1:6" ht="50.1" customHeight="1" x14ac:dyDescent="0.3">
      <c r="A86" s="650" t="s">
        <v>319</v>
      </c>
      <c r="B86" s="651"/>
      <c r="C86" s="651"/>
      <c r="D86" s="651"/>
      <c r="E86" s="652"/>
    </row>
    <row r="87" spans="1:6" ht="9.9" customHeight="1" x14ac:dyDescent="0.3">
      <c r="A87" s="140"/>
      <c r="B87" s="140"/>
      <c r="C87" s="140"/>
      <c r="D87" s="140"/>
      <c r="E87" s="140"/>
    </row>
    <row r="88" spans="1:6" x14ac:dyDescent="0.3">
      <c r="A88" s="642" t="s">
        <v>232</v>
      </c>
      <c r="B88" s="642"/>
      <c r="C88" s="642"/>
      <c r="D88" s="642"/>
      <c r="E88" s="642"/>
      <c r="F88" s="147"/>
    </row>
    <row r="89" spans="1:6" x14ac:dyDescent="0.3">
      <c r="A89" s="642" t="s">
        <v>233</v>
      </c>
      <c r="B89" s="642"/>
      <c r="C89" s="642"/>
      <c r="D89" s="642"/>
      <c r="E89" s="642"/>
      <c r="F89" s="147"/>
    </row>
    <row r="90" spans="1:6" x14ac:dyDescent="0.3">
      <c r="A90" s="642" t="s">
        <v>173</v>
      </c>
      <c r="B90" s="642"/>
      <c r="C90" s="642"/>
      <c r="D90" s="642"/>
      <c r="E90" s="642"/>
      <c r="F90" s="147"/>
    </row>
    <row r="91" spans="1:6" ht="18" customHeight="1" x14ac:dyDescent="0.3">
      <c r="A91" s="48" t="s">
        <v>234</v>
      </c>
      <c r="B91" s="48" t="s">
        <v>250</v>
      </c>
      <c r="C91" s="48" t="s">
        <v>302</v>
      </c>
      <c r="D91" s="48" t="s">
        <v>309</v>
      </c>
      <c r="E91" s="148"/>
      <c r="F91" s="149"/>
    </row>
    <row r="92" spans="1:6" x14ac:dyDescent="0.3">
      <c r="A92" s="65" t="s">
        <v>235</v>
      </c>
      <c r="B92" s="150">
        <v>0</v>
      </c>
      <c r="C92" s="150">
        <f>+B96</f>
        <v>103490237.42999999</v>
      </c>
      <c r="D92" s="150">
        <v>0</v>
      </c>
      <c r="E92" s="148"/>
      <c r="F92" s="151"/>
    </row>
    <row r="93" spans="1:6" x14ac:dyDescent="0.3">
      <c r="A93" s="65" t="s">
        <v>236</v>
      </c>
      <c r="B93" s="150">
        <f>+'1T'!E142</f>
        <v>103490237.42999999</v>
      </c>
      <c r="C93" s="150">
        <f>+'2T'!E140</f>
        <v>103490237.56999999</v>
      </c>
      <c r="D93" s="150">
        <f>+B93+C93</f>
        <v>206980475</v>
      </c>
      <c r="E93" s="148"/>
      <c r="F93" s="149"/>
    </row>
    <row r="94" spans="1:6" x14ac:dyDescent="0.3">
      <c r="A94" s="65" t="s">
        <v>237</v>
      </c>
      <c r="B94" s="150">
        <f>+B92+B93</f>
        <v>103490237.42999999</v>
      </c>
      <c r="C94" s="150">
        <f>+C92+C93</f>
        <v>206980475</v>
      </c>
      <c r="D94" s="150">
        <f>+D92+D93</f>
        <v>206980475</v>
      </c>
      <c r="E94" s="148"/>
      <c r="F94" s="149"/>
    </row>
    <row r="95" spans="1:6" x14ac:dyDescent="0.3">
      <c r="A95" s="65" t="s">
        <v>238</v>
      </c>
      <c r="B95" s="150">
        <f>+'1T'!E144</f>
        <v>0</v>
      </c>
      <c r="C95" s="150">
        <f>+'2T'!E142</f>
        <v>41795911.700000003</v>
      </c>
      <c r="D95" s="150">
        <f>+B95+C95</f>
        <v>41795911.700000003</v>
      </c>
      <c r="E95" s="148"/>
      <c r="F95" s="151"/>
    </row>
    <row r="96" spans="1:6" x14ac:dyDescent="0.3">
      <c r="A96" s="65" t="s">
        <v>239</v>
      </c>
      <c r="B96" s="150">
        <f>+B94-B95</f>
        <v>103490237.42999999</v>
      </c>
      <c r="C96" s="150">
        <f>+C94-C95</f>
        <v>165184563.30000001</v>
      </c>
      <c r="D96" s="150">
        <f>+D94-D95</f>
        <v>165184563.30000001</v>
      </c>
      <c r="E96" s="148"/>
      <c r="F96" s="151"/>
    </row>
    <row r="97" spans="1:6" ht="18" customHeight="1" x14ac:dyDescent="0.3">
      <c r="A97" s="654" t="s">
        <v>316</v>
      </c>
      <c r="B97" s="654"/>
      <c r="C97" s="654"/>
      <c r="D97" s="654"/>
      <c r="E97" s="137"/>
      <c r="F97" s="16"/>
    </row>
    <row r="98" spans="1:6" x14ac:dyDescent="0.3">
      <c r="A98" s="140"/>
      <c r="B98" s="140"/>
      <c r="C98" s="140"/>
      <c r="D98" s="140"/>
      <c r="E98" s="137"/>
      <c r="F98" s="137"/>
    </row>
    <row r="99" spans="1:6" x14ac:dyDescent="0.3">
      <c r="A99" s="642" t="s">
        <v>248</v>
      </c>
      <c r="B99" s="642"/>
      <c r="C99" s="642"/>
      <c r="D99" s="642"/>
      <c r="F99" s="141"/>
    </row>
    <row r="100" spans="1:6" ht="17.25" customHeight="1" x14ac:dyDescent="0.3">
      <c r="A100" s="647" t="s">
        <v>249</v>
      </c>
      <c r="B100" s="647"/>
      <c r="C100" s="647"/>
      <c r="D100" s="647"/>
      <c r="F100" s="141"/>
    </row>
    <row r="101" spans="1:6" x14ac:dyDescent="0.3">
      <c r="A101" s="642" t="s">
        <v>173</v>
      </c>
      <c r="B101" s="642"/>
      <c r="C101" s="642"/>
      <c r="D101" s="642"/>
      <c r="F101" s="141"/>
    </row>
    <row r="102" spans="1:6" x14ac:dyDescent="0.3">
      <c r="A102" s="105" t="s">
        <v>234</v>
      </c>
      <c r="B102" s="105"/>
      <c r="C102" s="105" t="s">
        <v>250</v>
      </c>
      <c r="D102" s="105" t="s">
        <v>302</v>
      </c>
      <c r="F102" s="141"/>
    </row>
    <row r="103" spans="1:6" x14ac:dyDescent="0.3">
      <c r="A103" s="163" t="s">
        <v>251</v>
      </c>
      <c r="B103" s="163"/>
      <c r="C103" s="93"/>
      <c r="D103" s="93"/>
      <c r="F103" s="141"/>
    </row>
    <row r="104" spans="1:6" x14ac:dyDescent="0.3">
      <c r="A104" s="65" t="s">
        <v>252</v>
      </c>
      <c r="C104" s="97">
        <f>+'1T'!D161</f>
        <v>0</v>
      </c>
      <c r="D104" s="97">
        <f>+'2T'!D159</f>
        <v>0</v>
      </c>
      <c r="F104" s="141"/>
    </row>
    <row r="105" spans="1:6" x14ac:dyDescent="0.3">
      <c r="A105" s="65" t="s">
        <v>253</v>
      </c>
      <c r="C105" s="97">
        <f>+'1T'!D162</f>
        <v>0</v>
      </c>
      <c r="D105" s="97">
        <f>+'2T'!D160</f>
        <v>0</v>
      </c>
      <c r="F105" s="141"/>
    </row>
    <row r="106" spans="1:6" x14ac:dyDescent="0.3">
      <c r="A106" s="124" t="s">
        <v>138</v>
      </c>
      <c r="B106" s="124"/>
      <c r="C106" s="152">
        <f>+C104+C105</f>
        <v>0</v>
      </c>
      <c r="D106" s="152">
        <f>+D104+D105</f>
        <v>0</v>
      </c>
      <c r="F106" s="141"/>
    </row>
    <row r="107" spans="1:6" x14ac:dyDescent="0.3">
      <c r="A107" s="65"/>
      <c r="C107" s="97"/>
      <c r="D107" s="97"/>
      <c r="F107" s="141"/>
    </row>
    <row r="108" spans="1:6" x14ac:dyDescent="0.3">
      <c r="A108" s="163" t="s">
        <v>254</v>
      </c>
      <c r="B108" s="163"/>
      <c r="C108" s="93" t="s">
        <v>250</v>
      </c>
      <c r="D108" s="93" t="s">
        <v>302</v>
      </c>
      <c r="F108" s="141"/>
    </row>
    <row r="109" spans="1:6" x14ac:dyDescent="0.3">
      <c r="A109" s="65" t="s">
        <v>252</v>
      </c>
      <c r="C109" s="97">
        <f>+'1T'!D166</f>
        <v>0</v>
      </c>
      <c r="D109" s="97">
        <f>+'2T'!D164</f>
        <v>0</v>
      </c>
      <c r="F109" s="141"/>
    </row>
    <row r="110" spans="1:6" x14ac:dyDescent="0.3">
      <c r="A110" s="65" t="s">
        <v>255</v>
      </c>
      <c r="C110" s="97">
        <f>+'1T'!D167</f>
        <v>0</v>
      </c>
      <c r="D110" s="97">
        <f>+'2T'!D165</f>
        <v>0</v>
      </c>
      <c r="F110" s="153"/>
    </row>
    <row r="111" spans="1:6" x14ac:dyDescent="0.3">
      <c r="A111" s="124" t="s">
        <v>256</v>
      </c>
      <c r="B111" s="124"/>
      <c r="C111" s="152">
        <f>+C109+C110</f>
        <v>0</v>
      </c>
      <c r="D111" s="152">
        <f>+D109+D110</f>
        <v>0</v>
      </c>
      <c r="F111" s="151"/>
    </row>
    <row r="112" spans="1:6" x14ac:dyDescent="0.3">
      <c r="A112" s="65"/>
      <c r="C112" s="150"/>
      <c r="D112" s="150"/>
      <c r="F112" s="151"/>
    </row>
    <row r="113" spans="1:6" x14ac:dyDescent="0.3">
      <c r="A113" s="163" t="s">
        <v>257</v>
      </c>
      <c r="B113" s="163"/>
      <c r="C113" s="93" t="s">
        <v>250</v>
      </c>
      <c r="D113" s="93" t="s">
        <v>302</v>
      </c>
      <c r="F113" s="151"/>
    </row>
    <row r="114" spans="1:6" x14ac:dyDescent="0.3">
      <c r="A114" s="65" t="s">
        <v>252</v>
      </c>
      <c r="C114" s="97">
        <f>+'1T'!D171</f>
        <v>0</v>
      </c>
      <c r="D114" s="97">
        <f>+'2T'!D169</f>
        <v>0</v>
      </c>
      <c r="F114" s="151"/>
    </row>
    <row r="115" spans="1:6" x14ac:dyDescent="0.3">
      <c r="A115" s="65" t="s">
        <v>253</v>
      </c>
      <c r="C115" s="97">
        <f>+'1T'!D172</f>
        <v>0</v>
      </c>
      <c r="D115" s="97">
        <f>+'2T'!D170</f>
        <v>0</v>
      </c>
      <c r="F115" s="151"/>
    </row>
    <row r="116" spans="1:6" x14ac:dyDescent="0.3">
      <c r="A116" s="124" t="s">
        <v>258</v>
      </c>
      <c r="B116" s="124"/>
      <c r="C116" s="154">
        <f>+C114+C115</f>
        <v>0</v>
      </c>
      <c r="D116" s="154">
        <f>+D114+D115</f>
        <v>0</v>
      </c>
      <c r="F116" s="151"/>
    </row>
    <row r="117" spans="1:6" x14ac:dyDescent="0.3">
      <c r="A117" s="102" t="s">
        <v>259</v>
      </c>
      <c r="B117" s="77"/>
      <c r="C117" s="100"/>
      <c r="D117" s="139"/>
      <c r="F117" s="151"/>
    </row>
    <row r="119" spans="1:6" x14ac:dyDescent="0.3">
      <c r="A119" s="653" t="s">
        <v>108</v>
      </c>
      <c r="B119" s="653"/>
      <c r="C119" s="653"/>
      <c r="D119" s="653"/>
      <c r="E119" s="653"/>
      <c r="F119" s="653"/>
    </row>
  </sheetData>
  <sheetProtection algorithmName="SHA-512" hashValue="hpvRKYSiHq2gw0AfFMZXrgRg1K9y0MNz77OZv8CDQsPsnaVfGUvS6IBIS8JOFjpuu5RfG61A2J6x0ow+/gsXoA==" saltValue="7gWWQuq0pXRNTltQvK618A==" spinCount="100000" sheet="1" objects="1" scenarios="1" formatCells="0" formatColumns="0" formatRows="0" insertColumns="0" insertRows="0" deleteColumns="0" deleteRows="0"/>
  <mergeCells count="35">
    <mergeCell ref="C5:E5"/>
    <mergeCell ref="C6:E6"/>
    <mergeCell ref="C7:E7"/>
    <mergeCell ref="A1:F2"/>
    <mergeCell ref="A3:E3"/>
    <mergeCell ref="A11:E11"/>
    <mergeCell ref="A12:E12"/>
    <mergeCell ref="A81:B81"/>
    <mergeCell ref="A9:E9"/>
    <mergeCell ref="A69:B69"/>
    <mergeCell ref="A41:E41"/>
    <mergeCell ref="A59:E59"/>
    <mergeCell ref="A60:E60"/>
    <mergeCell ref="A44:E44"/>
    <mergeCell ref="A43:E43"/>
    <mergeCell ref="A45:E45"/>
    <mergeCell ref="A49:B49"/>
    <mergeCell ref="A119:F119"/>
    <mergeCell ref="A99:D99"/>
    <mergeCell ref="A100:D100"/>
    <mergeCell ref="A101:D101"/>
    <mergeCell ref="A97:D97"/>
    <mergeCell ref="A88:E88"/>
    <mergeCell ref="A89:E89"/>
    <mergeCell ref="A90:E90"/>
    <mergeCell ref="A24:E24"/>
    <mergeCell ref="A38:D38"/>
    <mergeCell ref="A64:E64"/>
    <mergeCell ref="A63:E63"/>
    <mergeCell ref="A65:E65"/>
    <mergeCell ref="A26:D26"/>
    <mergeCell ref="A27:D27"/>
    <mergeCell ref="A84:E84"/>
    <mergeCell ref="A85:E85"/>
    <mergeCell ref="A86:E86"/>
  </mergeCells>
  <dataValidations count="7">
    <dataValidation allowBlank="1" showInputMessage="1" showErrorMessage="1" promptTitle="Advertencia" prompt="Se recomienda leer cuidadosamente las indicaciones dispuestas en la parte inferior de esta tabla. " sqref="A92" xr:uid="{09859F08-778B-4598-BDDA-80A4DD53EF8F}"/>
    <dataValidation allowBlank="1" showInputMessage="1" showErrorMessage="1" promptTitle="Advertencia" prompt="En este espacio se debe detallar el código correspondiente a la partida detallada y debe ser el código definido en el Clasificador de los Ingresos del Sector Público. " sqref="A70" xr:uid="{AD947173-A325-42CF-AFE7-A15AB1F6B3ED}"/>
    <dataValidation allowBlank="1" showInputMessage="1" showErrorMessage="1" promptTitle="Advertencia" prompt="El nombre de la partida debe ser de acuerdo al Clasificador de los Ingresos del Sector Público. " sqref="B70" xr:uid="{242FFEEF-1CDC-4E3D-813D-736B68F91C2A}"/>
    <dataValidation allowBlank="1" showInputMessage="1" showErrorMessage="1" promptTitle="Advertencia" prompt="Debe coincidir con el monto reportado en la Liquidación Prespuestaria 2023, caso contrario se debe justificar en el espacio de observaciones. " sqref="D112 C108 D107:D108" xr:uid="{76AEF9A3-5299-4D15-84FF-E473FCDCF70F}"/>
    <dataValidation allowBlank="1" showInputMessage="1" showErrorMessage="1" promptTitle="Recordatorio" prompt="El superávit libre debe ser reintegrado a más tardar el 31 de marzo,_x000a_de acuerdo al  Decreto Nº 43189-MTSS, artículo 66. " sqref="A105:A107 A109:A112 A114:A116" xr:uid="{706B3E1F-99AF-4633-A310-21BAF88EBA62}"/>
    <dataValidation allowBlank="1" showInputMessage="1" showErrorMessage="1" promptTitle="Advertencia" prompt="Esta tabla solo la deben completar la unidades ejecutoras que por Ley específica estén facultadas para estimar y re presupuestar superávits." sqref="A100" xr:uid="{87A2D66C-729D-4003-B172-A56D04E32B51}"/>
    <dataValidation allowBlank="1" showInputMessage="1" showErrorMessage="1" promptTitle="Advertencia" prompt="Esta tabla solo la deben completar la unidades ejecutoras que por Ley específica estén facultadas para estimar superávits." sqref="F108 D108" xr:uid="{F85F3EAE-D81C-4892-8F61-2994CABAE396}"/>
  </dataValidations>
  <pageMargins left="0.70866141732283472" right="0.70866141732283472" top="0.74803149606299213" bottom="0.74803149606299213" header="0.19685039370078741" footer="0.31496062992125984"/>
  <pageSetup scale="62" orientation="portrait" r:id="rId1"/>
  <headerFooter>
    <oddFooter>&amp;L&amp;"Palatino Linotype,Normal"&amp;K979797&amp;D&amp;C&amp;"Palatino Linotype,Normal"&amp;K979797Reporte ejecución programática y presupuestaria (I Semestre)&amp;R&amp;"Palatino Linotype,Normal"&amp;K979797&amp;P</oddFooter>
  </headerFooter>
  <rowBreaks count="1" manualBreakCount="1">
    <brk id="61" max="4" man="1"/>
  </rowBreaks>
  <ignoredErrors>
    <ignoredError sqref="D35" formula="1"/>
    <ignoredError sqref="C16:E19 C21:E22" unlocked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8631-8644-450F-80F5-FAD09F59A07E}">
  <sheetPr>
    <tabColor rgb="FF979797"/>
  </sheetPr>
  <dimension ref="A1:F210"/>
  <sheetViews>
    <sheetView showGridLines="0" zoomScale="80" zoomScaleNormal="80" zoomScaleSheetLayoutView="100" workbookViewId="0">
      <selection sqref="A1:F2"/>
    </sheetView>
  </sheetViews>
  <sheetFormatPr baseColWidth="10" defaultColWidth="11.44140625" defaultRowHeight="15.6" x14ac:dyDescent="0.3"/>
  <cols>
    <col min="1" max="1" width="38.6640625" style="13" customWidth="1"/>
    <col min="2" max="2" width="27.88671875" style="13" customWidth="1"/>
    <col min="3" max="5" width="21.6640625" style="13" customWidth="1"/>
    <col min="6" max="6" width="20.6640625" style="13" customWidth="1"/>
    <col min="7" max="16384" width="11.44140625" style="2"/>
  </cols>
  <sheetData>
    <row r="1" spans="1:6" s="1" customFormat="1" ht="21.9" customHeight="1" x14ac:dyDescent="0.25">
      <c r="A1" s="591" t="s">
        <v>109</v>
      </c>
      <c r="B1" s="591"/>
      <c r="C1" s="591"/>
      <c r="D1" s="591"/>
      <c r="E1" s="591"/>
      <c r="F1" s="591"/>
    </row>
    <row r="2" spans="1:6" s="1" customFormat="1" ht="21.9" customHeight="1" x14ac:dyDescent="0.25">
      <c r="A2" s="591"/>
      <c r="B2" s="591"/>
      <c r="C2" s="591"/>
      <c r="D2" s="591"/>
      <c r="E2" s="591"/>
      <c r="F2" s="591"/>
    </row>
    <row r="3" spans="1:6" s="1" customFormat="1" ht="17.399999999999999" x14ac:dyDescent="0.25">
      <c r="A3" s="601" t="s">
        <v>320</v>
      </c>
      <c r="B3" s="601"/>
      <c r="C3" s="601"/>
      <c r="D3" s="601"/>
      <c r="E3" s="601"/>
      <c r="F3" s="601"/>
    </row>
    <row r="4" spans="1:6" ht="15" customHeight="1" thickBot="1" x14ac:dyDescent="0.35">
      <c r="A4" s="14"/>
      <c r="B4" s="14"/>
      <c r="C4" s="14"/>
      <c r="D4" s="14"/>
      <c r="E4" s="14"/>
      <c r="F4" s="14"/>
    </row>
    <row r="5" spans="1:6" ht="18" customHeight="1" x14ac:dyDescent="0.3">
      <c r="A5" s="32"/>
      <c r="B5" s="80" t="s">
        <v>111</v>
      </c>
      <c r="C5" s="582" t="str">
        <f>+'1T'!C5</f>
        <v>Suministro de Agua Potable a las Comunidades Rurales</v>
      </c>
      <c r="D5" s="583"/>
      <c r="E5" s="584"/>
    </row>
    <row r="6" spans="1:6" ht="18" customHeight="1" x14ac:dyDescent="0.3">
      <c r="A6" s="33"/>
      <c r="B6" s="81" t="s">
        <v>112</v>
      </c>
      <c r="C6" s="585" t="str">
        <f>+'1T'!C6</f>
        <v>Instituto Costarricense de Acueductos y Alcantarillados (AyA)</v>
      </c>
      <c r="D6" s="586"/>
      <c r="E6" s="587"/>
      <c r="F6" s="3"/>
    </row>
    <row r="7" spans="1:6" ht="18" customHeight="1" thickBot="1" x14ac:dyDescent="0.35">
      <c r="A7" s="33"/>
      <c r="B7" s="83" t="s">
        <v>114</v>
      </c>
      <c r="C7" s="588" t="str">
        <f>+'1T'!C7</f>
        <v>Subgerencia de Gestión de Sistemas Delegados</v>
      </c>
      <c r="D7" s="589"/>
      <c r="E7" s="590"/>
      <c r="F7" s="3"/>
    </row>
    <row r="8" spans="1:6" ht="15" customHeight="1" x14ac:dyDescent="0.3">
      <c r="A8" s="4"/>
      <c r="B8" s="15"/>
      <c r="C8" s="15"/>
      <c r="D8" s="15"/>
      <c r="E8" s="15"/>
      <c r="F8" s="15"/>
    </row>
    <row r="9" spans="1:6" s="420" customFormat="1" ht="21.9" customHeight="1" x14ac:dyDescent="0.3">
      <c r="A9" s="655" t="s">
        <v>116</v>
      </c>
      <c r="B9" s="655"/>
      <c r="C9" s="655"/>
      <c r="D9" s="655"/>
      <c r="E9" s="655"/>
      <c r="F9" s="655"/>
    </row>
    <row r="10" spans="1:6" s="420" customFormat="1" ht="17.399999999999999" x14ac:dyDescent="0.3">
      <c r="A10" s="421"/>
      <c r="B10" s="421"/>
      <c r="C10" s="421"/>
      <c r="D10" s="421"/>
      <c r="E10" s="421"/>
      <c r="F10" s="421"/>
    </row>
    <row r="11" spans="1:6" s="383" customFormat="1" ht="50.25" customHeight="1" x14ac:dyDescent="0.3">
      <c r="A11" s="671" t="s">
        <v>117</v>
      </c>
      <c r="B11" s="671"/>
      <c r="C11" s="671"/>
      <c r="D11" s="671"/>
      <c r="E11" s="671"/>
      <c r="F11" s="671"/>
    </row>
    <row r="12" spans="1:6" s="420" customFormat="1" ht="17.399999999999999" x14ac:dyDescent="0.3">
      <c r="A12" s="421"/>
      <c r="B12" s="421"/>
      <c r="C12" s="421"/>
      <c r="D12" s="421"/>
      <c r="E12" s="421"/>
      <c r="F12" s="421"/>
    </row>
    <row r="13" spans="1:6" s="420" customFormat="1" ht="16.95" customHeight="1" x14ac:dyDescent="0.3">
      <c r="A13" s="630" t="s">
        <v>118</v>
      </c>
      <c r="B13" s="630"/>
      <c r="C13" s="630"/>
      <c r="D13" s="630"/>
      <c r="E13" s="630"/>
      <c r="F13" s="630"/>
    </row>
    <row r="14" spans="1:6" s="420" customFormat="1" ht="16.95" customHeight="1" x14ac:dyDescent="0.3">
      <c r="A14" s="630" t="s">
        <v>119</v>
      </c>
      <c r="B14" s="630"/>
      <c r="C14" s="630"/>
      <c r="D14" s="630"/>
      <c r="E14" s="630"/>
      <c r="F14" s="630"/>
    </row>
    <row r="15" spans="1:6" s="420" customFormat="1" ht="16.95" customHeight="1" x14ac:dyDescent="0.3">
      <c r="A15" s="407" t="s">
        <v>120</v>
      </c>
      <c r="B15" s="408" t="s">
        <v>121</v>
      </c>
      <c r="C15" s="408" t="s">
        <v>321</v>
      </c>
      <c r="D15" s="408" t="s">
        <v>322</v>
      </c>
      <c r="E15" s="408" t="s">
        <v>323</v>
      </c>
      <c r="F15" s="407" t="s">
        <v>324</v>
      </c>
    </row>
    <row r="16" spans="1:6" s="383" customFormat="1" ht="15" customHeight="1" x14ac:dyDescent="0.3">
      <c r="A16" s="299"/>
      <c r="B16" s="300"/>
      <c r="C16" s="307"/>
      <c r="D16" s="307"/>
      <c r="E16" s="307"/>
      <c r="F16" s="307"/>
    </row>
    <row r="17" spans="1:6" s="383" customFormat="1" ht="16.95" customHeight="1" x14ac:dyDescent="0.3">
      <c r="A17" s="301" t="s">
        <v>126</v>
      </c>
      <c r="B17" s="302"/>
      <c r="C17" s="387"/>
      <c r="D17" s="387"/>
      <c r="E17" s="387"/>
      <c r="F17" s="388"/>
    </row>
    <row r="18" spans="1:6" s="383" customFormat="1" ht="16.95" customHeight="1" x14ac:dyDescent="0.3">
      <c r="A18" s="304" t="s">
        <v>127</v>
      </c>
      <c r="B18" s="305" t="s">
        <v>128</v>
      </c>
      <c r="C18" s="270"/>
      <c r="D18" s="270"/>
      <c r="E18" s="270"/>
      <c r="F18" s="386">
        <f>+C18+D18+E18</f>
        <v>0</v>
      </c>
    </row>
    <row r="19" spans="1:6" s="383" customFormat="1" ht="16.95" customHeight="1" x14ac:dyDescent="0.3">
      <c r="A19" s="304"/>
      <c r="B19" s="305" t="s">
        <v>129</v>
      </c>
      <c r="C19" s="270"/>
      <c r="D19" s="270"/>
      <c r="E19" s="270"/>
      <c r="F19" s="386">
        <f>+C19+D19+E19</f>
        <v>0</v>
      </c>
    </row>
    <row r="20" spans="1:6" s="383" customFormat="1" ht="16.95" customHeight="1" x14ac:dyDescent="0.3">
      <c r="A20" s="308" t="s">
        <v>130</v>
      </c>
      <c r="B20" s="305" t="s">
        <v>128</v>
      </c>
      <c r="C20" s="271"/>
      <c r="D20" s="270"/>
      <c r="E20" s="270"/>
      <c r="F20" s="386">
        <f>+C20+D20+E20</f>
        <v>0</v>
      </c>
    </row>
    <row r="21" spans="1:6" s="383" customFormat="1" ht="16.95" customHeight="1" x14ac:dyDescent="0.3">
      <c r="A21" s="304"/>
      <c r="B21" s="305" t="s">
        <v>129</v>
      </c>
      <c r="C21" s="270"/>
      <c r="D21" s="270"/>
      <c r="E21" s="270"/>
      <c r="F21" s="386">
        <f>+C21+D21+E21</f>
        <v>0</v>
      </c>
    </row>
    <row r="22" spans="1:6" s="383" customFormat="1" ht="16.95" customHeight="1" x14ac:dyDescent="0.3">
      <c r="A22" s="301" t="s">
        <v>131</v>
      </c>
      <c r="B22" s="309"/>
      <c r="C22" s="387"/>
      <c r="D22" s="387"/>
      <c r="E22" s="387"/>
      <c r="F22" s="388"/>
    </row>
    <row r="23" spans="1:6" s="383" customFormat="1" ht="16.95" customHeight="1" x14ac:dyDescent="0.3">
      <c r="A23" s="308" t="s">
        <v>130</v>
      </c>
      <c r="B23" s="305" t="s">
        <v>128</v>
      </c>
      <c r="C23" s="270"/>
      <c r="D23" s="270"/>
      <c r="E23" s="270"/>
      <c r="F23" s="386">
        <f>+C23+D23+E23</f>
        <v>0</v>
      </c>
    </row>
    <row r="24" spans="1:6" s="383" customFormat="1" ht="16.95" customHeight="1" x14ac:dyDescent="0.3">
      <c r="A24" s="304"/>
      <c r="B24" s="305" t="s">
        <v>129</v>
      </c>
      <c r="C24" s="270"/>
      <c r="D24" s="270"/>
      <c r="E24" s="270"/>
      <c r="F24" s="386">
        <f>+C24+D24+E24</f>
        <v>0</v>
      </c>
    </row>
    <row r="25" spans="1:6" s="383" customFormat="1" x14ac:dyDescent="0.3">
      <c r="A25" s="311" t="s">
        <v>132</v>
      </c>
      <c r="B25" s="312" t="s">
        <v>152</v>
      </c>
      <c r="C25" s="409"/>
      <c r="D25" s="409"/>
      <c r="E25" s="409"/>
      <c r="F25" s="409"/>
    </row>
    <row r="26" spans="1:6" s="383" customFormat="1" ht="35.1" customHeight="1" x14ac:dyDescent="0.3">
      <c r="A26" s="574" t="s">
        <v>134</v>
      </c>
      <c r="B26" s="575"/>
      <c r="C26" s="575"/>
      <c r="D26" s="575"/>
      <c r="E26" s="575"/>
      <c r="F26" s="576"/>
    </row>
    <row r="27" spans="1:6" s="420" customFormat="1" ht="50.1" customHeight="1" x14ac:dyDescent="0.3">
      <c r="A27" s="564" t="s">
        <v>325</v>
      </c>
      <c r="B27" s="565"/>
      <c r="C27" s="565"/>
      <c r="D27" s="565"/>
      <c r="E27" s="565"/>
      <c r="F27" s="566"/>
    </row>
    <row r="28" spans="1:6" s="420" customFormat="1" x14ac:dyDescent="0.3">
      <c r="A28" s="393"/>
      <c r="B28" s="393"/>
      <c r="C28" s="393"/>
      <c r="D28" s="394"/>
      <c r="E28" s="394"/>
      <c r="F28" s="395"/>
    </row>
    <row r="29" spans="1:6" s="420" customFormat="1" ht="16.95" customHeight="1" x14ac:dyDescent="0.3">
      <c r="A29" s="630" t="s">
        <v>136</v>
      </c>
      <c r="B29" s="630"/>
      <c r="C29" s="630"/>
      <c r="D29" s="630"/>
      <c r="E29" s="630"/>
      <c r="F29" s="630"/>
    </row>
    <row r="30" spans="1:6" s="420" customFormat="1" ht="16.95" customHeight="1" x14ac:dyDescent="0.3">
      <c r="A30" s="672" t="s">
        <v>137</v>
      </c>
      <c r="B30" s="672"/>
      <c r="C30" s="672"/>
      <c r="D30" s="672"/>
      <c r="E30" s="672"/>
      <c r="F30" s="672"/>
    </row>
    <row r="31" spans="1:6" s="420" customFormat="1" ht="15" customHeight="1" x14ac:dyDescent="0.3">
      <c r="A31" s="634" t="s">
        <v>120</v>
      </c>
      <c r="B31" s="635"/>
      <c r="C31" s="408" t="s">
        <v>321</v>
      </c>
      <c r="D31" s="408" t="s">
        <v>322</v>
      </c>
      <c r="E31" s="408" t="s">
        <v>323</v>
      </c>
      <c r="F31" s="407" t="s">
        <v>324</v>
      </c>
    </row>
    <row r="32" spans="1:6" s="383" customFormat="1" ht="16.95" customHeight="1" x14ac:dyDescent="0.3">
      <c r="A32" s="631" t="s">
        <v>138</v>
      </c>
      <c r="B32" s="631"/>
      <c r="C32" s="320">
        <f>+C34+C37</f>
        <v>0</v>
      </c>
      <c r="D32" s="320">
        <f t="shared" ref="D32:F32" si="0">+D34+D37</f>
        <v>52735207.340000004</v>
      </c>
      <c r="E32" s="320">
        <f t="shared" si="0"/>
        <v>54689293.490000002</v>
      </c>
      <c r="F32" s="320">
        <f t="shared" si="0"/>
        <v>107424500.83000001</v>
      </c>
    </row>
    <row r="33" spans="1:6" s="383" customFormat="1" ht="15" customHeight="1" x14ac:dyDescent="0.3">
      <c r="A33" s="632"/>
      <c r="B33" s="632"/>
      <c r="C33" s="294"/>
      <c r="D33" s="294"/>
      <c r="E33" s="294"/>
      <c r="F33" s="294"/>
    </row>
    <row r="34" spans="1:6" s="383" customFormat="1" ht="16.95" customHeight="1" x14ac:dyDescent="0.3">
      <c r="A34" s="301" t="s">
        <v>126</v>
      </c>
      <c r="B34" s="302"/>
      <c r="C34" s="398">
        <f>+C35+C36</f>
        <v>0</v>
      </c>
      <c r="D34" s="398">
        <f t="shared" ref="D34:F34" si="1">+D35+D36</f>
        <v>0</v>
      </c>
      <c r="E34" s="398">
        <f t="shared" si="1"/>
        <v>0</v>
      </c>
      <c r="F34" s="399">
        <f t="shared" si="1"/>
        <v>0</v>
      </c>
    </row>
    <row r="35" spans="1:6" s="383" customFormat="1" ht="16.95" customHeight="1" x14ac:dyDescent="0.3">
      <c r="A35" s="633" t="s">
        <v>127</v>
      </c>
      <c r="B35" s="633"/>
      <c r="C35" s="186"/>
      <c r="D35" s="186"/>
      <c r="E35" s="186"/>
      <c r="F35" s="397">
        <f t="shared" ref="F35:F38" si="2">+C35+D35+E35</f>
        <v>0</v>
      </c>
    </row>
    <row r="36" spans="1:6" s="383" customFormat="1" ht="16.95" customHeight="1" x14ac:dyDescent="0.3">
      <c r="A36" s="633" t="s">
        <v>130</v>
      </c>
      <c r="B36" s="633"/>
      <c r="C36" s="269"/>
      <c r="D36" s="186"/>
      <c r="E36" s="186"/>
      <c r="F36" s="397">
        <f>+C36+D36+E36</f>
        <v>0</v>
      </c>
    </row>
    <row r="37" spans="1:6" s="383" customFormat="1" ht="16.95" customHeight="1" x14ac:dyDescent="0.3">
      <c r="A37" s="301" t="s">
        <v>131</v>
      </c>
      <c r="B37" s="309"/>
      <c r="C37" s="398">
        <f>+C38</f>
        <v>0</v>
      </c>
      <c r="D37" s="398">
        <f t="shared" ref="D37" si="3">+D38</f>
        <v>52735207.340000004</v>
      </c>
      <c r="E37" s="398">
        <f>+E38</f>
        <v>54689293.490000002</v>
      </c>
      <c r="F37" s="399">
        <f>+F38</f>
        <v>107424500.83000001</v>
      </c>
    </row>
    <row r="38" spans="1:6" s="383" customFormat="1" ht="16.95" customHeight="1" x14ac:dyDescent="0.3">
      <c r="A38" s="600" t="s">
        <v>130</v>
      </c>
      <c r="B38" s="600"/>
      <c r="C38" s="256">
        <v>0</v>
      </c>
      <c r="D38" s="256">
        <v>52735207.340000004</v>
      </c>
      <c r="E38" s="256">
        <v>54689293.490000002</v>
      </c>
      <c r="F38" s="400">
        <f t="shared" si="2"/>
        <v>107424500.83000001</v>
      </c>
    </row>
    <row r="39" spans="1:6" s="383" customFormat="1" ht="15" customHeight="1" x14ac:dyDescent="0.3">
      <c r="A39" s="311" t="s">
        <v>132</v>
      </c>
      <c r="B39" s="312" t="s">
        <v>152</v>
      </c>
      <c r="C39" s="409"/>
      <c r="D39" s="409"/>
      <c r="E39" s="409"/>
      <c r="F39" s="409"/>
    </row>
    <row r="40" spans="1:6" s="383" customFormat="1" ht="35.1" customHeight="1" x14ac:dyDescent="0.3">
      <c r="A40" s="574" t="s">
        <v>134</v>
      </c>
      <c r="B40" s="575"/>
      <c r="C40" s="575"/>
      <c r="D40" s="575"/>
      <c r="E40" s="575"/>
      <c r="F40" s="576"/>
    </row>
    <row r="41" spans="1:6" s="420" customFormat="1" ht="50.1" customHeight="1" x14ac:dyDescent="0.3">
      <c r="A41" s="564" t="s">
        <v>325</v>
      </c>
      <c r="B41" s="565"/>
      <c r="C41" s="565"/>
      <c r="D41" s="565"/>
      <c r="E41" s="565"/>
      <c r="F41" s="566"/>
    </row>
    <row r="42" spans="1:6" s="420" customFormat="1" ht="18" customHeight="1" x14ac:dyDescent="0.3">
      <c r="A42" s="383"/>
      <c r="B42" s="383"/>
      <c r="C42" s="383"/>
      <c r="D42" s="383"/>
      <c r="E42" s="383"/>
      <c r="F42" s="383"/>
    </row>
    <row r="43" spans="1:6" s="420" customFormat="1" ht="18" customHeight="1" x14ac:dyDescent="0.3">
      <c r="A43" s="578" t="s">
        <v>140</v>
      </c>
      <c r="B43" s="578"/>
      <c r="C43" s="578"/>
      <c r="D43" s="578"/>
      <c r="E43" s="578"/>
      <c r="F43" s="578"/>
    </row>
    <row r="44" spans="1:6" s="420" customFormat="1" ht="18" customHeight="1" x14ac:dyDescent="0.3">
      <c r="A44" s="673" t="s">
        <v>141</v>
      </c>
      <c r="B44" s="673"/>
      <c r="C44" s="673"/>
      <c r="D44" s="673"/>
      <c r="E44" s="673"/>
      <c r="F44" s="673"/>
    </row>
    <row r="45" spans="1:6" s="420" customFormat="1" x14ac:dyDescent="0.3">
      <c r="A45" s="570" t="s">
        <v>142</v>
      </c>
      <c r="B45" s="570"/>
      <c r="C45" s="298" t="s">
        <v>143</v>
      </c>
      <c r="D45" s="297" t="s">
        <v>144</v>
      </c>
      <c r="E45" s="401" t="s">
        <v>145</v>
      </c>
      <c r="F45" s="297" t="s">
        <v>146</v>
      </c>
    </row>
    <row r="46" spans="1:6" s="420" customFormat="1" ht="27.9" customHeight="1" x14ac:dyDescent="0.3">
      <c r="A46" s="572" t="s">
        <v>147</v>
      </c>
      <c r="B46" s="580"/>
      <c r="C46" s="265"/>
      <c r="D46" s="265"/>
      <c r="E46" s="257" t="s">
        <v>148</v>
      </c>
      <c r="F46" s="266"/>
    </row>
    <row r="47" spans="1:6" s="420" customFormat="1" ht="27.9" customHeight="1" x14ac:dyDescent="0.3">
      <c r="A47" s="572" t="s">
        <v>149</v>
      </c>
      <c r="B47" s="572"/>
      <c r="C47" s="265"/>
      <c r="D47" s="265"/>
      <c r="E47" s="265" t="s">
        <v>148</v>
      </c>
      <c r="F47" s="267"/>
    </row>
    <row r="48" spans="1:6" s="420" customFormat="1" ht="27.9" customHeight="1" x14ac:dyDescent="0.3">
      <c r="A48" s="637" t="s">
        <v>150</v>
      </c>
      <c r="B48" s="637"/>
      <c r="C48" s="265"/>
      <c r="D48" s="265"/>
      <c r="E48" s="265" t="s">
        <v>148</v>
      </c>
      <c r="F48" s="267"/>
    </row>
    <row r="49" spans="1:6" s="420" customFormat="1" ht="27.9" customHeight="1" x14ac:dyDescent="0.3">
      <c r="A49" s="638" t="s">
        <v>151</v>
      </c>
      <c r="B49" s="638"/>
      <c r="C49" s="265"/>
      <c r="D49" s="265"/>
      <c r="E49" s="265" t="s">
        <v>148</v>
      </c>
      <c r="F49" s="268"/>
    </row>
    <row r="50" spans="1:6" s="383" customFormat="1" ht="16.95" customHeight="1" x14ac:dyDescent="0.3">
      <c r="A50" s="311" t="s">
        <v>132</v>
      </c>
      <c r="B50" s="312" t="s">
        <v>152</v>
      </c>
      <c r="C50" s="313"/>
      <c r="D50" s="313"/>
      <c r="E50" s="313"/>
      <c r="F50" s="313"/>
    </row>
    <row r="51" spans="1:6" s="383" customFormat="1" ht="35.1" customHeight="1" x14ac:dyDescent="0.3">
      <c r="A51" s="574" t="s">
        <v>153</v>
      </c>
      <c r="B51" s="575"/>
      <c r="C51" s="575"/>
      <c r="D51" s="575"/>
      <c r="E51" s="575"/>
      <c r="F51" s="576"/>
    </row>
    <row r="52" spans="1:6" s="422" customFormat="1" ht="50.1" customHeight="1" x14ac:dyDescent="0.3">
      <c r="A52" s="573" t="s">
        <v>154</v>
      </c>
      <c r="B52" s="573"/>
      <c r="C52" s="573"/>
      <c r="D52" s="573"/>
      <c r="E52" s="573"/>
      <c r="F52" s="573"/>
    </row>
    <row r="53" spans="1:6" s="422" customFormat="1" ht="15" customHeight="1" x14ac:dyDescent="0.3">
      <c r="A53" s="403"/>
      <c r="B53" s="403"/>
      <c r="C53" s="403"/>
      <c r="D53" s="403"/>
      <c r="E53" s="403"/>
      <c r="F53" s="403"/>
    </row>
    <row r="54" spans="1:6" s="420" customFormat="1" x14ac:dyDescent="0.3">
      <c r="A54" s="578" t="s">
        <v>155</v>
      </c>
      <c r="B54" s="578"/>
      <c r="C54" s="578"/>
      <c r="D54" s="578"/>
      <c r="E54" s="578"/>
      <c r="F54" s="578"/>
    </row>
    <row r="55" spans="1:6" s="420" customFormat="1" x14ac:dyDescent="0.3">
      <c r="A55" s="674" t="s">
        <v>156</v>
      </c>
      <c r="B55" s="674"/>
      <c r="C55" s="674"/>
      <c r="D55" s="674"/>
      <c r="E55" s="674"/>
      <c r="F55" s="674"/>
    </row>
    <row r="56" spans="1:6" s="420" customFormat="1" ht="15" x14ac:dyDescent="0.3">
      <c r="A56" s="634" t="s">
        <v>142</v>
      </c>
      <c r="B56" s="634"/>
      <c r="C56" s="408" t="s">
        <v>143</v>
      </c>
      <c r="D56" s="407" t="s">
        <v>144</v>
      </c>
      <c r="E56" s="410" t="s">
        <v>157</v>
      </c>
      <c r="F56" s="407" t="s">
        <v>146</v>
      </c>
    </row>
    <row r="57" spans="1:6" s="420" customFormat="1" ht="27.9" customHeight="1" x14ac:dyDescent="0.3">
      <c r="A57" s="571" t="s">
        <v>158</v>
      </c>
      <c r="B57" s="571"/>
      <c r="C57" s="257"/>
      <c r="D57" s="257"/>
      <c r="E57" s="265" t="s">
        <v>148</v>
      </c>
      <c r="F57" s="259"/>
    </row>
    <row r="58" spans="1:6" s="420" customFormat="1" ht="27.9" customHeight="1" x14ac:dyDescent="0.3">
      <c r="A58" s="572" t="s">
        <v>159</v>
      </c>
      <c r="B58" s="572"/>
      <c r="C58" s="260"/>
      <c r="D58" s="260"/>
      <c r="E58" s="265" t="s">
        <v>148</v>
      </c>
      <c r="F58" s="262"/>
    </row>
    <row r="59" spans="1:6" s="404" customFormat="1" ht="30" customHeight="1" x14ac:dyDescent="0.3">
      <c r="A59" s="639" t="s">
        <v>160</v>
      </c>
      <c r="B59" s="639"/>
      <c r="C59" s="263"/>
      <c r="D59" s="263"/>
      <c r="E59" s="265" t="s">
        <v>148</v>
      </c>
      <c r="F59" s="262"/>
    </row>
    <row r="60" spans="1:6" s="383" customFormat="1" x14ac:dyDescent="0.3">
      <c r="A60" s="311" t="s">
        <v>132</v>
      </c>
      <c r="B60" s="312" t="s">
        <v>152</v>
      </c>
      <c r="C60" s="409"/>
      <c r="D60" s="409"/>
      <c r="E60" s="409"/>
      <c r="F60" s="409"/>
    </row>
    <row r="61" spans="1:6" s="383" customFormat="1" ht="35.1" customHeight="1" x14ac:dyDescent="0.3">
      <c r="A61" s="574" t="s">
        <v>161</v>
      </c>
      <c r="B61" s="575"/>
      <c r="C61" s="575"/>
      <c r="D61" s="575"/>
      <c r="E61" s="575"/>
      <c r="F61" s="576"/>
    </row>
    <row r="62" spans="1:6" s="420" customFormat="1" ht="50.1" customHeight="1" x14ac:dyDescent="0.3">
      <c r="A62" s="573" t="s">
        <v>162</v>
      </c>
      <c r="B62" s="573"/>
      <c r="C62" s="573"/>
      <c r="D62" s="573"/>
      <c r="E62" s="573"/>
      <c r="F62" s="573"/>
    </row>
    <row r="63" spans="1:6" s="420" customFormat="1" ht="9.9" customHeight="1" x14ac:dyDescent="0.3">
      <c r="A63" s="383"/>
      <c r="B63" s="383"/>
      <c r="C63" s="383"/>
      <c r="D63" s="383"/>
      <c r="E63" s="405"/>
      <c r="F63" s="383"/>
    </row>
    <row r="64" spans="1:6" s="420" customFormat="1" ht="39.9" customHeight="1" x14ac:dyDescent="0.3">
      <c r="A64" s="423" t="s">
        <v>163</v>
      </c>
      <c r="B64" s="535" t="s">
        <v>164</v>
      </c>
      <c r="C64" s="536"/>
      <c r="D64" s="607" t="s">
        <v>165</v>
      </c>
      <c r="E64" s="608"/>
      <c r="F64" s="609"/>
    </row>
    <row r="65" spans="1:6" s="420" customFormat="1" ht="39.9" customHeight="1" x14ac:dyDescent="0.3">
      <c r="A65" s="424" t="s">
        <v>166</v>
      </c>
      <c r="B65" s="535" t="s">
        <v>167</v>
      </c>
      <c r="C65" s="536"/>
      <c r="D65" s="610"/>
      <c r="E65" s="611"/>
      <c r="F65" s="612"/>
    </row>
    <row r="66" spans="1:6" s="420" customFormat="1" ht="39.9" customHeight="1" x14ac:dyDescent="0.3">
      <c r="A66" s="425" t="s">
        <v>168</v>
      </c>
      <c r="B66" s="535" t="s">
        <v>133</v>
      </c>
      <c r="C66" s="536"/>
      <c r="D66" s="613"/>
      <c r="E66" s="614"/>
      <c r="F66" s="615"/>
    </row>
    <row r="68" spans="1:6" ht="21.9" customHeight="1" x14ac:dyDescent="0.3">
      <c r="A68" s="629" t="s">
        <v>169</v>
      </c>
      <c r="B68" s="629"/>
      <c r="C68" s="629"/>
      <c r="D68" s="629"/>
      <c r="E68" s="629"/>
      <c r="F68" s="629"/>
    </row>
    <row r="69" spans="1:6" ht="9.9" customHeight="1" x14ac:dyDescent="0.3"/>
    <row r="70" spans="1:6" ht="84.9" customHeight="1" x14ac:dyDescent="0.3">
      <c r="A70" s="512" t="s">
        <v>289</v>
      </c>
      <c r="B70" s="512"/>
      <c r="C70" s="512"/>
      <c r="D70" s="512"/>
      <c r="E70" s="512"/>
      <c r="F70" s="512"/>
    </row>
    <row r="71" spans="1:6" ht="9.9" customHeight="1" x14ac:dyDescent="0.3"/>
    <row r="72" spans="1:6" ht="16.5" customHeight="1" x14ac:dyDescent="0.3">
      <c r="A72" s="524" t="s">
        <v>171</v>
      </c>
      <c r="B72" s="524"/>
      <c r="C72" s="524"/>
      <c r="D72" s="524"/>
      <c r="E72" s="524"/>
      <c r="F72" s="524"/>
    </row>
    <row r="73" spans="1:6" x14ac:dyDescent="0.3">
      <c r="A73" s="670" t="s">
        <v>290</v>
      </c>
      <c r="B73" s="670"/>
      <c r="C73" s="670"/>
      <c r="D73" s="670"/>
      <c r="E73" s="670"/>
      <c r="F73" s="670"/>
    </row>
    <row r="74" spans="1:6" x14ac:dyDescent="0.3">
      <c r="A74" s="524" t="s">
        <v>173</v>
      </c>
      <c r="B74" s="524"/>
      <c r="C74" s="524"/>
      <c r="D74" s="524"/>
      <c r="E74" s="524"/>
      <c r="F74" s="524"/>
    </row>
    <row r="75" spans="1:6" ht="30" x14ac:dyDescent="0.3">
      <c r="A75" s="41" t="s">
        <v>174</v>
      </c>
      <c r="B75" s="41" t="s">
        <v>291</v>
      </c>
      <c r="C75" s="41" t="s">
        <v>176</v>
      </c>
      <c r="D75" s="41" t="s">
        <v>177</v>
      </c>
      <c r="E75" s="41" t="s">
        <v>178</v>
      </c>
      <c r="F75" s="41" t="s">
        <v>326</v>
      </c>
    </row>
    <row r="76" spans="1:6" ht="18" customHeight="1" x14ac:dyDescent="0.3">
      <c r="A76" s="42" t="s">
        <v>138</v>
      </c>
      <c r="B76" s="412">
        <f>+SUM(B78:B84)</f>
        <v>413960949.80000001</v>
      </c>
      <c r="C76" s="281">
        <f>+SUM(C78:C84)</f>
        <v>100</v>
      </c>
      <c r="D76" s="44"/>
      <c r="E76" s="44"/>
      <c r="F76" s="44"/>
    </row>
    <row r="77" spans="1:6" ht="9.9" customHeight="1" x14ac:dyDescent="0.3">
      <c r="A77" s="11"/>
      <c r="B77" s="272"/>
      <c r="C77" s="31"/>
      <c r="D77" s="10"/>
      <c r="E77" s="10"/>
      <c r="F77" s="10"/>
    </row>
    <row r="78" spans="1:6" ht="18" customHeight="1" x14ac:dyDescent="0.3">
      <c r="A78" s="11" t="s">
        <v>180</v>
      </c>
      <c r="B78" s="272">
        <f>+'1T'!B79</f>
        <v>413960949.80000001</v>
      </c>
      <c r="C78" s="31">
        <f>+B78/$B$76*100</f>
        <v>100</v>
      </c>
      <c r="D78" s="275" t="str">
        <f>+'1T'!D79</f>
        <v>MTSS-DMT-OF-615-2023</v>
      </c>
      <c r="E78" s="275" t="str">
        <f>+'1T'!E79</f>
        <v>MTSS-DESAF-OF-994-223</v>
      </c>
      <c r="F78" s="275" t="str">
        <f>+'1T'!F79</f>
        <v>DFOE-SOS-0685</v>
      </c>
    </row>
    <row r="79" spans="1:6" ht="18" customHeight="1" x14ac:dyDescent="0.3">
      <c r="A79" s="107" t="s">
        <v>292</v>
      </c>
      <c r="B79" s="426">
        <f>+'1T'!B80</f>
        <v>0</v>
      </c>
      <c r="C79" s="348">
        <f>+B79/$B$76*100</f>
        <v>0</v>
      </c>
      <c r="D79" s="275">
        <f>+'1T'!D80</f>
        <v>0</v>
      </c>
      <c r="E79" s="275">
        <f>+'1T'!E80</f>
        <v>0</v>
      </c>
      <c r="F79" s="275">
        <f>+'1T'!F80</f>
        <v>0</v>
      </c>
    </row>
    <row r="80" spans="1:6" ht="18" customHeight="1" x14ac:dyDescent="0.3">
      <c r="A80" s="107" t="s">
        <v>185</v>
      </c>
      <c r="B80" s="426">
        <v>0</v>
      </c>
      <c r="C80" s="348">
        <f t="shared" ref="C80:C84" si="4">+B80/$B$76*100</f>
        <v>0</v>
      </c>
      <c r="D80" s="275"/>
      <c r="E80" s="275"/>
      <c r="F80" s="275"/>
    </row>
    <row r="81" spans="1:6" ht="18" customHeight="1" x14ac:dyDescent="0.3">
      <c r="A81" s="109" t="s">
        <v>186</v>
      </c>
      <c r="B81" s="273">
        <v>0</v>
      </c>
      <c r="C81" s="282">
        <f t="shared" si="4"/>
        <v>0</v>
      </c>
      <c r="D81" s="276"/>
      <c r="E81" s="276"/>
      <c r="F81" s="276"/>
    </row>
    <row r="82" spans="1:6" ht="18" customHeight="1" x14ac:dyDescent="0.3">
      <c r="A82" s="107" t="s">
        <v>187</v>
      </c>
      <c r="B82" s="426">
        <v>0</v>
      </c>
      <c r="C82" s="348">
        <f t="shared" si="4"/>
        <v>0</v>
      </c>
      <c r="D82" s="275"/>
      <c r="E82" s="275"/>
      <c r="F82" s="275"/>
    </row>
    <row r="83" spans="1:6" ht="18" customHeight="1" x14ac:dyDescent="0.3">
      <c r="A83" s="107" t="s">
        <v>188</v>
      </c>
      <c r="B83" s="426">
        <v>0</v>
      </c>
      <c r="C83" s="348">
        <f t="shared" si="4"/>
        <v>0</v>
      </c>
      <c r="D83" s="275"/>
      <c r="E83" s="275"/>
      <c r="F83" s="275"/>
    </row>
    <row r="84" spans="1:6" ht="18" customHeight="1" x14ac:dyDescent="0.3">
      <c r="A84" s="108" t="s">
        <v>189</v>
      </c>
      <c r="B84" s="426">
        <v>0</v>
      </c>
      <c r="C84" s="348">
        <f t="shared" si="4"/>
        <v>0</v>
      </c>
      <c r="D84" s="277"/>
      <c r="E84" s="277"/>
      <c r="F84" s="277"/>
    </row>
    <row r="85" spans="1:6" ht="15" customHeight="1" x14ac:dyDescent="0.3">
      <c r="A85" s="666" t="s">
        <v>259</v>
      </c>
      <c r="B85" s="666"/>
      <c r="C85" s="666"/>
      <c r="D85" s="666"/>
      <c r="E85" s="666"/>
      <c r="F85" s="666"/>
    </row>
    <row r="86" spans="1:6" ht="35.1" customHeight="1" x14ac:dyDescent="0.3">
      <c r="A86" s="640" t="s">
        <v>293</v>
      </c>
      <c r="B86" s="627"/>
      <c r="C86" s="627"/>
      <c r="D86" s="627"/>
      <c r="E86" s="627"/>
      <c r="F86" s="641"/>
    </row>
    <row r="87" spans="1:6" ht="50.1" customHeight="1" x14ac:dyDescent="0.3">
      <c r="A87" s="564" t="s">
        <v>192</v>
      </c>
      <c r="B87" s="565"/>
      <c r="C87" s="565"/>
      <c r="D87" s="565"/>
      <c r="E87" s="565"/>
      <c r="F87" s="566"/>
    </row>
    <row r="88" spans="1:6" ht="9.9" customHeight="1" x14ac:dyDescent="0.3">
      <c r="A88" s="11"/>
      <c r="B88" s="19"/>
      <c r="C88" s="10"/>
    </row>
    <row r="89" spans="1:6" x14ac:dyDescent="0.3">
      <c r="A89" s="524" t="s">
        <v>193</v>
      </c>
      <c r="B89" s="524"/>
      <c r="C89" s="524"/>
      <c r="D89" s="524"/>
      <c r="E89" s="524"/>
      <c r="F89" s="524"/>
    </row>
    <row r="90" spans="1:6" x14ac:dyDescent="0.3">
      <c r="A90" s="524" t="s">
        <v>194</v>
      </c>
      <c r="B90" s="524"/>
      <c r="C90" s="524"/>
      <c r="D90" s="524"/>
      <c r="E90" s="524"/>
      <c r="F90" s="524"/>
    </row>
    <row r="91" spans="1:6" x14ac:dyDescent="0.3">
      <c r="A91" s="524" t="s">
        <v>173</v>
      </c>
      <c r="B91" s="524"/>
      <c r="C91" s="524"/>
      <c r="D91" s="524"/>
      <c r="E91" s="524"/>
      <c r="F91" s="524"/>
    </row>
    <row r="92" spans="1:6" ht="36.75" customHeight="1" x14ac:dyDescent="0.3">
      <c r="A92" s="76" t="s">
        <v>195</v>
      </c>
      <c r="B92" s="76" t="s">
        <v>196</v>
      </c>
      <c r="C92" s="48" t="s">
        <v>321</v>
      </c>
      <c r="D92" s="48" t="s">
        <v>322</v>
      </c>
      <c r="E92" s="48" t="s">
        <v>323</v>
      </c>
      <c r="F92" s="48" t="s">
        <v>324</v>
      </c>
    </row>
    <row r="93" spans="1:6" x14ac:dyDescent="0.3">
      <c r="A93" s="42" t="s">
        <v>138</v>
      </c>
      <c r="B93" s="49"/>
      <c r="C93" s="43">
        <f>+C95</f>
        <v>34496747.5</v>
      </c>
      <c r="D93" s="43">
        <f>+D95</f>
        <v>34496747.5</v>
      </c>
      <c r="E93" s="43">
        <f>+E95</f>
        <v>34496747.5</v>
      </c>
      <c r="F93" s="43">
        <f>+F95</f>
        <v>103490242.5</v>
      </c>
    </row>
    <row r="94" spans="1:6" ht="9.9" customHeight="1" x14ac:dyDescent="0.3">
      <c r="A94" s="7"/>
      <c r="B94" s="20"/>
      <c r="C94" s="8"/>
      <c r="D94" s="8"/>
      <c r="E94" s="8"/>
      <c r="F94" s="21"/>
    </row>
    <row r="95" spans="1:6" x14ac:dyDescent="0.3">
      <c r="A95" s="624" t="s">
        <v>198</v>
      </c>
      <c r="B95" s="624"/>
      <c r="C95" s="50">
        <f>+C96+C100</f>
        <v>34496747.5</v>
      </c>
      <c r="D95" s="50">
        <f t="shared" ref="D95:E95" si="5">+D96+D100</f>
        <v>34496747.5</v>
      </c>
      <c r="E95" s="50">
        <f t="shared" si="5"/>
        <v>34496747.5</v>
      </c>
      <c r="F95" s="349">
        <f>+F96+F100</f>
        <v>103490242.5</v>
      </c>
    </row>
    <row r="96" spans="1:6" ht="17.100000000000001" customHeight="1" x14ac:dyDescent="0.3">
      <c r="A96" s="95" t="s">
        <v>199</v>
      </c>
      <c r="B96" s="106" t="s">
        <v>200</v>
      </c>
      <c r="C96" s="8">
        <f t="shared" ref="C96:E98" si="6">+C97</f>
        <v>0</v>
      </c>
      <c r="D96" s="8">
        <f t="shared" si="6"/>
        <v>0</v>
      </c>
      <c r="E96" s="8">
        <f t="shared" si="6"/>
        <v>0</v>
      </c>
      <c r="F96" s="350">
        <f>+C96+D96+E96</f>
        <v>0</v>
      </c>
    </row>
    <row r="97" spans="1:6" ht="17.100000000000001" customHeight="1" x14ac:dyDescent="0.3">
      <c r="A97" s="95" t="s">
        <v>201</v>
      </c>
      <c r="B97" s="106" t="s">
        <v>1</v>
      </c>
      <c r="C97" s="40">
        <f t="shared" si="6"/>
        <v>0</v>
      </c>
      <c r="D97" s="40">
        <f t="shared" si="6"/>
        <v>0</v>
      </c>
      <c r="E97" s="40">
        <f t="shared" si="6"/>
        <v>0</v>
      </c>
      <c r="F97" s="351">
        <f>+C97+D97+E97</f>
        <v>0</v>
      </c>
    </row>
    <row r="98" spans="1:6" ht="17.100000000000001" customHeight="1" x14ac:dyDescent="0.3">
      <c r="A98" s="95" t="s">
        <v>202</v>
      </c>
      <c r="B98" s="106" t="s">
        <v>203</v>
      </c>
      <c r="C98" s="146">
        <f t="shared" si="6"/>
        <v>0</v>
      </c>
      <c r="D98" s="146">
        <f t="shared" si="6"/>
        <v>0</v>
      </c>
      <c r="E98" s="146">
        <f t="shared" si="6"/>
        <v>0</v>
      </c>
      <c r="F98" s="352">
        <f>+C98+D98+E98</f>
        <v>0</v>
      </c>
    </row>
    <row r="99" spans="1:6" ht="17.100000000000001" customHeight="1" x14ac:dyDescent="0.3">
      <c r="A99" s="355" t="s">
        <v>204</v>
      </c>
      <c r="B99" s="356" t="s">
        <v>315</v>
      </c>
      <c r="C99" s="427">
        <v>0</v>
      </c>
      <c r="D99" s="427">
        <v>0</v>
      </c>
      <c r="E99" s="427">
        <v>0</v>
      </c>
      <c r="F99" s="357">
        <f t="shared" ref="F99:F103" si="7">+C99+D99+E99</f>
        <v>0</v>
      </c>
    </row>
    <row r="100" spans="1:6" ht="17.100000000000001" customHeight="1" x14ac:dyDescent="0.3">
      <c r="A100" s="94" t="s">
        <v>206</v>
      </c>
      <c r="B100" s="98" t="s">
        <v>207</v>
      </c>
      <c r="C100" s="353">
        <f>+C101</f>
        <v>34496747.5</v>
      </c>
      <c r="D100" s="353">
        <f t="shared" ref="D100:E102" si="8">+D101</f>
        <v>34496747.5</v>
      </c>
      <c r="E100" s="353">
        <f>+E101</f>
        <v>34496747.5</v>
      </c>
      <c r="F100" s="354">
        <f t="shared" si="7"/>
        <v>103490242.5</v>
      </c>
    </row>
    <row r="101" spans="1:6" ht="17.100000000000001" customHeight="1" x14ac:dyDescent="0.3">
      <c r="A101" s="94" t="s">
        <v>208</v>
      </c>
      <c r="B101" s="98" t="s">
        <v>0</v>
      </c>
      <c r="C101" s="146">
        <f>+C102</f>
        <v>34496747.5</v>
      </c>
      <c r="D101" s="146">
        <f t="shared" si="8"/>
        <v>34496747.5</v>
      </c>
      <c r="E101" s="146">
        <f t="shared" si="8"/>
        <v>34496747.5</v>
      </c>
      <c r="F101" s="352">
        <f t="shared" si="7"/>
        <v>103490242.5</v>
      </c>
    </row>
    <row r="102" spans="1:6" ht="17.100000000000001" customHeight="1" x14ac:dyDescent="0.3">
      <c r="A102" s="94" t="s">
        <v>209</v>
      </c>
      <c r="B102" s="98" t="s">
        <v>210</v>
      </c>
      <c r="C102" s="146">
        <f>+C103</f>
        <v>34496747.5</v>
      </c>
      <c r="D102" s="146">
        <f t="shared" si="8"/>
        <v>34496747.5</v>
      </c>
      <c r="E102" s="146">
        <f t="shared" si="8"/>
        <v>34496747.5</v>
      </c>
      <c r="F102" s="352">
        <f t="shared" si="7"/>
        <v>103490242.5</v>
      </c>
    </row>
    <row r="103" spans="1:6" ht="17.100000000000001" customHeight="1" x14ac:dyDescent="0.3">
      <c r="A103" s="358" t="s">
        <v>211</v>
      </c>
      <c r="B103" s="343" t="s">
        <v>212</v>
      </c>
      <c r="C103" s="344">
        <v>34496747.5</v>
      </c>
      <c r="D103" s="344">
        <v>34496747.5</v>
      </c>
      <c r="E103" s="344">
        <v>34496747.5</v>
      </c>
      <c r="F103" s="357">
        <f t="shared" si="7"/>
        <v>103490242.5</v>
      </c>
    </row>
    <row r="104" spans="1:6" ht="9.9" customHeight="1" x14ac:dyDescent="0.3">
      <c r="A104" s="64"/>
      <c r="B104" s="18"/>
      <c r="C104" s="24"/>
      <c r="D104" s="24"/>
      <c r="E104" s="24"/>
      <c r="F104" s="25"/>
    </row>
    <row r="105" spans="1:6" ht="13.8" x14ac:dyDescent="0.3">
      <c r="A105" s="666" t="s">
        <v>259</v>
      </c>
      <c r="B105" s="666"/>
      <c r="C105" s="666"/>
      <c r="D105" s="666"/>
      <c r="E105" s="666"/>
      <c r="F105" s="666"/>
    </row>
    <row r="106" spans="1:6" ht="35.1" customHeight="1" x14ac:dyDescent="0.3">
      <c r="A106" s="627" t="s">
        <v>295</v>
      </c>
      <c r="B106" s="627"/>
      <c r="C106" s="627"/>
      <c r="D106" s="627"/>
      <c r="E106" s="627"/>
      <c r="F106" s="627"/>
    </row>
    <row r="107" spans="1:6" ht="50.1" customHeight="1" x14ac:dyDescent="0.3">
      <c r="A107" s="561" t="s">
        <v>296</v>
      </c>
      <c r="B107" s="561"/>
      <c r="C107" s="561"/>
      <c r="D107" s="561"/>
      <c r="E107" s="561"/>
      <c r="F107" s="561"/>
    </row>
    <row r="108" spans="1:6" x14ac:dyDescent="0.3">
      <c r="A108" s="11"/>
      <c r="B108" s="19"/>
      <c r="C108" s="10"/>
    </row>
    <row r="109" spans="1:6" x14ac:dyDescent="0.3">
      <c r="A109" s="524" t="s">
        <v>215</v>
      </c>
      <c r="B109" s="524"/>
      <c r="C109" s="524"/>
      <c r="D109" s="524"/>
      <c r="E109" s="524"/>
      <c r="F109" s="524"/>
    </row>
    <row r="110" spans="1:6" x14ac:dyDescent="0.3">
      <c r="A110" s="667" t="s">
        <v>216</v>
      </c>
      <c r="B110" s="667"/>
      <c r="C110" s="667"/>
      <c r="D110" s="667"/>
      <c r="E110" s="667"/>
      <c r="F110" s="667"/>
    </row>
    <row r="111" spans="1:6" x14ac:dyDescent="0.3">
      <c r="A111" s="524" t="s">
        <v>173</v>
      </c>
      <c r="B111" s="524"/>
      <c r="C111" s="524"/>
      <c r="D111" s="524"/>
      <c r="E111" s="524"/>
      <c r="F111" s="524"/>
    </row>
    <row r="112" spans="1:6" ht="33" customHeight="1" x14ac:dyDescent="0.3">
      <c r="A112" s="76" t="s">
        <v>195</v>
      </c>
      <c r="B112" s="76" t="s">
        <v>217</v>
      </c>
      <c r="C112" s="48" t="s">
        <v>321</v>
      </c>
      <c r="D112" s="48" t="s">
        <v>322</v>
      </c>
      <c r="E112" s="48" t="s">
        <v>323</v>
      </c>
      <c r="F112" s="48" t="s">
        <v>324</v>
      </c>
    </row>
    <row r="113" spans="1:6" ht="15" customHeight="1" x14ac:dyDescent="0.3">
      <c r="A113" s="42" t="s">
        <v>138</v>
      </c>
      <c r="B113" s="49"/>
      <c r="C113" s="43">
        <f>+C115</f>
        <v>0</v>
      </c>
      <c r="D113" s="43">
        <f t="shared" ref="D113:E113" si="9">+D115</f>
        <v>52735207.340000004</v>
      </c>
      <c r="E113" s="43">
        <f t="shared" si="9"/>
        <v>54689293.490000002</v>
      </c>
      <c r="F113" s="43">
        <f>+F115</f>
        <v>107424500.83000001</v>
      </c>
    </row>
    <row r="114" spans="1:6" ht="9.9" customHeight="1" x14ac:dyDescent="0.3">
      <c r="A114" s="7"/>
      <c r="B114" s="20"/>
      <c r="C114" s="8"/>
      <c r="D114" s="8"/>
      <c r="E114" s="8"/>
      <c r="F114" s="21"/>
    </row>
    <row r="115" spans="1:6" x14ac:dyDescent="0.3">
      <c r="A115" s="624" t="s">
        <v>297</v>
      </c>
      <c r="B115" s="624"/>
      <c r="C115" s="50">
        <f>+SUM(C116:C125)</f>
        <v>0</v>
      </c>
      <c r="D115" s="50">
        <f>+SUM(D116:D125)</f>
        <v>52735207.340000004</v>
      </c>
      <c r="E115" s="50">
        <f>+SUM(E116:E125)</f>
        <v>54689293.490000002</v>
      </c>
      <c r="F115" s="50">
        <f>+SUM(F116:F125)</f>
        <v>107424500.83000001</v>
      </c>
    </row>
    <row r="116" spans="1:6" ht="17.100000000000001" customHeight="1" x14ac:dyDescent="0.3">
      <c r="A116" s="94">
        <v>0</v>
      </c>
      <c r="B116" s="98" t="s">
        <v>219</v>
      </c>
      <c r="C116" s="324">
        <v>0</v>
      </c>
      <c r="D116" s="324">
        <v>0</v>
      </c>
      <c r="E116" s="324">
        <v>0</v>
      </c>
      <c r="F116" s="278">
        <f>+C116+D116+E116</f>
        <v>0</v>
      </c>
    </row>
    <row r="117" spans="1:6" ht="17.100000000000001" customHeight="1" x14ac:dyDescent="0.3">
      <c r="A117" s="94">
        <v>1</v>
      </c>
      <c r="B117" s="98" t="s">
        <v>2</v>
      </c>
      <c r="C117" s="324">
        <v>0</v>
      </c>
      <c r="D117" s="325">
        <v>0</v>
      </c>
      <c r="E117" s="325">
        <v>0</v>
      </c>
      <c r="F117" s="278">
        <f t="shared" ref="F117:F125" si="10">+C117+D117+E117</f>
        <v>0</v>
      </c>
    </row>
    <row r="118" spans="1:6" ht="17.100000000000001" customHeight="1" x14ac:dyDescent="0.3">
      <c r="A118" s="94">
        <v>2</v>
      </c>
      <c r="B118" s="98" t="s">
        <v>220</v>
      </c>
      <c r="C118" s="324">
        <v>0</v>
      </c>
      <c r="D118" s="324">
        <v>0</v>
      </c>
      <c r="E118" s="324">
        <v>0</v>
      </c>
      <c r="F118" s="278">
        <f t="shared" si="10"/>
        <v>0</v>
      </c>
    </row>
    <row r="119" spans="1:6" ht="17.100000000000001" customHeight="1" x14ac:dyDescent="0.3">
      <c r="A119" s="94">
        <v>3</v>
      </c>
      <c r="B119" s="98" t="s">
        <v>221</v>
      </c>
      <c r="C119" s="324">
        <v>0</v>
      </c>
      <c r="D119" s="324">
        <v>0</v>
      </c>
      <c r="E119" s="324">
        <v>0</v>
      </c>
      <c r="F119" s="278">
        <f t="shared" si="10"/>
        <v>0</v>
      </c>
    </row>
    <row r="120" spans="1:6" ht="17.100000000000001" customHeight="1" x14ac:dyDescent="0.3">
      <c r="A120" s="94">
        <v>4</v>
      </c>
      <c r="B120" s="98" t="s">
        <v>222</v>
      </c>
      <c r="C120" s="324">
        <v>0</v>
      </c>
      <c r="D120" s="324">
        <v>0</v>
      </c>
      <c r="E120" s="324">
        <v>0</v>
      </c>
      <c r="F120" s="278">
        <f t="shared" si="10"/>
        <v>0</v>
      </c>
    </row>
    <row r="121" spans="1:6" ht="17.100000000000001" customHeight="1" x14ac:dyDescent="0.3">
      <c r="A121" s="94">
        <v>5</v>
      </c>
      <c r="B121" s="98" t="s">
        <v>223</v>
      </c>
      <c r="C121" s="428">
        <v>0</v>
      </c>
      <c r="D121" s="428">
        <v>52735207.340000004</v>
      </c>
      <c r="E121" s="428">
        <v>54689293.490000002</v>
      </c>
      <c r="F121" s="278">
        <f t="shared" si="10"/>
        <v>107424500.83000001</v>
      </c>
    </row>
    <row r="122" spans="1:6" ht="17.100000000000001" customHeight="1" x14ac:dyDescent="0.3">
      <c r="A122" s="94">
        <v>6</v>
      </c>
      <c r="B122" s="98" t="s">
        <v>1</v>
      </c>
      <c r="C122" s="428">
        <v>0</v>
      </c>
      <c r="D122" s="428">
        <v>0</v>
      </c>
      <c r="E122" s="428">
        <v>0</v>
      </c>
      <c r="F122" s="278">
        <f t="shared" si="10"/>
        <v>0</v>
      </c>
    </row>
    <row r="123" spans="1:6" ht="17.100000000000001" customHeight="1" x14ac:dyDescent="0.3">
      <c r="A123" s="94">
        <v>7</v>
      </c>
      <c r="B123" s="98" t="s">
        <v>0</v>
      </c>
      <c r="C123" s="428">
        <v>0</v>
      </c>
      <c r="D123" s="428">
        <v>0</v>
      </c>
      <c r="E123" s="428">
        <v>0</v>
      </c>
      <c r="F123" s="278">
        <f t="shared" si="10"/>
        <v>0</v>
      </c>
    </row>
    <row r="124" spans="1:6" ht="17.100000000000001" customHeight="1" x14ac:dyDescent="0.3">
      <c r="A124" s="94">
        <v>8</v>
      </c>
      <c r="B124" s="98" t="s">
        <v>224</v>
      </c>
      <c r="C124" s="428">
        <v>0</v>
      </c>
      <c r="D124" s="428">
        <v>0</v>
      </c>
      <c r="E124" s="428">
        <v>0</v>
      </c>
      <c r="F124" s="278">
        <f t="shared" si="10"/>
        <v>0</v>
      </c>
    </row>
    <row r="125" spans="1:6" ht="17.100000000000001" customHeight="1" x14ac:dyDescent="0.3">
      <c r="A125" s="94">
        <v>9</v>
      </c>
      <c r="B125" s="98" t="s">
        <v>225</v>
      </c>
      <c r="C125" s="428">
        <v>0</v>
      </c>
      <c r="D125" s="428">
        <v>0</v>
      </c>
      <c r="E125" s="428">
        <v>0</v>
      </c>
      <c r="F125" s="278">
        <f t="shared" si="10"/>
        <v>0</v>
      </c>
    </row>
    <row r="126" spans="1:6" ht="18" customHeight="1" x14ac:dyDescent="0.3">
      <c r="C126" s="27"/>
      <c r="D126" s="27"/>
      <c r="E126" s="27"/>
      <c r="F126" s="27"/>
    </row>
    <row r="127" spans="1:6" ht="18" customHeight="1" x14ac:dyDescent="0.3">
      <c r="A127" s="624" t="s">
        <v>298</v>
      </c>
      <c r="B127" s="624"/>
      <c r="C127" s="50">
        <f>+C128</f>
        <v>0</v>
      </c>
      <c r="D127" s="50">
        <f>+D128</f>
        <v>0</v>
      </c>
      <c r="E127" s="50">
        <f>+E128</f>
        <v>0</v>
      </c>
      <c r="F127" s="50">
        <f>+F128</f>
        <v>0</v>
      </c>
    </row>
    <row r="128" spans="1:6" ht="18" customHeight="1" x14ac:dyDescent="0.3">
      <c r="A128" s="94">
        <v>6</v>
      </c>
      <c r="B128" s="98" t="s">
        <v>1</v>
      </c>
      <c r="C128" s="146">
        <f>+C129</f>
        <v>0</v>
      </c>
      <c r="D128" s="146">
        <f>+D129</f>
        <v>0</v>
      </c>
      <c r="E128" s="146">
        <f>+E129</f>
        <v>0</v>
      </c>
      <c r="F128" s="280">
        <f>+C128+D128+E128</f>
        <v>0</v>
      </c>
    </row>
    <row r="129" spans="1:6" ht="18" customHeight="1" x14ac:dyDescent="0.3">
      <c r="A129" s="338" t="s">
        <v>227</v>
      </c>
      <c r="B129" s="339" t="s">
        <v>228</v>
      </c>
      <c r="C129" s="429">
        <v>0</v>
      </c>
      <c r="D129" s="429">
        <v>0</v>
      </c>
      <c r="E129" s="429">
        <v>0</v>
      </c>
      <c r="F129" s="341">
        <f>+C129+D129+E129</f>
        <v>0</v>
      </c>
    </row>
    <row r="130" spans="1:6" ht="15" customHeight="1" x14ac:dyDescent="0.3">
      <c r="A130" s="625" t="s">
        <v>229</v>
      </c>
      <c r="B130" s="625"/>
      <c r="C130" s="625"/>
      <c r="D130" s="625"/>
      <c r="E130" s="625"/>
      <c r="F130" s="625"/>
    </row>
    <row r="131" spans="1:6" ht="15" customHeight="1" x14ac:dyDescent="0.3">
      <c r="A131" s="666" t="s">
        <v>259</v>
      </c>
      <c r="B131" s="666"/>
      <c r="C131" s="666"/>
      <c r="D131" s="666"/>
      <c r="E131" s="666"/>
      <c r="F131" s="666"/>
    </row>
    <row r="132" spans="1:6" ht="75" customHeight="1" x14ac:dyDescent="0.3">
      <c r="A132" s="627" t="s">
        <v>299</v>
      </c>
      <c r="B132" s="627"/>
      <c r="C132" s="627"/>
      <c r="D132" s="627"/>
      <c r="E132" s="627"/>
      <c r="F132" s="627"/>
    </row>
    <row r="133" spans="1:6" ht="50.1" customHeight="1" x14ac:dyDescent="0.3">
      <c r="A133" s="561" t="s">
        <v>327</v>
      </c>
      <c r="B133" s="561"/>
      <c r="C133" s="561"/>
      <c r="D133" s="561"/>
      <c r="E133" s="561"/>
      <c r="F133" s="561"/>
    </row>
    <row r="134" spans="1:6" ht="15" customHeight="1" x14ac:dyDescent="0.3">
      <c r="A134" s="22"/>
      <c r="B134" s="20"/>
    </row>
    <row r="135" spans="1:6" x14ac:dyDescent="0.3">
      <c r="A135" s="524" t="s">
        <v>232</v>
      </c>
      <c r="B135" s="524"/>
      <c r="C135" s="524"/>
      <c r="D135" s="524"/>
      <c r="E135" s="524"/>
      <c r="F135" s="524"/>
    </row>
    <row r="136" spans="1:6" x14ac:dyDescent="0.3">
      <c r="A136" s="524" t="s">
        <v>233</v>
      </c>
      <c r="B136" s="524"/>
      <c r="C136" s="524"/>
      <c r="D136" s="524"/>
      <c r="E136" s="524"/>
      <c r="F136" s="524"/>
    </row>
    <row r="137" spans="1:6" x14ac:dyDescent="0.3">
      <c r="A137" s="524" t="s">
        <v>173</v>
      </c>
      <c r="B137" s="524"/>
      <c r="C137" s="524"/>
      <c r="D137" s="524"/>
      <c r="E137" s="524"/>
      <c r="F137" s="524"/>
    </row>
    <row r="138" spans="1:6" x14ac:dyDescent="0.3">
      <c r="A138" s="48" t="s">
        <v>234</v>
      </c>
      <c r="B138" s="48" t="s">
        <v>321</v>
      </c>
      <c r="C138" s="48" t="s">
        <v>322</v>
      </c>
      <c r="D138" s="48" t="s">
        <v>323</v>
      </c>
      <c r="E138" s="48" t="s">
        <v>324</v>
      </c>
      <c r="F138" s="132"/>
    </row>
    <row r="139" spans="1:6" ht="18" customHeight="1" x14ac:dyDescent="0.3">
      <c r="A139" s="79" t="s">
        <v>235</v>
      </c>
      <c r="B139" s="97">
        <f>+'2T'!E143</f>
        <v>165184563.30000001</v>
      </c>
      <c r="C139" s="19">
        <f>+B143</f>
        <v>199681310.80000001</v>
      </c>
      <c r="D139" s="19">
        <f>+C143</f>
        <v>234178058.30000001</v>
      </c>
      <c r="E139" s="66">
        <f>+B139</f>
        <v>165184563.30000001</v>
      </c>
      <c r="F139" s="26"/>
    </row>
    <row r="140" spans="1:6" ht="18" customHeight="1" x14ac:dyDescent="0.3">
      <c r="A140" s="79" t="s">
        <v>236</v>
      </c>
      <c r="B140" s="19">
        <f>+C95</f>
        <v>34496747.5</v>
      </c>
      <c r="C140" s="19">
        <f t="shared" ref="C140:D140" si="11">+D95</f>
        <v>34496747.5</v>
      </c>
      <c r="D140" s="19">
        <f t="shared" si="11"/>
        <v>34496747.5</v>
      </c>
      <c r="E140" s="66">
        <f>+SUM(B140:D140)</f>
        <v>103490242.5</v>
      </c>
      <c r="F140" s="26"/>
    </row>
    <row r="141" spans="1:6" ht="18" customHeight="1" x14ac:dyDescent="0.3">
      <c r="A141" s="51" t="s">
        <v>237</v>
      </c>
      <c r="B141" s="52">
        <f>+B139+B140</f>
        <v>199681310.80000001</v>
      </c>
      <c r="C141" s="52">
        <f>+C139+C140</f>
        <v>234178058.30000001</v>
      </c>
      <c r="D141" s="52">
        <f>+D139+D140</f>
        <v>268674805.80000001</v>
      </c>
      <c r="E141" s="52">
        <f>+E140+E139</f>
        <v>268674805.80000001</v>
      </c>
      <c r="F141" s="26"/>
    </row>
    <row r="142" spans="1:6" ht="18" customHeight="1" x14ac:dyDescent="0.3">
      <c r="A142" s="79" t="s">
        <v>238</v>
      </c>
      <c r="B142" s="19">
        <f>+C122</f>
        <v>0</v>
      </c>
      <c r="C142" s="19">
        <f t="shared" ref="C142:D142" si="12">+D122</f>
        <v>0</v>
      </c>
      <c r="D142" s="19">
        <f t="shared" si="12"/>
        <v>0</v>
      </c>
      <c r="E142" s="66">
        <f>+SUM(B142:D142)</f>
        <v>0</v>
      </c>
      <c r="F142" s="26"/>
    </row>
    <row r="143" spans="1:6" ht="18" customHeight="1" x14ac:dyDescent="0.3">
      <c r="A143" s="51" t="s">
        <v>239</v>
      </c>
      <c r="B143" s="75">
        <f>+B141-B142</f>
        <v>199681310.80000001</v>
      </c>
      <c r="C143" s="52">
        <f t="shared" ref="C143:D143" si="13">+C141-C142</f>
        <v>234178058.30000001</v>
      </c>
      <c r="D143" s="52">
        <f t="shared" si="13"/>
        <v>268674805.80000001</v>
      </c>
      <c r="E143" s="52">
        <f>+E141-E142</f>
        <v>268674805.80000001</v>
      </c>
      <c r="F143" s="26"/>
    </row>
    <row r="144" spans="1:6" ht="18" customHeight="1" x14ac:dyDescent="0.3">
      <c r="A144" s="666" t="s">
        <v>259</v>
      </c>
      <c r="B144" s="666"/>
      <c r="C144" s="666"/>
      <c r="D144" s="666"/>
      <c r="E144" s="666"/>
      <c r="F144" s="16"/>
    </row>
    <row r="145" spans="1:6" ht="18" customHeight="1" x14ac:dyDescent="0.3">
      <c r="A145" s="616" t="s">
        <v>240</v>
      </c>
      <c r="B145" s="617"/>
      <c r="C145" s="617"/>
      <c r="D145" s="617"/>
      <c r="E145" s="617"/>
      <c r="F145" s="73"/>
    </row>
    <row r="146" spans="1:6" ht="53.1" customHeight="1" x14ac:dyDescent="0.3">
      <c r="A146" s="618" t="s">
        <v>301</v>
      </c>
      <c r="B146" s="619"/>
      <c r="C146" s="619"/>
      <c r="D146" s="619"/>
      <c r="E146" s="619"/>
      <c r="F146" s="620"/>
    </row>
    <row r="147" spans="1:6" ht="18" customHeight="1" x14ac:dyDescent="0.3">
      <c r="A147" s="618" t="s">
        <v>242</v>
      </c>
      <c r="B147" s="619"/>
      <c r="C147" s="619"/>
      <c r="D147" s="619"/>
      <c r="E147" s="619"/>
      <c r="F147" s="620"/>
    </row>
    <row r="148" spans="1:6" ht="18" customHeight="1" x14ac:dyDescent="0.3">
      <c r="A148" s="618" t="s">
        <v>243</v>
      </c>
      <c r="B148" s="619"/>
      <c r="C148" s="619"/>
      <c r="D148" s="619"/>
      <c r="E148" s="619"/>
      <c r="F148" s="620"/>
    </row>
    <row r="149" spans="1:6" ht="18" customHeight="1" x14ac:dyDescent="0.3">
      <c r="A149" s="618" t="s">
        <v>244</v>
      </c>
      <c r="B149" s="619"/>
      <c r="C149" s="619"/>
      <c r="D149" s="619"/>
      <c r="E149" s="619"/>
      <c r="F149" s="620"/>
    </row>
    <row r="150" spans="1:6" ht="18" customHeight="1" x14ac:dyDescent="0.3">
      <c r="A150" s="621" t="s">
        <v>245</v>
      </c>
      <c r="B150" s="622"/>
      <c r="C150" s="622"/>
      <c r="D150" s="622"/>
      <c r="E150" s="622"/>
      <c r="F150" s="623"/>
    </row>
    <row r="151" spans="1:6" ht="18" customHeight="1" x14ac:dyDescent="0.3">
      <c r="A151" s="54" t="s">
        <v>246</v>
      </c>
      <c r="B151" s="55"/>
      <c r="C151" s="55"/>
      <c r="D151" s="55"/>
      <c r="E151" s="55"/>
      <c r="F151" s="56"/>
    </row>
    <row r="152" spans="1:6" ht="45" customHeight="1" x14ac:dyDescent="0.3">
      <c r="A152" s="531" t="s">
        <v>247</v>
      </c>
      <c r="B152" s="532"/>
      <c r="C152" s="532"/>
      <c r="D152" s="532"/>
      <c r="E152" s="532"/>
      <c r="F152" s="533"/>
    </row>
    <row r="153" spans="1:6" ht="9.9" customHeight="1" x14ac:dyDescent="0.3">
      <c r="A153" s="30"/>
      <c r="B153"/>
      <c r="C153"/>
      <c r="D153"/>
      <c r="E153"/>
      <c r="F153" s="29"/>
    </row>
    <row r="154" spans="1:6" ht="18" customHeight="1" x14ac:dyDescent="0.3">
      <c r="A154"/>
      <c r="B154" s="524" t="s">
        <v>248</v>
      </c>
      <c r="C154" s="524"/>
      <c r="D154" s="524"/>
      <c r="E154"/>
      <c r="F154" s="17"/>
    </row>
    <row r="155" spans="1:6" ht="33" customHeight="1" x14ac:dyDescent="0.3">
      <c r="A155"/>
      <c r="B155" s="668" t="s">
        <v>249</v>
      </c>
      <c r="C155" s="668"/>
      <c r="D155" s="668"/>
      <c r="E155"/>
      <c r="F155" s="17"/>
    </row>
    <row r="156" spans="1:6" ht="18" customHeight="1" x14ac:dyDescent="0.3">
      <c r="A156"/>
      <c r="B156" s="524" t="s">
        <v>173</v>
      </c>
      <c r="C156" s="524"/>
      <c r="D156" s="524"/>
      <c r="E156"/>
      <c r="F156" s="17"/>
    </row>
    <row r="157" spans="1:6" ht="18" customHeight="1" x14ac:dyDescent="0.3">
      <c r="A157"/>
      <c r="B157" s="602" t="s">
        <v>234</v>
      </c>
      <c r="C157" s="602"/>
      <c r="D157" s="93" t="s">
        <v>328</v>
      </c>
      <c r="E157"/>
      <c r="F157" s="63"/>
    </row>
    <row r="158" spans="1:6" ht="18" customHeight="1" x14ac:dyDescent="0.3">
      <c r="A158"/>
      <c r="B158" s="603" t="s">
        <v>251</v>
      </c>
      <c r="C158" s="603"/>
      <c r="D158" s="93"/>
      <c r="E158"/>
      <c r="F158" s="35"/>
    </row>
    <row r="159" spans="1:6" ht="18" customHeight="1" x14ac:dyDescent="0.3">
      <c r="A159"/>
      <c r="B159" s="65" t="s">
        <v>252</v>
      </c>
      <c r="D159" s="185">
        <f>+'2T'!D169</f>
        <v>0</v>
      </c>
      <c r="E159" s="155"/>
      <c r="F159" s="35"/>
    </row>
    <row r="160" spans="1:6" ht="18" customHeight="1" x14ac:dyDescent="0.3">
      <c r="A160"/>
      <c r="B160" s="65" t="s">
        <v>253</v>
      </c>
      <c r="D160" s="185">
        <f>+'2T'!D170</f>
        <v>0</v>
      </c>
      <c r="E160" s="155"/>
      <c r="F160" s="35"/>
    </row>
    <row r="161" spans="1:6" ht="18" customHeight="1" x14ac:dyDescent="0.3">
      <c r="A161"/>
      <c r="B161" s="605" t="s">
        <v>138</v>
      </c>
      <c r="C161" s="605"/>
      <c r="D161" s="152">
        <f>+D159+D160</f>
        <v>0</v>
      </c>
      <c r="E161"/>
      <c r="F161" s="35"/>
    </row>
    <row r="162" spans="1:6" ht="9.9" customHeight="1" x14ac:dyDescent="0.3">
      <c r="A162"/>
      <c r="B162" s="65"/>
      <c r="D162" s="19"/>
      <c r="E162"/>
      <c r="F162" s="35"/>
    </row>
    <row r="163" spans="1:6" ht="18" customHeight="1" x14ac:dyDescent="0.3">
      <c r="A163"/>
      <c r="B163" s="603" t="s">
        <v>254</v>
      </c>
      <c r="C163" s="603"/>
      <c r="D163" s="93" t="s">
        <v>328</v>
      </c>
      <c r="E163"/>
      <c r="F163" s="35"/>
    </row>
    <row r="164" spans="1:6" ht="18" customHeight="1" x14ac:dyDescent="0.3">
      <c r="A164"/>
      <c r="B164" s="65" t="s">
        <v>252</v>
      </c>
      <c r="D164" s="185">
        <v>0</v>
      </c>
      <c r="E164"/>
      <c r="F164" s="35"/>
    </row>
    <row r="165" spans="1:6" ht="18" customHeight="1" x14ac:dyDescent="0.3">
      <c r="A165"/>
      <c r="B165" s="65" t="s">
        <v>255</v>
      </c>
      <c r="D165" s="185">
        <v>0</v>
      </c>
      <c r="E165"/>
      <c r="F165" s="35"/>
    </row>
    <row r="166" spans="1:6" ht="18" customHeight="1" x14ac:dyDescent="0.3">
      <c r="A166"/>
      <c r="B166" s="605" t="s">
        <v>256</v>
      </c>
      <c r="C166" s="605"/>
      <c r="D166" s="152">
        <f>+D164+D165</f>
        <v>0</v>
      </c>
      <c r="E166"/>
      <c r="F166" s="35"/>
    </row>
    <row r="167" spans="1:6" ht="9.9" customHeight="1" x14ac:dyDescent="0.3">
      <c r="A167"/>
      <c r="B167" s="65"/>
      <c r="D167" s="66"/>
      <c r="E167"/>
      <c r="F167" s="35"/>
    </row>
    <row r="168" spans="1:6" ht="18" customHeight="1" x14ac:dyDescent="0.3">
      <c r="A168"/>
      <c r="B168" s="603" t="s">
        <v>257</v>
      </c>
      <c r="C168" s="603"/>
      <c r="D168" s="93" t="s">
        <v>328</v>
      </c>
      <c r="E168"/>
      <c r="F168" s="35"/>
    </row>
    <row r="169" spans="1:6" ht="18" customHeight="1" x14ac:dyDescent="0.3">
      <c r="A169"/>
      <c r="B169" s="65" t="s">
        <v>252</v>
      </c>
      <c r="D169" s="430">
        <f>+D159-D164</f>
        <v>0</v>
      </c>
      <c r="E169" s="131"/>
      <c r="F169" s="35"/>
    </row>
    <row r="170" spans="1:6" ht="18" customHeight="1" x14ac:dyDescent="0.3">
      <c r="A170"/>
      <c r="B170" s="65" t="s">
        <v>253</v>
      </c>
      <c r="D170" s="430">
        <f>+D160-D165</f>
        <v>0</v>
      </c>
      <c r="E170" s="131"/>
      <c r="F170" s="35"/>
    </row>
    <row r="171" spans="1:6" ht="18" customHeight="1" x14ac:dyDescent="0.3">
      <c r="A171"/>
      <c r="B171" s="605" t="s">
        <v>258</v>
      </c>
      <c r="C171" s="605"/>
      <c r="D171" s="154">
        <f>+D169+D170</f>
        <v>0</v>
      </c>
      <c r="E171" s="131"/>
      <c r="F171" s="35"/>
    </row>
    <row r="172" spans="1:6" ht="18" customHeight="1" x14ac:dyDescent="0.3">
      <c r="A172"/>
      <c r="B172" s="102" t="s">
        <v>259</v>
      </c>
      <c r="C172" s="372"/>
      <c r="D172" s="100"/>
      <c r="E172"/>
      <c r="F172" s="16">
        <f>+D164-F175</f>
        <v>0</v>
      </c>
    </row>
    <row r="173" spans="1:6" ht="18" customHeight="1" x14ac:dyDescent="0.3">
      <c r="A173"/>
      <c r="B173" s="114"/>
      <c r="C173" s="115"/>
      <c r="D173" s="100"/>
      <c r="E173"/>
      <c r="F173" s="35"/>
    </row>
    <row r="174" spans="1:6" ht="18" customHeight="1" x14ac:dyDescent="0.3">
      <c r="A174" s="47" t="s">
        <v>195</v>
      </c>
      <c r="B174" s="47" t="s">
        <v>260</v>
      </c>
      <c r="C174" s="47" t="s">
        <v>321</v>
      </c>
      <c r="D174" s="47" t="s">
        <v>329</v>
      </c>
      <c r="E174" s="47" t="s">
        <v>330</v>
      </c>
      <c r="F174" s="47" t="s">
        <v>324</v>
      </c>
    </row>
    <row r="175" spans="1:6" ht="18" customHeight="1" x14ac:dyDescent="0.3">
      <c r="A175" s="116" t="s">
        <v>261</v>
      </c>
      <c r="B175" s="117"/>
      <c r="C175" s="118">
        <f>+SUM(C176:C185)</f>
        <v>0</v>
      </c>
      <c r="D175" s="118">
        <f>+SUM(D176:D185)</f>
        <v>0</v>
      </c>
      <c r="E175" s="118">
        <f>+SUM(E176:E185)</f>
        <v>0</v>
      </c>
      <c r="F175" s="118">
        <f>+SUM(F176:F185)</f>
        <v>0</v>
      </c>
    </row>
    <row r="176" spans="1:6" ht="18" customHeight="1" x14ac:dyDescent="0.3">
      <c r="A176" s="94">
        <v>0</v>
      </c>
      <c r="B176" s="98" t="s">
        <v>219</v>
      </c>
      <c r="C176" s="324">
        <v>0</v>
      </c>
      <c r="D176" s="324">
        <v>0</v>
      </c>
      <c r="E176" s="324">
        <v>0</v>
      </c>
      <c r="F176" s="278">
        <f>+C176+D176+E176</f>
        <v>0</v>
      </c>
    </row>
    <row r="177" spans="1:6" ht="18" customHeight="1" x14ac:dyDescent="0.3">
      <c r="A177" s="94">
        <v>1</v>
      </c>
      <c r="B177" s="98" t="s">
        <v>2</v>
      </c>
      <c r="C177" s="324">
        <v>0</v>
      </c>
      <c r="D177" s="325">
        <v>0</v>
      </c>
      <c r="E177" s="325">
        <v>0</v>
      </c>
      <c r="F177" s="278">
        <f t="shared" ref="F177:F185" si="14">+C177+D177+E177</f>
        <v>0</v>
      </c>
    </row>
    <row r="178" spans="1:6" ht="18" customHeight="1" x14ac:dyDescent="0.3">
      <c r="A178" s="94">
        <v>2</v>
      </c>
      <c r="B178" s="98" t="s">
        <v>220</v>
      </c>
      <c r="C178" s="324">
        <v>0</v>
      </c>
      <c r="D178" s="324">
        <v>0</v>
      </c>
      <c r="E178" s="324">
        <v>0</v>
      </c>
      <c r="F178" s="278">
        <f t="shared" si="14"/>
        <v>0</v>
      </c>
    </row>
    <row r="179" spans="1:6" ht="18" customHeight="1" x14ac:dyDescent="0.3">
      <c r="A179" s="94">
        <v>3</v>
      </c>
      <c r="B179" s="98" t="s">
        <v>221</v>
      </c>
      <c r="C179" s="324">
        <v>0</v>
      </c>
      <c r="D179" s="324">
        <v>0</v>
      </c>
      <c r="E179" s="324">
        <v>0</v>
      </c>
      <c r="F179" s="278">
        <f t="shared" si="14"/>
        <v>0</v>
      </c>
    </row>
    <row r="180" spans="1:6" ht="18" customHeight="1" x14ac:dyDescent="0.3">
      <c r="A180" s="94">
        <v>4</v>
      </c>
      <c r="B180" s="98" t="s">
        <v>222</v>
      </c>
      <c r="C180" s="324">
        <v>0</v>
      </c>
      <c r="D180" s="324">
        <v>0</v>
      </c>
      <c r="E180" s="324">
        <v>0</v>
      </c>
      <c r="F180" s="278">
        <f t="shared" si="14"/>
        <v>0</v>
      </c>
    </row>
    <row r="181" spans="1:6" ht="18" customHeight="1" x14ac:dyDescent="0.3">
      <c r="A181" s="94">
        <v>5</v>
      </c>
      <c r="B181" s="98" t="s">
        <v>223</v>
      </c>
      <c r="C181" s="324">
        <v>0</v>
      </c>
      <c r="D181" s="324">
        <v>0</v>
      </c>
      <c r="E181" s="324">
        <v>0</v>
      </c>
      <c r="F181" s="278">
        <f t="shared" si="14"/>
        <v>0</v>
      </c>
    </row>
    <row r="182" spans="1:6" ht="18" customHeight="1" x14ac:dyDescent="0.3">
      <c r="A182" s="94">
        <v>6</v>
      </c>
      <c r="B182" s="98" t="s">
        <v>1</v>
      </c>
      <c r="C182" s="324">
        <v>0</v>
      </c>
      <c r="D182" s="324">
        <v>0</v>
      </c>
      <c r="E182" s="324">
        <v>0</v>
      </c>
      <c r="F182" s="278">
        <f t="shared" si="14"/>
        <v>0</v>
      </c>
    </row>
    <row r="183" spans="1:6" ht="18" customHeight="1" x14ac:dyDescent="0.3">
      <c r="A183" s="94">
        <v>7</v>
      </c>
      <c r="B183" s="98" t="s">
        <v>0</v>
      </c>
      <c r="C183" s="324">
        <v>0</v>
      </c>
      <c r="D183" s="324">
        <v>0</v>
      </c>
      <c r="E183" s="324">
        <v>0</v>
      </c>
      <c r="F183" s="278">
        <f t="shared" si="14"/>
        <v>0</v>
      </c>
    </row>
    <row r="184" spans="1:6" ht="18" customHeight="1" x14ac:dyDescent="0.3">
      <c r="A184" s="94">
        <v>8</v>
      </c>
      <c r="B184" s="98" t="s">
        <v>224</v>
      </c>
      <c r="C184" s="324">
        <v>0</v>
      </c>
      <c r="D184" s="324">
        <v>0</v>
      </c>
      <c r="E184" s="324">
        <v>0</v>
      </c>
      <c r="F184" s="278">
        <f t="shared" si="14"/>
        <v>0</v>
      </c>
    </row>
    <row r="185" spans="1:6" ht="18" customHeight="1" x14ac:dyDescent="0.3">
      <c r="A185" s="119">
        <v>9</v>
      </c>
      <c r="B185" s="120" t="s">
        <v>225</v>
      </c>
      <c r="C185" s="431">
        <v>0</v>
      </c>
      <c r="D185" s="431">
        <v>0</v>
      </c>
      <c r="E185" s="431">
        <v>0</v>
      </c>
      <c r="F185" s="279">
        <f t="shared" si="14"/>
        <v>0</v>
      </c>
    </row>
    <row r="186" spans="1:6" ht="18" customHeight="1" x14ac:dyDescent="0.3">
      <c r="A186" s="669" t="s">
        <v>259</v>
      </c>
      <c r="B186" s="669"/>
      <c r="C186" s="669"/>
      <c r="D186" s="669"/>
      <c r="E186" s="669"/>
      <c r="F186" s="669"/>
    </row>
    <row r="187" spans="1:6" ht="18" customHeight="1" x14ac:dyDescent="0.3">
      <c r="A187" s="54" t="s">
        <v>246</v>
      </c>
      <c r="B187" s="55"/>
      <c r="C187" s="55"/>
      <c r="D187" s="55"/>
      <c r="E187" s="55"/>
      <c r="F187" s="56"/>
    </row>
    <row r="188" spans="1:6" ht="39.9" customHeight="1" x14ac:dyDescent="0.3">
      <c r="A188" s="531" t="s">
        <v>247</v>
      </c>
      <c r="B188" s="532"/>
      <c r="C188" s="532"/>
      <c r="D188" s="532"/>
      <c r="E188" s="532"/>
      <c r="F188" s="533"/>
    </row>
    <row r="189" spans="1:6" ht="9.9" customHeight="1" x14ac:dyDescent="0.3">
      <c r="A189"/>
      <c r="B189"/>
      <c r="C189"/>
      <c r="D189"/>
      <c r="E189"/>
      <c r="F189"/>
    </row>
    <row r="190" spans="1:6" ht="39.9" customHeight="1" x14ac:dyDescent="0.3">
      <c r="A190" s="74" t="s">
        <v>263</v>
      </c>
      <c r="B190" s="535" t="s">
        <v>164</v>
      </c>
      <c r="C190" s="536"/>
      <c r="D190" s="607" t="s">
        <v>165</v>
      </c>
      <c r="E190" s="608"/>
      <c r="F190" s="609"/>
    </row>
    <row r="191" spans="1:6" ht="39.9" customHeight="1" x14ac:dyDescent="0.3">
      <c r="A191" s="45" t="s">
        <v>166</v>
      </c>
      <c r="B191" s="535" t="s">
        <v>167</v>
      </c>
      <c r="C191" s="536"/>
      <c r="D191" s="610"/>
      <c r="E191" s="611"/>
      <c r="F191" s="612"/>
    </row>
    <row r="192" spans="1:6" ht="39.9" customHeight="1" x14ac:dyDescent="0.3">
      <c r="A192" s="46" t="s">
        <v>168</v>
      </c>
      <c r="B192" s="535" t="s">
        <v>133</v>
      </c>
      <c r="C192" s="536"/>
      <c r="D192" s="613"/>
      <c r="E192" s="614"/>
      <c r="F192" s="615"/>
    </row>
    <row r="193" spans="1:6" ht="13.8" x14ac:dyDescent="0.3">
      <c r="A193" s="514" t="s">
        <v>108</v>
      </c>
      <c r="B193" s="514"/>
      <c r="C193" s="514"/>
      <c r="D193" s="514"/>
      <c r="E193" s="514"/>
      <c r="F193" s="514"/>
    </row>
    <row r="194" spans="1:6" ht="9.9" customHeight="1" x14ac:dyDescent="0.3"/>
    <row r="195" spans="1:6" x14ac:dyDescent="0.3">
      <c r="A195" s="528" t="s">
        <v>264</v>
      </c>
      <c r="B195" s="529"/>
      <c r="C195" s="529"/>
      <c r="D195" s="529"/>
      <c r="E195" s="529"/>
      <c r="F195" s="530"/>
    </row>
    <row r="196" spans="1:6" x14ac:dyDescent="0.3">
      <c r="A196" s="57" t="s">
        <v>265</v>
      </c>
      <c r="F196" s="58"/>
    </row>
    <row r="197" spans="1:6" x14ac:dyDescent="0.3">
      <c r="A197" s="59"/>
      <c r="F197" s="58"/>
    </row>
    <row r="198" spans="1:6" x14ac:dyDescent="0.3">
      <c r="A198" s="57" t="s">
        <v>267</v>
      </c>
      <c r="D198" s="17" t="s">
        <v>268</v>
      </c>
      <c r="F198" s="58"/>
    </row>
    <row r="199" spans="1:6" x14ac:dyDescent="0.3">
      <c r="A199" s="59" t="s">
        <v>269</v>
      </c>
      <c r="B199" s="27">
        <f>+B76</f>
        <v>413960949.80000001</v>
      </c>
      <c r="D199" s="512" t="s">
        <v>270</v>
      </c>
      <c r="E199" s="512"/>
      <c r="F199" s="527"/>
    </row>
    <row r="200" spans="1:6" x14ac:dyDescent="0.3">
      <c r="A200" s="59" t="s">
        <v>271</v>
      </c>
      <c r="B200" s="28">
        <f>+F95</f>
        <v>103490242.5</v>
      </c>
      <c r="D200" s="512"/>
      <c r="E200" s="512"/>
      <c r="F200" s="527"/>
    </row>
    <row r="201" spans="1:6" ht="16.2" thickBot="1" x14ac:dyDescent="0.35">
      <c r="A201" s="59" t="s">
        <v>272</v>
      </c>
      <c r="B201" s="84">
        <f>+B199-B200</f>
        <v>310470707.30000001</v>
      </c>
      <c r="D201" s="13" t="s">
        <v>273</v>
      </c>
      <c r="F201" s="86">
        <f>+F95</f>
        <v>103490242.5</v>
      </c>
    </row>
    <row r="202" spans="1:6" ht="16.2" thickTop="1" x14ac:dyDescent="0.3">
      <c r="A202" s="59"/>
      <c r="D202" s="13" t="s">
        <v>274</v>
      </c>
      <c r="F202" s="87">
        <f>+F115</f>
        <v>107424500.83000001</v>
      </c>
    </row>
    <row r="203" spans="1:6" ht="16.2" thickBot="1" x14ac:dyDescent="0.35">
      <c r="A203" s="57" t="s">
        <v>275</v>
      </c>
      <c r="D203" s="17" t="s">
        <v>276</v>
      </c>
      <c r="E203" s="17"/>
      <c r="F203" s="88">
        <f>+F202/F201</f>
        <v>1.0380157417256028</v>
      </c>
    </row>
    <row r="204" spans="1:6" ht="16.2" thickTop="1" x14ac:dyDescent="0.3">
      <c r="A204" s="59" t="s">
        <v>277</v>
      </c>
      <c r="B204" s="27">
        <f>+F32</f>
        <v>107424500.83000001</v>
      </c>
      <c r="F204" s="58"/>
    </row>
    <row r="205" spans="1:6" x14ac:dyDescent="0.3">
      <c r="A205" s="59" t="s">
        <v>278</v>
      </c>
      <c r="B205" s="28">
        <f>+F115</f>
        <v>107424500.83000001</v>
      </c>
      <c r="D205" s="512" t="s">
        <v>279</v>
      </c>
      <c r="E205" s="512"/>
      <c r="F205" s="527"/>
    </row>
    <row r="206" spans="1:6" ht="16.2" thickBot="1" x14ac:dyDescent="0.35">
      <c r="A206" s="59" t="s">
        <v>280</v>
      </c>
      <c r="B206" s="85">
        <f>+B204-B205</f>
        <v>0</v>
      </c>
      <c r="D206" s="512"/>
      <c r="E206" s="512"/>
      <c r="F206" s="527"/>
    </row>
    <row r="207" spans="1:6" ht="16.2" thickTop="1" x14ac:dyDescent="0.3">
      <c r="A207" s="59"/>
      <c r="B207"/>
      <c r="D207" s="90" t="s">
        <v>281</v>
      </c>
      <c r="E207" s="89"/>
      <c r="F207" s="86">
        <f>+B76</f>
        <v>413960949.80000001</v>
      </c>
    </row>
    <row r="208" spans="1:6" x14ac:dyDescent="0.3">
      <c r="A208" s="59"/>
      <c r="B208"/>
      <c r="D208" s="90" t="s">
        <v>274</v>
      </c>
      <c r="E208" s="89"/>
      <c r="F208" s="87">
        <f>+F115</f>
        <v>107424500.83000001</v>
      </c>
    </row>
    <row r="209" spans="1:6" ht="16.2" thickBot="1" x14ac:dyDescent="0.35">
      <c r="A209" s="59"/>
      <c r="B209"/>
      <c r="D209" s="89"/>
      <c r="E209" s="89"/>
      <c r="F209" s="88">
        <f>+F208/F207</f>
        <v>0.25950394809438138</v>
      </c>
    </row>
    <row r="210" spans="1:6" ht="16.2" thickTop="1" x14ac:dyDescent="0.3">
      <c r="A210" s="60"/>
      <c r="B210" s="61"/>
      <c r="C210" s="61"/>
      <c r="D210" s="61"/>
      <c r="E210" s="61"/>
      <c r="F210" s="62"/>
    </row>
  </sheetData>
  <sheetProtection algorithmName="SHA-512" hashValue="RfvjDnMO1gCapF+EnShM+goQcW6Vc2baLKZ/byifph7VzayLtNZrs8k6oj94FzNrZWvsDBikTvK1HvxyrV67iA==" saltValue="myHiXy87oSIDnBiibvV3iA==" spinCount="100000" sheet="1" objects="1" scenarios="1" formatCells="0" formatColumns="0" formatRows="0" insertColumns="0" insertRows="0" deleteColumns="0" deleteRows="0"/>
  <mergeCells count="97">
    <mergeCell ref="A40:F40"/>
    <mergeCell ref="A51:F51"/>
    <mergeCell ref="A59:B59"/>
    <mergeCell ref="A61:F61"/>
    <mergeCell ref="A48:B48"/>
    <mergeCell ref="A44:F44"/>
    <mergeCell ref="A41:F41"/>
    <mergeCell ref="A43:F43"/>
    <mergeCell ref="A45:B45"/>
    <mergeCell ref="A46:B46"/>
    <mergeCell ref="A47:B47"/>
    <mergeCell ref="A49:B49"/>
    <mergeCell ref="A52:F52"/>
    <mergeCell ref="A54:F54"/>
    <mergeCell ref="A55:F55"/>
    <mergeCell ref="A56:B56"/>
    <mergeCell ref="A38:B38"/>
    <mergeCell ref="A13:F13"/>
    <mergeCell ref="A14:F14"/>
    <mergeCell ref="A27:F27"/>
    <mergeCell ref="A29:F29"/>
    <mergeCell ref="A30:F30"/>
    <mergeCell ref="A31:B31"/>
    <mergeCell ref="A32:B32"/>
    <mergeCell ref="A33:B33"/>
    <mergeCell ref="A26:F26"/>
    <mergeCell ref="A1:F2"/>
    <mergeCell ref="A3:F3"/>
    <mergeCell ref="A9:F9"/>
    <mergeCell ref="A35:B35"/>
    <mergeCell ref="A36:B36"/>
    <mergeCell ref="C5:E5"/>
    <mergeCell ref="C6:E6"/>
    <mergeCell ref="C7:E7"/>
    <mergeCell ref="A11:F11"/>
    <mergeCell ref="A57:B57"/>
    <mergeCell ref="A58:B58"/>
    <mergeCell ref="A62:F62"/>
    <mergeCell ref="B64:C64"/>
    <mergeCell ref="D64:F66"/>
    <mergeCell ref="B65:C65"/>
    <mergeCell ref="B66:C66"/>
    <mergeCell ref="A68:F68"/>
    <mergeCell ref="A89:F89"/>
    <mergeCell ref="A90:F90"/>
    <mergeCell ref="A91:F91"/>
    <mergeCell ref="A95:B95"/>
    <mergeCell ref="A72:F72"/>
    <mergeCell ref="A73:F73"/>
    <mergeCell ref="A74:F74"/>
    <mergeCell ref="A85:F85"/>
    <mergeCell ref="A87:F87"/>
    <mergeCell ref="A86:F86"/>
    <mergeCell ref="A70:F70"/>
    <mergeCell ref="A137:F137"/>
    <mergeCell ref="A144:E144"/>
    <mergeCell ref="A132:F132"/>
    <mergeCell ref="A115:B115"/>
    <mergeCell ref="A127:B127"/>
    <mergeCell ref="A130:F130"/>
    <mergeCell ref="A131:F131"/>
    <mergeCell ref="A133:F133"/>
    <mergeCell ref="A135:F135"/>
    <mergeCell ref="A136:F136"/>
    <mergeCell ref="D199:F200"/>
    <mergeCell ref="D205:F206"/>
    <mergeCell ref="A193:F193"/>
    <mergeCell ref="A195:F195"/>
    <mergeCell ref="A145:E145"/>
    <mergeCell ref="B190:C190"/>
    <mergeCell ref="D190:F192"/>
    <mergeCell ref="B191:C191"/>
    <mergeCell ref="B192:C192"/>
    <mergeCell ref="A146:F146"/>
    <mergeCell ref="A147:F147"/>
    <mergeCell ref="A148:F148"/>
    <mergeCell ref="A149:F149"/>
    <mergeCell ref="A150:F150"/>
    <mergeCell ref="A152:F152"/>
    <mergeCell ref="B154:D154"/>
    <mergeCell ref="A188:F188"/>
    <mergeCell ref="B163:C163"/>
    <mergeCell ref="B166:C166"/>
    <mergeCell ref="B168:C168"/>
    <mergeCell ref="B171:C171"/>
    <mergeCell ref="A186:F186"/>
    <mergeCell ref="B155:D155"/>
    <mergeCell ref="B156:D156"/>
    <mergeCell ref="B157:C157"/>
    <mergeCell ref="B158:C158"/>
    <mergeCell ref="B161:C161"/>
    <mergeCell ref="A105:F105"/>
    <mergeCell ref="A107:F107"/>
    <mergeCell ref="A109:F109"/>
    <mergeCell ref="A110:F110"/>
    <mergeCell ref="A111:F111"/>
    <mergeCell ref="A106:F106"/>
  </mergeCells>
  <conditionalFormatting sqref="B206">
    <cfRule type="cellIs" dxfId="11" priority="4" operator="equal">
      <formula>0</formula>
    </cfRule>
    <cfRule type="cellIs" dxfId="10" priority="5" operator="lessThan">
      <formula>0</formula>
    </cfRule>
    <cfRule type="cellIs" dxfId="9" priority="6" operator="greaterThan">
      <formula>0</formula>
    </cfRule>
  </conditionalFormatting>
  <conditionalFormatting sqref="F172">
    <cfRule type="cellIs" dxfId="8" priority="1" operator="equal">
      <formula>0</formula>
    </cfRule>
    <cfRule type="cellIs" dxfId="7" priority="2" operator="lessThan">
      <formula>0</formula>
    </cfRule>
    <cfRule type="cellIs" dxfId="6"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39" xr:uid="{01CCBB73-FF2F-459D-9DFF-1CBB54F0F37B}"/>
    <dataValidation allowBlank="1" showInputMessage="1" showErrorMessage="1" promptTitle="Advertencia" prompt="Esta tabla solo la deben completar la unidades ejecutoras que por Ley específica estén facultadas para estimar superávits." sqref="F155" xr:uid="{1F9EC796-AA01-43E3-9EAA-598CFEFED945}"/>
    <dataValidation allowBlank="1" showInputMessage="1" showErrorMessage="1" promptTitle="Advertencia" prompt="El nombre de la partida debe ser de acuerdo al Clasificador de los Ingresos del Sector Público. " sqref="B96:B98 B116 B176" xr:uid="{C7DBA423-409B-400C-A60D-D813483DAAA4}"/>
    <dataValidation allowBlank="1" showInputMessage="1" showErrorMessage="1" promptTitle="Advertencia" prompt="En este espacio se debe detallar el código correspondiente a la partida detallada y debe ser el código definido en el Clasificador de los Ingresos del Sector Público. " sqref="A96:A98 A116 A176" xr:uid="{0E190341-4FE2-414F-B7DD-1CBDA094D952}"/>
    <dataValidation allowBlank="1" showInputMessage="1" showErrorMessage="1" promptTitle="Advertencia" prompt="El código debe ser el definido para la partida en particular y debe ser el código establecido en el Clasificador de los Ingresos del Sector Público. " sqref="A92 A112" xr:uid="{1AC7DD02-CCC5-4564-A840-491ADBB5F14D}"/>
    <dataValidation allowBlank="1" showInputMessage="1" showErrorMessage="1" promptTitle="Advertencia" prompt="Se debe indicar el nombre de la partida de acuerdo al Clasificador de los Ingresos del Sector Público." sqref="B92" xr:uid="{3B3A954B-FAB8-4EBE-BE1C-CBCF79BDE45C}"/>
    <dataValidation allowBlank="1" showInputMessage="1" showErrorMessage="1" promptTitle="Advertencia" prompt="Esta tabla se completa únicamente con los ingresos y egresos del período 2024. Se recomienda leer cuidadosamente las indicaciones señaladas en la parte inferior de la tabla. " sqref="A136:F136" xr:uid="{8C6076E1-1061-44AE-BAA4-891D6607B996}"/>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10:F110" xr:uid="{67E5F422-DF03-423C-BE60-1E3B1DD665F2}"/>
    <dataValidation allowBlank="1" showInputMessage="1" showErrorMessage="1" promptTitle="Advertencia" prompt="Debe coincidir con el monto reportado en la Liquidación Prespuestaria 2023, caso contrario se debe justificar en el espacio de observaciones. " sqref="D167 D159:D160 D162:D163" xr:uid="{F57FF142-55C7-414E-BCA8-BD8D3881DF92}"/>
    <dataValidation allowBlank="1" showInputMessage="1" showErrorMessage="1" promptTitle="Recordatorio" prompt="El superávit libre debe ser reintegrado a más tardar el 31 de marzo,_x000a_de acuerdo al  Decreto Nº 43189-MTSS, artículo 66. " sqref="B160:B162 B164:B167 B169:B171" xr:uid="{252659E5-6065-4F60-986E-33EBCFCC3BE2}"/>
    <dataValidation allowBlank="1" showInputMessage="1" showErrorMessage="1" promptTitle="Advertencia" prompt="Esta tabla solo la deben completar la unidades ejecutoras que por Ley específica estén facultadas para estimar y re presupuestar superávits." sqref="B155" xr:uid="{D68D0A7D-61CF-49DF-9E4E-EC74BC942AD9}"/>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64:F66" xr:uid="{2363D137-08ED-4EDA-A92A-566080085FAA}"/>
  </dataValidations>
  <hyperlinks>
    <hyperlink ref="A92" display="Código" xr:uid="{100874E7-5AE0-43FD-8CAB-E8E6D98F09D0}"/>
    <hyperlink ref="A112" display="Código" xr:uid="{8451ADDC-C0B3-4AC4-8CDB-0DF69D61BF35}"/>
    <hyperlink ref="B92" display="Nombre Partida presupuestaria" xr:uid="{BAFF97C4-3021-46E5-B77E-DBA8861ED6C0}"/>
    <hyperlink ref="B112" display="Nombre de la Partida presupuestaria" xr:uid="{E94F74C8-D75B-4B81-82E8-59FB5B2EA242}"/>
  </hyperlinks>
  <printOptions horizontalCentered="1"/>
  <pageMargins left="0.11811023622047245" right="0.11811023622047245" top="0.31496062992125984" bottom="0.11811023622047245" header="0.11811023622047245" footer="0.11811023622047245"/>
  <pageSetup scale="50" orientation="portrait" r:id="rId1"/>
  <headerFooter>
    <oddFooter>&amp;L&amp;"Palatino Linotype,Normal"&amp;K979797&amp;D&amp;C&amp;"Palatino Linotype,Normal"&amp;K979797Reporte de ejecución programática y presupuestaria (III Trimestre)&amp;R&amp;"Palatino Linotype,Normal"&amp;K979797&amp;P</oddFooter>
  </headerFooter>
  <rowBreaks count="3" manualBreakCount="3">
    <brk id="52" max="5" man="1"/>
    <brk id="67" max="5" man="1"/>
    <brk id="133" max="5" man="1"/>
  </rowBreaks>
  <ignoredErrors>
    <ignoredError sqref="F37" formula="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31B42-86D4-44BD-A3EA-293853D8B8F7}">
  <sheetPr>
    <tabColor rgb="FF182951"/>
  </sheetPr>
  <dimension ref="A1:F109"/>
  <sheetViews>
    <sheetView showGridLines="0" zoomScale="80" zoomScaleNormal="80" zoomScaleSheetLayoutView="100" workbookViewId="0">
      <selection sqref="A1:F2"/>
    </sheetView>
  </sheetViews>
  <sheetFormatPr baseColWidth="10" defaultColWidth="11.44140625" defaultRowHeight="15.6" x14ac:dyDescent="0.3"/>
  <cols>
    <col min="1" max="1" width="45" style="13" customWidth="1"/>
    <col min="2" max="2" width="24.88671875" style="13" customWidth="1"/>
    <col min="3" max="5" width="22" style="13" customWidth="1"/>
    <col min="6" max="6" width="20.6640625" style="13" customWidth="1"/>
    <col min="7" max="16384" width="11.44140625" style="13"/>
  </cols>
  <sheetData>
    <row r="1" spans="1:6" ht="18" customHeight="1" x14ac:dyDescent="0.3">
      <c r="A1" s="591" t="s">
        <v>109</v>
      </c>
      <c r="B1" s="591"/>
      <c r="C1" s="591"/>
      <c r="D1" s="591"/>
      <c r="E1" s="591"/>
      <c r="F1" s="591"/>
    </row>
    <row r="2" spans="1:6" ht="18" customHeight="1" x14ac:dyDescent="0.3">
      <c r="A2" s="591"/>
      <c r="B2" s="591"/>
      <c r="C2" s="591"/>
      <c r="D2" s="591"/>
      <c r="E2" s="591"/>
      <c r="F2" s="591"/>
    </row>
    <row r="3" spans="1:6" ht="18" customHeight="1" x14ac:dyDescent="0.3">
      <c r="A3" s="601" t="s">
        <v>331</v>
      </c>
      <c r="B3" s="601"/>
      <c r="C3" s="601"/>
      <c r="D3" s="601"/>
      <c r="E3" s="601"/>
      <c r="F3" s="601"/>
    </row>
    <row r="4" spans="1:6" ht="18" customHeight="1" thickBot="1" x14ac:dyDescent="0.35"/>
    <row r="5" spans="1:6" ht="18" customHeight="1" x14ac:dyDescent="0.3">
      <c r="A5" s="127"/>
      <c r="B5" s="80" t="s">
        <v>111</v>
      </c>
      <c r="C5" s="582" t="str">
        <f>+'1T'!C5</f>
        <v>Suministro de Agua Potable a las Comunidades Rurales</v>
      </c>
      <c r="D5" s="583"/>
      <c r="E5" s="584"/>
    </row>
    <row r="6" spans="1:6" x14ac:dyDescent="0.3">
      <c r="A6" s="127"/>
      <c r="B6" s="81" t="s">
        <v>112</v>
      </c>
      <c r="C6" s="585" t="str">
        <f>+'1T'!C6</f>
        <v>Instituto Costarricense de Acueductos y Alcantarillados (AyA)</v>
      </c>
      <c r="D6" s="586"/>
      <c r="E6" s="587"/>
    </row>
    <row r="7" spans="1:6" ht="21" customHeight="1" thickBot="1" x14ac:dyDescent="0.35">
      <c r="A7" s="127"/>
      <c r="B7" s="83" t="s">
        <v>114</v>
      </c>
      <c r="C7" s="588" t="str">
        <f>+'1T'!C7</f>
        <v>Subgerencia de Gestión de Sistemas Delegados</v>
      </c>
      <c r="D7" s="589"/>
      <c r="E7" s="590"/>
    </row>
    <row r="8" spans="1:6" x14ac:dyDescent="0.3">
      <c r="A8" s="127"/>
      <c r="B8" s="3"/>
      <c r="C8" s="3"/>
      <c r="D8" s="3"/>
      <c r="E8" s="3"/>
      <c r="F8" s="3"/>
    </row>
    <row r="9" spans="1:6" s="383" customFormat="1" ht="19.8" x14ac:dyDescent="0.3">
      <c r="A9" s="655" t="s">
        <v>332</v>
      </c>
      <c r="B9" s="655"/>
      <c r="C9" s="655"/>
      <c r="D9" s="655"/>
      <c r="E9" s="655"/>
      <c r="F9" s="655"/>
    </row>
    <row r="10" spans="1:6" s="383" customFormat="1" ht="15" customHeight="1" x14ac:dyDescent="0.3"/>
    <row r="11" spans="1:6" s="383" customFormat="1" x14ac:dyDescent="0.3">
      <c r="A11" s="630" t="s">
        <v>118</v>
      </c>
      <c r="B11" s="630"/>
      <c r="C11" s="630"/>
      <c r="D11" s="630"/>
      <c r="E11" s="630"/>
      <c r="F11" s="630"/>
    </row>
    <row r="12" spans="1:6" s="383" customFormat="1" x14ac:dyDescent="0.3">
      <c r="A12" s="630" t="s">
        <v>119</v>
      </c>
      <c r="B12" s="630"/>
      <c r="C12" s="630"/>
      <c r="D12" s="630"/>
      <c r="E12" s="630"/>
      <c r="F12" s="630"/>
    </row>
    <row r="13" spans="1:6" s="383" customFormat="1" ht="35.1" customHeight="1" x14ac:dyDescent="0.3">
      <c r="A13" s="297" t="s">
        <v>120</v>
      </c>
      <c r="B13" s="298" t="s">
        <v>121</v>
      </c>
      <c r="C13" s="297" t="s">
        <v>250</v>
      </c>
      <c r="D13" s="298" t="s">
        <v>302</v>
      </c>
      <c r="E13" s="298" t="s">
        <v>328</v>
      </c>
      <c r="F13" s="317" t="s">
        <v>333</v>
      </c>
    </row>
    <row r="14" spans="1:6" s="383" customFormat="1" ht="18" customHeight="1" x14ac:dyDescent="0.3">
      <c r="A14" s="299"/>
      <c r="B14" s="300"/>
      <c r="C14" s="300"/>
      <c r="D14" s="300"/>
      <c r="E14" s="300"/>
      <c r="F14" s="300"/>
    </row>
    <row r="15" spans="1:6" s="383" customFormat="1" ht="15" customHeight="1" x14ac:dyDescent="0.3">
      <c r="A15" s="301" t="s">
        <v>126</v>
      </c>
      <c r="B15" s="302"/>
      <c r="C15" s="322"/>
      <c r="D15" s="322"/>
      <c r="E15" s="432"/>
      <c r="F15" s="322"/>
    </row>
    <row r="16" spans="1:6" s="383" customFormat="1" ht="18" customHeight="1" x14ac:dyDescent="0.3">
      <c r="A16" s="304" t="s">
        <v>127</v>
      </c>
      <c r="B16" s="305" t="s">
        <v>128</v>
      </c>
      <c r="C16" s="270">
        <f>+'1T'!F18</f>
        <v>0</v>
      </c>
      <c r="D16" s="270">
        <f>+'2T'!F18</f>
        <v>0</v>
      </c>
      <c r="E16" s="433">
        <f>+'3T'!F18</f>
        <v>0</v>
      </c>
      <c r="F16" s="386">
        <f>+C16+D16+E16</f>
        <v>0</v>
      </c>
    </row>
    <row r="17" spans="1:6" s="383" customFormat="1" ht="18" customHeight="1" x14ac:dyDescent="0.3">
      <c r="A17" s="304"/>
      <c r="B17" s="305" t="s">
        <v>129</v>
      </c>
      <c r="C17" s="270">
        <f>+'1T'!F19</f>
        <v>0</v>
      </c>
      <c r="D17" s="270">
        <f>+'2T'!F19</f>
        <v>0</v>
      </c>
      <c r="E17" s="433">
        <f>+'3T'!F19</f>
        <v>0</v>
      </c>
      <c r="F17" s="386">
        <f t="shared" ref="F17:F19" si="0">+C17+D17+E17</f>
        <v>0</v>
      </c>
    </row>
    <row r="18" spans="1:6" s="383" customFormat="1" ht="18" customHeight="1" x14ac:dyDescent="0.3">
      <c r="A18" s="308" t="s">
        <v>130</v>
      </c>
      <c r="B18" s="305" t="s">
        <v>128</v>
      </c>
      <c r="C18" s="270">
        <f>+'1T'!F20</f>
        <v>2</v>
      </c>
      <c r="D18" s="270">
        <f>+'2T'!F20</f>
        <v>0</v>
      </c>
      <c r="E18" s="433">
        <f>+'3T'!F20</f>
        <v>0</v>
      </c>
      <c r="F18" s="386">
        <f t="shared" si="0"/>
        <v>2</v>
      </c>
    </row>
    <row r="19" spans="1:6" s="383" customFormat="1" ht="18" customHeight="1" x14ac:dyDescent="0.3">
      <c r="A19" s="304"/>
      <c r="B19" s="305" t="s">
        <v>129</v>
      </c>
      <c r="C19" s="270">
        <f>+'1T'!F21</f>
        <v>0</v>
      </c>
      <c r="D19" s="270">
        <f>+'2T'!F21</f>
        <v>0</v>
      </c>
      <c r="E19" s="433">
        <f>+'3T'!F21</f>
        <v>0</v>
      </c>
      <c r="F19" s="386">
        <f t="shared" si="0"/>
        <v>0</v>
      </c>
    </row>
    <row r="20" spans="1:6" s="383" customFormat="1" ht="18" customHeight="1" x14ac:dyDescent="0.3">
      <c r="A20" s="301" t="s">
        <v>131</v>
      </c>
      <c r="B20" s="309"/>
      <c r="C20" s="387"/>
      <c r="D20" s="387"/>
      <c r="E20" s="434"/>
      <c r="F20" s="388"/>
    </row>
    <row r="21" spans="1:6" s="383" customFormat="1" ht="15" customHeight="1" x14ac:dyDescent="0.3">
      <c r="A21" s="308" t="s">
        <v>130</v>
      </c>
      <c r="B21" s="305" t="s">
        <v>128</v>
      </c>
      <c r="C21" s="270">
        <f>+'1T'!F23</f>
        <v>3</v>
      </c>
      <c r="D21" s="270">
        <f>+'2T'!F23</f>
        <v>0</v>
      </c>
      <c r="E21" s="433">
        <f>+'3T'!F23</f>
        <v>0</v>
      </c>
      <c r="F21" s="386">
        <f>+C21+D21+E21</f>
        <v>3</v>
      </c>
    </row>
    <row r="22" spans="1:6" s="383" customFormat="1" ht="18" customHeight="1" x14ac:dyDescent="0.3">
      <c r="A22" s="304"/>
      <c r="B22" s="305" t="s">
        <v>129</v>
      </c>
      <c r="C22" s="270">
        <f>+'1T'!F24</f>
        <v>0</v>
      </c>
      <c r="D22" s="270">
        <f>+'2T'!F24</f>
        <v>0</v>
      </c>
      <c r="E22" s="433">
        <f>+'3T'!F24</f>
        <v>0</v>
      </c>
      <c r="F22" s="435">
        <f>+C22+D22+E22</f>
        <v>0</v>
      </c>
    </row>
    <row r="23" spans="1:6" s="383" customFormat="1" x14ac:dyDescent="0.3">
      <c r="A23" s="311" t="s">
        <v>132</v>
      </c>
      <c r="B23" s="312" t="s">
        <v>152</v>
      </c>
      <c r="C23" s="409"/>
      <c r="D23" s="409"/>
      <c r="E23" s="409"/>
    </row>
    <row r="24" spans="1:6" s="383" customFormat="1" ht="50.1" customHeight="1" x14ac:dyDescent="0.3">
      <c r="A24" s="564" t="s">
        <v>287</v>
      </c>
      <c r="B24" s="565"/>
      <c r="C24" s="565"/>
      <c r="D24" s="565"/>
      <c r="E24" s="565"/>
      <c r="F24" s="566"/>
    </row>
    <row r="25" spans="1:6" s="383" customFormat="1" ht="17.25" customHeight="1" x14ac:dyDescent="0.3">
      <c r="A25" s="393"/>
      <c r="B25" s="393"/>
      <c r="C25" s="393"/>
      <c r="D25" s="394"/>
      <c r="E25" s="394"/>
    </row>
    <row r="26" spans="1:6" s="383" customFormat="1" ht="18" customHeight="1" x14ac:dyDescent="0.3">
      <c r="A26" s="630" t="s">
        <v>136</v>
      </c>
      <c r="B26" s="630"/>
      <c r="C26" s="630"/>
      <c r="D26" s="630"/>
      <c r="E26" s="630"/>
    </row>
    <row r="27" spans="1:6" s="383" customFormat="1" ht="18" customHeight="1" x14ac:dyDescent="0.3">
      <c r="A27" s="630" t="s">
        <v>137</v>
      </c>
      <c r="B27" s="630"/>
      <c r="C27" s="630"/>
      <c r="D27" s="630"/>
      <c r="E27" s="630"/>
    </row>
    <row r="28" spans="1:6" s="383" customFormat="1" ht="35.1" customHeight="1" x14ac:dyDescent="0.3">
      <c r="A28" s="297" t="s">
        <v>308</v>
      </c>
      <c r="B28" s="436" t="s">
        <v>250</v>
      </c>
      <c r="C28" s="436" t="s">
        <v>302</v>
      </c>
      <c r="D28" s="436" t="s">
        <v>328</v>
      </c>
      <c r="E28" s="436" t="s">
        <v>333</v>
      </c>
    </row>
    <row r="29" spans="1:6" s="383" customFormat="1" ht="18" customHeight="1" x14ac:dyDescent="0.3">
      <c r="A29" s="319" t="s">
        <v>138</v>
      </c>
      <c r="B29" s="320">
        <f>+B31+B34</f>
        <v>0</v>
      </c>
      <c r="C29" s="320">
        <f t="shared" ref="C29:E29" si="1">+C31+C34</f>
        <v>41795911.700000003</v>
      </c>
      <c r="D29" s="320">
        <f t="shared" si="1"/>
        <v>107424500.83000001</v>
      </c>
      <c r="E29" s="320">
        <f t="shared" si="1"/>
        <v>149220412.53000003</v>
      </c>
    </row>
    <row r="30" spans="1:6" s="383" customFormat="1" ht="15" customHeight="1" x14ac:dyDescent="0.3">
      <c r="A30" s="300"/>
      <c r="B30" s="437"/>
      <c r="C30" s="437"/>
      <c r="D30" s="269"/>
      <c r="E30" s="437"/>
    </row>
    <row r="31" spans="1:6" s="383" customFormat="1" ht="18" customHeight="1" x14ac:dyDescent="0.3">
      <c r="A31" s="301" t="s">
        <v>126</v>
      </c>
      <c r="B31" s="321">
        <f>+B32+B33</f>
        <v>0</v>
      </c>
      <c r="C31" s="321">
        <f t="shared" ref="C31:E31" si="2">+C32+C33</f>
        <v>0</v>
      </c>
      <c r="D31" s="321">
        <f t="shared" si="2"/>
        <v>0</v>
      </c>
      <c r="E31" s="322">
        <f t="shared" si="2"/>
        <v>0</v>
      </c>
    </row>
    <row r="32" spans="1:6" s="383" customFormat="1" ht="18" customHeight="1" x14ac:dyDescent="0.3">
      <c r="A32" s="323" t="s">
        <v>127</v>
      </c>
      <c r="B32" s="324">
        <f>+'1T'!F35</f>
        <v>0</v>
      </c>
      <c r="C32" s="255">
        <f>+'2T'!F35</f>
        <v>0</v>
      </c>
      <c r="D32" s="269">
        <f>+'3T'!F35</f>
        <v>0</v>
      </c>
      <c r="E32" s="397">
        <f>+B32+C32+D32</f>
        <v>0</v>
      </c>
    </row>
    <row r="33" spans="1:6" s="383" customFormat="1" ht="18" customHeight="1" x14ac:dyDescent="0.3">
      <c r="A33" s="323" t="s">
        <v>130</v>
      </c>
      <c r="B33" s="324">
        <f>+'1T'!F36</f>
        <v>0</v>
      </c>
      <c r="C33" s="255">
        <f>+'2T'!F36</f>
        <v>0</v>
      </c>
      <c r="D33" s="269">
        <f>+'3T'!F36</f>
        <v>0</v>
      </c>
      <c r="E33" s="397">
        <f>+B33+C33+D33</f>
        <v>0</v>
      </c>
    </row>
    <row r="34" spans="1:6" s="383" customFormat="1" ht="18" customHeight="1" x14ac:dyDescent="0.3">
      <c r="A34" s="301" t="s">
        <v>131</v>
      </c>
      <c r="B34" s="321">
        <f>+B35</f>
        <v>0</v>
      </c>
      <c r="C34" s="321">
        <f t="shared" ref="C34:E34" si="3">+C35</f>
        <v>41795911.700000003</v>
      </c>
      <c r="D34" s="321">
        <f t="shared" si="3"/>
        <v>107424500.83000001</v>
      </c>
      <c r="E34" s="322">
        <f t="shared" si="3"/>
        <v>149220412.53000003</v>
      </c>
    </row>
    <row r="35" spans="1:6" s="383" customFormat="1" ht="18" customHeight="1" x14ac:dyDescent="0.3">
      <c r="A35" s="327" t="s">
        <v>130</v>
      </c>
      <c r="B35" s="324">
        <f>+'1T'!F38</f>
        <v>0</v>
      </c>
      <c r="C35" s="255">
        <f>+'2T'!F38</f>
        <v>41795911.700000003</v>
      </c>
      <c r="D35" s="269">
        <f>+'3T'!F38</f>
        <v>107424500.83000001</v>
      </c>
      <c r="E35" s="400">
        <f>+B35+C35+D35</f>
        <v>149220412.53000003</v>
      </c>
    </row>
    <row r="36" spans="1:6" s="383" customFormat="1" ht="15" customHeight="1" x14ac:dyDescent="0.3">
      <c r="A36" s="311" t="s">
        <v>132</v>
      </c>
      <c r="B36" s="312" t="s">
        <v>152</v>
      </c>
      <c r="C36" s="313"/>
      <c r="D36" s="313"/>
    </row>
    <row r="37" spans="1:6" s="383" customFormat="1" ht="50.1" customHeight="1" x14ac:dyDescent="0.3">
      <c r="A37" s="564" t="s">
        <v>287</v>
      </c>
      <c r="B37" s="565"/>
      <c r="C37" s="565"/>
      <c r="D37" s="565"/>
      <c r="E37" s="566"/>
    </row>
    <row r="38" spans="1:6" ht="21" customHeight="1" x14ac:dyDescent="0.3"/>
    <row r="39" spans="1:6" ht="21" customHeight="1" x14ac:dyDescent="0.3">
      <c r="A39" s="629" t="s">
        <v>334</v>
      </c>
      <c r="B39" s="629"/>
      <c r="C39" s="629"/>
      <c r="D39" s="629"/>
      <c r="E39" s="629"/>
      <c r="F39" s="629"/>
    </row>
    <row r="40" spans="1:6" customFormat="1" ht="9.9" customHeight="1" x14ac:dyDescent="0.3"/>
    <row r="41" spans="1:6" ht="18" customHeight="1" x14ac:dyDescent="0.3">
      <c r="A41" s="524" t="s">
        <v>232</v>
      </c>
      <c r="B41" s="524"/>
      <c r="C41" s="524"/>
      <c r="D41" s="524"/>
      <c r="E41" s="524"/>
      <c r="F41" s="166"/>
    </row>
    <row r="42" spans="1:6" ht="18" customHeight="1" x14ac:dyDescent="0.3">
      <c r="A42" s="524" t="s">
        <v>233</v>
      </c>
      <c r="B42" s="524"/>
      <c r="C42" s="524"/>
      <c r="D42" s="524"/>
      <c r="E42" s="524"/>
    </row>
    <row r="43" spans="1:6" ht="18" customHeight="1" x14ac:dyDescent="0.3">
      <c r="A43" s="524" t="s">
        <v>173</v>
      </c>
      <c r="B43" s="524"/>
      <c r="C43" s="524"/>
      <c r="D43" s="524"/>
      <c r="E43" s="524"/>
    </row>
    <row r="44" spans="1:6" ht="34.5" customHeight="1" x14ac:dyDescent="0.3">
      <c r="A44" s="48" t="s">
        <v>234</v>
      </c>
      <c r="B44" s="48" t="s">
        <v>250</v>
      </c>
      <c r="C44" s="48" t="s">
        <v>302</v>
      </c>
      <c r="D44" s="156" t="s">
        <v>328</v>
      </c>
      <c r="E44" s="157" t="s">
        <v>333</v>
      </c>
      <c r="F44" s="129"/>
    </row>
    <row r="45" spans="1:6" ht="21" customHeight="1" x14ac:dyDescent="0.3">
      <c r="A45" s="65" t="s">
        <v>235</v>
      </c>
      <c r="B45" s="66">
        <v>0</v>
      </c>
      <c r="C45" s="66">
        <f>+B49</f>
        <v>103490237.42999999</v>
      </c>
      <c r="D45" s="66">
        <f>+C49</f>
        <v>165184563.30000001</v>
      </c>
      <c r="E45" s="160">
        <v>0</v>
      </c>
      <c r="F45" s="129"/>
    </row>
    <row r="46" spans="1:6" ht="21" customHeight="1" x14ac:dyDescent="0.3">
      <c r="A46" s="65" t="s">
        <v>236</v>
      </c>
      <c r="B46" s="66">
        <f>+'1T'!F96</f>
        <v>103490237.42999999</v>
      </c>
      <c r="C46" s="66">
        <f>+'2T'!F95</f>
        <v>103490237.56999999</v>
      </c>
      <c r="D46" s="66">
        <f>+'3T'!F95</f>
        <v>103490242.5</v>
      </c>
      <c r="E46" s="160">
        <f>+B46+C46+D46</f>
        <v>310470717.5</v>
      </c>
      <c r="F46" s="129"/>
    </row>
    <row r="47" spans="1:6" ht="21" customHeight="1" x14ac:dyDescent="0.3">
      <c r="A47" s="65" t="s">
        <v>237</v>
      </c>
      <c r="B47" s="66">
        <f>+B45+B46</f>
        <v>103490237.42999999</v>
      </c>
      <c r="C47" s="66">
        <f>+C45+C46</f>
        <v>206980475</v>
      </c>
      <c r="D47" s="66">
        <f>+D45+D46</f>
        <v>268674805.80000001</v>
      </c>
      <c r="E47" s="161">
        <f>+D47</f>
        <v>268674805.80000001</v>
      </c>
      <c r="F47" s="129"/>
    </row>
    <row r="48" spans="1:6" ht="21" customHeight="1" x14ac:dyDescent="0.3">
      <c r="A48" s="65" t="s">
        <v>238</v>
      </c>
      <c r="B48" s="66">
        <f>+'1T'!F116</f>
        <v>0</v>
      </c>
      <c r="C48" s="66">
        <f>+'2T'!F115</f>
        <v>41795911.700000003</v>
      </c>
      <c r="D48" s="66">
        <f>+'3T'!F115</f>
        <v>107424500.83000001</v>
      </c>
      <c r="E48" s="161">
        <f>+D48</f>
        <v>107424500.83000001</v>
      </c>
      <c r="F48" s="129"/>
    </row>
    <row r="49" spans="1:6" ht="21" customHeight="1" x14ac:dyDescent="0.3">
      <c r="A49" s="65" t="s">
        <v>239</v>
      </c>
      <c r="B49" s="66">
        <f>+B47-B48</f>
        <v>103490237.42999999</v>
      </c>
      <c r="C49" s="66">
        <f>+C47-C48</f>
        <v>165184563.30000001</v>
      </c>
      <c r="D49" s="66">
        <f>+D47-D48</f>
        <v>161250304.97</v>
      </c>
      <c r="E49" s="162">
        <f>+E47-E48</f>
        <v>161250304.97</v>
      </c>
      <c r="F49" s="129"/>
    </row>
    <row r="50" spans="1:6" ht="9.9" customHeight="1" x14ac:dyDescent="0.3">
      <c r="A50" s="654" t="s">
        <v>316</v>
      </c>
      <c r="B50" s="654"/>
      <c r="C50" s="654"/>
      <c r="D50" s="654"/>
    </row>
    <row r="51" spans="1:6" ht="9.9" customHeight="1" x14ac:dyDescent="0.3">
      <c r="A51" s="126"/>
      <c r="B51" s="126"/>
      <c r="C51" s="126"/>
      <c r="D51" s="126"/>
    </row>
    <row r="52" spans="1:6" ht="9.9" customHeight="1" x14ac:dyDescent="0.3">
      <c r="A52" s="126"/>
      <c r="B52" s="126"/>
      <c r="C52" s="126"/>
      <c r="D52" s="126"/>
    </row>
    <row r="53" spans="1:6" ht="9.9" customHeight="1" x14ac:dyDescent="0.3">
      <c r="A53" s="126"/>
      <c r="B53" s="126"/>
      <c r="C53" s="126"/>
      <c r="D53" s="126"/>
    </row>
    <row r="54" spans="1:6" x14ac:dyDescent="0.3">
      <c r="A54" s="514" t="s">
        <v>108</v>
      </c>
      <c r="B54" s="514"/>
      <c r="C54" s="514"/>
      <c r="D54" s="514"/>
      <c r="E54" s="514"/>
      <c r="F54" s="514"/>
    </row>
    <row r="109" spans="1:1" x14ac:dyDescent="0.3"/>
  </sheetData>
  <sheetProtection algorithmName="SHA-512" hashValue="43gCRbl955CSdHvYD6mif2vXFDWXaftr9W3AbVB7RGPdykzKzT84OrQBC4bGre6HhVw1JGdzpoLMiwLtHJf/3Q==" saltValue="9bvhQzaBz0VV/sXcQxXZog==" spinCount="100000" sheet="1" objects="1" scenarios="1" formatCells="0" formatColumns="0" formatRows="0" insertColumns="0" insertRows="0" insertHyperlinks="0" deleteColumns="0" deleteRows="0"/>
  <mergeCells count="18">
    <mergeCell ref="A54:F54"/>
    <mergeCell ref="A12:F12"/>
    <mergeCell ref="A11:F11"/>
    <mergeCell ref="A24:F24"/>
    <mergeCell ref="A26:E26"/>
    <mergeCell ref="A27:E27"/>
    <mergeCell ref="A37:E37"/>
    <mergeCell ref="A41:E41"/>
    <mergeCell ref="A42:E42"/>
    <mergeCell ref="A43:E43"/>
    <mergeCell ref="A50:D50"/>
    <mergeCell ref="A39:F39"/>
    <mergeCell ref="A1:F2"/>
    <mergeCell ref="A3:F3"/>
    <mergeCell ref="A9:F9"/>
    <mergeCell ref="C5:E5"/>
    <mergeCell ref="C6:E6"/>
    <mergeCell ref="C7:E7"/>
  </mergeCells>
  <dataValidations count="1">
    <dataValidation allowBlank="1" showInputMessage="1" showErrorMessage="1" promptTitle="Advertencia" prompt="Se recomienda leer cuidadosamente las indicaciones dispuestas en la parte inferior de esta tabla. " sqref="A45" xr:uid="{C90F0FF1-F3C1-4CF8-BBB9-4699C52B49F9}"/>
  </dataValidations>
  <pageMargins left="0.31496062992125984" right="0.31496062992125984" top="0.74803149606299213" bottom="0.74803149606299213" header="0.19685039370078741" footer="0.31496062992125984"/>
  <pageSetup scale="64" orientation="portrait" r:id="rId1"/>
  <headerFooter>
    <oddFooter>&amp;L&amp;"Palatino Linotype,Normal"&amp;K979797&amp;D&amp;C&amp;"Palatino Linotype,Normal"&amp;K979797Reporte ejecución programática y presupuestaria (III trimestre acumulado)&amp;R&amp;"Palatino Linotype,Normal"&amp;K979797&amp;P</oddFooter>
  </headerFooter>
  <ignoredErrors>
    <ignoredError sqref="E34" formula="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636D9-1666-488B-879D-AFC7C3DF6AA6}">
  <sheetPr>
    <tabColor rgb="FF979797"/>
  </sheetPr>
  <dimension ref="A1:H212"/>
  <sheetViews>
    <sheetView showGridLines="0" zoomScale="80" zoomScaleNormal="80" zoomScaleSheetLayoutView="100" workbookViewId="0">
      <selection sqref="A1:F2"/>
    </sheetView>
  </sheetViews>
  <sheetFormatPr baseColWidth="10" defaultColWidth="11.44140625" defaultRowHeight="15.6" x14ac:dyDescent="0.3"/>
  <cols>
    <col min="1" max="1" width="38.6640625" style="13" customWidth="1"/>
    <col min="2" max="2" width="28.109375" style="13" customWidth="1"/>
    <col min="3" max="5" width="22.109375" style="13" customWidth="1"/>
    <col min="6" max="6" width="20.6640625" style="13" customWidth="1"/>
    <col min="7" max="16384" width="11.44140625" style="13"/>
  </cols>
  <sheetData>
    <row r="1" spans="1:6" ht="26.4" customHeight="1" x14ac:dyDescent="0.3">
      <c r="A1" s="591" t="s">
        <v>109</v>
      </c>
      <c r="B1" s="591"/>
      <c r="C1" s="591"/>
      <c r="D1" s="591"/>
      <c r="E1" s="591"/>
      <c r="F1" s="591"/>
    </row>
    <row r="2" spans="1:6" ht="19.2" customHeight="1" x14ac:dyDescent="0.3">
      <c r="A2" s="591"/>
      <c r="B2" s="591"/>
      <c r="C2" s="591"/>
      <c r="D2" s="591"/>
      <c r="E2" s="591"/>
      <c r="F2" s="591"/>
    </row>
    <row r="3" spans="1:6" ht="17.399999999999999" x14ac:dyDescent="0.3">
      <c r="A3" s="601" t="s">
        <v>335</v>
      </c>
      <c r="B3" s="601"/>
      <c r="C3" s="601"/>
      <c r="D3" s="601"/>
      <c r="E3" s="601"/>
      <c r="F3" s="601"/>
    </row>
    <row r="4" spans="1:6" ht="9.9" customHeight="1" thickBot="1" x14ac:dyDescent="0.35">
      <c r="A4" s="14"/>
      <c r="B4" s="14"/>
      <c r="C4" s="14"/>
      <c r="D4" s="14"/>
      <c r="E4" s="14"/>
      <c r="F4" s="14"/>
    </row>
    <row r="5" spans="1:6" ht="18" customHeight="1" x14ac:dyDescent="0.3">
      <c r="A5" s="32"/>
      <c r="B5" s="80" t="s">
        <v>111</v>
      </c>
      <c r="C5" s="582" t="str">
        <f>+'1T'!C5</f>
        <v>Suministro de Agua Potable a las Comunidades Rurales</v>
      </c>
      <c r="D5" s="583"/>
      <c r="E5" s="584"/>
    </row>
    <row r="6" spans="1:6" ht="18" customHeight="1" x14ac:dyDescent="0.3">
      <c r="A6" s="33"/>
      <c r="B6" s="81" t="s">
        <v>112</v>
      </c>
      <c r="C6" s="585" t="str">
        <f>+'1T'!C6</f>
        <v>Instituto Costarricense de Acueductos y Alcantarillados (AyA)</v>
      </c>
      <c r="D6" s="586"/>
      <c r="E6" s="587"/>
      <c r="F6" s="3"/>
    </row>
    <row r="7" spans="1:6" ht="18" customHeight="1" thickBot="1" x14ac:dyDescent="0.35">
      <c r="A7" s="33"/>
      <c r="B7" s="83" t="s">
        <v>114</v>
      </c>
      <c r="C7" s="588" t="str">
        <f>+'1T'!C7</f>
        <v>Subgerencia de Gestión de Sistemas Delegados</v>
      </c>
      <c r="D7" s="589"/>
      <c r="E7" s="590"/>
      <c r="F7" s="3"/>
    </row>
    <row r="8" spans="1:6" ht="9.9" customHeight="1" x14ac:dyDescent="0.3">
      <c r="A8" s="4"/>
      <c r="B8" s="15"/>
      <c r="C8" s="15"/>
      <c r="D8" s="15"/>
      <c r="E8" s="15"/>
      <c r="F8" s="15"/>
    </row>
    <row r="9" spans="1:6" s="383" customFormat="1" ht="21.9" customHeight="1" x14ac:dyDescent="0.3">
      <c r="A9" s="655" t="s">
        <v>116</v>
      </c>
      <c r="B9" s="655"/>
      <c r="C9" s="655"/>
      <c r="D9" s="655"/>
      <c r="E9" s="655"/>
      <c r="F9" s="655"/>
    </row>
    <row r="10" spans="1:6" s="383" customFormat="1" ht="9.9" customHeight="1" x14ac:dyDescent="0.3">
      <c r="A10" s="421"/>
      <c r="B10" s="421"/>
      <c r="C10" s="421"/>
      <c r="D10" s="421"/>
      <c r="E10" s="421"/>
      <c r="F10" s="421"/>
    </row>
    <row r="11" spans="1:6" s="383" customFormat="1" ht="50.25" customHeight="1" x14ac:dyDescent="0.3">
      <c r="A11" s="671" t="s">
        <v>117</v>
      </c>
      <c r="B11" s="671"/>
      <c r="C11" s="671"/>
      <c r="D11" s="671"/>
      <c r="E11" s="671"/>
      <c r="F11" s="671"/>
    </row>
    <row r="12" spans="1:6" s="383" customFormat="1" ht="9.9" customHeight="1" x14ac:dyDescent="0.3">
      <c r="A12" s="421"/>
      <c r="B12" s="421"/>
      <c r="C12" s="421"/>
      <c r="D12" s="421"/>
      <c r="E12" s="421"/>
      <c r="F12" s="421"/>
    </row>
    <row r="13" spans="1:6" s="383" customFormat="1" ht="16.95" customHeight="1" x14ac:dyDescent="0.3">
      <c r="A13" s="630" t="s">
        <v>118</v>
      </c>
      <c r="B13" s="630"/>
      <c r="C13" s="630"/>
      <c r="D13" s="630"/>
      <c r="E13" s="630"/>
      <c r="F13" s="630"/>
    </row>
    <row r="14" spans="1:6" s="383" customFormat="1" ht="16.95" customHeight="1" x14ac:dyDescent="0.3">
      <c r="A14" s="630" t="s">
        <v>119</v>
      </c>
      <c r="B14" s="630"/>
      <c r="C14" s="630"/>
      <c r="D14" s="630"/>
      <c r="E14" s="630"/>
      <c r="F14" s="630"/>
    </row>
    <row r="15" spans="1:6" s="383" customFormat="1" ht="18" customHeight="1" x14ac:dyDescent="0.3">
      <c r="A15" s="297" t="s">
        <v>120</v>
      </c>
      <c r="B15" s="298" t="s">
        <v>121</v>
      </c>
      <c r="C15" s="298" t="s">
        <v>336</v>
      </c>
      <c r="D15" s="298" t="s">
        <v>337</v>
      </c>
      <c r="E15" s="298" t="s">
        <v>338</v>
      </c>
      <c r="F15" s="297" t="s">
        <v>339</v>
      </c>
    </row>
    <row r="16" spans="1:6" s="383" customFormat="1" ht="15" customHeight="1" x14ac:dyDescent="0.3">
      <c r="A16" s="299"/>
      <c r="B16" s="300"/>
      <c r="C16" s="307"/>
      <c r="D16" s="307"/>
      <c r="E16" s="307"/>
      <c r="F16" s="307"/>
    </row>
    <row r="17" spans="1:6" s="383" customFormat="1" ht="16.95" customHeight="1" x14ac:dyDescent="0.3">
      <c r="A17" s="301" t="s">
        <v>126</v>
      </c>
      <c r="B17" s="302"/>
      <c r="C17" s="387"/>
      <c r="D17" s="387"/>
      <c r="E17" s="387"/>
      <c r="F17" s="388"/>
    </row>
    <row r="18" spans="1:6" s="383" customFormat="1" ht="16.95" customHeight="1" x14ac:dyDescent="0.3">
      <c r="A18" s="304" t="s">
        <v>127</v>
      </c>
      <c r="B18" s="305" t="s">
        <v>128</v>
      </c>
      <c r="C18" s="270"/>
      <c r="D18" s="270"/>
      <c r="E18" s="270">
        <v>1</v>
      </c>
      <c r="F18" s="386">
        <f>+C18+D18+E18</f>
        <v>1</v>
      </c>
    </row>
    <row r="19" spans="1:6" s="383" customFormat="1" ht="16.95" customHeight="1" x14ac:dyDescent="0.3">
      <c r="A19" s="304"/>
      <c r="B19" s="305" t="s">
        <v>129</v>
      </c>
      <c r="C19" s="270"/>
      <c r="D19" s="270"/>
      <c r="E19" s="270">
        <v>1182</v>
      </c>
      <c r="F19" s="386">
        <f>+C19+D19+E19</f>
        <v>1182</v>
      </c>
    </row>
    <row r="20" spans="1:6" s="383" customFormat="1" ht="16.95" customHeight="1" x14ac:dyDescent="0.3">
      <c r="A20" s="308" t="s">
        <v>130</v>
      </c>
      <c r="B20" s="305" t="s">
        <v>128</v>
      </c>
      <c r="C20" s="271"/>
      <c r="D20" s="270"/>
      <c r="E20" s="270"/>
      <c r="F20" s="386">
        <f>+C20+D20+E20</f>
        <v>0</v>
      </c>
    </row>
    <row r="21" spans="1:6" s="383" customFormat="1" ht="16.95" customHeight="1" x14ac:dyDescent="0.3">
      <c r="A21" s="304"/>
      <c r="B21" s="305" t="s">
        <v>129</v>
      </c>
      <c r="C21" s="270"/>
      <c r="D21" s="270"/>
      <c r="E21" s="270"/>
      <c r="F21" s="386">
        <f>+C21+D21+E21</f>
        <v>0</v>
      </c>
    </row>
    <row r="22" spans="1:6" s="383" customFormat="1" ht="16.95" customHeight="1" x14ac:dyDescent="0.3">
      <c r="A22" s="301" t="s">
        <v>131</v>
      </c>
      <c r="B22" s="309"/>
      <c r="C22" s="387"/>
      <c r="D22" s="387"/>
      <c r="E22" s="387"/>
      <c r="F22" s="388"/>
    </row>
    <row r="23" spans="1:6" s="383" customFormat="1" ht="16.95" customHeight="1" x14ac:dyDescent="0.3">
      <c r="A23" s="304" t="s">
        <v>127</v>
      </c>
      <c r="B23" s="305" t="s">
        <v>128</v>
      </c>
      <c r="C23" s="270"/>
      <c r="D23" s="270"/>
      <c r="E23" s="270">
        <v>1</v>
      </c>
      <c r="F23" s="386">
        <f>+C23+D23+E23</f>
        <v>1</v>
      </c>
    </row>
    <row r="24" spans="1:6" s="383" customFormat="1" ht="16.95" customHeight="1" x14ac:dyDescent="0.3">
      <c r="A24" s="304"/>
      <c r="B24" s="305" t="s">
        <v>129</v>
      </c>
      <c r="C24" s="270"/>
      <c r="D24" s="270"/>
      <c r="E24" s="270">
        <v>5298</v>
      </c>
      <c r="F24" s="386">
        <f>+C24+D24+E24</f>
        <v>5298</v>
      </c>
    </row>
    <row r="25" spans="1:6" s="383" customFormat="1" ht="16.95" customHeight="1" x14ac:dyDescent="0.3">
      <c r="A25" s="308" t="s">
        <v>130</v>
      </c>
      <c r="B25" s="305" t="s">
        <v>128</v>
      </c>
      <c r="C25" s="270"/>
      <c r="D25" s="270"/>
      <c r="E25" s="270">
        <v>0</v>
      </c>
      <c r="F25" s="386">
        <f>+C25+D25+E25</f>
        <v>0</v>
      </c>
    </row>
    <row r="26" spans="1:6" s="383" customFormat="1" ht="16.95" customHeight="1" x14ac:dyDescent="0.3">
      <c r="A26" s="304"/>
      <c r="B26" s="305" t="s">
        <v>129</v>
      </c>
      <c r="C26" s="270"/>
      <c r="D26" s="270"/>
      <c r="E26" s="270">
        <v>0</v>
      </c>
      <c r="F26" s="386">
        <f>+C26+D26+E26</f>
        <v>0</v>
      </c>
    </row>
    <row r="27" spans="1:6" s="383" customFormat="1" x14ac:dyDescent="0.3">
      <c r="A27" s="311" t="s">
        <v>132</v>
      </c>
      <c r="B27" s="312" t="s">
        <v>152</v>
      </c>
      <c r="C27" s="409"/>
      <c r="D27" s="409"/>
      <c r="E27" s="409"/>
      <c r="F27" s="409"/>
    </row>
    <row r="28" spans="1:6" s="383" customFormat="1" ht="35.1" customHeight="1" x14ac:dyDescent="0.3">
      <c r="A28" s="574" t="s">
        <v>134</v>
      </c>
      <c r="B28" s="575"/>
      <c r="C28" s="575"/>
      <c r="D28" s="575"/>
      <c r="E28" s="575"/>
      <c r="F28" s="576"/>
    </row>
    <row r="29" spans="1:6" s="383" customFormat="1" ht="50.1" customHeight="1" x14ac:dyDescent="0.3">
      <c r="A29" s="564" t="s">
        <v>340</v>
      </c>
      <c r="B29" s="565"/>
      <c r="C29" s="565"/>
      <c r="D29" s="565"/>
      <c r="E29" s="565"/>
      <c r="F29" s="566"/>
    </row>
    <row r="30" spans="1:6" s="383" customFormat="1" ht="16.95" customHeight="1" x14ac:dyDescent="0.3">
      <c r="A30" s="393"/>
      <c r="B30" s="393"/>
      <c r="C30" s="393"/>
      <c r="D30" s="394"/>
      <c r="E30" s="394"/>
      <c r="F30" s="395"/>
    </row>
    <row r="31" spans="1:6" s="383" customFormat="1" ht="16.95" customHeight="1" x14ac:dyDescent="0.3">
      <c r="A31" s="630" t="s">
        <v>136</v>
      </c>
      <c r="B31" s="630"/>
      <c r="C31" s="630"/>
      <c r="D31" s="630"/>
      <c r="E31" s="630"/>
      <c r="F31" s="630"/>
    </row>
    <row r="32" spans="1:6" s="383" customFormat="1" ht="16.95" customHeight="1" x14ac:dyDescent="0.3">
      <c r="A32" s="630" t="s">
        <v>137</v>
      </c>
      <c r="B32" s="630"/>
      <c r="C32" s="630"/>
      <c r="D32" s="630"/>
      <c r="E32" s="630"/>
      <c r="F32" s="630"/>
    </row>
    <row r="33" spans="1:6" s="383" customFormat="1" ht="18" customHeight="1" x14ac:dyDescent="0.3">
      <c r="A33" s="570" t="s">
        <v>120</v>
      </c>
      <c r="B33" s="595"/>
      <c r="C33" s="298" t="s">
        <v>336</v>
      </c>
      <c r="D33" s="298" t="s">
        <v>337</v>
      </c>
      <c r="E33" s="298" t="s">
        <v>338</v>
      </c>
      <c r="F33" s="297" t="s">
        <v>339</v>
      </c>
    </row>
    <row r="34" spans="1:6" s="383" customFormat="1" ht="16.95" customHeight="1" x14ac:dyDescent="0.3">
      <c r="A34" s="631" t="s">
        <v>138</v>
      </c>
      <c r="B34" s="631"/>
      <c r="C34" s="320">
        <f>+C36+C39</f>
        <v>110594555.62</v>
      </c>
      <c r="D34" s="320">
        <f t="shared" ref="D34:F34" si="0">+D36+D39</f>
        <v>0</v>
      </c>
      <c r="E34" s="320">
        <f t="shared" si="0"/>
        <v>68735454.549999997</v>
      </c>
      <c r="F34" s="320">
        <f t="shared" si="0"/>
        <v>179330010.17000002</v>
      </c>
    </row>
    <row r="35" spans="1:6" s="383" customFormat="1" ht="15" customHeight="1" x14ac:dyDescent="0.3">
      <c r="A35" s="632"/>
      <c r="B35" s="632"/>
      <c r="C35" s="294"/>
      <c r="D35" s="294"/>
      <c r="E35" s="294"/>
      <c r="F35" s="294"/>
    </row>
    <row r="36" spans="1:6" s="383" customFormat="1" ht="16.95" customHeight="1" x14ac:dyDescent="0.3">
      <c r="A36" s="301" t="s">
        <v>126</v>
      </c>
      <c r="B36" s="302"/>
      <c r="C36" s="398">
        <f>+C37+C38</f>
        <v>0</v>
      </c>
      <c r="D36" s="398">
        <f t="shared" ref="D36:F36" si="1">+D37+D38</f>
        <v>0</v>
      </c>
      <c r="E36" s="398">
        <f t="shared" si="1"/>
        <v>0</v>
      </c>
      <c r="F36" s="399">
        <f t="shared" si="1"/>
        <v>0</v>
      </c>
    </row>
    <row r="37" spans="1:6" s="383" customFormat="1" ht="16.95" customHeight="1" x14ac:dyDescent="0.3">
      <c r="A37" s="633" t="s">
        <v>127</v>
      </c>
      <c r="B37" s="633"/>
      <c r="C37" s="186"/>
      <c r="D37" s="186"/>
      <c r="E37" s="186"/>
      <c r="F37" s="397">
        <f t="shared" ref="F37:F40" si="2">+C37+D37+E37</f>
        <v>0</v>
      </c>
    </row>
    <row r="38" spans="1:6" s="383" customFormat="1" ht="16.95" customHeight="1" x14ac:dyDescent="0.3">
      <c r="A38" s="633" t="s">
        <v>130</v>
      </c>
      <c r="B38" s="633"/>
      <c r="C38" s="269"/>
      <c r="D38" s="186"/>
      <c r="E38" s="186"/>
      <c r="F38" s="397">
        <f>+C38+D38+E38</f>
        <v>0</v>
      </c>
    </row>
    <row r="39" spans="1:6" s="383" customFormat="1" ht="16.95" customHeight="1" x14ac:dyDescent="0.3">
      <c r="A39" s="301" t="s">
        <v>131</v>
      </c>
      <c r="B39" s="309"/>
      <c r="C39" s="398">
        <f>+C40</f>
        <v>110594555.62</v>
      </c>
      <c r="D39" s="398">
        <f t="shared" ref="D39" si="3">+D40</f>
        <v>0</v>
      </c>
      <c r="E39" s="398">
        <f>+E40</f>
        <v>68735454.549999997</v>
      </c>
      <c r="F39" s="399">
        <f>+F40</f>
        <v>179330010.17000002</v>
      </c>
    </row>
    <row r="40" spans="1:6" s="383" customFormat="1" ht="16.95" customHeight="1" x14ac:dyDescent="0.3">
      <c r="A40" s="633" t="s">
        <v>127</v>
      </c>
      <c r="B40" s="633"/>
      <c r="C40" s="256">
        <v>110594555.62</v>
      </c>
      <c r="D40" s="256">
        <v>0</v>
      </c>
      <c r="E40" s="256">
        <v>68735454.549999997</v>
      </c>
      <c r="F40" s="400">
        <f t="shared" si="2"/>
        <v>179330010.17000002</v>
      </c>
    </row>
    <row r="41" spans="1:6" s="383" customFormat="1" ht="15" customHeight="1" x14ac:dyDescent="0.3">
      <c r="A41" s="311" t="s">
        <v>132</v>
      </c>
      <c r="B41" s="312" t="s">
        <v>152</v>
      </c>
      <c r="C41" s="409"/>
      <c r="D41" s="409"/>
      <c r="E41" s="409"/>
      <c r="F41" s="409"/>
    </row>
    <row r="42" spans="1:6" s="383" customFormat="1" ht="35.1" customHeight="1" x14ac:dyDescent="0.3">
      <c r="A42" s="574" t="s">
        <v>134</v>
      </c>
      <c r="B42" s="575"/>
      <c r="C42" s="575"/>
      <c r="D42" s="575"/>
      <c r="E42" s="575"/>
      <c r="F42" s="576"/>
    </row>
    <row r="43" spans="1:6" s="383" customFormat="1" ht="50.1" customHeight="1" x14ac:dyDescent="0.3">
      <c r="A43" s="564" t="s">
        <v>287</v>
      </c>
      <c r="B43" s="565"/>
      <c r="C43" s="565"/>
      <c r="D43" s="565"/>
      <c r="E43" s="565"/>
      <c r="F43" s="566"/>
    </row>
    <row r="44" spans="1:6" s="383" customFormat="1" ht="16.95" customHeight="1" x14ac:dyDescent="0.3"/>
    <row r="45" spans="1:6" s="383" customFormat="1" ht="18" customHeight="1" x14ac:dyDescent="0.3">
      <c r="A45" s="578" t="s">
        <v>140</v>
      </c>
      <c r="B45" s="578"/>
      <c r="C45" s="578"/>
      <c r="D45" s="578"/>
      <c r="E45" s="578"/>
      <c r="F45" s="578"/>
    </row>
    <row r="46" spans="1:6" s="383" customFormat="1" ht="18" customHeight="1" x14ac:dyDescent="0.3">
      <c r="A46" s="579" t="s">
        <v>141</v>
      </c>
      <c r="B46" s="579"/>
      <c r="C46" s="579"/>
      <c r="D46" s="579"/>
      <c r="E46" s="579"/>
      <c r="F46" s="579"/>
    </row>
    <row r="47" spans="1:6" s="383" customFormat="1" x14ac:dyDescent="0.3">
      <c r="A47" s="570" t="s">
        <v>142</v>
      </c>
      <c r="B47" s="570"/>
      <c r="C47" s="298" t="s">
        <v>143</v>
      </c>
      <c r="D47" s="297" t="s">
        <v>144</v>
      </c>
      <c r="E47" s="401" t="s">
        <v>145</v>
      </c>
      <c r="F47" s="297" t="s">
        <v>146</v>
      </c>
    </row>
    <row r="48" spans="1:6" s="383" customFormat="1" ht="30" customHeight="1" x14ac:dyDescent="0.3">
      <c r="A48" s="572" t="s">
        <v>147</v>
      </c>
      <c r="B48" s="580"/>
      <c r="C48" s="265"/>
      <c r="D48" s="265"/>
      <c r="E48" s="257" t="s">
        <v>148</v>
      </c>
      <c r="F48" s="266"/>
    </row>
    <row r="49" spans="1:6" s="383" customFormat="1" ht="30" customHeight="1" x14ac:dyDescent="0.3">
      <c r="A49" s="572" t="s">
        <v>149</v>
      </c>
      <c r="B49" s="572"/>
      <c r="C49" s="265"/>
      <c r="D49" s="265"/>
      <c r="E49" s="265" t="s">
        <v>148</v>
      </c>
      <c r="F49" s="267"/>
    </row>
    <row r="50" spans="1:6" s="383" customFormat="1" ht="30" customHeight="1" x14ac:dyDescent="0.3">
      <c r="A50" s="637" t="s">
        <v>150</v>
      </c>
      <c r="B50" s="637"/>
      <c r="C50" s="265"/>
      <c r="D50" s="265"/>
      <c r="E50" s="265" t="s">
        <v>148</v>
      </c>
      <c r="F50" s="267"/>
    </row>
    <row r="51" spans="1:6" s="383" customFormat="1" ht="30" customHeight="1" x14ac:dyDescent="0.3">
      <c r="A51" s="638" t="s">
        <v>151</v>
      </c>
      <c r="B51" s="638"/>
      <c r="C51" s="265"/>
      <c r="D51" s="265"/>
      <c r="E51" s="265" t="s">
        <v>148</v>
      </c>
      <c r="F51" s="268"/>
    </row>
    <row r="52" spans="1:6" s="383" customFormat="1" ht="16.95" customHeight="1" x14ac:dyDescent="0.3">
      <c r="A52" s="311" t="s">
        <v>132</v>
      </c>
      <c r="B52" s="312" t="s">
        <v>152</v>
      </c>
      <c r="C52" s="313"/>
      <c r="D52" s="313"/>
      <c r="E52" s="313"/>
      <c r="F52" s="313"/>
    </row>
    <row r="53" spans="1:6" s="383" customFormat="1" ht="35.1" customHeight="1" x14ac:dyDescent="0.3">
      <c r="A53" s="574" t="s">
        <v>153</v>
      </c>
      <c r="B53" s="575"/>
      <c r="C53" s="575"/>
      <c r="D53" s="575"/>
      <c r="E53" s="575"/>
      <c r="F53" s="576"/>
    </row>
    <row r="54" spans="1:6" s="404" customFormat="1" ht="50.1" customHeight="1" x14ac:dyDescent="0.3">
      <c r="A54" s="561" t="s">
        <v>341</v>
      </c>
      <c r="B54" s="561"/>
      <c r="C54" s="561"/>
      <c r="D54" s="561"/>
      <c r="E54" s="561"/>
      <c r="F54" s="561"/>
    </row>
    <row r="55" spans="1:6" s="383" customFormat="1" x14ac:dyDescent="0.3"/>
    <row r="56" spans="1:6" s="383" customFormat="1" ht="18" customHeight="1" x14ac:dyDescent="0.3">
      <c r="A56" s="578" t="s">
        <v>155</v>
      </c>
      <c r="B56" s="578"/>
      <c r="C56" s="578"/>
      <c r="D56" s="578"/>
      <c r="E56" s="578"/>
      <c r="F56" s="578"/>
    </row>
    <row r="57" spans="1:6" s="383" customFormat="1" ht="18" customHeight="1" x14ac:dyDescent="0.3">
      <c r="A57" s="578" t="s">
        <v>156</v>
      </c>
      <c r="B57" s="578"/>
      <c r="C57" s="578"/>
      <c r="D57" s="578"/>
      <c r="E57" s="578"/>
      <c r="F57" s="578"/>
    </row>
    <row r="58" spans="1:6" s="383" customFormat="1" x14ac:dyDescent="0.3">
      <c r="A58" s="634" t="s">
        <v>142</v>
      </c>
      <c r="B58" s="634"/>
      <c r="C58" s="408" t="s">
        <v>143</v>
      </c>
      <c r="D58" s="407" t="s">
        <v>144</v>
      </c>
      <c r="E58" s="410" t="s">
        <v>157</v>
      </c>
      <c r="F58" s="407" t="s">
        <v>146</v>
      </c>
    </row>
    <row r="59" spans="1:6" s="383" customFormat="1" ht="30" customHeight="1" x14ac:dyDescent="0.3">
      <c r="A59" s="571" t="s">
        <v>158</v>
      </c>
      <c r="B59" s="571"/>
      <c r="C59" s="257"/>
      <c r="D59" s="257"/>
      <c r="E59" s="265" t="s">
        <v>148</v>
      </c>
      <c r="F59" s="259"/>
    </row>
    <row r="60" spans="1:6" s="383" customFormat="1" ht="30" customHeight="1" x14ac:dyDescent="0.3">
      <c r="A60" s="572" t="s">
        <v>159</v>
      </c>
      <c r="B60" s="572"/>
      <c r="C60" s="260"/>
      <c r="D60" s="260"/>
      <c r="E60" s="265" t="s">
        <v>148</v>
      </c>
      <c r="F60" s="262"/>
    </row>
    <row r="61" spans="1:6" s="404" customFormat="1" ht="30" customHeight="1" x14ac:dyDescent="0.3">
      <c r="A61" s="639" t="s">
        <v>160</v>
      </c>
      <c r="B61" s="639"/>
      <c r="C61" s="263"/>
      <c r="D61" s="263"/>
      <c r="E61" s="265" t="s">
        <v>148</v>
      </c>
      <c r="F61" s="262"/>
    </row>
    <row r="62" spans="1:6" s="383" customFormat="1" x14ac:dyDescent="0.3">
      <c r="A62" s="311" t="s">
        <v>132</v>
      </c>
      <c r="B62" s="312" t="s">
        <v>152</v>
      </c>
      <c r="C62" s="409"/>
      <c r="D62" s="409"/>
      <c r="E62" s="409"/>
      <c r="F62" s="409"/>
    </row>
    <row r="63" spans="1:6" s="383" customFormat="1" ht="35.1" customHeight="1" x14ac:dyDescent="0.3">
      <c r="A63" s="574" t="s">
        <v>161</v>
      </c>
      <c r="B63" s="575"/>
      <c r="C63" s="575"/>
      <c r="D63" s="575"/>
      <c r="E63" s="575"/>
      <c r="F63" s="576"/>
    </row>
    <row r="64" spans="1:6" s="383" customFormat="1" ht="50.1" customHeight="1" x14ac:dyDescent="0.3">
      <c r="A64" s="561" t="s">
        <v>342</v>
      </c>
      <c r="B64" s="561"/>
      <c r="C64" s="561"/>
      <c r="D64" s="561"/>
      <c r="E64" s="561"/>
      <c r="F64" s="561"/>
    </row>
    <row r="65" spans="1:6" s="383" customFormat="1" ht="9.9" customHeight="1" x14ac:dyDescent="0.3">
      <c r="E65" s="405"/>
    </row>
    <row r="66" spans="1:6" s="383" customFormat="1" ht="39.9" customHeight="1" x14ac:dyDescent="0.3">
      <c r="A66" s="406" t="s">
        <v>356</v>
      </c>
      <c r="B66" s="535" t="s">
        <v>355</v>
      </c>
      <c r="C66" s="536"/>
      <c r="D66" s="607" t="s">
        <v>165</v>
      </c>
      <c r="E66" s="608"/>
      <c r="F66" s="609"/>
    </row>
    <row r="67" spans="1:6" s="383" customFormat="1" ht="39.9" customHeight="1" x14ac:dyDescent="0.3">
      <c r="A67" s="406" t="s">
        <v>166</v>
      </c>
      <c r="B67" s="535" t="s">
        <v>357</v>
      </c>
      <c r="C67" s="536"/>
      <c r="D67" s="610"/>
      <c r="E67" s="611"/>
      <c r="F67" s="612"/>
    </row>
    <row r="68" spans="1:6" s="383" customFormat="1" ht="39.9" customHeight="1" x14ac:dyDescent="0.3">
      <c r="A68" s="406" t="s">
        <v>168</v>
      </c>
      <c r="B68" s="687" t="s">
        <v>358</v>
      </c>
      <c r="C68" s="688"/>
      <c r="D68" s="613"/>
      <c r="E68" s="614"/>
      <c r="F68" s="615"/>
    </row>
    <row r="70" spans="1:6" ht="21.9" customHeight="1" x14ac:dyDescent="0.3">
      <c r="A70" s="629" t="s">
        <v>169</v>
      </c>
      <c r="B70" s="629"/>
      <c r="C70" s="629"/>
      <c r="D70" s="629"/>
      <c r="E70" s="629"/>
      <c r="F70" s="629"/>
    </row>
    <row r="71" spans="1:6" ht="9.9" customHeight="1" x14ac:dyDescent="0.3"/>
    <row r="72" spans="1:6" ht="84.9" customHeight="1" x14ac:dyDescent="0.3">
      <c r="A72" s="512" t="s">
        <v>289</v>
      </c>
      <c r="B72" s="512"/>
      <c r="C72" s="512"/>
      <c r="D72" s="512"/>
      <c r="E72" s="512"/>
      <c r="F72" s="512"/>
    </row>
    <row r="73" spans="1:6" ht="9.9" customHeight="1" x14ac:dyDescent="0.3"/>
    <row r="74" spans="1:6" x14ac:dyDescent="0.3">
      <c r="A74" s="524" t="s">
        <v>171</v>
      </c>
      <c r="B74" s="524"/>
      <c r="C74" s="524"/>
      <c r="D74" s="524"/>
      <c r="E74" s="524"/>
      <c r="F74" s="524"/>
    </row>
    <row r="75" spans="1:6" x14ac:dyDescent="0.3">
      <c r="A75" s="524" t="s">
        <v>290</v>
      </c>
      <c r="B75" s="524"/>
      <c r="C75" s="524"/>
      <c r="D75" s="524"/>
      <c r="E75" s="524"/>
      <c r="F75" s="524"/>
    </row>
    <row r="76" spans="1:6" x14ac:dyDescent="0.3">
      <c r="A76" s="524" t="s">
        <v>173</v>
      </c>
      <c r="B76" s="524"/>
      <c r="C76" s="524"/>
      <c r="D76" s="524"/>
      <c r="E76" s="524"/>
      <c r="F76" s="524"/>
    </row>
    <row r="77" spans="1:6" ht="45" customHeight="1" x14ac:dyDescent="0.3">
      <c r="A77" s="41" t="s">
        <v>174</v>
      </c>
      <c r="B77" s="41" t="s">
        <v>291</v>
      </c>
      <c r="C77" s="41" t="s">
        <v>176</v>
      </c>
      <c r="D77" s="41" t="s">
        <v>177</v>
      </c>
      <c r="E77" s="41" t="s">
        <v>178</v>
      </c>
      <c r="F77" s="41" t="s">
        <v>326</v>
      </c>
    </row>
    <row r="78" spans="1:6" x14ac:dyDescent="0.3">
      <c r="A78" s="42" t="s">
        <v>138</v>
      </c>
      <c r="B78" s="412">
        <f>+SUM(B80:B86)</f>
        <v>413960949.80000001</v>
      </c>
      <c r="C78" s="281">
        <f>+SUM(C80:C86)</f>
        <v>100</v>
      </c>
      <c r="D78" s="438"/>
      <c r="E78" s="438"/>
      <c r="F78" s="438"/>
    </row>
    <row r="79" spans="1:6" ht="9.9" customHeight="1" x14ac:dyDescent="0.3">
      <c r="A79" s="11"/>
      <c r="B79" s="272"/>
      <c r="C79" s="31"/>
      <c r="D79" s="439"/>
      <c r="E79" s="439"/>
      <c r="F79" s="439"/>
    </row>
    <row r="80" spans="1:6" ht="17.100000000000001" customHeight="1" x14ac:dyDescent="0.3">
      <c r="A80" s="11" t="s">
        <v>180</v>
      </c>
      <c r="B80" s="272">
        <f>+'1T'!B79</f>
        <v>413960949.80000001</v>
      </c>
      <c r="C80" s="31">
        <f>+B80/$B$78*100</f>
        <v>100</v>
      </c>
      <c r="D80" s="275" t="str">
        <f>+'1T'!D79</f>
        <v>MTSS-DMT-OF-615-2023</v>
      </c>
      <c r="E80" s="275" t="str">
        <f>+'1T'!E79</f>
        <v>MTSS-DESAF-OF-994-223</v>
      </c>
      <c r="F80" s="275" t="str">
        <f>+'1T'!F79</f>
        <v>DFOE-SOS-0685</v>
      </c>
    </row>
    <row r="81" spans="1:6" ht="17.100000000000001" customHeight="1" x14ac:dyDescent="0.3">
      <c r="A81" s="107" t="s">
        <v>343</v>
      </c>
      <c r="B81" s="272">
        <f>+'1T'!B80</f>
        <v>0</v>
      </c>
      <c r="C81" s="31">
        <f>+B81/$B$78*100</f>
        <v>0</v>
      </c>
      <c r="D81" s="275">
        <f>+'1T'!D80</f>
        <v>0</v>
      </c>
      <c r="E81" s="275">
        <f>+'1T'!E80</f>
        <v>0</v>
      </c>
      <c r="F81" s="275">
        <f>+'1T'!F80</f>
        <v>0</v>
      </c>
    </row>
    <row r="82" spans="1:6" ht="17.100000000000001" customHeight="1" x14ac:dyDescent="0.3">
      <c r="A82" s="11" t="s">
        <v>185</v>
      </c>
      <c r="B82" s="272">
        <v>0</v>
      </c>
      <c r="C82" s="31">
        <f t="shared" ref="C82:C86" si="4">+B82/$B$78*100</f>
        <v>0</v>
      </c>
      <c r="D82" s="275"/>
      <c r="E82" s="275"/>
      <c r="F82" s="275"/>
    </row>
    <row r="83" spans="1:6" ht="17.100000000000001" customHeight="1" x14ac:dyDescent="0.3">
      <c r="A83" s="109" t="s">
        <v>186</v>
      </c>
      <c r="B83" s="273">
        <v>0</v>
      </c>
      <c r="C83" s="282">
        <f t="shared" si="4"/>
        <v>0</v>
      </c>
      <c r="D83" s="276"/>
      <c r="E83" s="276"/>
      <c r="F83" s="276"/>
    </row>
    <row r="84" spans="1:6" ht="17.100000000000001" customHeight="1" x14ac:dyDescent="0.3">
      <c r="A84" s="11" t="s">
        <v>187</v>
      </c>
      <c r="B84" s="272">
        <v>0</v>
      </c>
      <c r="C84" s="31">
        <f t="shared" si="4"/>
        <v>0</v>
      </c>
      <c r="D84" s="275"/>
      <c r="E84" s="275"/>
      <c r="F84" s="275"/>
    </row>
    <row r="85" spans="1:6" ht="17.100000000000001" customHeight="1" x14ac:dyDescent="0.3">
      <c r="A85" s="11" t="s">
        <v>188</v>
      </c>
      <c r="B85" s="272">
        <v>0</v>
      </c>
      <c r="C85" s="31">
        <f t="shared" si="4"/>
        <v>0</v>
      </c>
      <c r="D85" s="275"/>
      <c r="E85" s="275"/>
      <c r="F85" s="275"/>
    </row>
    <row r="86" spans="1:6" ht="17.100000000000001" customHeight="1" x14ac:dyDescent="0.3">
      <c r="A86" s="12" t="s">
        <v>189</v>
      </c>
      <c r="B86" s="272">
        <v>0</v>
      </c>
      <c r="C86" s="31">
        <f t="shared" si="4"/>
        <v>0</v>
      </c>
      <c r="D86" s="277"/>
      <c r="E86" s="277"/>
      <c r="F86" s="277"/>
    </row>
    <row r="87" spans="1:6" ht="14.4" customHeight="1" x14ac:dyDescent="0.3">
      <c r="A87" s="626" t="s">
        <v>259</v>
      </c>
      <c r="B87" s="626"/>
      <c r="C87" s="626"/>
      <c r="D87" s="626"/>
      <c r="E87" s="626"/>
      <c r="F87" s="626"/>
    </row>
    <row r="88" spans="1:6" ht="35.1" customHeight="1" x14ac:dyDescent="0.3">
      <c r="A88" s="640" t="s">
        <v>293</v>
      </c>
      <c r="B88" s="627"/>
      <c r="C88" s="627"/>
      <c r="D88" s="627"/>
      <c r="E88" s="627"/>
      <c r="F88" s="641"/>
    </row>
    <row r="89" spans="1:6" ht="50.1" customHeight="1" x14ac:dyDescent="0.3">
      <c r="A89" s="564" t="s">
        <v>192</v>
      </c>
      <c r="B89" s="565"/>
      <c r="C89" s="565"/>
      <c r="D89" s="565"/>
      <c r="E89" s="565"/>
      <c r="F89" s="566"/>
    </row>
    <row r="90" spans="1:6" ht="9.9" customHeight="1" x14ac:dyDescent="0.3">
      <c r="A90" s="11"/>
      <c r="B90" s="19"/>
      <c r="C90" s="10"/>
    </row>
    <row r="91" spans="1:6" x14ac:dyDescent="0.3">
      <c r="A91" s="524" t="s">
        <v>193</v>
      </c>
      <c r="B91" s="524"/>
      <c r="C91" s="524"/>
      <c r="D91" s="524"/>
      <c r="E91" s="524"/>
      <c r="F91" s="524"/>
    </row>
    <row r="92" spans="1:6" x14ac:dyDescent="0.3">
      <c r="A92" s="524" t="s">
        <v>194</v>
      </c>
      <c r="B92" s="524"/>
      <c r="C92" s="524"/>
      <c r="D92" s="524"/>
      <c r="E92" s="524"/>
      <c r="F92" s="524"/>
    </row>
    <row r="93" spans="1:6" x14ac:dyDescent="0.3">
      <c r="A93" s="524" t="s">
        <v>173</v>
      </c>
      <c r="B93" s="524"/>
      <c r="C93" s="524"/>
      <c r="D93" s="524"/>
      <c r="E93" s="524"/>
      <c r="F93" s="524"/>
    </row>
    <row r="94" spans="1:6" ht="34.5" customHeight="1" x14ac:dyDescent="0.3">
      <c r="A94" s="76" t="s">
        <v>195</v>
      </c>
      <c r="B94" s="76" t="s">
        <v>196</v>
      </c>
      <c r="C94" s="48" t="s">
        <v>336</v>
      </c>
      <c r="D94" s="48" t="s">
        <v>337</v>
      </c>
      <c r="E94" s="48" t="s">
        <v>338</v>
      </c>
      <c r="F94" s="48" t="s">
        <v>339</v>
      </c>
    </row>
    <row r="95" spans="1:6" ht="18" customHeight="1" x14ac:dyDescent="0.3">
      <c r="A95" s="42" t="s">
        <v>138</v>
      </c>
      <c r="B95" s="49"/>
      <c r="C95" s="43">
        <f>+C97</f>
        <v>34496747.5</v>
      </c>
      <c r="D95" s="43">
        <f>+D97</f>
        <v>34496747.5</v>
      </c>
      <c r="E95" s="43">
        <f>+E97</f>
        <v>34496747.5</v>
      </c>
      <c r="F95" s="43">
        <f>+F97</f>
        <v>103490242.5</v>
      </c>
    </row>
    <row r="96" spans="1:6" ht="9.9" customHeight="1" x14ac:dyDescent="0.3">
      <c r="A96" s="7"/>
      <c r="B96" s="20"/>
      <c r="C96" s="8"/>
      <c r="D96" s="8"/>
      <c r="E96" s="8"/>
      <c r="F96" s="21"/>
    </row>
    <row r="97" spans="1:6" x14ac:dyDescent="0.3">
      <c r="A97" s="624" t="s">
        <v>198</v>
      </c>
      <c r="B97" s="624"/>
      <c r="C97" s="50">
        <f>+C98+C102</f>
        <v>34496747.5</v>
      </c>
      <c r="D97" s="50">
        <f t="shared" ref="D97:E97" si="5">+D98+D102</f>
        <v>34496747.5</v>
      </c>
      <c r="E97" s="50">
        <f t="shared" si="5"/>
        <v>34496747.5</v>
      </c>
      <c r="F97" s="50">
        <f>+F98+F102</f>
        <v>103490242.5</v>
      </c>
    </row>
    <row r="98" spans="1:6" x14ac:dyDescent="0.3">
      <c r="A98" s="94" t="s">
        <v>199</v>
      </c>
      <c r="B98" s="98" t="s">
        <v>200</v>
      </c>
      <c r="C98" s="8">
        <f>+C99</f>
        <v>0</v>
      </c>
      <c r="D98" s="8">
        <f t="shared" ref="D98:E98" si="6">+D99</f>
        <v>0</v>
      </c>
      <c r="E98" s="8">
        <f t="shared" si="6"/>
        <v>0</v>
      </c>
      <c r="F98" s="360">
        <f>+C98+D98+E98</f>
        <v>0</v>
      </c>
    </row>
    <row r="99" spans="1:6" x14ac:dyDescent="0.3">
      <c r="A99" s="94" t="s">
        <v>201</v>
      </c>
      <c r="B99" s="98" t="s">
        <v>1</v>
      </c>
      <c r="C99" s="40">
        <f>+C100</f>
        <v>0</v>
      </c>
      <c r="D99" s="40">
        <f t="shared" ref="D99:E99" si="7">+D100</f>
        <v>0</v>
      </c>
      <c r="E99" s="40">
        <f t="shared" si="7"/>
        <v>0</v>
      </c>
      <c r="F99" s="278">
        <f t="shared" ref="F99" si="8">+C99+D99+E99</f>
        <v>0</v>
      </c>
    </row>
    <row r="100" spans="1:6" x14ac:dyDescent="0.3">
      <c r="A100" s="94" t="s">
        <v>202</v>
      </c>
      <c r="B100" s="98" t="s">
        <v>203</v>
      </c>
      <c r="C100" s="146">
        <f>+C101</f>
        <v>0</v>
      </c>
      <c r="D100" s="146">
        <f t="shared" ref="D100:E100" si="9">+D101</f>
        <v>0</v>
      </c>
      <c r="E100" s="146">
        <f t="shared" si="9"/>
        <v>0</v>
      </c>
      <c r="F100" s="278">
        <f t="shared" ref="F100:F105" si="10">+C100+D100+E100</f>
        <v>0</v>
      </c>
    </row>
    <row r="101" spans="1:6" x14ac:dyDescent="0.3">
      <c r="A101" s="358" t="s">
        <v>204</v>
      </c>
      <c r="B101" s="343" t="s">
        <v>205</v>
      </c>
      <c r="C101" s="427">
        <v>0</v>
      </c>
      <c r="D101" s="427">
        <v>0</v>
      </c>
      <c r="E101" s="427">
        <v>0</v>
      </c>
      <c r="F101" s="361">
        <f t="shared" si="10"/>
        <v>0</v>
      </c>
    </row>
    <row r="102" spans="1:6" x14ac:dyDescent="0.3">
      <c r="A102" s="94" t="s">
        <v>206</v>
      </c>
      <c r="B102" s="98" t="s">
        <v>207</v>
      </c>
      <c r="C102" s="353">
        <f>+C103</f>
        <v>34496747.5</v>
      </c>
      <c r="D102" s="353">
        <f t="shared" ref="D102:E104" si="11">+D103</f>
        <v>34496747.5</v>
      </c>
      <c r="E102" s="353">
        <f>+E103</f>
        <v>34496747.5</v>
      </c>
      <c r="F102" s="360">
        <f t="shared" si="10"/>
        <v>103490242.5</v>
      </c>
    </row>
    <row r="103" spans="1:6" x14ac:dyDescent="0.3">
      <c r="A103" s="94" t="s">
        <v>208</v>
      </c>
      <c r="B103" s="98" t="s">
        <v>0</v>
      </c>
      <c r="C103" s="146">
        <f>+C104</f>
        <v>34496747.5</v>
      </c>
      <c r="D103" s="146">
        <f t="shared" si="11"/>
        <v>34496747.5</v>
      </c>
      <c r="E103" s="146">
        <f t="shared" si="11"/>
        <v>34496747.5</v>
      </c>
      <c r="F103" s="278">
        <f t="shared" si="10"/>
        <v>103490242.5</v>
      </c>
    </row>
    <row r="104" spans="1:6" x14ac:dyDescent="0.3">
      <c r="A104" s="94" t="s">
        <v>209</v>
      </c>
      <c r="B104" s="98" t="s">
        <v>210</v>
      </c>
      <c r="C104" s="146">
        <f>+C105</f>
        <v>34496747.5</v>
      </c>
      <c r="D104" s="146">
        <f t="shared" si="11"/>
        <v>34496747.5</v>
      </c>
      <c r="E104" s="146">
        <f t="shared" si="11"/>
        <v>34496747.5</v>
      </c>
      <c r="F104" s="278">
        <f t="shared" si="10"/>
        <v>103490242.5</v>
      </c>
    </row>
    <row r="105" spans="1:6" x14ac:dyDescent="0.3">
      <c r="A105" s="358" t="s">
        <v>211</v>
      </c>
      <c r="B105" s="343" t="s">
        <v>212</v>
      </c>
      <c r="C105" s="427">
        <v>34496747.5</v>
      </c>
      <c r="D105" s="427">
        <v>34496747.5</v>
      </c>
      <c r="E105" s="427">
        <v>34496747.5</v>
      </c>
      <c r="F105" s="361">
        <f t="shared" si="10"/>
        <v>103490242.5</v>
      </c>
    </row>
    <row r="106" spans="1:6" ht="9.9" customHeight="1" x14ac:dyDescent="0.3">
      <c r="A106" s="64"/>
      <c r="B106" s="18"/>
      <c r="C106" s="24"/>
      <c r="D106" s="24"/>
      <c r="E106" s="24"/>
      <c r="F106" s="25"/>
    </row>
    <row r="107" spans="1:6" x14ac:dyDescent="0.3">
      <c r="A107" s="626" t="s">
        <v>259</v>
      </c>
      <c r="B107" s="626"/>
      <c r="C107" s="626"/>
      <c r="D107" s="626"/>
      <c r="E107" s="626"/>
      <c r="F107" s="626"/>
    </row>
    <row r="108" spans="1:6" ht="35.1" customHeight="1" x14ac:dyDescent="0.3">
      <c r="A108" s="627" t="s">
        <v>295</v>
      </c>
      <c r="B108" s="627"/>
      <c r="C108" s="627"/>
      <c r="D108" s="627"/>
      <c r="E108" s="627"/>
      <c r="F108" s="627"/>
    </row>
    <row r="109" spans="1:6" ht="50.1" customHeight="1" x14ac:dyDescent="0.3">
      <c r="A109" s="561" t="s">
        <v>296</v>
      </c>
      <c r="B109" s="561"/>
      <c r="C109" s="561"/>
      <c r="D109" s="561"/>
      <c r="E109" s="561"/>
      <c r="F109" s="561"/>
    </row>
    <row r="110" spans="1:6" ht="9.9" customHeight="1" x14ac:dyDescent="0.3">
      <c r="A110" s="11"/>
      <c r="B110" s="19"/>
      <c r="C110" s="10"/>
    </row>
    <row r="111" spans="1:6" x14ac:dyDescent="0.3">
      <c r="A111" s="524" t="s">
        <v>215</v>
      </c>
      <c r="B111" s="524"/>
      <c r="C111" s="524"/>
      <c r="D111" s="524"/>
      <c r="E111" s="524"/>
      <c r="F111" s="524"/>
    </row>
    <row r="112" spans="1:6" ht="33" customHeight="1" x14ac:dyDescent="0.3">
      <c r="A112" s="547" t="s">
        <v>216</v>
      </c>
      <c r="B112" s="547"/>
      <c r="C112" s="547"/>
      <c r="D112" s="547"/>
      <c r="E112" s="547"/>
      <c r="F112" s="547"/>
    </row>
    <row r="113" spans="1:6" x14ac:dyDescent="0.3">
      <c r="A113" s="524" t="s">
        <v>173</v>
      </c>
      <c r="B113" s="524"/>
      <c r="C113" s="524"/>
      <c r="D113" s="524"/>
      <c r="E113" s="524"/>
      <c r="F113" s="524"/>
    </row>
    <row r="114" spans="1:6" ht="33" customHeight="1" x14ac:dyDescent="0.3">
      <c r="A114" s="48" t="s">
        <v>195</v>
      </c>
      <c r="B114" s="76" t="s">
        <v>217</v>
      </c>
      <c r="C114" s="48" t="s">
        <v>336</v>
      </c>
      <c r="D114" s="48" t="s">
        <v>337</v>
      </c>
      <c r="E114" s="48" t="s">
        <v>338</v>
      </c>
      <c r="F114" s="48" t="s">
        <v>339</v>
      </c>
    </row>
    <row r="115" spans="1:6" ht="18" customHeight="1" x14ac:dyDescent="0.3">
      <c r="A115" s="42" t="s">
        <v>138</v>
      </c>
      <c r="B115" s="49"/>
      <c r="C115" s="43">
        <f>+C117+C129</f>
        <v>110594555.62</v>
      </c>
      <c r="D115" s="43">
        <f>+D117+D129</f>
        <v>0</v>
      </c>
      <c r="E115" s="43">
        <f>+E117+E129</f>
        <v>68735454.549999997</v>
      </c>
      <c r="F115" s="43">
        <f>+F117</f>
        <v>179330010.17000002</v>
      </c>
    </row>
    <row r="116" spans="1:6" ht="9.9" customHeight="1" x14ac:dyDescent="0.3">
      <c r="A116" s="7"/>
      <c r="B116" s="20"/>
      <c r="C116" s="8"/>
      <c r="D116" s="8"/>
      <c r="E116" s="8"/>
      <c r="F116" s="21"/>
    </row>
    <row r="117" spans="1:6" ht="18" customHeight="1" x14ac:dyDescent="0.3">
      <c r="A117" s="624" t="s">
        <v>297</v>
      </c>
      <c r="B117" s="624"/>
      <c r="C117" s="50">
        <f>+SUM(C118:C127)</f>
        <v>110594555.62</v>
      </c>
      <c r="D117" s="50">
        <f t="shared" ref="D117:E117" si="12">+SUM(D118:D127)</f>
        <v>0</v>
      </c>
      <c r="E117" s="50">
        <f t="shared" si="12"/>
        <v>68735454.549999997</v>
      </c>
      <c r="F117" s="50">
        <f>+SUM(F118:F127)</f>
        <v>179330010.17000002</v>
      </c>
    </row>
    <row r="118" spans="1:6" x14ac:dyDescent="0.3">
      <c r="A118" s="94">
        <v>0</v>
      </c>
      <c r="B118" s="98" t="s">
        <v>219</v>
      </c>
      <c r="C118" s="324">
        <v>0</v>
      </c>
      <c r="D118" s="324">
        <v>0</v>
      </c>
      <c r="E118" s="324">
        <v>0</v>
      </c>
      <c r="F118" s="278">
        <f>+C118+D118+E118</f>
        <v>0</v>
      </c>
    </row>
    <row r="119" spans="1:6" x14ac:dyDescent="0.3">
      <c r="A119" s="94">
        <v>1</v>
      </c>
      <c r="B119" s="98" t="s">
        <v>2</v>
      </c>
      <c r="C119" s="324">
        <v>0</v>
      </c>
      <c r="D119" s="325">
        <v>0</v>
      </c>
      <c r="E119" s="325">
        <v>0</v>
      </c>
      <c r="F119" s="278">
        <f t="shared" ref="F119:F127" si="13">+C119+D119+E119</f>
        <v>0</v>
      </c>
    </row>
    <row r="120" spans="1:6" x14ac:dyDescent="0.3">
      <c r="A120" s="94">
        <v>2</v>
      </c>
      <c r="B120" s="98" t="s">
        <v>220</v>
      </c>
      <c r="C120" s="324">
        <v>0</v>
      </c>
      <c r="D120" s="324">
        <v>0</v>
      </c>
      <c r="E120" s="324">
        <v>0</v>
      </c>
      <c r="F120" s="278">
        <f t="shared" si="13"/>
        <v>0</v>
      </c>
    </row>
    <row r="121" spans="1:6" x14ac:dyDescent="0.3">
      <c r="A121" s="94">
        <v>3</v>
      </c>
      <c r="B121" s="98" t="s">
        <v>221</v>
      </c>
      <c r="C121" s="324">
        <v>0</v>
      </c>
      <c r="D121" s="324">
        <v>0</v>
      </c>
      <c r="E121" s="324">
        <v>0</v>
      </c>
      <c r="F121" s="278">
        <f t="shared" si="13"/>
        <v>0</v>
      </c>
    </row>
    <row r="122" spans="1:6" x14ac:dyDescent="0.3">
      <c r="A122" s="94">
        <v>4</v>
      </c>
      <c r="B122" s="98" t="s">
        <v>222</v>
      </c>
      <c r="C122" s="324">
        <v>0</v>
      </c>
      <c r="D122" s="324">
        <v>0</v>
      </c>
      <c r="E122" s="324">
        <v>0</v>
      </c>
      <c r="F122" s="278">
        <f t="shared" si="13"/>
        <v>0</v>
      </c>
    </row>
    <row r="123" spans="1:6" x14ac:dyDescent="0.3">
      <c r="A123" s="94">
        <v>5</v>
      </c>
      <c r="B123" s="98" t="s">
        <v>223</v>
      </c>
      <c r="C123" s="428">
        <v>110594555.62</v>
      </c>
      <c r="D123" s="428">
        <v>0</v>
      </c>
      <c r="E123" s="428">
        <v>68735454.549999997</v>
      </c>
      <c r="F123" s="278">
        <f t="shared" si="13"/>
        <v>179330010.17000002</v>
      </c>
    </row>
    <row r="124" spans="1:6" x14ac:dyDescent="0.3">
      <c r="A124" s="94">
        <v>6</v>
      </c>
      <c r="B124" s="98" t="s">
        <v>1</v>
      </c>
      <c r="C124" s="428">
        <v>0</v>
      </c>
      <c r="D124" s="428">
        <v>0</v>
      </c>
      <c r="E124" s="428">
        <v>0</v>
      </c>
      <c r="F124" s="278">
        <f t="shared" si="13"/>
        <v>0</v>
      </c>
    </row>
    <row r="125" spans="1:6" x14ac:dyDescent="0.3">
      <c r="A125" s="94">
        <v>7</v>
      </c>
      <c r="B125" s="98" t="s">
        <v>0</v>
      </c>
      <c r="C125" s="428">
        <v>0</v>
      </c>
      <c r="D125" s="428">
        <v>0</v>
      </c>
      <c r="E125" s="428">
        <v>0</v>
      </c>
      <c r="F125" s="278">
        <f t="shared" si="13"/>
        <v>0</v>
      </c>
    </row>
    <row r="126" spans="1:6" x14ac:dyDescent="0.3">
      <c r="A126" s="94">
        <v>8</v>
      </c>
      <c r="B126" s="98" t="s">
        <v>224</v>
      </c>
      <c r="C126" s="428">
        <v>0</v>
      </c>
      <c r="D126" s="428">
        <v>0</v>
      </c>
      <c r="E126" s="428">
        <v>0</v>
      </c>
      <c r="F126" s="278">
        <f t="shared" si="13"/>
        <v>0</v>
      </c>
    </row>
    <row r="127" spans="1:6" x14ac:dyDescent="0.3">
      <c r="A127" s="94">
        <v>9</v>
      </c>
      <c r="B127" s="98" t="s">
        <v>225</v>
      </c>
      <c r="C127" s="428">
        <v>0</v>
      </c>
      <c r="D127" s="428">
        <v>0</v>
      </c>
      <c r="E127" s="428">
        <v>0</v>
      </c>
      <c r="F127" s="278">
        <f t="shared" si="13"/>
        <v>0</v>
      </c>
    </row>
    <row r="128" spans="1:6" ht="9.9" customHeight="1" x14ac:dyDescent="0.3">
      <c r="C128" s="280"/>
      <c r="D128" s="280"/>
      <c r="E128" s="280"/>
      <c r="F128" s="280"/>
    </row>
    <row r="129" spans="1:7" ht="18" customHeight="1" x14ac:dyDescent="0.3">
      <c r="A129" s="624" t="s">
        <v>298</v>
      </c>
      <c r="B129" s="624"/>
      <c r="C129" s="50">
        <f>+C130</f>
        <v>0</v>
      </c>
      <c r="D129" s="50">
        <f>+D130</f>
        <v>0</v>
      </c>
      <c r="E129" s="50">
        <f>+E130</f>
        <v>0</v>
      </c>
      <c r="F129" s="50">
        <f>+F130</f>
        <v>0</v>
      </c>
    </row>
    <row r="130" spans="1:7" x14ac:dyDescent="0.3">
      <c r="A130" s="94">
        <v>6</v>
      </c>
      <c r="B130" s="98" t="s">
        <v>1</v>
      </c>
      <c r="C130" s="146">
        <f>+C131</f>
        <v>0</v>
      </c>
      <c r="D130" s="146">
        <f>+D131</f>
        <v>0</v>
      </c>
      <c r="E130" s="146">
        <f>+E131</f>
        <v>0</v>
      </c>
      <c r="F130" s="280">
        <f>+C130+D130+E130</f>
        <v>0</v>
      </c>
    </row>
    <row r="131" spans="1:7" x14ac:dyDescent="0.3">
      <c r="A131" s="338" t="s">
        <v>227</v>
      </c>
      <c r="B131" s="339" t="s">
        <v>228</v>
      </c>
      <c r="C131" s="340">
        <v>0</v>
      </c>
      <c r="D131" s="340">
        <v>0</v>
      </c>
      <c r="E131" s="340">
        <v>0</v>
      </c>
      <c r="F131" s="362">
        <f>+C131+D131+E131</f>
        <v>0</v>
      </c>
    </row>
    <row r="132" spans="1:7" ht="15.75" customHeight="1" x14ac:dyDescent="0.3">
      <c r="A132" s="625" t="s">
        <v>229</v>
      </c>
      <c r="B132" s="625"/>
      <c r="C132" s="625"/>
      <c r="D132" s="625"/>
      <c r="E132" s="625"/>
      <c r="F132" s="625"/>
    </row>
    <row r="133" spans="1:7" ht="15.6" customHeight="1" x14ac:dyDescent="0.3">
      <c r="A133" s="626" t="s">
        <v>259</v>
      </c>
      <c r="B133" s="626"/>
      <c r="C133" s="626"/>
      <c r="D133" s="626"/>
      <c r="E133" s="626"/>
      <c r="F133" s="626"/>
    </row>
    <row r="134" spans="1:7" ht="75" customHeight="1" x14ac:dyDescent="0.3">
      <c r="A134" s="627" t="s">
        <v>299</v>
      </c>
      <c r="B134" s="627"/>
      <c r="C134" s="627"/>
      <c r="D134" s="627"/>
      <c r="E134" s="627"/>
      <c r="F134" s="627"/>
    </row>
    <row r="135" spans="1:7" ht="50.1" customHeight="1" x14ac:dyDescent="0.3">
      <c r="A135" s="561" t="s">
        <v>344</v>
      </c>
      <c r="B135" s="561"/>
      <c r="C135" s="561"/>
      <c r="D135" s="561"/>
      <c r="E135" s="561"/>
      <c r="F135" s="561"/>
    </row>
    <row r="136" spans="1:7" ht="15" customHeight="1" x14ac:dyDescent="0.3">
      <c r="A136" s="30"/>
      <c r="B136" s="30"/>
      <c r="C136" s="30"/>
      <c r="D136" s="30"/>
      <c r="E136" s="30"/>
      <c r="F136" s="30"/>
    </row>
    <row r="137" spans="1:7" ht="18" customHeight="1" x14ac:dyDescent="0.3">
      <c r="A137" s="524" t="s">
        <v>232</v>
      </c>
      <c r="B137" s="524"/>
      <c r="C137" s="524"/>
      <c r="D137" s="524"/>
      <c r="E137" s="524"/>
      <c r="F137" s="524"/>
    </row>
    <row r="138" spans="1:7" ht="18" customHeight="1" x14ac:dyDescent="0.3">
      <c r="A138" s="524" t="s">
        <v>233</v>
      </c>
      <c r="B138" s="524"/>
      <c r="C138" s="524"/>
      <c r="D138" s="524"/>
      <c r="E138" s="524"/>
      <c r="F138" s="524"/>
    </row>
    <row r="139" spans="1:7" ht="18" customHeight="1" x14ac:dyDescent="0.3">
      <c r="A139" s="524" t="s">
        <v>173</v>
      </c>
      <c r="B139" s="524"/>
      <c r="C139" s="524"/>
      <c r="D139" s="524"/>
      <c r="E139" s="524"/>
      <c r="F139" s="524"/>
    </row>
    <row r="140" spans="1:7" ht="17.399999999999999" x14ac:dyDescent="0.3">
      <c r="A140" s="48" t="s">
        <v>234</v>
      </c>
      <c r="B140" s="48" t="s">
        <v>336</v>
      </c>
      <c r="C140" s="48" t="s">
        <v>337</v>
      </c>
      <c r="D140" s="48" t="s">
        <v>338</v>
      </c>
      <c r="E140" s="48" t="s">
        <v>339</v>
      </c>
      <c r="F140" s="159"/>
    </row>
    <row r="141" spans="1:7" x14ac:dyDescent="0.3">
      <c r="A141" s="79" t="s">
        <v>235</v>
      </c>
      <c r="B141" s="19">
        <f>+'3T'!D143</f>
        <v>268674805.80000001</v>
      </c>
      <c r="C141" s="19">
        <f>+B145</f>
        <v>192576997.68000001</v>
      </c>
      <c r="D141" s="19">
        <f>+C145</f>
        <v>227073745.18000001</v>
      </c>
      <c r="E141" s="66">
        <f>+B141</f>
        <v>268674805.80000001</v>
      </c>
      <c r="F141" s="158"/>
    </row>
    <row r="142" spans="1:7" x14ac:dyDescent="0.3">
      <c r="A142" s="79" t="s">
        <v>236</v>
      </c>
      <c r="B142" s="19">
        <f>+C97</f>
        <v>34496747.5</v>
      </c>
      <c r="C142" s="19">
        <f>+D97</f>
        <v>34496747.5</v>
      </c>
      <c r="D142" s="19">
        <f>+E97</f>
        <v>34496747.5</v>
      </c>
      <c r="E142" s="66">
        <f>+SUM(B142:D142)</f>
        <v>103490242.5</v>
      </c>
      <c r="F142" s="158"/>
      <c r="G142" s="27"/>
    </row>
    <row r="143" spans="1:7" x14ac:dyDescent="0.3">
      <c r="A143" s="51" t="s">
        <v>237</v>
      </c>
      <c r="B143" s="52">
        <f>+B141+B142</f>
        <v>303171553.30000001</v>
      </c>
      <c r="C143" s="52">
        <f t="shared" ref="C143:D143" si="14">+C141+C142</f>
        <v>227073745.18000001</v>
      </c>
      <c r="D143" s="52">
        <f t="shared" si="14"/>
        <v>261570492.68000001</v>
      </c>
      <c r="E143" s="52">
        <f>+E141+E142</f>
        <v>372165048.30000001</v>
      </c>
      <c r="F143" s="158"/>
      <c r="G143" s="27"/>
    </row>
    <row r="144" spans="1:7" x14ac:dyDescent="0.3">
      <c r="A144" s="79" t="s">
        <v>238</v>
      </c>
      <c r="B144" s="19">
        <f>+C117</f>
        <v>110594555.62</v>
      </c>
      <c r="C144" s="19">
        <f>+D117</f>
        <v>0</v>
      </c>
      <c r="D144" s="19">
        <f>+E117</f>
        <v>68735454.549999997</v>
      </c>
      <c r="E144" s="66">
        <f>+SUM(B144:D144)</f>
        <v>179330010.17000002</v>
      </c>
      <c r="F144" s="158"/>
      <c r="G144" s="27"/>
    </row>
    <row r="145" spans="1:8" x14ac:dyDescent="0.3">
      <c r="A145" s="51" t="s">
        <v>239</v>
      </c>
      <c r="B145" s="52">
        <f>+B143-B144</f>
        <v>192576997.68000001</v>
      </c>
      <c r="C145" s="52">
        <f t="shared" ref="C145:D145" si="15">+C143-C144</f>
        <v>227073745.18000001</v>
      </c>
      <c r="D145" s="52">
        <f t="shared" si="15"/>
        <v>192835038.13</v>
      </c>
      <c r="E145" s="52">
        <f>+E143-E144</f>
        <v>192835038.13</v>
      </c>
      <c r="F145" s="158"/>
      <c r="G145" s="27"/>
    </row>
    <row r="146" spans="1:8" x14ac:dyDescent="0.3">
      <c r="A146" s="626" t="s">
        <v>259</v>
      </c>
      <c r="B146" s="626"/>
      <c r="C146" s="626"/>
      <c r="D146" s="626"/>
      <c r="E146" s="626"/>
      <c r="F146" s="16"/>
      <c r="G146" s="27"/>
      <c r="H146" s="27"/>
    </row>
    <row r="147" spans="1:8" ht="18" customHeight="1" x14ac:dyDescent="0.3">
      <c r="A147" s="616" t="s">
        <v>240</v>
      </c>
      <c r="B147" s="617"/>
      <c r="C147" s="617"/>
      <c r="D147" s="617"/>
      <c r="E147" s="617"/>
      <c r="F147" s="73"/>
    </row>
    <row r="148" spans="1:8" ht="53.1" customHeight="1" x14ac:dyDescent="0.3">
      <c r="A148" s="618" t="s">
        <v>345</v>
      </c>
      <c r="B148" s="619"/>
      <c r="C148" s="619"/>
      <c r="D148" s="619"/>
      <c r="E148" s="619"/>
      <c r="F148" s="620"/>
    </row>
    <row r="149" spans="1:8" ht="18" customHeight="1" x14ac:dyDescent="0.3">
      <c r="A149" s="618" t="s">
        <v>242</v>
      </c>
      <c r="B149" s="619"/>
      <c r="C149" s="619"/>
      <c r="D149" s="619"/>
      <c r="E149" s="619"/>
      <c r="F149" s="620"/>
    </row>
    <row r="150" spans="1:8" ht="18" customHeight="1" x14ac:dyDescent="0.3">
      <c r="A150" s="618" t="s">
        <v>243</v>
      </c>
      <c r="B150" s="619"/>
      <c r="C150" s="619"/>
      <c r="D150" s="619"/>
      <c r="E150" s="619"/>
      <c r="F150" s="620"/>
    </row>
    <row r="151" spans="1:8" ht="18" customHeight="1" x14ac:dyDescent="0.3">
      <c r="A151" s="618" t="s">
        <v>244</v>
      </c>
      <c r="B151" s="619"/>
      <c r="C151" s="619"/>
      <c r="D151" s="619"/>
      <c r="E151" s="619"/>
      <c r="F151" s="620"/>
    </row>
    <row r="152" spans="1:8" ht="18" customHeight="1" x14ac:dyDescent="0.3">
      <c r="A152" s="621" t="s">
        <v>245</v>
      </c>
      <c r="B152" s="622"/>
      <c r="C152" s="622"/>
      <c r="D152" s="622"/>
      <c r="E152" s="622"/>
      <c r="F152" s="623"/>
    </row>
    <row r="153" spans="1:8" x14ac:dyDescent="0.3">
      <c r="A153" s="54" t="s">
        <v>246</v>
      </c>
      <c r="B153" s="55"/>
      <c r="C153" s="55"/>
      <c r="D153" s="55"/>
      <c r="E153" s="55"/>
      <c r="F153" s="56"/>
    </row>
    <row r="154" spans="1:8" ht="45" customHeight="1" x14ac:dyDescent="0.3">
      <c r="A154" s="675" t="s">
        <v>247</v>
      </c>
      <c r="B154" s="676"/>
      <c r="C154" s="676"/>
      <c r="D154" s="676"/>
      <c r="E154" s="676"/>
      <c r="F154" s="677"/>
    </row>
    <row r="155" spans="1:8" ht="9.9" customHeight="1" x14ac:dyDescent="0.3">
      <c r="A155" s="126"/>
      <c r="B155" s="126"/>
      <c r="C155" s="126"/>
      <c r="D155" s="126"/>
      <c r="E155" s="126"/>
      <c r="F155" s="16"/>
    </row>
    <row r="156" spans="1:8" x14ac:dyDescent="0.3">
      <c r="A156" s="126"/>
      <c r="B156" s="524" t="s">
        <v>248</v>
      </c>
      <c r="C156" s="524"/>
      <c r="D156" s="524"/>
      <c r="F156" s="16"/>
    </row>
    <row r="157" spans="1:8" x14ac:dyDescent="0.3">
      <c r="A157" s="126"/>
      <c r="B157" s="547" t="s">
        <v>249</v>
      </c>
      <c r="C157" s="547"/>
      <c r="D157" s="547"/>
      <c r="F157" s="16"/>
    </row>
    <row r="158" spans="1:8" x14ac:dyDescent="0.3">
      <c r="A158" s="126"/>
      <c r="B158" s="524" t="s">
        <v>173</v>
      </c>
      <c r="C158" s="524"/>
      <c r="D158" s="524"/>
      <c r="F158" s="16"/>
    </row>
    <row r="159" spans="1:8" x14ac:dyDescent="0.3">
      <c r="A159" s="126"/>
      <c r="B159" s="602" t="s">
        <v>234</v>
      </c>
      <c r="C159" s="602"/>
      <c r="D159" s="93" t="s">
        <v>346</v>
      </c>
      <c r="F159" s="16"/>
    </row>
    <row r="160" spans="1:8" x14ac:dyDescent="0.3">
      <c r="A160" s="126"/>
      <c r="B160" s="603" t="s">
        <v>251</v>
      </c>
      <c r="C160" s="603"/>
      <c r="D160" s="93"/>
      <c r="F160" s="16"/>
    </row>
    <row r="161" spans="1:6" x14ac:dyDescent="0.3">
      <c r="A161" s="126"/>
      <c r="B161" s="65" t="s">
        <v>252</v>
      </c>
      <c r="D161" s="185">
        <f>+'2T'!D169</f>
        <v>0</v>
      </c>
      <c r="F161" s="16"/>
    </row>
    <row r="162" spans="1:6" x14ac:dyDescent="0.3">
      <c r="A162" s="126"/>
      <c r="B162" s="65" t="s">
        <v>253</v>
      </c>
      <c r="D162" s="185">
        <f>+'2T'!D170</f>
        <v>0</v>
      </c>
      <c r="F162" s="16"/>
    </row>
    <row r="163" spans="1:6" x14ac:dyDescent="0.3">
      <c r="A163" s="126"/>
      <c r="B163" s="605" t="s">
        <v>138</v>
      </c>
      <c r="C163" s="605"/>
      <c r="D163" s="52">
        <f>+D161+D162</f>
        <v>0</v>
      </c>
      <c r="F163" s="16"/>
    </row>
    <row r="164" spans="1:6" ht="9.9" customHeight="1" x14ac:dyDescent="0.3">
      <c r="A164" s="126"/>
      <c r="B164" s="65"/>
      <c r="D164" s="19"/>
      <c r="F164" s="16"/>
    </row>
    <row r="165" spans="1:6" x14ac:dyDescent="0.3">
      <c r="A165" s="126"/>
      <c r="B165" s="603" t="s">
        <v>254</v>
      </c>
      <c r="C165" s="603"/>
      <c r="D165" s="93" t="s">
        <v>346</v>
      </c>
      <c r="F165" s="16"/>
    </row>
    <row r="166" spans="1:6" x14ac:dyDescent="0.3">
      <c r="A166" s="126"/>
      <c r="B166" s="65" t="s">
        <v>252</v>
      </c>
      <c r="D166" s="185">
        <v>0</v>
      </c>
      <c r="F166" s="16"/>
    </row>
    <row r="167" spans="1:6" x14ac:dyDescent="0.3">
      <c r="B167" s="65" t="s">
        <v>255</v>
      </c>
      <c r="D167" s="185">
        <v>0</v>
      </c>
    </row>
    <row r="168" spans="1:6" x14ac:dyDescent="0.3">
      <c r="B168" s="605" t="s">
        <v>256</v>
      </c>
      <c r="C168" s="605"/>
      <c r="D168" s="52">
        <f>+D166+D167</f>
        <v>0</v>
      </c>
    </row>
    <row r="169" spans="1:6" ht="9.9" customHeight="1" x14ac:dyDescent="0.3">
      <c r="B169" s="65"/>
      <c r="D169" s="66"/>
    </row>
    <row r="170" spans="1:6" x14ac:dyDescent="0.3">
      <c r="B170" s="603" t="s">
        <v>257</v>
      </c>
      <c r="C170" s="603"/>
      <c r="D170" s="93" t="s">
        <v>346</v>
      </c>
    </row>
    <row r="171" spans="1:6" x14ac:dyDescent="0.3">
      <c r="B171" s="65" t="s">
        <v>252</v>
      </c>
      <c r="D171" s="185">
        <f>+D161-D166</f>
        <v>0</v>
      </c>
    </row>
    <row r="172" spans="1:6" x14ac:dyDescent="0.3">
      <c r="B172" s="65" t="s">
        <v>253</v>
      </c>
      <c r="D172" s="185">
        <f>+D162-D167</f>
        <v>0</v>
      </c>
    </row>
    <row r="173" spans="1:6" x14ac:dyDescent="0.3">
      <c r="B173" s="605" t="s">
        <v>258</v>
      </c>
      <c r="C173" s="605"/>
      <c r="D173" s="101">
        <f>+D171+D172</f>
        <v>0</v>
      </c>
    </row>
    <row r="174" spans="1:6" x14ac:dyDescent="0.3">
      <c r="B174" s="494" t="s">
        <v>259</v>
      </c>
      <c r="C174" s="313"/>
      <c r="D174" s="496"/>
      <c r="F174" s="16">
        <f>+D166-F177</f>
        <v>0</v>
      </c>
    </row>
    <row r="175" spans="1:6" x14ac:dyDescent="0.3">
      <c r="B175" s="114"/>
      <c r="C175" s="115"/>
      <c r="D175" s="100"/>
    </row>
    <row r="176" spans="1:6" x14ac:dyDescent="0.3">
      <c r="A176" s="47" t="s">
        <v>195</v>
      </c>
      <c r="B176" s="47" t="s">
        <v>260</v>
      </c>
      <c r="C176" s="47" t="s">
        <v>336</v>
      </c>
      <c r="D176" s="47" t="s">
        <v>337</v>
      </c>
      <c r="E176" s="47" t="s">
        <v>338</v>
      </c>
      <c r="F176" s="47" t="s">
        <v>339</v>
      </c>
    </row>
    <row r="177" spans="1:6" x14ac:dyDescent="0.3">
      <c r="A177" s="116" t="s">
        <v>261</v>
      </c>
      <c r="B177" s="117"/>
      <c r="C177" s="118">
        <f>+SUM(C178:C187)</f>
        <v>0</v>
      </c>
      <c r="D177" s="118">
        <f>+SUM(D178:D187)</f>
        <v>0</v>
      </c>
      <c r="E177" s="118">
        <f>+SUM(E178:E187)</f>
        <v>0</v>
      </c>
      <c r="F177" s="118">
        <f>+SUM(F178:F187)</f>
        <v>0</v>
      </c>
    </row>
    <row r="178" spans="1:6" x14ac:dyDescent="0.3">
      <c r="A178" s="94">
        <v>0</v>
      </c>
      <c r="B178" s="98" t="s">
        <v>219</v>
      </c>
      <c r="C178" s="186">
        <v>0</v>
      </c>
      <c r="D178" s="186">
        <v>0</v>
      </c>
      <c r="E178" s="186">
        <v>0</v>
      </c>
      <c r="F178" s="23">
        <f>+C178+D178+E178</f>
        <v>0</v>
      </c>
    </row>
    <row r="179" spans="1:6" x14ac:dyDescent="0.3">
      <c r="A179" s="94">
        <v>1</v>
      </c>
      <c r="B179" s="98" t="s">
        <v>2</v>
      </c>
      <c r="C179" s="186">
        <v>0</v>
      </c>
      <c r="D179" s="255">
        <v>0</v>
      </c>
      <c r="E179" s="255">
        <v>0</v>
      </c>
      <c r="F179" s="23">
        <f t="shared" ref="F179:F187" si="16">+C179+D179+E179</f>
        <v>0</v>
      </c>
    </row>
    <row r="180" spans="1:6" x14ac:dyDescent="0.3">
      <c r="A180" s="94">
        <v>2</v>
      </c>
      <c r="B180" s="98" t="s">
        <v>220</v>
      </c>
      <c r="C180" s="186">
        <v>0</v>
      </c>
      <c r="D180" s="186">
        <v>0</v>
      </c>
      <c r="E180" s="186">
        <v>0</v>
      </c>
      <c r="F180" s="23">
        <f t="shared" si="16"/>
        <v>0</v>
      </c>
    </row>
    <row r="181" spans="1:6" x14ac:dyDescent="0.3">
      <c r="A181" s="94">
        <v>3</v>
      </c>
      <c r="B181" s="98" t="s">
        <v>221</v>
      </c>
      <c r="C181" s="186">
        <v>0</v>
      </c>
      <c r="D181" s="186">
        <v>0</v>
      </c>
      <c r="E181" s="186">
        <v>0</v>
      </c>
      <c r="F181" s="23">
        <f t="shared" si="16"/>
        <v>0</v>
      </c>
    </row>
    <row r="182" spans="1:6" x14ac:dyDescent="0.3">
      <c r="A182" s="94">
        <v>4</v>
      </c>
      <c r="B182" s="98" t="s">
        <v>222</v>
      </c>
      <c r="C182" s="186">
        <v>0</v>
      </c>
      <c r="D182" s="186">
        <v>0</v>
      </c>
      <c r="E182" s="186">
        <v>0</v>
      </c>
      <c r="F182" s="23">
        <f t="shared" si="16"/>
        <v>0</v>
      </c>
    </row>
    <row r="183" spans="1:6" x14ac:dyDescent="0.3">
      <c r="A183" s="94">
        <v>5</v>
      </c>
      <c r="B183" s="98" t="s">
        <v>223</v>
      </c>
      <c r="C183" s="186">
        <v>0</v>
      </c>
      <c r="D183" s="186">
        <v>0</v>
      </c>
      <c r="E183" s="186">
        <v>0</v>
      </c>
      <c r="F183" s="23">
        <f t="shared" si="16"/>
        <v>0</v>
      </c>
    </row>
    <row r="184" spans="1:6" x14ac:dyDescent="0.3">
      <c r="A184" s="94">
        <v>6</v>
      </c>
      <c r="B184" s="98" t="s">
        <v>1</v>
      </c>
      <c r="C184" s="186">
        <v>0</v>
      </c>
      <c r="D184" s="186">
        <v>0</v>
      </c>
      <c r="E184" s="186">
        <v>0</v>
      </c>
      <c r="F184" s="23">
        <f t="shared" si="16"/>
        <v>0</v>
      </c>
    </row>
    <row r="185" spans="1:6" x14ac:dyDescent="0.3">
      <c r="A185" s="94">
        <v>7</v>
      </c>
      <c r="B185" s="98" t="s">
        <v>0</v>
      </c>
      <c r="C185" s="186">
        <v>0</v>
      </c>
      <c r="D185" s="186">
        <v>0</v>
      </c>
      <c r="E185" s="186">
        <v>0</v>
      </c>
      <c r="F185" s="23">
        <f t="shared" si="16"/>
        <v>0</v>
      </c>
    </row>
    <row r="186" spans="1:6" x14ac:dyDescent="0.3">
      <c r="A186" s="94">
        <v>8</v>
      </c>
      <c r="B186" s="98" t="s">
        <v>224</v>
      </c>
      <c r="C186" s="186">
        <v>0</v>
      </c>
      <c r="D186" s="186">
        <v>0</v>
      </c>
      <c r="E186" s="186">
        <v>0</v>
      </c>
      <c r="F186" s="23">
        <f t="shared" si="16"/>
        <v>0</v>
      </c>
    </row>
    <row r="187" spans="1:6" x14ac:dyDescent="0.3">
      <c r="A187" s="119">
        <v>9</v>
      </c>
      <c r="B187" s="120" t="s">
        <v>225</v>
      </c>
      <c r="C187" s="256">
        <v>0</v>
      </c>
      <c r="D187" s="256">
        <v>0</v>
      </c>
      <c r="E187" s="256">
        <v>0</v>
      </c>
      <c r="F187" s="121">
        <f t="shared" si="16"/>
        <v>0</v>
      </c>
    </row>
    <row r="188" spans="1:6" x14ac:dyDescent="0.3">
      <c r="A188" s="604" t="s">
        <v>259</v>
      </c>
      <c r="B188" s="604"/>
      <c r="C188" s="604"/>
      <c r="D188" s="604"/>
      <c r="E188" s="604"/>
      <c r="F188" s="604"/>
    </row>
    <row r="189" spans="1:6" x14ac:dyDescent="0.3">
      <c r="A189" s="54" t="s">
        <v>246</v>
      </c>
      <c r="B189" s="55"/>
      <c r="C189" s="55"/>
      <c r="D189" s="55"/>
      <c r="E189" s="55"/>
      <c r="F189" s="56"/>
    </row>
    <row r="190" spans="1:6" ht="45" customHeight="1" x14ac:dyDescent="0.3">
      <c r="A190" s="675" t="s">
        <v>247</v>
      </c>
      <c r="B190" s="676"/>
      <c r="C190" s="676"/>
      <c r="D190" s="676"/>
      <c r="E190" s="676"/>
      <c r="F190" s="677"/>
    </row>
    <row r="191" spans="1:6" ht="9.9" customHeight="1" x14ac:dyDescent="0.3"/>
    <row r="192" spans="1:6" ht="39.9" customHeight="1" x14ac:dyDescent="0.3">
      <c r="A192" s="74" t="s">
        <v>263</v>
      </c>
      <c r="B192" s="535" t="s">
        <v>355</v>
      </c>
      <c r="C192" s="536"/>
      <c r="D192" s="678" t="s">
        <v>165</v>
      </c>
      <c r="E192" s="679"/>
      <c r="F192" s="680"/>
    </row>
    <row r="193" spans="1:6" ht="39.9" customHeight="1" x14ac:dyDescent="0.3">
      <c r="A193" s="45" t="s">
        <v>166</v>
      </c>
      <c r="B193" s="535" t="s">
        <v>357</v>
      </c>
      <c r="C193" s="536"/>
      <c r="D193" s="681"/>
      <c r="E193" s="682"/>
      <c r="F193" s="683"/>
    </row>
    <row r="194" spans="1:6" ht="39.9" customHeight="1" x14ac:dyDescent="0.3">
      <c r="A194" s="46" t="s">
        <v>168</v>
      </c>
      <c r="B194" s="687" t="s">
        <v>358</v>
      </c>
      <c r="C194" s="688"/>
      <c r="D194" s="684"/>
      <c r="E194" s="685"/>
      <c r="F194" s="686"/>
    </row>
    <row r="195" spans="1:6" x14ac:dyDescent="0.3">
      <c r="A195" s="514" t="s">
        <v>108</v>
      </c>
      <c r="B195" s="514"/>
      <c r="C195" s="514"/>
      <c r="D195" s="514"/>
      <c r="E195" s="514"/>
      <c r="F195" s="514"/>
    </row>
    <row r="196" spans="1:6" ht="9.9" customHeight="1" x14ac:dyDescent="0.3"/>
    <row r="197" spans="1:6" x14ac:dyDescent="0.3">
      <c r="A197" s="528" t="s">
        <v>264</v>
      </c>
      <c r="B197" s="529"/>
      <c r="C197" s="529"/>
      <c r="D197" s="529"/>
      <c r="E197" s="529"/>
      <c r="F197" s="530"/>
    </row>
    <row r="198" spans="1:6" x14ac:dyDescent="0.3">
      <c r="A198" s="57" t="s">
        <v>265</v>
      </c>
      <c r="F198" s="58"/>
    </row>
    <row r="199" spans="1:6" x14ac:dyDescent="0.3">
      <c r="A199" s="59"/>
      <c r="F199" s="58"/>
    </row>
    <row r="200" spans="1:6" x14ac:dyDescent="0.3">
      <c r="A200" s="57" t="s">
        <v>267</v>
      </c>
      <c r="D200" s="17" t="s">
        <v>268</v>
      </c>
      <c r="F200" s="58"/>
    </row>
    <row r="201" spans="1:6" x14ac:dyDescent="0.3">
      <c r="A201" s="59" t="s">
        <v>269</v>
      </c>
      <c r="B201" s="27">
        <f>+B78</f>
        <v>413960949.80000001</v>
      </c>
      <c r="D201" s="512" t="s">
        <v>270</v>
      </c>
      <c r="E201" s="512"/>
      <c r="F201" s="527"/>
    </row>
    <row r="202" spans="1:6" x14ac:dyDescent="0.3">
      <c r="A202" s="59" t="s">
        <v>271</v>
      </c>
      <c r="B202" s="28">
        <f>+F97</f>
        <v>103490242.5</v>
      </c>
      <c r="D202" s="512"/>
      <c r="E202" s="512"/>
      <c r="F202" s="527"/>
    </row>
    <row r="203" spans="1:6" ht="16.2" thickBot="1" x14ac:dyDescent="0.35">
      <c r="A203" s="59" t="s">
        <v>272</v>
      </c>
      <c r="B203" s="84">
        <f>+B201-B202</f>
        <v>310470707.30000001</v>
      </c>
      <c r="D203" s="13" t="s">
        <v>273</v>
      </c>
      <c r="F203" s="86">
        <f>+F97</f>
        <v>103490242.5</v>
      </c>
    </row>
    <row r="204" spans="1:6" ht="16.2" thickTop="1" x14ac:dyDescent="0.3">
      <c r="A204" s="59"/>
      <c r="D204" s="13" t="s">
        <v>274</v>
      </c>
      <c r="F204" s="87">
        <f>+F117</f>
        <v>179330010.17000002</v>
      </c>
    </row>
    <row r="205" spans="1:6" ht="16.2" thickBot="1" x14ac:dyDescent="0.35">
      <c r="A205" s="57" t="s">
        <v>275</v>
      </c>
      <c r="D205" s="17" t="s">
        <v>276</v>
      </c>
      <c r="E205" s="17"/>
      <c r="F205" s="88">
        <f>+F204/F203</f>
        <v>1.7328204653689938</v>
      </c>
    </row>
    <row r="206" spans="1:6" ht="16.2" thickTop="1" x14ac:dyDescent="0.3">
      <c r="A206" s="59" t="s">
        <v>277</v>
      </c>
      <c r="B206" s="27">
        <f>+F34</f>
        <v>179330010.17000002</v>
      </c>
      <c r="F206" s="58"/>
    </row>
    <row r="207" spans="1:6" x14ac:dyDescent="0.3">
      <c r="A207" s="59" t="s">
        <v>278</v>
      </c>
      <c r="B207" s="28">
        <f>+F117</f>
        <v>179330010.17000002</v>
      </c>
      <c r="D207" s="512" t="s">
        <v>279</v>
      </c>
      <c r="E207" s="512"/>
      <c r="F207" s="527"/>
    </row>
    <row r="208" spans="1:6" ht="16.2" thickBot="1" x14ac:dyDescent="0.35">
      <c r="A208" s="59" t="s">
        <v>280</v>
      </c>
      <c r="B208" s="85">
        <f>+B206-B207</f>
        <v>0</v>
      </c>
      <c r="D208" s="512"/>
      <c r="E208" s="512"/>
      <c r="F208" s="527"/>
    </row>
    <row r="209" spans="1:6" ht="16.2" thickTop="1" x14ac:dyDescent="0.3">
      <c r="A209" s="59"/>
      <c r="D209" s="90" t="s">
        <v>281</v>
      </c>
      <c r="E209" s="89"/>
      <c r="F209" s="86">
        <f>+B78</f>
        <v>413960949.80000001</v>
      </c>
    </row>
    <row r="210" spans="1:6" x14ac:dyDescent="0.3">
      <c r="A210" s="59"/>
      <c r="D210" s="90" t="s">
        <v>274</v>
      </c>
      <c r="E210" s="89"/>
      <c r="F210" s="87">
        <f>+F117</f>
        <v>179330010.17000002</v>
      </c>
    </row>
    <row r="211" spans="1:6" ht="16.2" thickBot="1" x14ac:dyDescent="0.35">
      <c r="A211" s="59"/>
      <c r="D211" s="89"/>
      <c r="E211" s="89"/>
      <c r="F211" s="88">
        <f>+F210/F209</f>
        <v>0.43320513748130357</v>
      </c>
    </row>
    <row r="212" spans="1:6" ht="16.2" thickTop="1" x14ac:dyDescent="0.3">
      <c r="A212" s="60"/>
      <c r="B212" s="61"/>
      <c r="C212" s="61"/>
      <c r="D212" s="61"/>
      <c r="E212" s="61"/>
      <c r="F212" s="62"/>
    </row>
  </sheetData>
  <sheetProtection algorithmName="SHA-512" hashValue="RZaGCZpsey5pzeW8DsBrwr31gwIC03PLFJb38OkD1XAe4lJgzkaTCCQdkX741G5Y1Hwz1vs81t713uQebZl52A==" saltValue="dF5GBKZCNHzHJX18vPS5Ig==" spinCount="100000" sheet="1" objects="1" scenarios="1" formatCells="0" formatColumns="0" formatRows="0" insertColumns="0" insertRows="0" deleteColumns="0" deleteRows="0"/>
  <mergeCells count="97">
    <mergeCell ref="A42:F42"/>
    <mergeCell ref="A53:F53"/>
    <mergeCell ref="A61:B61"/>
    <mergeCell ref="A63:F63"/>
    <mergeCell ref="A50:B50"/>
    <mergeCell ref="A43:F43"/>
    <mergeCell ref="A45:F45"/>
    <mergeCell ref="A47:B47"/>
    <mergeCell ref="A48:B48"/>
    <mergeCell ref="A49:B49"/>
    <mergeCell ref="A46:F46"/>
    <mergeCell ref="A51:B51"/>
    <mergeCell ref="A54:F54"/>
    <mergeCell ref="A56:F56"/>
    <mergeCell ref="A57:F57"/>
    <mergeCell ref="A58:B58"/>
    <mergeCell ref="A40:B40"/>
    <mergeCell ref="A13:F13"/>
    <mergeCell ref="A14:F14"/>
    <mergeCell ref="A29:F29"/>
    <mergeCell ref="A31:F31"/>
    <mergeCell ref="A32:F32"/>
    <mergeCell ref="A33:B33"/>
    <mergeCell ref="A34:B34"/>
    <mergeCell ref="A35:B35"/>
    <mergeCell ref="A28:F28"/>
    <mergeCell ref="A1:F2"/>
    <mergeCell ref="A3:F3"/>
    <mergeCell ref="A9:F9"/>
    <mergeCell ref="A37:B37"/>
    <mergeCell ref="A38:B38"/>
    <mergeCell ref="C5:E5"/>
    <mergeCell ref="C6:E6"/>
    <mergeCell ref="C7:E7"/>
    <mergeCell ref="A11:F11"/>
    <mergeCell ref="A59:B59"/>
    <mergeCell ref="A60:B60"/>
    <mergeCell ref="A64:F64"/>
    <mergeCell ref="B66:C66"/>
    <mergeCell ref="D66:F68"/>
    <mergeCell ref="B67:C67"/>
    <mergeCell ref="B68:C68"/>
    <mergeCell ref="A70:F70"/>
    <mergeCell ref="A91:F91"/>
    <mergeCell ref="A92:F92"/>
    <mergeCell ref="A93:F93"/>
    <mergeCell ref="A97:B97"/>
    <mergeCell ref="A74:F74"/>
    <mergeCell ref="A75:F75"/>
    <mergeCell ref="A76:F76"/>
    <mergeCell ref="A87:F87"/>
    <mergeCell ref="A89:F89"/>
    <mergeCell ref="A88:F88"/>
    <mergeCell ref="A72:F72"/>
    <mergeCell ref="A117:B117"/>
    <mergeCell ref="A129:B129"/>
    <mergeCell ref="A132:F132"/>
    <mergeCell ref="A133:F133"/>
    <mergeCell ref="A138:F138"/>
    <mergeCell ref="A135:F135"/>
    <mergeCell ref="A137:F137"/>
    <mergeCell ref="A107:F107"/>
    <mergeCell ref="A109:F109"/>
    <mergeCell ref="A111:F111"/>
    <mergeCell ref="A112:F112"/>
    <mergeCell ref="A113:F113"/>
    <mergeCell ref="D201:F202"/>
    <mergeCell ref="D207:F208"/>
    <mergeCell ref="A197:F197"/>
    <mergeCell ref="A190:F190"/>
    <mergeCell ref="A195:F195"/>
    <mergeCell ref="B192:C192"/>
    <mergeCell ref="D192:F194"/>
    <mergeCell ref="B193:C193"/>
    <mergeCell ref="B194:C194"/>
    <mergeCell ref="A150:F150"/>
    <mergeCell ref="A151:F151"/>
    <mergeCell ref="A139:F139"/>
    <mergeCell ref="A146:E146"/>
    <mergeCell ref="A147:E147"/>
    <mergeCell ref="A148:F148"/>
    <mergeCell ref="A188:F188"/>
    <mergeCell ref="B173:C173"/>
    <mergeCell ref="A108:F108"/>
    <mergeCell ref="B160:C160"/>
    <mergeCell ref="B163:C163"/>
    <mergeCell ref="B165:C165"/>
    <mergeCell ref="B168:C168"/>
    <mergeCell ref="B170:C170"/>
    <mergeCell ref="A134:F134"/>
    <mergeCell ref="B156:D156"/>
    <mergeCell ref="B157:D157"/>
    <mergeCell ref="B158:D158"/>
    <mergeCell ref="B159:C159"/>
    <mergeCell ref="A152:F152"/>
    <mergeCell ref="A154:F154"/>
    <mergeCell ref="A149:F149"/>
  </mergeCells>
  <conditionalFormatting sqref="B208">
    <cfRule type="cellIs" dxfId="5" priority="4" operator="equal">
      <formula>0</formula>
    </cfRule>
    <cfRule type="cellIs" dxfId="4" priority="5" operator="lessThan">
      <formula>0</formula>
    </cfRule>
    <cfRule type="cellIs" dxfId="3" priority="6" operator="greaterThan">
      <formula>0</formula>
    </cfRule>
  </conditionalFormatting>
  <conditionalFormatting sqref="F174">
    <cfRule type="cellIs" dxfId="2" priority="1" operator="equal">
      <formula>0</formula>
    </cfRule>
    <cfRule type="cellIs" dxfId="1" priority="2" operator="lessThan">
      <formula>0</formula>
    </cfRule>
    <cfRule type="cellIs" dxfId="0" priority="3" operator="greaterThan">
      <formula>0</formula>
    </cfRule>
  </conditionalFormatting>
  <dataValidations count="11">
    <dataValidation allowBlank="1" showInputMessage="1" showErrorMessage="1" promptTitle="Advertencia" prompt="Se recomienda leer cuidadosamente las indicaciones dispuestas en la parte inferior de esta tabla. " sqref="A141" xr:uid="{BFE8CDC7-B9EC-4E46-9DB3-FBE90FF48E02}"/>
    <dataValidation allowBlank="1" showInputMessage="1" showErrorMessage="1" promptTitle="Advertencia" prompt="El nombre de la partida debe ser de acuerdo al Clasificador de los Ingresos del Sector Público. " sqref="B98:B100 B118 B178" xr:uid="{4B30C247-C2DE-4D66-AF38-61DF57B1EB34}"/>
    <dataValidation allowBlank="1" showInputMessage="1" showErrorMessage="1" promptTitle="Advertencia" prompt="En este espacio se debe detallar el código correspondiente a la partida detallada y debe ser el código definido en el Clasificador de los Ingresos del Sector Público. " sqref="A98:A100 A118 A178" xr:uid="{EC532235-CE3F-41A5-A2D3-8B57B3030F66}"/>
    <dataValidation allowBlank="1" showInputMessage="1" showErrorMessage="1" promptTitle="Advertencia" prompt="El código debe ser el definido para la partida en particular y debe ser el código establecido en el Clasificador de los Ingresos del Sector Público. " sqref="A94" xr:uid="{78E46D02-9FA1-43F0-B24B-CF0567719188}"/>
    <dataValidation allowBlank="1" showInputMessage="1" showErrorMessage="1" promptTitle="Advertencia" prompt="Se debe indicar el nombre de la partida de acuerdo al Clasificador de los Ingresos del Sector Público." sqref="B94" xr:uid="{6B4236F6-FA63-4B0B-8B3E-3A6A50908F73}"/>
    <dataValidation allowBlank="1" showInputMessage="1" showErrorMessage="1" promptTitle="Advertencia" prompt="Esta tabla se completa únicamente con los ingresos y egresos del período 2024. Se recomienda leer cuidadosamente las indicaciones señaladas en la parte inferior de la tabla. " sqref="A138:F138" xr:uid="{B0C1118C-2EE7-4C74-9409-1D314D64C0D2}"/>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12:F112" xr:uid="{5924D6FD-2148-4299-972F-B2483F073ED2}"/>
    <dataValidation allowBlank="1" showInputMessage="1" showErrorMessage="1" promptTitle="Advertencia" prompt="Esta tabla solo la deben completar la unidades ejecutoras que por Ley específica estén facultadas para estimar y re presupuestar superávits." sqref="B157" xr:uid="{E50958FC-EB5D-42D9-BA0F-39F074E95E09}"/>
    <dataValidation allowBlank="1" showInputMessage="1" showErrorMessage="1" promptTitle="Recordatorio" prompt="El superávit libre debe ser reintegrado a más tardar el 31 de marzo,_x000a_de acuerdo al  Decreto Nº 43189-MTSS, artículo 66. " sqref="B162:B164 B166:B169 B171:B173" xr:uid="{C4EFC073-86E0-4629-91B4-F9DB0A458953}"/>
    <dataValidation allowBlank="1" showInputMessage="1" showErrorMessage="1" promptTitle="Advertencia" prompt="Debe coincidir con el monto reportado en la Liquidación Prespuestaria 2023, caso contrario se debe justificar en el espacio de observaciones. " sqref="D169 D161:D162 D164" xr:uid="{69C197AC-E19D-4AD2-882B-225A5CB26BD8}"/>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66:F68" xr:uid="{D5557D6A-C312-4ADE-968B-4F8E98388CD5}"/>
  </dataValidations>
  <hyperlinks>
    <hyperlink ref="B94" display="Nombre Partida presupuestaria" xr:uid="{1C767F05-BC8E-4CFC-864E-C18904A786B0}"/>
    <hyperlink ref="A94" display="Código" xr:uid="{CAE4ABC9-320E-4346-ADA7-3EFE4F418C6B}"/>
    <hyperlink ref="B114" display="Nombre de la Partida presupuestaria" xr:uid="{5CEA26C4-2BEC-4CF4-AD19-94480C4F04FF}"/>
  </hyperlinks>
  <printOptions horizontalCentered="1"/>
  <pageMargins left="0.11811023622047245" right="0.11811023622047245" top="0.35433070866141736" bottom="0.35433070866141736" header="0.19685039370078741" footer="0.11811023622047245"/>
  <pageSetup scale="49" orientation="portrait" r:id="rId1"/>
  <headerFooter>
    <oddFooter>&amp;L&amp;"Palatino Linotype,Normal"&amp;K979797&amp;D&amp;C&amp;"Palatino Linotype,Normal"&amp;K979797Reporte de ejecución programática y presupuestaria (VI Trimestre)&amp;R&amp;"Palatino Linotype,Normal"&amp;K979797&amp;P</oddFooter>
  </headerFooter>
  <rowBreaks count="3" manualBreakCount="3">
    <brk id="54" max="5" man="1"/>
    <brk id="69" max="16383" man="1"/>
    <brk id="135" max="5" man="1"/>
  </rowBreaks>
  <ignoredErrors>
    <ignoredError sqref="F39" formula="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09F5-8E4B-4455-BEDC-0BEDA20B09D9}">
  <sheetPr>
    <tabColor rgb="FF182951"/>
  </sheetPr>
  <dimension ref="A1:H121"/>
  <sheetViews>
    <sheetView showGridLines="0" zoomScale="80" zoomScaleNormal="80" zoomScaleSheetLayoutView="100" workbookViewId="0">
      <selection sqref="A1:G2"/>
    </sheetView>
  </sheetViews>
  <sheetFormatPr baseColWidth="10" defaultColWidth="11.44140625" defaultRowHeight="15.6" x14ac:dyDescent="0.35"/>
  <cols>
    <col min="1" max="1" width="26.5546875" style="5" customWidth="1"/>
    <col min="2" max="2" width="29" style="5" customWidth="1"/>
    <col min="3" max="5" width="22.33203125" style="5" customWidth="1"/>
    <col min="6" max="7" width="18.6640625" style="5" customWidth="1"/>
    <col min="8" max="16384" width="11.44140625" style="5"/>
  </cols>
  <sheetData>
    <row r="1" spans="1:7" ht="18" customHeight="1" x14ac:dyDescent="0.35">
      <c r="A1" s="591" t="s">
        <v>109</v>
      </c>
      <c r="B1" s="591"/>
      <c r="C1" s="591"/>
      <c r="D1" s="591"/>
      <c r="E1" s="591"/>
      <c r="F1" s="591"/>
      <c r="G1" s="591"/>
    </row>
    <row r="2" spans="1:7" ht="18" customHeight="1" x14ac:dyDescent="0.35">
      <c r="A2" s="591"/>
      <c r="B2" s="591"/>
      <c r="C2" s="591"/>
      <c r="D2" s="591"/>
      <c r="E2" s="591"/>
      <c r="F2" s="591"/>
      <c r="G2" s="591"/>
    </row>
    <row r="3" spans="1:7" ht="18" customHeight="1" x14ac:dyDescent="0.4">
      <c r="A3" s="695" t="s">
        <v>347</v>
      </c>
      <c r="B3" s="695"/>
      <c r="C3" s="695"/>
      <c r="D3" s="695"/>
      <c r="E3" s="695"/>
      <c r="F3" s="695"/>
      <c r="G3" s="695"/>
    </row>
    <row r="4" spans="1:7" ht="15" customHeight="1" thickBot="1" x14ac:dyDescent="0.4">
      <c r="A4" s="13"/>
      <c r="B4" s="13"/>
      <c r="C4" s="13"/>
      <c r="D4" s="13"/>
      <c r="E4" s="13"/>
      <c r="F4" s="2"/>
      <c r="G4"/>
    </row>
    <row r="5" spans="1:7" ht="18" customHeight="1" x14ac:dyDescent="0.35">
      <c r="A5" s="127"/>
      <c r="B5" s="80" t="s">
        <v>111</v>
      </c>
      <c r="C5" s="440" t="str">
        <f>+'1T'!C5</f>
        <v>Suministro de Agua Potable a las Comunidades Rurales</v>
      </c>
      <c r="D5" s="441"/>
      <c r="E5" s="442"/>
      <c r="F5" s="2"/>
      <c r="G5"/>
    </row>
    <row r="6" spans="1:7" ht="18" customHeight="1" x14ac:dyDescent="0.35">
      <c r="A6" s="127"/>
      <c r="B6" s="81" t="s">
        <v>112</v>
      </c>
      <c r="C6" s="82" t="str">
        <f>+'1T'!C6</f>
        <v>Instituto Costarricense de Acueductos y Alcantarillados (AyA)</v>
      </c>
      <c r="D6" s="443"/>
      <c r="E6" s="444"/>
      <c r="F6" s="2"/>
      <c r="G6"/>
    </row>
    <row r="7" spans="1:7" ht="18" customHeight="1" thickBot="1" x14ac:dyDescent="0.4">
      <c r="A7" s="127"/>
      <c r="B7" s="83" t="s">
        <v>114</v>
      </c>
      <c r="C7" s="445" t="str">
        <f>+'1T'!C7</f>
        <v>Subgerencia de Gestión de Sistemas Delegados</v>
      </c>
      <c r="D7" s="446"/>
      <c r="E7" s="447"/>
      <c r="F7" s="2"/>
    </row>
    <row r="8" spans="1:7" ht="15" customHeight="1" x14ac:dyDescent="0.35">
      <c r="A8"/>
      <c r="B8" s="3"/>
      <c r="C8" s="3"/>
      <c r="D8" s="3"/>
      <c r="E8" s="3"/>
      <c r="F8" s="3"/>
    </row>
    <row r="9" spans="1:7" ht="21.9" customHeight="1" x14ac:dyDescent="0.35">
      <c r="A9" s="563" t="s">
        <v>348</v>
      </c>
      <c r="B9" s="563"/>
      <c r="C9" s="563"/>
      <c r="D9" s="563"/>
      <c r="E9" s="563"/>
      <c r="F9" s="563"/>
      <c r="G9" s="563"/>
    </row>
    <row r="10" spans="1:7" ht="15" customHeight="1" x14ac:dyDescent="0.35">
      <c r="A10" s="448"/>
      <c r="B10" s="449"/>
      <c r="C10" s="449"/>
      <c r="D10" s="449"/>
      <c r="E10" s="449"/>
      <c r="F10" s="449"/>
    </row>
    <row r="11" spans="1:7" customFormat="1" ht="18" customHeight="1" x14ac:dyDescent="0.3">
      <c r="A11" s="696" t="s">
        <v>118</v>
      </c>
      <c r="B11" s="696"/>
      <c r="C11" s="696"/>
      <c r="D11" s="696"/>
      <c r="E11" s="696"/>
      <c r="F11" s="696"/>
      <c r="G11" s="696"/>
    </row>
    <row r="12" spans="1:7" customFormat="1" ht="18" customHeight="1" x14ac:dyDescent="0.3">
      <c r="A12" s="696" t="s">
        <v>119</v>
      </c>
      <c r="B12" s="696"/>
      <c r="C12" s="696"/>
      <c r="D12" s="696"/>
      <c r="E12" s="696"/>
      <c r="F12" s="696"/>
      <c r="G12" s="696"/>
    </row>
    <row r="13" spans="1:7" customFormat="1" ht="18" customHeight="1" x14ac:dyDescent="0.3">
      <c r="A13" s="332" t="s">
        <v>120</v>
      </c>
      <c r="B13" s="190" t="s">
        <v>121</v>
      </c>
      <c r="C13" s="332" t="s">
        <v>250</v>
      </c>
      <c r="D13" s="190" t="s">
        <v>302</v>
      </c>
      <c r="E13" s="190" t="s">
        <v>328</v>
      </c>
      <c r="F13" s="370" t="s">
        <v>346</v>
      </c>
      <c r="G13" s="370" t="s">
        <v>349</v>
      </c>
    </row>
    <row r="14" spans="1:7" customFormat="1" ht="18" customHeight="1" x14ac:dyDescent="0.3">
      <c r="A14" s="285"/>
      <c r="B14" s="450"/>
      <c r="C14" s="451"/>
      <c r="D14" s="451"/>
      <c r="E14" s="451"/>
      <c r="F14" s="451"/>
      <c r="G14" s="451"/>
    </row>
    <row r="15" spans="1:7" customFormat="1" ht="15" customHeight="1" x14ac:dyDescent="0.3">
      <c r="A15" s="194" t="s">
        <v>126</v>
      </c>
      <c r="B15" s="195"/>
      <c r="C15" s="452"/>
      <c r="D15" s="452"/>
      <c r="E15" s="453"/>
      <c r="F15" s="453"/>
      <c r="G15" s="452"/>
    </row>
    <row r="16" spans="1:7" customFormat="1" ht="18" customHeight="1" x14ac:dyDescent="0.3">
      <c r="A16" s="198" t="s">
        <v>127</v>
      </c>
      <c r="B16" s="199" t="s">
        <v>128</v>
      </c>
      <c r="C16" s="335">
        <f>+'1T'!F18</f>
        <v>0</v>
      </c>
      <c r="D16" s="335">
        <f>+'2T'!F18</f>
        <v>0</v>
      </c>
      <c r="E16" s="454">
        <f>+'3T'!F18</f>
        <v>0</v>
      </c>
      <c r="F16" s="454">
        <f>+'4T'!F18</f>
        <v>1</v>
      </c>
      <c r="G16" s="193">
        <f>+C16+D16+E16+F16</f>
        <v>1</v>
      </c>
    </row>
    <row r="17" spans="1:7" customFormat="1" ht="18" customHeight="1" x14ac:dyDescent="0.3">
      <c r="A17" s="198"/>
      <c r="B17" s="199" t="s">
        <v>129</v>
      </c>
      <c r="C17" s="335">
        <f>+'1T'!F19</f>
        <v>0</v>
      </c>
      <c r="D17" s="335">
        <f>+'2T'!F19</f>
        <v>0</v>
      </c>
      <c r="E17" s="454">
        <f>+'3T'!F19</f>
        <v>0</v>
      </c>
      <c r="F17" s="454">
        <f>+'4T'!F19</f>
        <v>1182</v>
      </c>
      <c r="G17" s="193">
        <f t="shared" ref="G17:G19" si="0">+C17+D17+E17+F17</f>
        <v>1182</v>
      </c>
    </row>
    <row r="18" spans="1:7" customFormat="1" ht="18" customHeight="1" x14ac:dyDescent="0.3">
      <c r="A18" s="200" t="s">
        <v>130</v>
      </c>
      <c r="B18" s="199" t="s">
        <v>128</v>
      </c>
      <c r="C18" s="335">
        <f>+'1T'!F20</f>
        <v>2</v>
      </c>
      <c r="D18" s="335">
        <f>+'2T'!F20</f>
        <v>0</v>
      </c>
      <c r="E18" s="454">
        <f>+'3T'!F20</f>
        <v>0</v>
      </c>
      <c r="F18" s="454">
        <f>+'4T'!F20</f>
        <v>0</v>
      </c>
      <c r="G18" s="193">
        <f t="shared" si="0"/>
        <v>2</v>
      </c>
    </row>
    <row r="19" spans="1:7" customFormat="1" ht="18" customHeight="1" x14ac:dyDescent="0.3">
      <c r="A19" s="198"/>
      <c r="B19" s="199" t="s">
        <v>129</v>
      </c>
      <c r="C19" s="335">
        <f>+'1T'!F21</f>
        <v>0</v>
      </c>
      <c r="D19" s="335">
        <f>+'2T'!F21</f>
        <v>0</v>
      </c>
      <c r="E19" s="454">
        <f>+'3T'!F21</f>
        <v>0</v>
      </c>
      <c r="F19" s="454">
        <f>+'4T'!F21</f>
        <v>0</v>
      </c>
      <c r="G19" s="193">
        <f t="shared" si="0"/>
        <v>0</v>
      </c>
    </row>
    <row r="20" spans="1:7" customFormat="1" ht="18" customHeight="1" x14ac:dyDescent="0.3">
      <c r="A20" s="194" t="s">
        <v>131</v>
      </c>
      <c r="B20" s="201"/>
      <c r="C20" s="196"/>
      <c r="D20" s="196"/>
      <c r="E20" s="453"/>
      <c r="F20" s="453"/>
      <c r="G20" s="197"/>
    </row>
    <row r="21" spans="1:7" customFormat="1" ht="18" customHeight="1" x14ac:dyDescent="0.3">
      <c r="A21" s="198" t="s">
        <v>127</v>
      </c>
      <c r="B21" s="199" t="s">
        <v>128</v>
      </c>
      <c r="C21" s="335">
        <v>0</v>
      </c>
      <c r="D21" s="335">
        <v>0</v>
      </c>
      <c r="E21" s="454">
        <v>0</v>
      </c>
      <c r="F21" s="454">
        <f>+'4T'!F23</f>
        <v>1</v>
      </c>
      <c r="G21" s="193">
        <f>+C21+D21+E21+F21</f>
        <v>1</v>
      </c>
    </row>
    <row r="22" spans="1:7" customFormat="1" ht="18" customHeight="1" x14ac:dyDescent="0.3">
      <c r="A22" s="198"/>
      <c r="B22" s="199" t="s">
        <v>129</v>
      </c>
      <c r="C22" s="335">
        <v>0</v>
      </c>
      <c r="D22" s="335">
        <v>0</v>
      </c>
      <c r="E22" s="454">
        <v>0</v>
      </c>
      <c r="F22" s="454">
        <f>+'4T'!F24</f>
        <v>5298</v>
      </c>
      <c r="G22" s="193">
        <f>+C22+D22+E22+F22</f>
        <v>5298</v>
      </c>
    </row>
    <row r="23" spans="1:7" customFormat="1" ht="18" customHeight="1" x14ac:dyDescent="0.3">
      <c r="A23" s="200" t="s">
        <v>130</v>
      </c>
      <c r="B23" s="199" t="s">
        <v>128</v>
      </c>
      <c r="C23" s="335">
        <f>+'1T'!F23</f>
        <v>3</v>
      </c>
      <c r="D23" s="335">
        <f>+'2T'!F23</f>
        <v>0</v>
      </c>
      <c r="E23" s="454">
        <f>+'3T'!F23</f>
        <v>0</v>
      </c>
      <c r="F23" s="454">
        <f>+'4T'!F25</f>
        <v>0</v>
      </c>
      <c r="G23" s="193">
        <v>2</v>
      </c>
    </row>
    <row r="24" spans="1:7" customFormat="1" ht="18" customHeight="1" x14ac:dyDescent="0.3">
      <c r="A24" s="198"/>
      <c r="B24" s="199" t="s">
        <v>129</v>
      </c>
      <c r="C24" s="335">
        <f>+'1T'!F24</f>
        <v>0</v>
      </c>
      <c r="D24" s="335">
        <f>+'2T'!F24</f>
        <v>0</v>
      </c>
      <c r="E24" s="454">
        <f>+'3T'!F24</f>
        <v>0</v>
      </c>
      <c r="F24" s="455">
        <f>+'4T'!F26</f>
        <v>0</v>
      </c>
      <c r="G24" s="456">
        <f>+C24+D24+E24+F24</f>
        <v>0</v>
      </c>
    </row>
    <row r="25" spans="1:7" customFormat="1" ht="18" customHeight="1" x14ac:dyDescent="0.3">
      <c r="A25" s="457" t="s">
        <v>132</v>
      </c>
      <c r="B25" s="458" t="s">
        <v>152</v>
      </c>
      <c r="C25" s="372"/>
      <c r="D25" s="372"/>
      <c r="E25" s="372"/>
    </row>
    <row r="26" spans="1:7" customFormat="1" ht="50.1" customHeight="1" x14ac:dyDescent="0.3">
      <c r="A26" s="689" t="s">
        <v>287</v>
      </c>
      <c r="B26" s="690"/>
      <c r="C26" s="690"/>
      <c r="D26" s="690"/>
      <c r="E26" s="690"/>
      <c r="F26" s="690"/>
      <c r="G26" s="691"/>
    </row>
    <row r="27" spans="1:7" customFormat="1" ht="15" customHeight="1" x14ac:dyDescent="0.3">
      <c r="A27" s="203"/>
      <c r="B27" s="203"/>
      <c r="C27" s="203"/>
      <c r="D27" s="204"/>
      <c r="E27" s="204"/>
    </row>
    <row r="28" spans="1:7" customFormat="1" ht="18" customHeight="1" x14ac:dyDescent="0.3">
      <c r="A28" s="696" t="s">
        <v>136</v>
      </c>
      <c r="B28" s="696"/>
      <c r="C28" s="696"/>
      <c r="D28" s="696"/>
      <c r="E28" s="696"/>
      <c r="F28" s="696"/>
    </row>
    <row r="29" spans="1:7" customFormat="1" ht="18" customHeight="1" x14ac:dyDescent="0.3">
      <c r="A29" s="696" t="s">
        <v>137</v>
      </c>
      <c r="B29" s="696"/>
      <c r="C29" s="696"/>
      <c r="D29" s="696"/>
      <c r="E29" s="696"/>
      <c r="F29" s="696"/>
    </row>
    <row r="30" spans="1:7" customFormat="1" ht="18" customHeight="1" x14ac:dyDescent="0.3">
      <c r="A30" s="332" t="s">
        <v>308</v>
      </c>
      <c r="B30" s="332" t="s">
        <v>250</v>
      </c>
      <c r="C30" s="332" t="s">
        <v>302</v>
      </c>
      <c r="D30" s="332" t="s">
        <v>328</v>
      </c>
      <c r="E30" s="332" t="s">
        <v>346</v>
      </c>
      <c r="F30" s="332" t="s">
        <v>349</v>
      </c>
    </row>
    <row r="31" spans="1:7" customFormat="1" ht="18" customHeight="1" x14ac:dyDescent="0.3">
      <c r="A31" s="283" t="s">
        <v>138</v>
      </c>
      <c r="B31" s="459">
        <f>+B33+B36</f>
        <v>0</v>
      </c>
      <c r="C31" s="459">
        <f t="shared" ref="C31:F31" si="1">+C33+C36</f>
        <v>41795911.700000003</v>
      </c>
      <c r="D31" s="459">
        <f t="shared" si="1"/>
        <v>107424500.83000001</v>
      </c>
      <c r="E31" s="459">
        <f t="shared" si="1"/>
        <v>179330010.17000002</v>
      </c>
      <c r="F31" s="459">
        <f t="shared" si="1"/>
        <v>328550422.70000005</v>
      </c>
    </row>
    <row r="32" spans="1:7" customFormat="1" ht="15" customHeight="1" x14ac:dyDescent="0.3">
      <c r="A32" s="450"/>
      <c r="B32" s="460"/>
      <c r="C32" s="460"/>
      <c r="D32" s="461"/>
      <c r="E32" s="461"/>
      <c r="F32" s="460"/>
    </row>
    <row r="33" spans="1:8" customFormat="1" ht="18" customHeight="1" x14ac:dyDescent="0.3">
      <c r="A33" s="194" t="s">
        <v>126</v>
      </c>
      <c r="B33" s="462">
        <f>+B34+B35</f>
        <v>0</v>
      </c>
      <c r="C33" s="462">
        <f t="shared" ref="C33:F33" si="2">+C34+C35</f>
        <v>0</v>
      </c>
      <c r="D33" s="462">
        <f t="shared" si="2"/>
        <v>0</v>
      </c>
      <c r="E33" s="462">
        <f t="shared" si="2"/>
        <v>0</v>
      </c>
      <c r="F33" s="288">
        <f t="shared" si="2"/>
        <v>0</v>
      </c>
    </row>
    <row r="34" spans="1:8" customFormat="1" ht="18" customHeight="1" x14ac:dyDescent="0.3">
      <c r="A34" s="463" t="s">
        <v>127</v>
      </c>
      <c r="B34" s="292">
        <f>+'1T'!F35</f>
        <v>0</v>
      </c>
      <c r="C34" s="336">
        <f>+'2T'!F35</f>
        <v>0</v>
      </c>
      <c r="D34" s="464">
        <f>+'3T'!F35</f>
        <v>0</v>
      </c>
      <c r="E34" s="464">
        <f>+'4T'!F37</f>
        <v>0</v>
      </c>
      <c r="F34" s="206">
        <f>+B34+C34+D34+E34</f>
        <v>0</v>
      </c>
    </row>
    <row r="35" spans="1:8" customFormat="1" ht="18" customHeight="1" x14ac:dyDescent="0.3">
      <c r="A35" s="463" t="s">
        <v>130</v>
      </c>
      <c r="B35" s="292">
        <f>+'1T'!F36</f>
        <v>0</v>
      </c>
      <c r="C35" s="336">
        <f>+'2T'!F36</f>
        <v>0</v>
      </c>
      <c r="D35" s="464">
        <f>+'3T'!F36</f>
        <v>0</v>
      </c>
      <c r="E35" s="464">
        <f>+'4T'!F38</f>
        <v>0</v>
      </c>
      <c r="F35" s="206">
        <f>+B35+C35+D35+E35</f>
        <v>0</v>
      </c>
    </row>
    <row r="36" spans="1:8" customFormat="1" ht="18" customHeight="1" x14ac:dyDescent="0.3">
      <c r="A36" s="194" t="s">
        <v>131</v>
      </c>
      <c r="B36" s="462">
        <f>+B38</f>
        <v>0</v>
      </c>
      <c r="C36" s="462">
        <f t="shared" ref="C36:D36" si="3">+C38</f>
        <v>41795911.700000003</v>
      </c>
      <c r="D36" s="462">
        <f t="shared" si="3"/>
        <v>107424500.83000001</v>
      </c>
      <c r="E36" s="462">
        <f>+E37</f>
        <v>179330010.17000002</v>
      </c>
      <c r="F36" s="288">
        <f>+F38+F37</f>
        <v>328550422.70000005</v>
      </c>
    </row>
    <row r="37" spans="1:8" s="497" customFormat="1" ht="18" customHeight="1" x14ac:dyDescent="0.3">
      <c r="A37" s="463" t="s">
        <v>127</v>
      </c>
      <c r="B37" s="292"/>
      <c r="C37" s="292"/>
      <c r="D37" s="292"/>
      <c r="E37" s="498">
        <f>+'4T'!F40</f>
        <v>179330010.17000002</v>
      </c>
      <c r="F37" s="286">
        <f>+E37</f>
        <v>179330010.17000002</v>
      </c>
    </row>
    <row r="38" spans="1:8" customFormat="1" ht="18" customHeight="1" x14ac:dyDescent="0.35">
      <c r="A38" s="465" t="s">
        <v>130</v>
      </c>
      <c r="B38" s="292">
        <f>+'1T'!F38</f>
        <v>0</v>
      </c>
      <c r="C38" s="336">
        <f>+'2T'!F38</f>
        <v>41795911.700000003</v>
      </c>
      <c r="D38" s="464">
        <f>+'3T'!F38</f>
        <v>107424500.83000001</v>
      </c>
      <c r="E38" s="499"/>
      <c r="F38" s="209">
        <f>+B38+C38+D38</f>
        <v>149220412.53000003</v>
      </c>
    </row>
    <row r="39" spans="1:8" customFormat="1" ht="18" customHeight="1" x14ac:dyDescent="0.3">
      <c r="A39" s="457" t="s">
        <v>132</v>
      </c>
      <c r="B39" s="458" t="s">
        <v>152</v>
      </c>
      <c r="C39" s="372"/>
      <c r="D39" s="372"/>
    </row>
    <row r="40" spans="1:8" customFormat="1" ht="50.1" customHeight="1" x14ac:dyDescent="0.3">
      <c r="A40" s="689" t="s">
        <v>287</v>
      </c>
      <c r="B40" s="690"/>
      <c r="C40" s="690"/>
      <c r="D40" s="690"/>
      <c r="E40" s="690"/>
      <c r="F40" s="691"/>
    </row>
    <row r="41" spans="1:8" customFormat="1" ht="18" customHeight="1" x14ac:dyDescent="0.3"/>
    <row r="43" spans="1:8" ht="21" customHeight="1" x14ac:dyDescent="0.35">
      <c r="A43" s="563" t="s">
        <v>350</v>
      </c>
      <c r="B43" s="563"/>
      <c r="C43" s="563"/>
      <c r="D43" s="563"/>
      <c r="E43" s="563"/>
      <c r="F43" s="563"/>
      <c r="G43" s="563"/>
      <c r="H43" s="466"/>
    </row>
    <row r="44" spans="1:8" ht="9.9" customHeight="1" x14ac:dyDescent="0.35">
      <c r="A44" s="2"/>
      <c r="B44" s="2"/>
      <c r="C44" s="2"/>
      <c r="D44" s="2"/>
      <c r="E44" s="2"/>
      <c r="F44" s="2"/>
    </row>
    <row r="45" spans="1:8" x14ac:dyDescent="0.35">
      <c r="A45" s="524" t="s">
        <v>193</v>
      </c>
      <c r="B45" s="524"/>
      <c r="C45" s="524"/>
      <c r="D45" s="524"/>
      <c r="E45" s="524"/>
      <c r="F45" s="524"/>
      <c r="G45" s="524"/>
    </row>
    <row r="46" spans="1:8" ht="17.25" customHeight="1" x14ac:dyDescent="0.35">
      <c r="A46" s="547" t="s">
        <v>312</v>
      </c>
      <c r="B46" s="547"/>
      <c r="C46" s="547"/>
      <c r="D46" s="547"/>
      <c r="E46" s="547"/>
      <c r="F46" s="547"/>
      <c r="G46" s="547"/>
    </row>
    <row r="47" spans="1:8" x14ac:dyDescent="0.35">
      <c r="A47" s="524" t="s">
        <v>173</v>
      </c>
      <c r="B47" s="524"/>
      <c r="C47" s="524"/>
      <c r="D47" s="524"/>
      <c r="E47" s="524"/>
      <c r="F47" s="524"/>
      <c r="G47" s="524"/>
    </row>
    <row r="48" spans="1:8" ht="35.1" customHeight="1" x14ac:dyDescent="0.35">
      <c r="A48" s="211" t="s">
        <v>195</v>
      </c>
      <c r="B48" s="211" t="s">
        <v>196</v>
      </c>
      <c r="C48" s="211" t="s">
        <v>250</v>
      </c>
      <c r="D48" s="211" t="s">
        <v>302</v>
      </c>
      <c r="E48" s="211" t="s">
        <v>328</v>
      </c>
      <c r="F48" s="211" t="s">
        <v>351</v>
      </c>
      <c r="G48" s="211" t="s">
        <v>349</v>
      </c>
    </row>
    <row r="49" spans="1:7" ht="18" customHeight="1" x14ac:dyDescent="0.35">
      <c r="A49" s="283" t="s">
        <v>138</v>
      </c>
      <c r="B49" s="49"/>
      <c r="C49" s="284">
        <f>+C51</f>
        <v>103490237.42999999</v>
      </c>
      <c r="D49" s="284">
        <f t="shared" ref="D49:F49" si="4">+D51</f>
        <v>103490237.56999999</v>
      </c>
      <c r="E49" s="284">
        <f t="shared" si="4"/>
        <v>103490242.5</v>
      </c>
      <c r="F49" s="284">
        <f t="shared" si="4"/>
        <v>103490242.5</v>
      </c>
      <c r="G49" s="284">
        <f>+G51</f>
        <v>413960960</v>
      </c>
    </row>
    <row r="50" spans="1:7" ht="9.9" customHeight="1" x14ac:dyDescent="0.35">
      <c r="A50" s="285"/>
      <c r="B50" s="20"/>
      <c r="C50" s="286"/>
      <c r="D50" s="286"/>
      <c r="E50" s="286"/>
      <c r="F50" s="286"/>
      <c r="G50" s="287"/>
    </row>
    <row r="51" spans="1:7" ht="18" customHeight="1" x14ac:dyDescent="0.35">
      <c r="A51" s="628" t="s">
        <v>198</v>
      </c>
      <c r="B51" s="628"/>
      <c r="C51" s="289">
        <f>+C52+C56</f>
        <v>103490237.42999999</v>
      </c>
      <c r="D51" s="289">
        <f t="shared" ref="D51:F51" si="5">+D52+D56</f>
        <v>103490237.56999999</v>
      </c>
      <c r="E51" s="289">
        <f t="shared" si="5"/>
        <v>103490242.5</v>
      </c>
      <c r="F51" s="289">
        <f t="shared" si="5"/>
        <v>103490242.5</v>
      </c>
      <c r="G51" s="289">
        <f>+G52+G56</f>
        <v>413960960</v>
      </c>
    </row>
    <row r="52" spans="1:7" x14ac:dyDescent="0.35">
      <c r="A52" s="227" t="s">
        <v>199</v>
      </c>
      <c r="B52" s="98" t="s">
        <v>200</v>
      </c>
      <c r="C52" s="206">
        <f>+C53</f>
        <v>0</v>
      </c>
      <c r="D52" s="206">
        <f t="shared" ref="D52:D54" si="6">+D53</f>
        <v>0</v>
      </c>
      <c r="E52" s="206">
        <f t="shared" ref="E52:F58" si="7">+E53</f>
        <v>0</v>
      </c>
      <c r="F52" s="206">
        <f t="shared" si="7"/>
        <v>0</v>
      </c>
      <c r="G52" s="224">
        <f t="shared" ref="G52:G59" si="8">+C52+D52+E52+F52</f>
        <v>0</v>
      </c>
    </row>
    <row r="53" spans="1:7" x14ac:dyDescent="0.35">
      <c r="A53" s="227" t="s">
        <v>201</v>
      </c>
      <c r="B53" s="98" t="s">
        <v>1</v>
      </c>
      <c r="C53" s="208">
        <f>+C54</f>
        <v>0</v>
      </c>
      <c r="D53" s="208">
        <f t="shared" si="6"/>
        <v>0</v>
      </c>
      <c r="E53" s="208">
        <f t="shared" si="7"/>
        <v>0</v>
      </c>
      <c r="F53" s="208">
        <f t="shared" si="7"/>
        <v>0</v>
      </c>
      <c r="G53" s="467">
        <f t="shared" si="8"/>
        <v>0</v>
      </c>
    </row>
    <row r="54" spans="1:7" x14ac:dyDescent="0.35">
      <c r="A54" s="227" t="s">
        <v>202</v>
      </c>
      <c r="B54" s="98" t="s">
        <v>203</v>
      </c>
      <c r="C54" s="337">
        <f>+C55</f>
        <v>0</v>
      </c>
      <c r="D54" s="337">
        <f t="shared" si="6"/>
        <v>0</v>
      </c>
      <c r="E54" s="337">
        <f t="shared" si="7"/>
        <v>0</v>
      </c>
      <c r="F54" s="337">
        <f t="shared" si="7"/>
        <v>0</v>
      </c>
      <c r="G54" s="468">
        <f t="shared" si="8"/>
        <v>0</v>
      </c>
    </row>
    <row r="55" spans="1:7" x14ac:dyDescent="0.35">
      <c r="A55" s="342" t="s">
        <v>204</v>
      </c>
      <c r="B55" s="343" t="s">
        <v>205</v>
      </c>
      <c r="C55" s="469">
        <f>+'1T'!F100</f>
        <v>0</v>
      </c>
      <c r="D55" s="469">
        <f>+'2T'!F99</f>
        <v>0</v>
      </c>
      <c r="E55" s="469">
        <f>+'3T'!F99</f>
        <v>0</v>
      </c>
      <c r="F55" s="469">
        <f>+'4T'!F101</f>
        <v>0</v>
      </c>
      <c r="G55" s="470">
        <f t="shared" si="8"/>
        <v>0</v>
      </c>
    </row>
    <row r="56" spans="1:7" x14ac:dyDescent="0.35">
      <c r="A56" s="227" t="s">
        <v>206</v>
      </c>
      <c r="B56" s="98" t="s">
        <v>207</v>
      </c>
      <c r="C56" s="206">
        <f>+C57</f>
        <v>103490237.42999999</v>
      </c>
      <c r="D56" s="206">
        <f t="shared" ref="D56:D58" si="9">+D57</f>
        <v>103490237.56999999</v>
      </c>
      <c r="E56" s="206">
        <f t="shared" si="7"/>
        <v>103490242.5</v>
      </c>
      <c r="F56" s="206">
        <f t="shared" si="7"/>
        <v>103490242.5</v>
      </c>
      <c r="G56" s="224">
        <f t="shared" si="8"/>
        <v>413960960</v>
      </c>
    </row>
    <row r="57" spans="1:7" x14ac:dyDescent="0.35">
      <c r="A57" s="227" t="s">
        <v>208</v>
      </c>
      <c r="B57" s="98" t="s">
        <v>0</v>
      </c>
      <c r="C57" s="208">
        <f>+C58</f>
        <v>103490237.42999999</v>
      </c>
      <c r="D57" s="208">
        <f t="shared" si="9"/>
        <v>103490237.56999999</v>
      </c>
      <c r="E57" s="208">
        <f t="shared" si="7"/>
        <v>103490242.5</v>
      </c>
      <c r="F57" s="208">
        <f t="shared" si="7"/>
        <v>103490242.5</v>
      </c>
      <c r="G57" s="467">
        <f t="shared" si="8"/>
        <v>413960960</v>
      </c>
    </row>
    <row r="58" spans="1:7" x14ac:dyDescent="0.35">
      <c r="A58" s="227" t="s">
        <v>209</v>
      </c>
      <c r="B58" s="98" t="s">
        <v>210</v>
      </c>
      <c r="C58" s="337">
        <f>+C59</f>
        <v>103490237.42999999</v>
      </c>
      <c r="D58" s="337">
        <f t="shared" si="9"/>
        <v>103490237.56999999</v>
      </c>
      <c r="E58" s="337">
        <f t="shared" si="7"/>
        <v>103490242.5</v>
      </c>
      <c r="F58" s="337">
        <f t="shared" si="7"/>
        <v>103490242.5</v>
      </c>
      <c r="G58" s="468">
        <f t="shared" si="8"/>
        <v>413960960</v>
      </c>
    </row>
    <row r="59" spans="1:7" x14ac:dyDescent="0.35">
      <c r="A59" s="342" t="s">
        <v>211</v>
      </c>
      <c r="B59" s="343" t="s">
        <v>212</v>
      </c>
      <c r="C59" s="469">
        <f>+'1T'!F104</f>
        <v>103490237.42999999</v>
      </c>
      <c r="D59" s="469">
        <f>+'2T'!F103</f>
        <v>103490237.56999999</v>
      </c>
      <c r="E59" s="469">
        <f>+'3T'!F103</f>
        <v>103490242.5</v>
      </c>
      <c r="F59" s="469">
        <f>+'4T'!F105</f>
        <v>103490242.5</v>
      </c>
      <c r="G59" s="470">
        <f t="shared" si="8"/>
        <v>413960960</v>
      </c>
    </row>
    <row r="60" spans="1:7" ht="9.9" customHeight="1" x14ac:dyDescent="0.35">
      <c r="A60" s="471"/>
      <c r="B60" s="472"/>
      <c r="C60" s="473"/>
      <c r="D60" s="473"/>
      <c r="E60" s="473"/>
      <c r="F60" s="473"/>
      <c r="G60" s="474"/>
    </row>
    <row r="61" spans="1:7" x14ac:dyDescent="0.35">
      <c r="A61" s="692" t="s">
        <v>316</v>
      </c>
      <c r="B61" s="692"/>
      <c r="C61" s="692"/>
      <c r="D61" s="692"/>
      <c r="E61" s="692"/>
      <c r="F61" s="2"/>
    </row>
    <row r="62" spans="1:7" ht="50.1" customHeight="1" x14ac:dyDescent="0.35">
      <c r="A62" s="693" t="s">
        <v>352</v>
      </c>
      <c r="B62" s="694"/>
      <c r="C62" s="694"/>
      <c r="D62" s="694"/>
      <c r="E62" s="694"/>
      <c r="F62" s="694"/>
      <c r="G62" s="694"/>
    </row>
    <row r="63" spans="1:7" ht="9.9" customHeight="1" x14ac:dyDescent="0.35">
      <c r="A63" s="475"/>
      <c r="B63" s="19"/>
      <c r="C63" s="476"/>
      <c r="D63" s="13"/>
      <c r="E63" s="13"/>
      <c r="F63" s="2"/>
    </row>
    <row r="64" spans="1:7" x14ac:dyDescent="0.35">
      <c r="A64" s="524" t="s">
        <v>215</v>
      </c>
      <c r="B64" s="524"/>
      <c r="C64" s="524"/>
      <c r="D64" s="524"/>
      <c r="E64" s="524"/>
      <c r="F64" s="524"/>
      <c r="G64" s="524"/>
    </row>
    <row r="65" spans="1:7" ht="17.25" customHeight="1" x14ac:dyDescent="0.35">
      <c r="A65" s="547" t="s">
        <v>318</v>
      </c>
      <c r="B65" s="547"/>
      <c r="C65" s="547"/>
      <c r="D65" s="547"/>
      <c r="E65" s="547"/>
      <c r="F65" s="547"/>
      <c r="G65" s="547"/>
    </row>
    <row r="66" spans="1:7" x14ac:dyDescent="0.35">
      <c r="A66" s="524" t="s">
        <v>173</v>
      </c>
      <c r="B66" s="524"/>
      <c r="C66" s="524"/>
      <c r="D66" s="524"/>
      <c r="E66" s="524"/>
      <c r="F66" s="524"/>
      <c r="G66" s="524"/>
    </row>
    <row r="67" spans="1:7" ht="35.1" customHeight="1" x14ac:dyDescent="0.35">
      <c r="A67" s="211" t="s">
        <v>195</v>
      </c>
      <c r="B67" s="211" t="s">
        <v>196</v>
      </c>
      <c r="C67" s="211" t="s">
        <v>250</v>
      </c>
      <c r="D67" s="211" t="s">
        <v>302</v>
      </c>
      <c r="E67" s="211" t="s">
        <v>328</v>
      </c>
      <c r="F67" s="211" t="s">
        <v>346</v>
      </c>
      <c r="G67" s="211" t="s">
        <v>349</v>
      </c>
    </row>
    <row r="68" spans="1:7" ht="18" customHeight="1" x14ac:dyDescent="0.35">
      <c r="A68" s="283" t="s">
        <v>138</v>
      </c>
      <c r="B68" s="49"/>
      <c r="C68" s="284">
        <f>+C70+C82</f>
        <v>0</v>
      </c>
      <c r="D68" s="284">
        <f t="shared" ref="D68:F68" si="10">+D70+D82</f>
        <v>41795911.700000003</v>
      </c>
      <c r="E68" s="284">
        <f t="shared" si="10"/>
        <v>107424500.83000001</v>
      </c>
      <c r="F68" s="284">
        <f t="shared" si="10"/>
        <v>179330010.17000002</v>
      </c>
      <c r="G68" s="284">
        <f>+G70+G82</f>
        <v>328550422.70000005</v>
      </c>
    </row>
    <row r="69" spans="1:7" ht="15" customHeight="1" x14ac:dyDescent="0.35">
      <c r="A69" s="285"/>
      <c r="B69" s="20"/>
      <c r="C69" s="286"/>
      <c r="D69" s="286"/>
      <c r="E69" s="286"/>
      <c r="F69" s="287"/>
      <c r="G69" s="287"/>
    </row>
    <row r="70" spans="1:7" x14ac:dyDescent="0.35">
      <c r="A70" s="628" t="s">
        <v>297</v>
      </c>
      <c r="B70" s="628"/>
      <c r="C70" s="289">
        <f>+SUM(C71:C80)</f>
        <v>0</v>
      </c>
      <c r="D70" s="289">
        <f t="shared" ref="D70:E70" si="11">+SUM(D71:D80)</f>
        <v>41795911.700000003</v>
      </c>
      <c r="E70" s="289">
        <f t="shared" si="11"/>
        <v>107424500.83000001</v>
      </c>
      <c r="F70" s="289">
        <f>+SUM(F71:F80)</f>
        <v>179330010.17000002</v>
      </c>
      <c r="G70" s="289">
        <f>+SUM(G71:G80)</f>
        <v>328550422.70000005</v>
      </c>
    </row>
    <row r="71" spans="1:7" x14ac:dyDescent="0.35">
      <c r="A71" s="227">
        <v>0</v>
      </c>
      <c r="B71" s="98" t="s">
        <v>219</v>
      </c>
      <c r="C71" s="208">
        <f>+'1T'!F117</f>
        <v>0</v>
      </c>
      <c r="D71" s="208">
        <f>+'2T'!F116</f>
        <v>0</v>
      </c>
      <c r="E71" s="208">
        <f>+'3T'!F116</f>
        <v>0</v>
      </c>
      <c r="F71" s="208">
        <f>+'4T'!F118</f>
        <v>0</v>
      </c>
      <c r="G71" s="467">
        <f>+C71+D71+E71+F71</f>
        <v>0</v>
      </c>
    </row>
    <row r="72" spans="1:7" x14ac:dyDescent="0.35">
      <c r="A72" s="227">
        <v>1</v>
      </c>
      <c r="B72" s="98" t="s">
        <v>2</v>
      </c>
      <c r="C72" s="208">
        <f>+'1T'!F118</f>
        <v>0</v>
      </c>
      <c r="D72" s="208">
        <f>+'2T'!F117</f>
        <v>0</v>
      </c>
      <c r="E72" s="208">
        <f>+'3T'!F117</f>
        <v>0</v>
      </c>
      <c r="F72" s="208">
        <f>+'4T'!F119</f>
        <v>0</v>
      </c>
      <c r="G72" s="467">
        <f t="shared" ref="G72:G75" si="12">+C72+D72+E72+F72</f>
        <v>0</v>
      </c>
    </row>
    <row r="73" spans="1:7" x14ac:dyDescent="0.35">
      <c r="A73" s="227">
        <v>2</v>
      </c>
      <c r="B73" s="98" t="s">
        <v>220</v>
      </c>
      <c r="C73" s="208">
        <f>+'1T'!F119</f>
        <v>0</v>
      </c>
      <c r="D73" s="208">
        <f>+'2T'!F118</f>
        <v>0</v>
      </c>
      <c r="E73" s="208">
        <f>+'3T'!F118</f>
        <v>0</v>
      </c>
      <c r="F73" s="208">
        <f>+'4T'!F120</f>
        <v>0</v>
      </c>
      <c r="G73" s="467">
        <f t="shared" si="12"/>
        <v>0</v>
      </c>
    </row>
    <row r="74" spans="1:7" x14ac:dyDescent="0.35">
      <c r="A74" s="227">
        <v>3</v>
      </c>
      <c r="B74" s="98" t="s">
        <v>221</v>
      </c>
      <c r="C74" s="208">
        <f>+'1T'!F120</f>
        <v>0</v>
      </c>
      <c r="D74" s="208">
        <f>+'2T'!F119</f>
        <v>0</v>
      </c>
      <c r="E74" s="208">
        <f>+'3T'!F119</f>
        <v>0</v>
      </c>
      <c r="F74" s="208">
        <f>+'4T'!F121</f>
        <v>0</v>
      </c>
      <c r="G74" s="467">
        <f t="shared" si="12"/>
        <v>0</v>
      </c>
    </row>
    <row r="75" spans="1:7" x14ac:dyDescent="0.35">
      <c r="A75" s="227">
        <v>4</v>
      </c>
      <c r="B75" s="98" t="s">
        <v>222</v>
      </c>
      <c r="C75" s="208">
        <f>+'1T'!F121</f>
        <v>0</v>
      </c>
      <c r="D75" s="208">
        <f>+'2T'!F120</f>
        <v>0</v>
      </c>
      <c r="E75" s="208">
        <f>+'3T'!F120</f>
        <v>0</v>
      </c>
      <c r="F75" s="208">
        <f>+'4T'!F122</f>
        <v>0</v>
      </c>
      <c r="G75" s="467">
        <f t="shared" si="12"/>
        <v>0</v>
      </c>
    </row>
    <row r="76" spans="1:7" x14ac:dyDescent="0.35">
      <c r="A76" s="227">
        <v>5</v>
      </c>
      <c r="B76" s="98" t="s">
        <v>223</v>
      </c>
      <c r="C76" s="208">
        <f>+'1T'!F122</f>
        <v>0</v>
      </c>
      <c r="D76" s="208">
        <f>+'2T'!F121</f>
        <v>41795911.700000003</v>
      </c>
      <c r="E76" s="208">
        <f>+'3T'!F121</f>
        <v>107424500.83000001</v>
      </c>
      <c r="F76" s="208">
        <f>+'4T'!F123</f>
        <v>179330010.17000002</v>
      </c>
      <c r="G76" s="468">
        <f>+C76+D76+E76+F76</f>
        <v>328550422.70000005</v>
      </c>
    </row>
    <row r="77" spans="1:7" x14ac:dyDescent="0.35">
      <c r="A77" s="227">
        <v>6</v>
      </c>
      <c r="B77" s="98" t="s">
        <v>1</v>
      </c>
      <c r="C77" s="208">
        <f>+'1T'!F123</f>
        <v>0</v>
      </c>
      <c r="D77" s="208">
        <f>+'2T'!F122</f>
        <v>0</v>
      </c>
      <c r="E77" s="208">
        <f>+'3T'!F122</f>
        <v>0</v>
      </c>
      <c r="F77" s="208">
        <f>+'4T'!F124</f>
        <v>0</v>
      </c>
      <c r="G77" s="468">
        <f t="shared" ref="G77:G80" si="13">+C77+D77+E77+F77</f>
        <v>0</v>
      </c>
    </row>
    <row r="78" spans="1:7" x14ac:dyDescent="0.35">
      <c r="A78" s="227">
        <v>7</v>
      </c>
      <c r="B78" s="98" t="s">
        <v>0</v>
      </c>
      <c r="C78" s="208">
        <f>+'1T'!F124</f>
        <v>0</v>
      </c>
      <c r="D78" s="208">
        <f>+'2T'!F123</f>
        <v>0</v>
      </c>
      <c r="E78" s="208">
        <f>+'3T'!F123</f>
        <v>0</v>
      </c>
      <c r="F78" s="208">
        <f>+'4T'!F125</f>
        <v>0</v>
      </c>
      <c r="G78" s="468">
        <f t="shared" si="13"/>
        <v>0</v>
      </c>
    </row>
    <row r="79" spans="1:7" x14ac:dyDescent="0.35">
      <c r="A79" s="227">
        <v>8</v>
      </c>
      <c r="B79" s="98" t="s">
        <v>224</v>
      </c>
      <c r="C79" s="208">
        <f>+'1T'!F125</f>
        <v>0</v>
      </c>
      <c r="D79" s="208">
        <f>+'2T'!F124</f>
        <v>0</v>
      </c>
      <c r="E79" s="208">
        <f>+'3T'!F124</f>
        <v>0</v>
      </c>
      <c r="F79" s="208">
        <f>+'4T'!F126</f>
        <v>0</v>
      </c>
      <c r="G79" s="468">
        <f t="shared" si="13"/>
        <v>0</v>
      </c>
    </row>
    <row r="80" spans="1:7" x14ac:dyDescent="0.35">
      <c r="A80" s="227">
        <v>9</v>
      </c>
      <c r="B80" s="98" t="s">
        <v>225</v>
      </c>
      <c r="C80" s="208">
        <f>+'1T'!F126</f>
        <v>0</v>
      </c>
      <c r="D80" s="208">
        <f>+'2T'!F125</f>
        <v>0</v>
      </c>
      <c r="E80" s="208">
        <f>+'3T'!F125</f>
        <v>0</v>
      </c>
      <c r="F80" s="208">
        <f>+'4T'!F127</f>
        <v>0</v>
      </c>
      <c r="G80" s="468">
        <f t="shared" si="13"/>
        <v>0</v>
      </c>
    </row>
    <row r="81" spans="1:7" ht="15" customHeight="1" x14ac:dyDescent="0.35">
      <c r="A81" s="13"/>
      <c r="B81" s="13"/>
      <c r="C81" s="27"/>
      <c r="D81" s="27"/>
      <c r="E81" s="27"/>
      <c r="F81" s="27"/>
      <c r="G81" s="27"/>
    </row>
    <row r="82" spans="1:7" ht="18" customHeight="1" x14ac:dyDescent="0.35">
      <c r="A82" s="628" t="s">
        <v>353</v>
      </c>
      <c r="B82" s="628"/>
      <c r="C82" s="289">
        <f>+C83</f>
        <v>0</v>
      </c>
      <c r="D82" s="289">
        <f>+D83</f>
        <v>0</v>
      </c>
      <c r="E82" s="289">
        <f>+E83</f>
        <v>0</v>
      </c>
      <c r="F82" s="289">
        <f>+F83</f>
        <v>0</v>
      </c>
      <c r="G82" s="289">
        <f>+G83</f>
        <v>0</v>
      </c>
    </row>
    <row r="83" spans="1:7" ht="18" customHeight="1" x14ac:dyDescent="0.35">
      <c r="A83" s="227">
        <v>6</v>
      </c>
      <c r="B83" s="98" t="s">
        <v>1</v>
      </c>
      <c r="C83" s="337">
        <f>+C84</f>
        <v>0</v>
      </c>
      <c r="D83" s="337">
        <f t="shared" ref="D83:G83" si="14">+D84</f>
        <v>0</v>
      </c>
      <c r="E83" s="337">
        <f t="shared" si="14"/>
        <v>0</v>
      </c>
      <c r="F83" s="337">
        <f t="shared" si="14"/>
        <v>0</v>
      </c>
      <c r="G83" s="468">
        <f t="shared" si="14"/>
        <v>0</v>
      </c>
    </row>
    <row r="84" spans="1:7" ht="18" customHeight="1" x14ac:dyDescent="0.35">
      <c r="A84" s="338" t="s">
        <v>227</v>
      </c>
      <c r="B84" s="339" t="s">
        <v>228</v>
      </c>
      <c r="C84" s="477">
        <f>+'1T'!F131</f>
        <v>0</v>
      </c>
      <c r="D84" s="477">
        <f>+'2T'!F129</f>
        <v>0</v>
      </c>
      <c r="E84" s="477">
        <f>+'3T'!F129</f>
        <v>0</v>
      </c>
      <c r="F84" s="477">
        <f>+'4T'!F131</f>
        <v>0</v>
      </c>
      <c r="G84" s="478">
        <f>+C84+D84+E84+F84</f>
        <v>0</v>
      </c>
    </row>
    <row r="85" spans="1:7" x14ac:dyDescent="0.35">
      <c r="A85" s="558" t="s">
        <v>229</v>
      </c>
      <c r="B85" s="558"/>
      <c r="C85" s="558"/>
      <c r="D85" s="558"/>
      <c r="E85" s="558"/>
      <c r="F85" s="558"/>
    </row>
    <row r="86" spans="1:7" x14ac:dyDescent="0.35">
      <c r="A86" s="692" t="s">
        <v>316</v>
      </c>
      <c r="B86" s="692"/>
      <c r="C86" s="692"/>
      <c r="D86" s="692"/>
      <c r="E86" s="692"/>
      <c r="F86" s="692"/>
    </row>
    <row r="87" spans="1:7" x14ac:dyDescent="0.35">
      <c r="A87" s="334"/>
      <c r="B87" s="20"/>
      <c r="C87" s="13"/>
      <c r="D87" s="13"/>
      <c r="E87" s="13"/>
      <c r="F87" s="2"/>
    </row>
    <row r="88" spans="1:7" x14ac:dyDescent="0.35">
      <c r="A88" s="524" t="s">
        <v>232</v>
      </c>
      <c r="B88" s="524"/>
      <c r="C88" s="524"/>
      <c r="D88" s="524"/>
      <c r="E88" s="524"/>
      <c r="F88" s="524"/>
    </row>
    <row r="89" spans="1:7" x14ac:dyDescent="0.35">
      <c r="A89" s="524" t="s">
        <v>233</v>
      </c>
      <c r="B89" s="524"/>
      <c r="C89" s="524"/>
      <c r="D89" s="524"/>
      <c r="E89" s="524"/>
      <c r="F89" s="524"/>
    </row>
    <row r="90" spans="1:7" x14ac:dyDescent="0.35">
      <c r="A90" s="524" t="s">
        <v>173</v>
      </c>
      <c r="B90" s="524"/>
      <c r="C90" s="524"/>
      <c r="D90" s="524"/>
      <c r="E90" s="524"/>
      <c r="F90" s="524"/>
    </row>
    <row r="91" spans="1:7" x14ac:dyDescent="0.35">
      <c r="A91" s="211" t="s">
        <v>234</v>
      </c>
      <c r="B91" s="211" t="s">
        <v>250</v>
      </c>
      <c r="C91" s="211" t="s">
        <v>302</v>
      </c>
      <c r="D91" s="211" t="s">
        <v>328</v>
      </c>
      <c r="E91" s="211" t="s">
        <v>351</v>
      </c>
      <c r="F91" s="211" t="s">
        <v>349</v>
      </c>
    </row>
    <row r="92" spans="1:7" x14ac:dyDescent="0.35">
      <c r="A92" s="65" t="s">
        <v>235</v>
      </c>
      <c r="B92" s="66">
        <f>+'1T'!E141</f>
        <v>0</v>
      </c>
      <c r="C92" s="66">
        <f>+'2T'!E139</f>
        <v>103490237.42999999</v>
      </c>
      <c r="D92" s="66">
        <f>+'3T'!E139</f>
        <v>165184563.30000001</v>
      </c>
      <c r="E92" s="66">
        <f>+'4T'!E141</f>
        <v>268674805.80000001</v>
      </c>
      <c r="F92" s="66">
        <f>+B92</f>
        <v>0</v>
      </c>
    </row>
    <row r="93" spans="1:7" x14ac:dyDescent="0.35">
      <c r="A93" s="65" t="s">
        <v>236</v>
      </c>
      <c r="B93" s="66">
        <f>+'1T'!F96</f>
        <v>103490237.42999999</v>
      </c>
      <c r="C93" s="66">
        <f>+'2T'!F95</f>
        <v>103490237.56999999</v>
      </c>
      <c r="D93" s="66">
        <f>+'3T'!F95</f>
        <v>103490242.5</v>
      </c>
      <c r="E93" s="66">
        <f>+'4T'!F97</f>
        <v>103490242.5</v>
      </c>
      <c r="F93" s="66">
        <f>+B93+C93+D93+E93</f>
        <v>413960960</v>
      </c>
    </row>
    <row r="94" spans="1:7" x14ac:dyDescent="0.35">
      <c r="A94" s="51" t="s">
        <v>237</v>
      </c>
      <c r="B94" s="52">
        <f>+B92+B93</f>
        <v>103490237.42999999</v>
      </c>
      <c r="C94" s="52">
        <f t="shared" ref="C94:E94" si="15">+C92+C93</f>
        <v>206980475</v>
      </c>
      <c r="D94" s="52">
        <f t="shared" si="15"/>
        <v>268674805.80000001</v>
      </c>
      <c r="E94" s="52">
        <f t="shared" si="15"/>
        <v>372165048.30000001</v>
      </c>
      <c r="F94" s="52">
        <f>+F92+F93</f>
        <v>413960960</v>
      </c>
    </row>
    <row r="95" spans="1:7" x14ac:dyDescent="0.35">
      <c r="A95" s="65" t="s">
        <v>238</v>
      </c>
      <c r="B95" s="66">
        <f>+'1T'!F116</f>
        <v>0</v>
      </c>
      <c r="C95" s="66">
        <f>+'2T'!F115</f>
        <v>41795911.700000003</v>
      </c>
      <c r="D95" s="66">
        <f>+'3T'!F115</f>
        <v>107424500.83000001</v>
      </c>
      <c r="E95" s="66">
        <f>+'4T'!F117</f>
        <v>179330010.17000002</v>
      </c>
      <c r="F95" s="66">
        <f>+B95+C95+D95+E95</f>
        <v>328550422.70000005</v>
      </c>
    </row>
    <row r="96" spans="1:7" x14ac:dyDescent="0.35">
      <c r="A96" s="51" t="s">
        <v>239</v>
      </c>
      <c r="B96" s="52">
        <f>+B94-B95</f>
        <v>103490237.42999999</v>
      </c>
      <c r="C96" s="52">
        <f t="shared" ref="C96:E96" si="16">+C94-C95</f>
        <v>165184563.30000001</v>
      </c>
      <c r="D96" s="52">
        <f t="shared" si="16"/>
        <v>161250304.97</v>
      </c>
      <c r="E96" s="75">
        <f t="shared" si="16"/>
        <v>192835038.13</v>
      </c>
      <c r="F96" s="75">
        <f>+F94-F95</f>
        <v>85410537.299999952</v>
      </c>
      <c r="G96" s="479"/>
    </row>
    <row r="97" spans="1:6" x14ac:dyDescent="0.35">
      <c r="A97" s="654" t="s">
        <v>316</v>
      </c>
      <c r="B97" s="654"/>
      <c r="C97" s="654"/>
      <c r="D97" s="654"/>
      <c r="E97" s="480"/>
      <c r="F97" s="2"/>
    </row>
    <row r="98" spans="1:6" x14ac:dyDescent="0.35">
      <c r="A98" s="210"/>
      <c r="B98" s="210"/>
      <c r="C98" s="210"/>
      <c r="D98" s="210"/>
      <c r="E98" s="480"/>
      <c r="F98" s="2"/>
    </row>
    <row r="99" spans="1:6" x14ac:dyDescent="0.35">
      <c r="A99" s="524" t="s">
        <v>248</v>
      </c>
      <c r="B99" s="524"/>
      <c r="C99" s="524"/>
      <c r="D99" s="524"/>
      <c r="E99" s="524"/>
      <c r="F99" s="524"/>
    </row>
    <row r="100" spans="1:6" ht="17.25" customHeight="1" x14ac:dyDescent="0.35">
      <c r="A100" s="547" t="s">
        <v>249</v>
      </c>
      <c r="B100" s="547"/>
      <c r="C100" s="547"/>
      <c r="D100" s="547"/>
      <c r="E100" s="547"/>
      <c r="F100" s="547"/>
    </row>
    <row r="101" spans="1:6" x14ac:dyDescent="0.35">
      <c r="A101" s="524" t="s">
        <v>173</v>
      </c>
      <c r="B101" s="524"/>
      <c r="C101" s="524"/>
      <c r="D101" s="524"/>
      <c r="E101" s="524"/>
      <c r="F101" s="524"/>
    </row>
    <row r="102" spans="1:6" x14ac:dyDescent="0.35">
      <c r="A102" s="481" t="s">
        <v>234</v>
      </c>
      <c r="B102" s="481"/>
      <c r="C102" s="481" t="s">
        <v>250</v>
      </c>
      <c r="D102" s="481" t="s">
        <v>302</v>
      </c>
      <c r="E102" s="481" t="s">
        <v>328</v>
      </c>
      <c r="F102" s="481" t="s">
        <v>346</v>
      </c>
    </row>
    <row r="103" spans="1:6" x14ac:dyDescent="0.35">
      <c r="A103" s="369" t="s">
        <v>251</v>
      </c>
      <c r="B103" s="369"/>
      <c r="C103" s="332"/>
      <c r="D103" s="332"/>
      <c r="E103" s="482"/>
      <c r="F103" s="483"/>
    </row>
    <row r="104" spans="1:6" x14ac:dyDescent="0.35">
      <c r="A104" s="65" t="s">
        <v>252</v>
      </c>
      <c r="B104" s="13"/>
      <c r="C104" s="19">
        <f>+'1T'!D161</f>
        <v>0</v>
      </c>
      <c r="D104" s="19">
        <f>+'2T'!D159</f>
        <v>0</v>
      </c>
      <c r="E104" s="19">
        <f>+'3T'!D159</f>
        <v>0</v>
      </c>
      <c r="F104" s="19">
        <f>+'4T'!D161</f>
        <v>0</v>
      </c>
    </row>
    <row r="105" spans="1:6" x14ac:dyDescent="0.35">
      <c r="A105" s="65" t="s">
        <v>253</v>
      </c>
      <c r="B105" s="13"/>
      <c r="C105" s="19">
        <f>+'1T'!D162</f>
        <v>0</v>
      </c>
      <c r="D105" s="19">
        <f>+'2T'!D160</f>
        <v>0</v>
      </c>
      <c r="E105" s="19">
        <f>+'3T'!D160</f>
        <v>0</v>
      </c>
      <c r="F105" s="19">
        <f>+'4T'!D162</f>
        <v>0</v>
      </c>
    </row>
    <row r="106" spans="1:6" x14ac:dyDescent="0.35">
      <c r="A106" s="124" t="s">
        <v>354</v>
      </c>
      <c r="B106" s="124"/>
      <c r="C106" s="52">
        <f>+C104+C105</f>
        <v>0</v>
      </c>
      <c r="D106" s="52">
        <f>+D104+D105</f>
        <v>0</v>
      </c>
      <c r="E106" s="52">
        <f t="shared" ref="E106:F106" si="17">+E104+E105</f>
        <v>0</v>
      </c>
      <c r="F106" s="52">
        <f t="shared" si="17"/>
        <v>0</v>
      </c>
    </row>
    <row r="107" spans="1:6" x14ac:dyDescent="0.35">
      <c r="A107" s="65"/>
      <c r="B107" s="13"/>
      <c r="C107" s="19"/>
      <c r="D107" s="19"/>
      <c r="E107" s="480"/>
      <c r="F107" s="2"/>
    </row>
    <row r="108" spans="1:6" x14ac:dyDescent="0.35">
      <c r="A108" s="369" t="s">
        <v>254</v>
      </c>
      <c r="B108" s="369"/>
      <c r="C108" s="332" t="s">
        <v>250</v>
      </c>
      <c r="D108" s="332" t="s">
        <v>302</v>
      </c>
      <c r="E108" s="481" t="s">
        <v>328</v>
      </c>
      <c r="F108" s="481" t="s">
        <v>346</v>
      </c>
    </row>
    <row r="109" spans="1:6" x14ac:dyDescent="0.35">
      <c r="A109" s="65" t="s">
        <v>252</v>
      </c>
      <c r="B109" s="13"/>
      <c r="C109" s="19">
        <f>+'1T'!D166</f>
        <v>0</v>
      </c>
      <c r="D109" s="19">
        <f>+'2T'!D164</f>
        <v>0</v>
      </c>
      <c r="E109" s="19">
        <f>+'3T'!D164</f>
        <v>0</v>
      </c>
      <c r="F109" s="19">
        <f>+'4T'!D166</f>
        <v>0</v>
      </c>
    </row>
    <row r="110" spans="1:6" x14ac:dyDescent="0.35">
      <c r="A110" s="65" t="s">
        <v>255</v>
      </c>
      <c r="B110" s="13"/>
      <c r="C110" s="19">
        <f>+'1T'!D167</f>
        <v>0</v>
      </c>
      <c r="D110" s="19">
        <f>+'2T'!D165</f>
        <v>0</v>
      </c>
      <c r="E110" s="19">
        <f>+'3T'!D165</f>
        <v>0</v>
      </c>
      <c r="F110" s="19">
        <f>+'4T'!D167</f>
        <v>0</v>
      </c>
    </row>
    <row r="111" spans="1:6" x14ac:dyDescent="0.35">
      <c r="A111" s="124" t="s">
        <v>256</v>
      </c>
      <c r="B111" s="124"/>
      <c r="C111" s="52">
        <f>+C109+C110</f>
        <v>0</v>
      </c>
      <c r="D111" s="52">
        <f>+D109+D110</f>
        <v>0</v>
      </c>
      <c r="E111" s="52">
        <f t="shared" ref="E111:F111" si="18">+E109+E110</f>
        <v>0</v>
      </c>
      <c r="F111" s="52">
        <f t="shared" si="18"/>
        <v>0</v>
      </c>
    </row>
    <row r="112" spans="1:6" x14ac:dyDescent="0.35">
      <c r="A112" s="65"/>
      <c r="B112" s="13"/>
      <c r="C112" s="66"/>
      <c r="D112" s="66"/>
      <c r="E112" s="480"/>
      <c r="F112" s="2"/>
    </row>
    <row r="113" spans="1:8" x14ac:dyDescent="0.35">
      <c r="A113" s="369" t="s">
        <v>257</v>
      </c>
      <c r="B113" s="369"/>
      <c r="C113" s="332" t="s">
        <v>250</v>
      </c>
      <c r="D113" s="332" t="s">
        <v>302</v>
      </c>
      <c r="E113" s="481" t="s">
        <v>328</v>
      </c>
      <c r="F113" s="481" t="s">
        <v>346</v>
      </c>
    </row>
    <row r="114" spans="1:8" x14ac:dyDescent="0.35">
      <c r="A114" s="65" t="s">
        <v>252</v>
      </c>
      <c r="B114" s="13"/>
      <c r="C114" s="19">
        <f>+'1T'!D171</f>
        <v>0</v>
      </c>
      <c r="D114" s="19">
        <f>+'2T'!D169</f>
        <v>0</v>
      </c>
      <c r="E114" s="19">
        <f>+'3T'!D169</f>
        <v>0</v>
      </c>
      <c r="F114" s="19">
        <f>+'4T'!D171</f>
        <v>0</v>
      </c>
    </row>
    <row r="115" spans="1:8" x14ac:dyDescent="0.35">
      <c r="A115" s="65" t="s">
        <v>253</v>
      </c>
      <c r="B115" s="13"/>
      <c r="C115" s="19">
        <f>+'1T'!D172</f>
        <v>0</v>
      </c>
      <c r="D115" s="19">
        <f>+'2T'!D170</f>
        <v>0</v>
      </c>
      <c r="E115" s="19">
        <f>+'3T'!D170</f>
        <v>0</v>
      </c>
      <c r="F115" s="19">
        <f>+'4T'!D172</f>
        <v>0</v>
      </c>
      <c r="H115"/>
    </row>
    <row r="116" spans="1:8" x14ac:dyDescent="0.35">
      <c r="A116" s="124" t="s">
        <v>258</v>
      </c>
      <c r="B116" s="124"/>
      <c r="C116" s="101">
        <f>+C114+C115</f>
        <v>0</v>
      </c>
      <c r="D116" s="101">
        <f>+D114+D115</f>
        <v>0</v>
      </c>
      <c r="E116" s="101">
        <f t="shared" ref="E116:F116" si="19">+E114+E115</f>
        <v>0</v>
      </c>
      <c r="F116" s="101">
        <f t="shared" si="19"/>
        <v>0</v>
      </c>
      <c r="H116"/>
    </row>
    <row r="117" spans="1:8" x14ac:dyDescent="0.35">
      <c r="A117" s="102" t="s">
        <v>259</v>
      </c>
      <c r="B117" s="77"/>
      <c r="C117" s="100"/>
      <c r="D117"/>
      <c r="E117"/>
      <c r="F117"/>
    </row>
    <row r="118" spans="1:8" x14ac:dyDescent="0.35">
      <c r="A118"/>
      <c r="B118"/>
      <c r="C118"/>
      <c r="D118"/>
      <c r="E118"/>
      <c r="F118"/>
    </row>
    <row r="119" spans="1:8" x14ac:dyDescent="0.35">
      <c r="A119"/>
      <c r="B119"/>
      <c r="C119"/>
      <c r="D119"/>
      <c r="E119"/>
      <c r="F119"/>
      <c r="G119"/>
    </row>
    <row r="120" spans="1:8" x14ac:dyDescent="0.35">
      <c r="A120" s="514" t="s">
        <v>108</v>
      </c>
      <c r="B120" s="514"/>
      <c r="C120" s="514"/>
      <c r="D120" s="514"/>
      <c r="E120" s="514"/>
      <c r="F120" s="514"/>
      <c r="G120"/>
    </row>
    <row r="121" spans="1:8" x14ac:dyDescent="0.35">
      <c r="A121"/>
      <c r="B121"/>
      <c r="C121"/>
      <c r="D121"/>
      <c r="E121"/>
      <c r="F121"/>
      <c r="G121"/>
    </row>
  </sheetData>
  <mergeCells count="31">
    <mergeCell ref="A1:G2"/>
    <mergeCell ref="A90:F90"/>
    <mergeCell ref="A70:B70"/>
    <mergeCell ref="A82:B82"/>
    <mergeCell ref="A85:F85"/>
    <mergeCell ref="A3:G3"/>
    <mergeCell ref="A86:F86"/>
    <mergeCell ref="A88:F88"/>
    <mergeCell ref="A89:F89"/>
    <mergeCell ref="A66:G66"/>
    <mergeCell ref="A28:F28"/>
    <mergeCell ref="A11:G11"/>
    <mergeCell ref="A26:G26"/>
    <mergeCell ref="A9:G9"/>
    <mergeCell ref="A12:G12"/>
    <mergeCell ref="A29:F29"/>
    <mergeCell ref="A120:F120"/>
    <mergeCell ref="A100:F100"/>
    <mergeCell ref="A101:F101"/>
    <mergeCell ref="A99:F99"/>
    <mergeCell ref="A40:F40"/>
    <mergeCell ref="A51:B51"/>
    <mergeCell ref="A45:G45"/>
    <mergeCell ref="A46:G46"/>
    <mergeCell ref="A47:G47"/>
    <mergeCell ref="A43:G43"/>
    <mergeCell ref="A65:G65"/>
    <mergeCell ref="A64:G64"/>
    <mergeCell ref="A97:D97"/>
    <mergeCell ref="A61:E61"/>
    <mergeCell ref="A62:G62"/>
  </mergeCells>
  <dataValidations count="7">
    <dataValidation allowBlank="1" showInputMessage="1" showErrorMessage="1" promptTitle="Advertencia" prompt="Se recomienda leer cuidadosamente las indicaciones dispuestas en la parte inferior de esta tabla. " sqref="A92" xr:uid="{073A0AB3-D0F5-4C8F-ACDC-8F60F2775066}"/>
    <dataValidation allowBlank="1" showInputMessage="1" showErrorMessage="1" promptTitle="Advertencia" prompt="En este espacio se debe detallar el código correspondiente a la partida detallada y debe ser el código definido en el Clasificador de los Ingresos del Sector Público. " sqref="A52:A54 A71 A56:A58" xr:uid="{623C21BD-5B6A-48D2-9B0C-6FD620A056DA}"/>
    <dataValidation allowBlank="1" showInputMessage="1" showErrorMessage="1" promptTitle="Advertencia" prompt="El nombre de la partida debe ser de acuerdo al Clasificador de los Ingresos del Sector Público. " sqref="B52:B54 B71 B56:B58" xr:uid="{02A3143A-C825-4B8C-9534-6A221E6F3A6F}"/>
    <dataValidation allowBlank="1" showInputMessage="1" showErrorMessage="1" promptTitle="Advertencia" prompt="Esta tabla solo la deben completar la unidades ejecutoras que por Ley específica estén facultadas para estimar superávits." sqref="D108" xr:uid="{A18DA515-8DD2-4A64-B7D3-6D16B83D51BE}"/>
    <dataValidation allowBlank="1" showInputMessage="1" showErrorMessage="1" promptTitle="Advertencia" prompt="Esta tabla solo la deben completar la unidades ejecutoras que por Ley específica estén facultadas para estimar y re presupuestar superávits." sqref="A100" xr:uid="{788B8DBD-0E46-4157-9902-EF57D9F7753A}"/>
    <dataValidation allowBlank="1" showInputMessage="1" showErrorMessage="1" promptTitle="Recordatorio" prompt="El superávit libre debe ser reintegrado a más tardar el 31 de marzo,_x000a_de acuerdo al  Decreto Nº 43189-MTSS, artículo 66. " sqref="A105:A107 A109:A112 A114:A116" xr:uid="{3411636E-4E5D-435D-A3BC-FA6DBF5460E2}"/>
    <dataValidation allowBlank="1" showInputMessage="1" showErrorMessage="1" promptTitle="Advertencia" prompt="Debe coincidir con el monto reportado en la Liquidación Prespuestaria 2023, caso contrario se debe justificar en el espacio de observaciones. " sqref="D112 C108 D107:D108" xr:uid="{795C2495-D450-46F3-95AF-7BE30140186E}"/>
  </dataValidations>
  <printOptions horizontalCentered="1"/>
  <pageMargins left="0.11811023622047245" right="0.11811023622047245" top="0.35433070866141736" bottom="0.35433070866141736" header="0.11811023622047245" footer="0.31496062992125984"/>
  <pageSetup scale="56" orientation="portrait" r:id="rId1"/>
  <headerFooter>
    <oddFooter>&amp;L&amp;"Palatino Linotype,Normal"&amp;K979797&amp;D&amp;C&amp;"Palatino Linotype,Normal"&amp;K979797Reporte ejecución programática y presupuestaria (Anual)&amp;R&amp;"Palatino Linotype,Normal"&amp;K979797&amp;P</oddFooter>
  </headerFooter>
  <rowBreaks count="1" manualBreakCount="1">
    <brk id="42" max="6"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EDFD0C-C76C-4B97-A82D-A90D862E5C6C}">
  <ds:schemaRefs>
    <ds:schemaRef ds:uri="http://schemas.microsoft.com/sharepoint/v3/contenttype/forms"/>
  </ds:schemaRefs>
</ds:datastoreItem>
</file>

<file path=customXml/itemProps2.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77D53E-41DB-40B5-AC48-AE9FBE30DF9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Calendario</vt:lpstr>
      <vt:lpstr>Instrucciones</vt:lpstr>
      <vt:lpstr>1T</vt:lpstr>
      <vt:lpstr>2T</vt:lpstr>
      <vt:lpstr>I Semestre</vt:lpstr>
      <vt:lpstr>3T</vt:lpstr>
      <vt:lpstr>III T Acum</vt:lpstr>
      <vt:lpstr>4T</vt:lpstr>
      <vt:lpstr>Anual</vt:lpstr>
      <vt:lpstr>'1T'!Área_de_impresión</vt:lpstr>
      <vt:lpstr>'2T'!Área_de_impresión</vt:lpstr>
      <vt:lpstr>'3T'!Área_de_impresión</vt:lpstr>
      <vt:lpstr>'4T'!Área_de_impresión</vt:lpstr>
      <vt:lpstr>Anual!Área_de_impresión</vt:lpstr>
      <vt:lpstr>Calendario!Área_de_impresión</vt:lpstr>
      <vt:lpstr>'I Semestre'!Área_de_impresión</vt:lpstr>
      <vt:lpstr>'III T Acum'!Área_de_impresión</vt:lpstr>
      <vt:lpstr>Instrucciones!Área_de_impresión</vt:lpstr>
    </vt:vector>
  </TitlesOfParts>
  <Manager/>
  <Company>Lenovo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Salas;Tatiana Vargas</dc:creator>
  <cp:keywords/>
  <dc:description/>
  <cp:lastModifiedBy>Stephanie Tatiana Salas Soto</cp:lastModifiedBy>
  <cp:revision/>
  <dcterms:created xsi:type="dcterms:W3CDTF">2011-10-26T20:29:12Z</dcterms:created>
  <dcterms:modified xsi:type="dcterms:W3CDTF">2026-01-03T12:58:04Z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