
<file path=[Content_Types].xml><?xml version="1.0" encoding="utf-8"?>
<Types xmlns="http://schemas.openxmlformats.org/package/2006/content-types">
  <Default Extension="bin" ContentType="application/vnd.openxmlformats-officedocument.spreadsheetml.printerSettings"/>
  <Default Extension="gif" ContentType="image/gi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showInkAnnotation="0" defaultThemeVersion="124226"/>
  <mc:AlternateContent xmlns:mc="http://schemas.openxmlformats.org/markup-compatibility/2006">
    <mc:Choice Requires="x15">
      <x15ac:absPath xmlns:x15ac="http://schemas.microsoft.com/office/spreadsheetml/2010/11/ac" url="C:\Users\207180055\Desktop\ACTUALIZACIÓN PW 2025\2023\Reportes de Ejecución\"/>
    </mc:Choice>
  </mc:AlternateContent>
  <xr:revisionPtr revIDLastSave="0" documentId="13_ncr:1_{7AA5AB3D-EE86-4B78-9B49-9EC17BF4CDE1}" xr6:coauthVersionLast="47" xr6:coauthVersionMax="47" xr10:uidLastSave="{00000000-0000-0000-0000-000000000000}"/>
  <bookViews>
    <workbookView xWindow="-108" yWindow="-108" windowWidth="23256" windowHeight="13896" xr2:uid="{00000000-000D-0000-FFFF-FFFF00000000}"/>
  </bookViews>
  <sheets>
    <sheet name="Instrucciones" sheetId="25" r:id="rId1"/>
    <sheet name="1T" sheetId="1" r:id="rId2"/>
    <sheet name="2T" sheetId="17" r:id="rId3"/>
    <sheet name="Hoja1" sheetId="29" state="hidden" r:id="rId4"/>
    <sheet name="I Semestre" sheetId="22" r:id="rId5"/>
    <sheet name="3T" sheetId="19" r:id="rId6"/>
    <sheet name="III T Acumulado" sheetId="23" r:id="rId7"/>
    <sheet name="4T" sheetId="20" r:id="rId8"/>
    <sheet name="oct-nov-dic" sheetId="31" state="hidden" r:id="rId9"/>
    <sheet name="Anual" sheetId="24" r:id="rId10"/>
    <sheet name="JULIO-AGOSTO" sheetId="30" state="hidden" r:id="rId11"/>
    <sheet name="UDE" sheetId="26" state="hidden" r:id="rId12"/>
    <sheet name="enero-febrero-marzo" sheetId="27" state="hidden" r:id="rId13"/>
    <sheet name="abri-mayo-junio" sheetId="28" state="hidden" r:id="rId14"/>
  </sheets>
  <definedNames>
    <definedName name="_xlnm.Print_Area" localSheetId="1">'1T'!$A$1:$F$185</definedName>
    <definedName name="_xlnm.Print_Area" localSheetId="2">'2T'!$A$1:$F$183</definedName>
    <definedName name="_xlnm.Print_Area" localSheetId="5">'3T'!$A$1:$F$183</definedName>
    <definedName name="_xlnm.Print_Area" localSheetId="7">'4T'!$A$1:$F$185</definedName>
    <definedName name="_xlnm.Print_Area" localSheetId="9">Anual!$A$1:$G$117</definedName>
    <definedName name="_xlnm.Print_Area" localSheetId="4">'I Semestre'!$A$1:$E$105</definedName>
    <definedName name="_xlnm.Print_Area" localSheetId="6">'III T Acumulado'!$A$1:$F$116</definedName>
    <definedName name="_xlnm.Print_Area" localSheetId="0">Instrucciones!$A$1:$D$74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34" i="24" l="1"/>
  <c r="E29" i="24" s="1"/>
  <c r="F33" i="24"/>
  <c r="F34" i="24" l="1"/>
  <c r="F29" i="24" s="1"/>
  <c r="F19" i="24" l="1"/>
  <c r="E147" i="20"/>
  <c r="E145" i="20"/>
  <c r="E143" i="20"/>
  <c r="E141" i="19"/>
  <c r="E140" i="19"/>
  <c r="E141" i="20"/>
  <c r="E139" i="19"/>
  <c r="E140" i="20"/>
  <c r="E138" i="20"/>
  <c r="E142" i="20" s="1"/>
  <c r="E139" i="20"/>
  <c r="E137" i="20"/>
  <c r="D144" i="20"/>
  <c r="B143" i="20"/>
  <c r="C141" i="19"/>
  <c r="C139" i="19"/>
  <c r="C140" i="19"/>
  <c r="C143" i="1"/>
  <c r="B141" i="1"/>
  <c r="B141" i="20"/>
  <c r="B142" i="20"/>
  <c r="C140" i="20"/>
  <c r="B139" i="20"/>
  <c r="B138" i="20"/>
  <c r="B137" i="19"/>
  <c r="B136" i="19"/>
  <c r="D95" i="20" l="1"/>
  <c r="C95" i="20"/>
  <c r="D30" i="20" l="1"/>
  <c r="D15" i="20"/>
  <c r="F35" i="20"/>
  <c r="E30" i="20"/>
  <c r="F19" i="20"/>
  <c r="F20" i="20"/>
  <c r="E15" i="20"/>
  <c r="F18" i="20"/>
  <c r="E136" i="19"/>
  <c r="E142" i="19"/>
  <c r="B140" i="19"/>
  <c r="B146" i="19" s="1"/>
  <c r="C136" i="19" s="1"/>
  <c r="E137" i="19"/>
  <c r="D143" i="19"/>
  <c r="C138" i="19"/>
  <c r="D93" i="24" l="1"/>
  <c r="B135" i="19"/>
  <c r="C15" i="19"/>
  <c r="E33" i="19" l="1"/>
  <c r="E143" i="19" l="1"/>
  <c r="C143" i="19"/>
  <c r="B143" i="19"/>
  <c r="B144" i="19"/>
  <c r="C33" i="19"/>
  <c r="H316" i="28"/>
  <c r="H314" i="28"/>
  <c r="E93" i="17"/>
  <c r="E77" i="17" l="1"/>
  <c r="D77" i="17"/>
  <c r="B77" i="17"/>
  <c r="E36" i="1"/>
  <c r="D36" i="1"/>
  <c r="C36" i="1"/>
  <c r="F31" i="1"/>
  <c r="E22" i="1"/>
  <c r="D22" i="1"/>
  <c r="C22" i="1"/>
  <c r="F17" i="1"/>
  <c r="F37" i="20" l="1"/>
  <c r="E36" i="24" s="1"/>
  <c r="F34" i="20"/>
  <c r="E33" i="24" s="1"/>
  <c r="E31" i="20"/>
  <c r="D31" i="20"/>
  <c r="F31" i="20" s="1"/>
  <c r="C31" i="20"/>
  <c r="C30" i="20"/>
  <c r="F30" i="20" s="1"/>
  <c r="F22" i="20"/>
  <c r="F21" i="24" s="1"/>
  <c r="F15" i="24" s="1"/>
  <c r="F18" i="24"/>
  <c r="F14" i="24" s="1"/>
  <c r="D16" i="20"/>
  <c r="C16" i="20"/>
  <c r="C15" i="20"/>
  <c r="F15" i="20" s="1"/>
  <c r="G19" i="24" s="1"/>
  <c r="B32" i="23"/>
  <c r="F35" i="19"/>
  <c r="F30" i="19" s="1"/>
  <c r="F33" i="19"/>
  <c r="D32" i="23" s="1"/>
  <c r="D28" i="23" s="1"/>
  <c r="E30" i="19"/>
  <c r="D30" i="19"/>
  <c r="C30" i="19"/>
  <c r="E29" i="19"/>
  <c r="E110" i="19" s="1"/>
  <c r="D29" i="19"/>
  <c r="D110" i="19" s="1"/>
  <c r="C29" i="19"/>
  <c r="C110" i="19" s="1"/>
  <c r="F21" i="19"/>
  <c r="E20" i="23" s="1"/>
  <c r="F19" i="19"/>
  <c r="E18" i="24" s="1"/>
  <c r="E14" i="24" s="1"/>
  <c r="E16" i="19"/>
  <c r="D16" i="19"/>
  <c r="C16" i="19"/>
  <c r="E15" i="19"/>
  <c r="D15" i="19"/>
  <c r="B32" i="22"/>
  <c r="B28" i="22" s="1"/>
  <c r="C18" i="22"/>
  <c r="C14" i="22" s="1"/>
  <c r="F35" i="17"/>
  <c r="F30" i="17" s="1"/>
  <c r="F33" i="17"/>
  <c r="C32" i="22" s="1"/>
  <c r="E30" i="17"/>
  <c r="D30" i="17"/>
  <c r="C30" i="17"/>
  <c r="E29" i="17"/>
  <c r="E110" i="17" s="1"/>
  <c r="D29" i="17"/>
  <c r="D110" i="17" s="1"/>
  <c r="C29" i="17"/>
  <c r="C110" i="17" s="1"/>
  <c r="F21" i="17"/>
  <c r="D21" i="24" s="1"/>
  <c r="F19" i="17"/>
  <c r="F15" i="17" s="1"/>
  <c r="E16" i="17"/>
  <c r="D16" i="17"/>
  <c r="C16" i="17"/>
  <c r="E15" i="17"/>
  <c r="D15" i="17"/>
  <c r="C15" i="17"/>
  <c r="D30" i="1"/>
  <c r="E30" i="1"/>
  <c r="F30" i="1"/>
  <c r="D16" i="1"/>
  <c r="E16" i="1"/>
  <c r="C16" i="1"/>
  <c r="C30" i="1"/>
  <c r="F36" i="1"/>
  <c r="B36" i="24" s="1"/>
  <c r="F34" i="1"/>
  <c r="B33" i="24" s="1"/>
  <c r="B29" i="24" s="1"/>
  <c r="F22" i="1"/>
  <c r="C21" i="24" s="1"/>
  <c r="C15" i="24" s="1"/>
  <c r="F20" i="1"/>
  <c r="C18" i="23" s="1"/>
  <c r="F16" i="20" l="1"/>
  <c r="E18" i="23"/>
  <c r="E14" i="23" s="1"/>
  <c r="F15" i="19"/>
  <c r="F16" i="19"/>
  <c r="C18" i="24"/>
  <c r="C14" i="24" s="1"/>
  <c r="E21" i="24"/>
  <c r="E15" i="24" s="1"/>
  <c r="C34" i="23"/>
  <c r="C29" i="23" s="1"/>
  <c r="C34" i="22"/>
  <c r="C29" i="22" s="1"/>
  <c r="F29" i="17"/>
  <c r="C33" i="24"/>
  <c r="C29" i="24" s="1"/>
  <c r="D20" i="23"/>
  <c r="D15" i="23" s="1"/>
  <c r="D20" i="22"/>
  <c r="D15" i="22" s="1"/>
  <c r="D18" i="22"/>
  <c r="D14" i="22" s="1"/>
  <c r="D33" i="24"/>
  <c r="D29" i="24" s="1"/>
  <c r="D34" i="23"/>
  <c r="D29" i="23" s="1"/>
  <c r="D36" i="24"/>
  <c r="D30" i="24" s="1"/>
  <c r="C28" i="22"/>
  <c r="D32" i="22"/>
  <c r="D28" i="22" s="1"/>
  <c r="F16" i="17"/>
  <c r="C32" i="23"/>
  <c r="D18" i="23"/>
  <c r="C36" i="24"/>
  <c r="C30" i="24" s="1"/>
  <c r="D18" i="24"/>
  <c r="B30" i="24"/>
  <c r="B34" i="23"/>
  <c r="B34" i="22"/>
  <c r="C20" i="23"/>
  <c r="C15" i="23" s="1"/>
  <c r="C20" i="22"/>
  <c r="E30" i="24"/>
  <c r="F30" i="24" s="1"/>
  <c r="D15" i="24"/>
  <c r="G15" i="24" s="1"/>
  <c r="B28" i="23"/>
  <c r="E15" i="23"/>
  <c r="C14" i="23"/>
  <c r="F29" i="19"/>
  <c r="F16" i="1"/>
  <c r="G21" i="24" l="1"/>
  <c r="E18" i="22"/>
  <c r="E14" i="22" s="1"/>
  <c r="D14" i="23"/>
  <c r="F18" i="23"/>
  <c r="F14" i="23" s="1"/>
  <c r="C28" i="23"/>
  <c r="E32" i="23"/>
  <c r="E28" i="23" s="1"/>
  <c r="F36" i="24"/>
  <c r="D14" i="24"/>
  <c r="G14" i="24" s="1"/>
  <c r="G18" i="24"/>
  <c r="B29" i="22"/>
  <c r="D34" i="22"/>
  <c r="D29" i="22" s="1"/>
  <c r="B29" i="23"/>
  <c r="E34" i="23"/>
  <c r="E29" i="23" s="1"/>
  <c r="F20" i="23"/>
  <c r="F15" i="23" s="1"/>
  <c r="C15" i="22"/>
  <c r="E20" i="22"/>
  <c r="E15" i="22" s="1"/>
  <c r="B77" i="20"/>
  <c r="B75" i="19"/>
  <c r="B75" i="17"/>
  <c r="C80" i="17" s="1"/>
  <c r="B77" i="1"/>
  <c r="C82" i="1" l="1"/>
  <c r="C79" i="1"/>
  <c r="C83" i="1"/>
  <c r="C83" i="20"/>
  <c r="C82" i="20"/>
  <c r="C81" i="19"/>
  <c r="C80" i="19"/>
  <c r="C81" i="17"/>
  <c r="C81" i="1"/>
  <c r="C80" i="1"/>
  <c r="C77" i="1" l="1"/>
  <c r="F126" i="20"/>
  <c r="F123" i="20"/>
  <c r="F122" i="20"/>
  <c r="F119" i="20"/>
  <c r="F113" i="20"/>
  <c r="F112" i="20"/>
  <c r="F117" i="19"/>
  <c r="F97" i="19"/>
  <c r="F94" i="19"/>
  <c r="F93" i="19"/>
  <c r="F94" i="24"/>
  <c r="D92" i="22"/>
  <c r="F93" i="17"/>
  <c r="D51" i="24" s="1"/>
  <c r="D49" i="23" l="1"/>
  <c r="D49" i="22"/>
  <c r="B143" i="1" l="1"/>
  <c r="B142" i="1"/>
  <c r="B148" i="1" s="1"/>
  <c r="E139" i="1"/>
  <c r="B92" i="23" s="1"/>
  <c r="E92" i="23" s="1"/>
  <c r="C94" i="1"/>
  <c r="F127" i="20"/>
  <c r="F83" i="24" s="1"/>
  <c r="F82" i="24"/>
  <c r="E125" i="20"/>
  <c r="D125" i="20"/>
  <c r="C125" i="20"/>
  <c r="F79" i="24"/>
  <c r="F78" i="24"/>
  <c r="F121" i="20"/>
  <c r="F77" i="24" s="1"/>
  <c r="F120" i="20"/>
  <c r="F76" i="24" s="1"/>
  <c r="F75" i="24"/>
  <c r="E118" i="20"/>
  <c r="D146" i="20" s="1"/>
  <c r="D118" i="20"/>
  <c r="C146" i="20" s="1"/>
  <c r="C118" i="20"/>
  <c r="B146" i="20" s="1"/>
  <c r="E146" i="20" s="1"/>
  <c r="E101" i="24" s="1"/>
  <c r="F116" i="20"/>
  <c r="F72" i="24" s="1"/>
  <c r="F115" i="20"/>
  <c r="F71" i="24" s="1"/>
  <c r="F114" i="20"/>
  <c r="F70" i="24" s="1"/>
  <c r="F69" i="24"/>
  <c r="F68" i="24"/>
  <c r="E111" i="20"/>
  <c r="D145" i="20" s="1"/>
  <c r="D111" i="20"/>
  <c r="C145" i="20" s="1"/>
  <c r="C144" i="20" s="1"/>
  <c r="C111" i="20"/>
  <c r="B145" i="20" s="1"/>
  <c r="B148" i="20" s="1"/>
  <c r="F100" i="20"/>
  <c r="F56" i="24" s="1"/>
  <c r="F99" i="20"/>
  <c r="F55" i="24" s="1"/>
  <c r="E98" i="20"/>
  <c r="D98" i="20"/>
  <c r="C98" i="20"/>
  <c r="F96" i="20"/>
  <c r="F52" i="24" s="1"/>
  <c r="F95" i="20"/>
  <c r="F51" i="24" s="1"/>
  <c r="E94" i="20"/>
  <c r="D140" i="20" s="1"/>
  <c r="D94" i="20"/>
  <c r="C94" i="20"/>
  <c r="B140" i="20" s="1"/>
  <c r="C81" i="20"/>
  <c r="F125" i="19"/>
  <c r="F124" i="19"/>
  <c r="E123" i="19"/>
  <c r="D123" i="19"/>
  <c r="C123" i="19"/>
  <c r="F121" i="19"/>
  <c r="F120" i="19"/>
  <c r="F119" i="19"/>
  <c r="F118" i="19"/>
  <c r="E116" i="19"/>
  <c r="D116" i="19"/>
  <c r="C116" i="19"/>
  <c r="F114" i="19"/>
  <c r="F113" i="19"/>
  <c r="F112" i="19"/>
  <c r="F111" i="19"/>
  <c r="F110" i="19"/>
  <c r="E109" i="19"/>
  <c r="D109" i="19"/>
  <c r="C109" i="19"/>
  <c r="F98" i="19"/>
  <c r="F96" i="19" s="1"/>
  <c r="E96" i="19"/>
  <c r="D96" i="19"/>
  <c r="C96" i="19"/>
  <c r="E92" i="19"/>
  <c r="D138" i="19" s="1"/>
  <c r="D92" i="19"/>
  <c r="C92" i="19"/>
  <c r="B138" i="19" s="1"/>
  <c r="C78" i="19"/>
  <c r="D142" i="17"/>
  <c r="F125" i="17"/>
  <c r="D81" i="23" s="1"/>
  <c r="F124" i="17"/>
  <c r="D80" i="23" s="1"/>
  <c r="E123" i="17"/>
  <c r="D123" i="17"/>
  <c r="C123" i="17"/>
  <c r="F121" i="17"/>
  <c r="D77" i="23" s="1"/>
  <c r="F120" i="17"/>
  <c r="D76" i="23" s="1"/>
  <c r="F119" i="17"/>
  <c r="D75" i="23" s="1"/>
  <c r="B141" i="19" l="1"/>
  <c r="B147" i="19" s="1"/>
  <c r="C137" i="19" s="1"/>
  <c r="C147" i="19" s="1"/>
  <c r="D137" i="19" s="1"/>
  <c r="E138" i="19"/>
  <c r="B139" i="19"/>
  <c r="B145" i="19" s="1"/>
  <c r="C142" i="19"/>
  <c r="C144" i="19"/>
  <c r="D144" i="19"/>
  <c r="B142" i="19"/>
  <c r="E149" i="20"/>
  <c r="B149" i="20"/>
  <c r="C139" i="20" s="1"/>
  <c r="E100" i="24"/>
  <c r="B144" i="20"/>
  <c r="E144" i="20" s="1"/>
  <c r="F118" i="17"/>
  <c r="D74" i="23" s="1"/>
  <c r="C138" i="1"/>
  <c r="C142" i="1" s="1"/>
  <c r="C148" i="1" s="1"/>
  <c r="D138" i="1" s="1"/>
  <c r="D142" i="1" s="1"/>
  <c r="D148" i="1" s="1"/>
  <c r="E81" i="23"/>
  <c r="E83" i="24"/>
  <c r="E80" i="23"/>
  <c r="E82" i="24"/>
  <c r="E107" i="19"/>
  <c r="E77" i="23"/>
  <c r="E79" i="24"/>
  <c r="E78" i="24"/>
  <c r="E77" i="24"/>
  <c r="E76" i="24"/>
  <c r="E75" i="24"/>
  <c r="E70" i="23"/>
  <c r="E72" i="24"/>
  <c r="E69" i="23"/>
  <c r="E71" i="24"/>
  <c r="E68" i="23"/>
  <c r="E70" i="24"/>
  <c r="E67" i="23"/>
  <c r="E69" i="24"/>
  <c r="E66" i="23"/>
  <c r="E68" i="24"/>
  <c r="E54" i="23"/>
  <c r="E56" i="24"/>
  <c r="C90" i="19"/>
  <c r="E53" i="23"/>
  <c r="E55" i="24"/>
  <c r="E50" i="23"/>
  <c r="E52" i="24"/>
  <c r="E49" i="23"/>
  <c r="E51" i="24"/>
  <c r="D81" i="22"/>
  <c r="D83" i="24"/>
  <c r="D82" i="24"/>
  <c r="D80" i="22"/>
  <c r="D79" i="22" s="1"/>
  <c r="D79" i="24"/>
  <c r="D77" i="22"/>
  <c r="D78" i="24"/>
  <c r="D76" i="22"/>
  <c r="D77" i="24"/>
  <c r="D75" i="22"/>
  <c r="D76" i="24"/>
  <c r="C92" i="20"/>
  <c r="F50" i="24"/>
  <c r="F67" i="24"/>
  <c r="F74" i="24"/>
  <c r="F81" i="24"/>
  <c r="F54" i="24"/>
  <c r="E109" i="20"/>
  <c r="F125" i="20"/>
  <c r="F111" i="20"/>
  <c r="F109" i="20" s="1"/>
  <c r="C80" i="20"/>
  <c r="F98" i="20"/>
  <c r="F94" i="20"/>
  <c r="D109" i="20"/>
  <c r="E92" i="20"/>
  <c r="D92" i="20"/>
  <c r="F118" i="20"/>
  <c r="C79" i="20"/>
  <c r="C109" i="20"/>
  <c r="F92" i="19"/>
  <c r="F90" i="19" s="1"/>
  <c r="F123" i="19"/>
  <c r="C79" i="19"/>
  <c r="F109" i="19"/>
  <c r="F107" i="19" s="1"/>
  <c r="D90" i="19"/>
  <c r="E90" i="19"/>
  <c r="C77" i="19"/>
  <c r="F116" i="19"/>
  <c r="D107" i="19"/>
  <c r="C107" i="19"/>
  <c r="F123" i="17"/>
  <c r="B149" i="1"/>
  <c r="C139" i="1" s="1"/>
  <c r="C149" i="1" s="1"/>
  <c r="D139" i="1" s="1"/>
  <c r="D143" i="1" s="1"/>
  <c r="C77" i="17"/>
  <c r="C78" i="17"/>
  <c r="E74" i="23"/>
  <c r="C143" i="20" l="1"/>
  <c r="D141" i="19"/>
  <c r="D147" i="19" s="1"/>
  <c r="D93" i="23"/>
  <c r="D96" i="23" s="1"/>
  <c r="D102" i="23" s="1"/>
  <c r="E95" i="24"/>
  <c r="E98" i="24" s="1"/>
  <c r="E104" i="24" s="1"/>
  <c r="C77" i="20"/>
  <c r="C75" i="19"/>
  <c r="E144" i="19"/>
  <c r="D99" i="23" s="1"/>
  <c r="D142" i="19"/>
  <c r="D98" i="23"/>
  <c r="D97" i="23" s="1"/>
  <c r="D81" i="24"/>
  <c r="E147" i="19"/>
  <c r="D95" i="24"/>
  <c r="D98" i="24" s="1"/>
  <c r="E54" i="24"/>
  <c r="E48" i="23"/>
  <c r="E81" i="24"/>
  <c r="F92" i="20"/>
  <c r="E65" i="23"/>
  <c r="E74" i="24"/>
  <c r="E79" i="23"/>
  <c r="E50" i="24"/>
  <c r="E48" i="24" s="1"/>
  <c r="F48" i="24"/>
  <c r="E67" i="24"/>
  <c r="F65" i="24"/>
  <c r="E52" i="23"/>
  <c r="D74" i="22"/>
  <c r="C141" i="1"/>
  <c r="D149" i="1"/>
  <c r="D141" i="1"/>
  <c r="C149" i="20" l="1"/>
  <c r="D139" i="20" s="1"/>
  <c r="D143" i="20" s="1"/>
  <c r="D149" i="20" s="1"/>
  <c r="E46" i="23"/>
  <c r="E65" i="24"/>
  <c r="E73" i="23"/>
  <c r="F117" i="17" l="1"/>
  <c r="E116" i="17"/>
  <c r="D143" i="17" s="1"/>
  <c r="D116" i="17"/>
  <c r="C143" i="17" s="1"/>
  <c r="C116" i="17"/>
  <c r="F114" i="17"/>
  <c r="F113" i="17"/>
  <c r="F112" i="17"/>
  <c r="F111" i="17"/>
  <c r="F110" i="17"/>
  <c r="E109" i="17"/>
  <c r="D144" i="17" s="1"/>
  <c r="D109" i="17"/>
  <c r="C144" i="17" s="1"/>
  <c r="C109" i="17"/>
  <c r="B144" i="17" s="1"/>
  <c r="F98" i="17"/>
  <c r="F97" i="17"/>
  <c r="E96" i="17"/>
  <c r="D96" i="17"/>
  <c r="C96" i="17"/>
  <c r="F94" i="17"/>
  <c r="E92" i="17"/>
  <c r="D138" i="17" s="1"/>
  <c r="D92" i="17"/>
  <c r="C138" i="17" s="1"/>
  <c r="C92" i="17"/>
  <c r="B138" i="17" s="1"/>
  <c r="B141" i="17" s="1"/>
  <c r="C79" i="17"/>
  <c r="C75" i="17" s="1"/>
  <c r="E146" i="1"/>
  <c r="B99" i="23" s="1"/>
  <c r="E145" i="1"/>
  <c r="B98" i="23" s="1"/>
  <c r="B97" i="23" s="1"/>
  <c r="E140" i="1"/>
  <c r="E138" i="1"/>
  <c r="C144" i="1"/>
  <c r="C147" i="1" s="1"/>
  <c r="D137" i="1" s="1"/>
  <c r="B144" i="1"/>
  <c r="B137" i="1"/>
  <c r="E137" i="1" s="1"/>
  <c r="D144" i="1"/>
  <c r="D147" i="1" s="1"/>
  <c r="F95" i="1"/>
  <c r="F99" i="1"/>
  <c r="F100" i="1"/>
  <c r="E98" i="1"/>
  <c r="D98" i="1"/>
  <c r="C98" i="1"/>
  <c r="C92" i="1" s="1"/>
  <c r="F96" i="1"/>
  <c r="E94" i="1"/>
  <c r="D94" i="1"/>
  <c r="F127" i="1"/>
  <c r="F119" i="1"/>
  <c r="F126" i="1"/>
  <c r="F120" i="1"/>
  <c r="F121" i="1"/>
  <c r="F122" i="1"/>
  <c r="F123" i="1"/>
  <c r="F113" i="1"/>
  <c r="F114" i="1"/>
  <c r="F115" i="1"/>
  <c r="F116" i="1"/>
  <c r="F112" i="1"/>
  <c r="D125" i="1"/>
  <c r="E125" i="1"/>
  <c r="C125" i="1"/>
  <c r="D118" i="1"/>
  <c r="E118" i="1"/>
  <c r="C118" i="1"/>
  <c r="D111" i="1"/>
  <c r="E111" i="1"/>
  <c r="C111" i="1"/>
  <c r="E144" i="17" l="1"/>
  <c r="B143" i="17"/>
  <c r="B142" i="17" s="1"/>
  <c r="C99" i="23"/>
  <c r="E99" i="23" s="1"/>
  <c r="C101" i="24"/>
  <c r="C99" i="22"/>
  <c r="E107" i="17"/>
  <c r="D107" i="17"/>
  <c r="C142" i="17"/>
  <c r="B147" i="17"/>
  <c r="C107" i="17"/>
  <c r="C90" i="17"/>
  <c r="D50" i="23"/>
  <c r="D48" i="23" s="1"/>
  <c r="D52" i="24"/>
  <c r="D50" i="24" s="1"/>
  <c r="F92" i="17"/>
  <c r="D50" i="22"/>
  <c r="D48" i="22" s="1"/>
  <c r="F109" i="17"/>
  <c r="D66" i="22"/>
  <c r="F116" i="17"/>
  <c r="D75" i="24"/>
  <c r="D74" i="24" s="1"/>
  <c r="D67" i="23"/>
  <c r="D69" i="24"/>
  <c r="D67" i="22"/>
  <c r="D68" i="23"/>
  <c r="D68" i="22"/>
  <c r="D70" i="24"/>
  <c r="D53" i="23"/>
  <c r="D53" i="22"/>
  <c r="D55" i="24"/>
  <c r="F96" i="17"/>
  <c r="D69" i="23"/>
  <c r="D69" i="22"/>
  <c r="D71" i="24"/>
  <c r="D54" i="23"/>
  <c r="D56" i="24"/>
  <c r="D54" i="22"/>
  <c r="D70" i="23"/>
  <c r="D70" i="22"/>
  <c r="D72" i="24"/>
  <c r="D109" i="1"/>
  <c r="D92" i="1"/>
  <c r="E92" i="1"/>
  <c r="C70" i="22"/>
  <c r="C70" i="23"/>
  <c r="C72" i="24"/>
  <c r="C80" i="22"/>
  <c r="C82" i="24"/>
  <c r="C80" i="23"/>
  <c r="F125" i="1"/>
  <c r="B93" i="24"/>
  <c r="B92" i="24" s="1"/>
  <c r="F92" i="24" s="1"/>
  <c r="E142" i="1"/>
  <c r="B91" i="22"/>
  <c r="B91" i="23"/>
  <c r="B95" i="23" s="1"/>
  <c r="B101" i="23" s="1"/>
  <c r="C69" i="23"/>
  <c r="C69" i="22"/>
  <c r="C71" i="24"/>
  <c r="C73" i="23"/>
  <c r="C75" i="24"/>
  <c r="C73" i="22"/>
  <c r="F118" i="1"/>
  <c r="C54" i="23"/>
  <c r="C54" i="22"/>
  <c r="C56" i="24"/>
  <c r="B95" i="24"/>
  <c r="E143" i="1"/>
  <c r="E149" i="1" s="1"/>
  <c r="B93" i="23"/>
  <c r="B96" i="23" s="1"/>
  <c r="B102" i="23" s="1"/>
  <c r="B93" i="22"/>
  <c r="C68" i="22"/>
  <c r="C70" i="24"/>
  <c r="C68" i="23"/>
  <c r="C81" i="22"/>
  <c r="E81" i="22" s="1"/>
  <c r="C83" i="24"/>
  <c r="G83" i="24" s="1"/>
  <c r="C81" i="23"/>
  <c r="F81" i="23" s="1"/>
  <c r="F98" i="1"/>
  <c r="C53" i="22"/>
  <c r="C55" i="24"/>
  <c r="C53" i="23"/>
  <c r="C67" i="23"/>
  <c r="F67" i="23" s="1"/>
  <c r="C69" i="24"/>
  <c r="C67" i="22"/>
  <c r="C51" i="24"/>
  <c r="F94" i="1"/>
  <c r="F92" i="1" s="1"/>
  <c r="B101" i="24"/>
  <c r="B99" i="22"/>
  <c r="D99" i="22" s="1"/>
  <c r="C79" i="24"/>
  <c r="G79" i="24" s="1"/>
  <c r="C77" i="23"/>
  <c r="F77" i="23" s="1"/>
  <c r="C77" i="22"/>
  <c r="E77" i="22" s="1"/>
  <c r="C78" i="24"/>
  <c r="G78" i="24" s="1"/>
  <c r="C76" i="22"/>
  <c r="E76" i="22" s="1"/>
  <c r="C76" i="23"/>
  <c r="C50" i="23"/>
  <c r="C50" i="22"/>
  <c r="C52" i="24"/>
  <c r="C109" i="1"/>
  <c r="C75" i="22"/>
  <c r="E75" i="22" s="1"/>
  <c r="C77" i="24"/>
  <c r="G77" i="24" s="1"/>
  <c r="E144" i="1"/>
  <c r="B147" i="1"/>
  <c r="C137" i="1" s="1"/>
  <c r="E109" i="1"/>
  <c r="C66" i="23"/>
  <c r="F111" i="1"/>
  <c r="C66" i="22"/>
  <c r="C68" i="24"/>
  <c r="C74" i="22"/>
  <c r="E74" i="22" s="1"/>
  <c r="C74" i="23"/>
  <c r="F74" i="23" s="1"/>
  <c r="C76" i="24"/>
  <c r="G76" i="24" s="1"/>
  <c r="E99" i="24"/>
  <c r="D66" i="23"/>
  <c r="D68" i="24"/>
  <c r="B100" i="24"/>
  <c r="B98" i="22"/>
  <c r="C49" i="23"/>
  <c r="C49" i="22"/>
  <c r="D90" i="17"/>
  <c r="D79" i="23"/>
  <c r="E90" i="17"/>
  <c r="D73" i="22"/>
  <c r="D72" i="22" s="1"/>
  <c r="D100" i="24"/>
  <c r="D73" i="23"/>
  <c r="D72" i="23" s="1"/>
  <c r="D101" i="24"/>
  <c r="D104" i="24" s="1"/>
  <c r="B137" i="17" l="1"/>
  <c r="E137" i="17" s="1"/>
  <c r="E94" i="24"/>
  <c r="E143" i="17"/>
  <c r="C98" i="23" s="1"/>
  <c r="E142" i="17"/>
  <c r="E50" i="22"/>
  <c r="F101" i="24"/>
  <c r="G69" i="24"/>
  <c r="G52" i="24"/>
  <c r="F50" i="23"/>
  <c r="D99" i="24"/>
  <c r="E70" i="22"/>
  <c r="E53" i="22"/>
  <c r="F90" i="17"/>
  <c r="D52" i="23"/>
  <c r="D46" i="23" s="1"/>
  <c r="G56" i="24"/>
  <c r="E69" i="22"/>
  <c r="F68" i="23"/>
  <c r="G70" i="24"/>
  <c r="F54" i="23"/>
  <c r="D67" i="24"/>
  <c r="D65" i="24" s="1"/>
  <c r="F53" i="23"/>
  <c r="G72" i="24"/>
  <c r="D65" i="23"/>
  <c r="D63" i="23" s="1"/>
  <c r="E68" i="22"/>
  <c r="F70" i="23"/>
  <c r="D52" i="22"/>
  <c r="D46" i="22" s="1"/>
  <c r="D65" i="22"/>
  <c r="D63" i="22" s="1"/>
  <c r="F107" i="17"/>
  <c r="E67" i="22"/>
  <c r="G71" i="24"/>
  <c r="F69" i="23"/>
  <c r="D54" i="24"/>
  <c r="D48" i="24" s="1"/>
  <c r="B98" i="24"/>
  <c r="B97" i="24"/>
  <c r="B103" i="24" s="1"/>
  <c r="F109" i="1"/>
  <c r="B96" i="22"/>
  <c r="E73" i="22"/>
  <c r="E72" i="22" s="1"/>
  <c r="C72" i="22"/>
  <c r="C74" i="24"/>
  <c r="G75" i="24"/>
  <c r="G74" i="24" s="1"/>
  <c r="C94" i="24"/>
  <c r="C92" i="23"/>
  <c r="C92" i="22"/>
  <c r="F73" i="23"/>
  <c r="C50" i="24"/>
  <c r="G51" i="24"/>
  <c r="C79" i="23"/>
  <c r="F80" i="23"/>
  <c r="F79" i="23" s="1"/>
  <c r="G68" i="24"/>
  <c r="C67" i="24"/>
  <c r="C52" i="23"/>
  <c r="C81" i="24"/>
  <c r="G82" i="24"/>
  <c r="G81" i="24" s="1"/>
  <c r="C65" i="22"/>
  <c r="E66" i="22"/>
  <c r="C52" i="22"/>
  <c r="E54" i="22"/>
  <c r="E80" i="22"/>
  <c r="E79" i="22" s="1"/>
  <c r="C79" i="22"/>
  <c r="B90" i="23"/>
  <c r="E90" i="23" s="1"/>
  <c r="C65" i="23"/>
  <c r="F66" i="23"/>
  <c r="C54" i="24"/>
  <c r="G55" i="24"/>
  <c r="B95" i="22"/>
  <c r="B101" i="22" s="1"/>
  <c r="B90" i="22"/>
  <c r="D90" i="22" s="1"/>
  <c r="E141" i="1"/>
  <c r="E147" i="1" s="1"/>
  <c r="E148" i="1"/>
  <c r="B99" i="24"/>
  <c r="B104" i="24"/>
  <c r="E49" i="22"/>
  <c r="E48" i="22" s="1"/>
  <c r="C48" i="22"/>
  <c r="C48" i="23"/>
  <c r="F49" i="23"/>
  <c r="B97" i="22"/>
  <c r="B136" i="17" l="1"/>
  <c r="B140" i="17" s="1"/>
  <c r="C100" i="24"/>
  <c r="C99" i="24" s="1"/>
  <c r="F99" i="24" s="1"/>
  <c r="C98" i="22"/>
  <c r="C97" i="22" s="1"/>
  <c r="D98" i="22"/>
  <c r="D97" i="22" s="1"/>
  <c r="B139" i="17"/>
  <c r="B145" i="17" s="1"/>
  <c r="B146" i="17"/>
  <c r="E98" i="23"/>
  <c r="C97" i="23"/>
  <c r="E97" i="23" s="1"/>
  <c r="E52" i="22"/>
  <c r="E46" i="22" s="1"/>
  <c r="F48" i="23"/>
  <c r="G50" i="24"/>
  <c r="F52" i="23"/>
  <c r="G54" i="24"/>
  <c r="F65" i="23"/>
  <c r="G67" i="24"/>
  <c r="G65" i="24" s="1"/>
  <c r="E65" i="22"/>
  <c r="E63" i="22" s="1"/>
  <c r="B96" i="24"/>
  <c r="B102" i="24" s="1"/>
  <c r="C92" i="24" s="1"/>
  <c r="C46" i="23"/>
  <c r="C48" i="24"/>
  <c r="B135" i="17"/>
  <c r="E135" i="17" s="1"/>
  <c r="E136" i="17"/>
  <c r="C46" i="22"/>
  <c r="C63" i="22"/>
  <c r="B94" i="23"/>
  <c r="B100" i="23" s="1"/>
  <c r="B94" i="22"/>
  <c r="B100" i="22" s="1"/>
  <c r="C90" i="22" s="1"/>
  <c r="C65" i="24"/>
  <c r="B102" i="22"/>
  <c r="E135" i="19" l="1"/>
  <c r="B137" i="20"/>
  <c r="F100" i="24"/>
  <c r="F46" i="23"/>
  <c r="G48" i="24"/>
  <c r="C90" i="23"/>
  <c r="C136" i="17"/>
  <c r="C140" i="17" s="1"/>
  <c r="C93" i="24"/>
  <c r="C91" i="23"/>
  <c r="C95" i="23" s="1"/>
  <c r="C101" i="23" s="1"/>
  <c r="E140" i="17"/>
  <c r="C91" i="22"/>
  <c r="E148" i="20" l="1"/>
  <c r="C138" i="20"/>
  <c r="C142" i="20" s="1"/>
  <c r="C141" i="20" s="1"/>
  <c r="B147" i="20"/>
  <c r="C137" i="20" s="1"/>
  <c r="C135" i="19"/>
  <c r="E145" i="19"/>
  <c r="E146" i="19"/>
  <c r="C97" i="24"/>
  <c r="C95" i="22"/>
  <c r="D91" i="22"/>
  <c r="E146" i="17"/>
  <c r="C146" i="17"/>
  <c r="C146" i="19" l="1"/>
  <c r="D136" i="19" s="1"/>
  <c r="D140" i="19" s="1"/>
  <c r="D146" i="19" s="1"/>
  <c r="C145" i="19"/>
  <c r="C147" i="20"/>
  <c r="D137" i="20" s="1"/>
  <c r="C148" i="20"/>
  <c r="D138" i="20" s="1"/>
  <c r="D142" i="20" s="1"/>
  <c r="D136" i="17"/>
  <c r="D140" i="17" s="1"/>
  <c r="C103" i="24"/>
  <c r="C101" i="22"/>
  <c r="D95" i="22"/>
  <c r="D101" i="22" s="1"/>
  <c r="D135" i="19" l="1"/>
  <c r="D139" i="19" s="1"/>
  <c r="D145" i="19" s="1"/>
  <c r="D141" i="20"/>
  <c r="D147" i="20" s="1"/>
  <c r="D148" i="20"/>
  <c r="D146" i="17"/>
  <c r="C75" i="23"/>
  <c r="C72" i="23"/>
  <c r="C63" i="23" s="1"/>
  <c r="D91" i="23"/>
  <c r="D95" i="23" s="1"/>
  <c r="D101" i="23" s="1"/>
  <c r="D97" i="24" l="1"/>
  <c r="E91" i="23"/>
  <c r="E75" i="23" s="1"/>
  <c r="F75" i="23" s="1"/>
  <c r="D94" i="23" l="1"/>
  <c r="D100" i="23" s="1"/>
  <c r="E95" i="23"/>
  <c r="D103" i="24"/>
  <c r="D96" i="24"/>
  <c r="D102" i="24" s="1"/>
  <c r="E92" i="24" s="1"/>
  <c r="E76" i="23" l="1"/>
  <c r="F76" i="23" s="1"/>
  <c r="F72" i="23" s="1"/>
  <c r="F63" i="23" s="1"/>
  <c r="E101" i="23"/>
  <c r="E93" i="24"/>
  <c r="E72" i="23" l="1"/>
  <c r="E63" i="23" s="1"/>
  <c r="E97" i="24"/>
  <c r="F93" i="24"/>
  <c r="E96" i="24" l="1"/>
  <c r="E102" i="24" s="1"/>
  <c r="E103" i="24"/>
  <c r="F97" i="24"/>
  <c r="F103" i="24" s="1"/>
  <c r="C137" i="17"/>
  <c r="C141" i="17" s="1"/>
  <c r="C135" i="17"/>
  <c r="C147" i="17" l="1"/>
  <c r="C139" i="17"/>
  <c r="C145" i="17" s="1"/>
  <c r="D135" i="17" s="1"/>
  <c r="E138" i="17" l="1"/>
  <c r="D137" i="17"/>
  <c r="D141" i="17" s="1"/>
  <c r="C93" i="23" l="1"/>
  <c r="C93" i="22"/>
  <c r="E141" i="17"/>
  <c r="C95" i="24"/>
  <c r="D147" i="17"/>
  <c r="D139" i="17"/>
  <c r="D145" i="17" s="1"/>
  <c r="E139" i="17" l="1"/>
  <c r="E145" i="17" s="1"/>
  <c r="E147" i="17"/>
  <c r="F95" i="24"/>
  <c r="F96" i="24" s="1"/>
  <c r="F102" i="24" s="1"/>
  <c r="C98" i="24"/>
  <c r="C96" i="22"/>
  <c r="D93" i="22"/>
  <c r="D94" i="22" s="1"/>
  <c r="D100" i="22" s="1"/>
  <c r="E93" i="23"/>
  <c r="E94" i="23" s="1"/>
  <c r="E100" i="23" s="1"/>
  <c r="C96" i="23"/>
  <c r="D94" i="24"/>
  <c r="D92" i="23"/>
  <c r="D96" i="22" l="1"/>
  <c r="D102" i="22" s="1"/>
  <c r="C102" i="22"/>
  <c r="C94" i="22"/>
  <c r="C100" i="22" s="1"/>
  <c r="F98" i="24"/>
  <c r="F104" i="24" s="1"/>
  <c r="C104" i="24"/>
  <c r="C96" i="24"/>
  <c r="C102" i="24" s="1"/>
  <c r="D92" i="24" s="1"/>
  <c r="C102" i="23"/>
  <c r="C94" i="23"/>
  <c r="C100" i="23" s="1"/>
  <c r="D90" i="23" s="1"/>
  <c r="E96" i="23"/>
  <c r="E102" i="2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Tatiana Vargas Baltodano</author>
  </authors>
  <commentList>
    <comment ref="A68" authorId="0" shapeId="0" xr:uid="{00000000-0006-0000-0100-000001000000}">
      <text>
        <r>
          <rPr>
            <sz val="9"/>
            <color indexed="81"/>
            <rFont val="Tahoma"/>
            <family val="2"/>
          </rPr>
          <t xml:space="preserve">Lo relacionado a la ejecución programática debe ser completado por el encargado de Planificación o su homólogo.
</t>
        </r>
      </text>
    </comment>
    <comment ref="A155" authorId="0" shapeId="0" xr:uid="{00000000-0006-0000-0100-000002000000}">
      <text>
        <r>
          <rPr>
            <sz val="9"/>
            <color indexed="81"/>
            <rFont val="Tahoma"/>
            <family val="2"/>
          </rPr>
          <t xml:space="preserve">Lo relacionado a la ejecución presupuestaria debe ser completado por el encargado de Presupuesto/Financiero o su homólogo.
</t>
        </r>
      </text>
    </comment>
  </commentList>
</comments>
</file>

<file path=xl/sharedStrings.xml><?xml version="1.0" encoding="utf-8"?>
<sst xmlns="http://schemas.openxmlformats.org/spreadsheetml/2006/main" count="1304" uniqueCount="300">
  <si>
    <t>Enero</t>
  </si>
  <si>
    <t xml:space="preserve">Marzo </t>
  </si>
  <si>
    <t>Febrero</t>
  </si>
  <si>
    <t>Marzo</t>
  </si>
  <si>
    <t>I Trimestre</t>
  </si>
  <si>
    <t>Abril</t>
  </si>
  <si>
    <t>Mayo</t>
  </si>
  <si>
    <t>Junio</t>
  </si>
  <si>
    <t>II Trimestre</t>
  </si>
  <si>
    <t>I Semestre</t>
  </si>
  <si>
    <t>III Trimestre</t>
  </si>
  <si>
    <t>Julio</t>
  </si>
  <si>
    <t>IV Trimestre</t>
  </si>
  <si>
    <t>Anual</t>
  </si>
  <si>
    <t>Octubre</t>
  </si>
  <si>
    <t>Noviembre</t>
  </si>
  <si>
    <t>Total</t>
  </si>
  <si>
    <t xml:space="preserve">Beneficio / Producto </t>
  </si>
  <si>
    <t xml:space="preserve">Unidad de medida </t>
  </si>
  <si>
    <t>Beneficiarios efectivos por producto financiados por el Fodesaf</t>
  </si>
  <si>
    <t>Gasto efectivo por producto financiado por Fodesaf</t>
  </si>
  <si>
    <t>Beneficio/producto</t>
  </si>
  <si>
    <t xml:space="preserve">Programa: </t>
  </si>
  <si>
    <t xml:space="preserve">Detalle </t>
  </si>
  <si>
    <t xml:space="preserve">Frecuencia </t>
  </si>
  <si>
    <t>Control y Seguimiento de la incorporación de los activos en el Sibinet</t>
  </si>
  <si>
    <t xml:space="preserve">La estructura de la matriz, es la siguiente: </t>
  </si>
  <si>
    <t>¿Reportan al Sinirube las personas que están beneficiando?</t>
  </si>
  <si>
    <t>¿Se utiliza como medio de consulta para la asignación de beneficios?</t>
  </si>
  <si>
    <t>¿Se utiliza para el levantamiento de la información de las personas beneficiarias?</t>
  </si>
  <si>
    <t>¿El programa tiene algún impedimento legal para la aplicación de la Directriz?</t>
  </si>
  <si>
    <t>¿Se encuentran incorporados los activos al Sibinet?</t>
  </si>
  <si>
    <t>¿Se mantiene un registro auxiliar actualizado de los activos comprados con recursos del Fodesaf?</t>
  </si>
  <si>
    <t>Institución a cargo:</t>
  </si>
  <si>
    <t xml:space="preserve">Unidad ejecutora: </t>
  </si>
  <si>
    <t>Ejecución programática</t>
  </si>
  <si>
    <t>Tabla 1</t>
  </si>
  <si>
    <t>Tabla 2</t>
  </si>
  <si>
    <t>Reporte de ejecución programática y presupuestaria de programas sociales financiados con recursos del   Fondo de Desarrollo Social y Asignaciones Familiares (Fodesaf)</t>
  </si>
  <si>
    <t>Tabla 3</t>
  </si>
  <si>
    <t xml:space="preserve">Control y seguimiento del uso y aplicación del Sistema Nacional de Información y Registro Único de Beneficiarios del Estado (Sinirube) </t>
  </si>
  <si>
    <t>Sí</t>
  </si>
  <si>
    <t>No</t>
  </si>
  <si>
    <r>
      <t xml:space="preserve">Fuente: </t>
    </r>
    <r>
      <rPr>
        <sz val="9"/>
        <rFont val="Palatino Linotype"/>
        <family val="1"/>
      </rPr>
      <t>Citar la unidad o departamento de la institución que está generando la información.</t>
    </r>
  </si>
  <si>
    <r>
      <t xml:space="preserve">NA </t>
    </r>
    <r>
      <rPr>
        <b/>
        <sz val="8"/>
        <color theme="0"/>
        <rFont val="Palatino Linotype"/>
        <family val="1"/>
      </rPr>
      <t>(justificar abajo)</t>
    </r>
  </si>
  <si>
    <t>Tabla 4</t>
  </si>
  <si>
    <t>Nombre del funcionario que reporta la ejecución programática</t>
  </si>
  <si>
    <t>Puesto</t>
  </si>
  <si>
    <t>Nombre de la unidad/departamento</t>
  </si>
  <si>
    <t>Firma</t>
  </si>
  <si>
    <t>Ejecución presupuestaria</t>
  </si>
  <si>
    <t>Tabla 5</t>
  </si>
  <si>
    <t>(En colones)</t>
  </si>
  <si>
    <t>Cuenta presupuestaria</t>
  </si>
  <si>
    <t>Reporte de gastos efectivos financiados por Fodesaf por partida presupuestaria del clasificador por objeto del gasto del sector público</t>
  </si>
  <si>
    <t>Código</t>
  </si>
  <si>
    <t>Partida presupuestaria</t>
  </si>
  <si>
    <r>
      <t xml:space="preserve">Observaciones: 
</t>
    </r>
    <r>
      <rPr>
        <sz val="11"/>
        <color theme="1"/>
        <rFont val="Palatino Linotype"/>
        <family val="1"/>
      </rPr>
      <t>En este espacio se establecen las observaciones y/o justificaciones relacionadas con la incorporación de los activos en el Sibinet</t>
    </r>
  </si>
  <si>
    <t>Gastos financiados con recursos del periodo</t>
  </si>
  <si>
    <t xml:space="preserve">  Código presupuestario </t>
  </si>
  <si>
    <t>Gastos financiados con recursos de vigencias anteriores</t>
  </si>
  <si>
    <r>
      <t>Reintegros</t>
    </r>
    <r>
      <rPr>
        <b/>
        <vertAlign val="superscript"/>
        <sz val="10"/>
        <rFont val="Palatino Linotype"/>
        <family val="1"/>
      </rPr>
      <t>1/</t>
    </r>
  </si>
  <si>
    <t>1/ Adjuntar el comprobante del reintegro e indicar en este espacio la fecha y el número de comprobante del o los reintegros.</t>
  </si>
  <si>
    <t>Detalle del presupuesto modificado del programa</t>
  </si>
  <si>
    <t>Documento presupuestario</t>
  </si>
  <si>
    <t>Presupuesto ordinario</t>
  </si>
  <si>
    <t>Presupuesto extraordinario 1-2023</t>
  </si>
  <si>
    <t>Presupuesto extraordinario 2-2023</t>
  </si>
  <si>
    <t>Monto</t>
  </si>
  <si>
    <t>Oficio asignación Fodesaf</t>
  </si>
  <si>
    <t>Oficio aprobación Fodesaf</t>
  </si>
  <si>
    <t>Oficio aprobación CGR</t>
  </si>
  <si>
    <t>%</t>
  </si>
  <si>
    <t>Tabla 6</t>
  </si>
  <si>
    <t>Ingresos efectivos provenientes de recursos Fodesaf por partida presupuestaria del clasificador de los ingresos del sector público</t>
  </si>
  <si>
    <t>Ingresos del periodo</t>
  </si>
  <si>
    <t>Ingresos de vigencias anteriores</t>
  </si>
  <si>
    <t>Tabla 7</t>
  </si>
  <si>
    <t xml:space="preserve">Tipo de movimiento </t>
  </si>
  <si>
    <t>Tabla 8</t>
  </si>
  <si>
    <t xml:space="preserve">Resumen del periodo de los recursos provenientes de Fodesaf </t>
  </si>
  <si>
    <t xml:space="preserve">  Recursos del periodo</t>
  </si>
  <si>
    <t>1) Saldo en caja inicial (*)</t>
  </si>
  <si>
    <t xml:space="preserve">  Recursos de vigencias anteriores</t>
  </si>
  <si>
    <t>4) Egresos efectivos pagados</t>
  </si>
  <si>
    <t>2) Ingresos efectivos recibidos del periodo</t>
  </si>
  <si>
    <t>Nombre del funcionario que reporta la ejecución presupuestaria</t>
  </si>
  <si>
    <t>NA (justificar abajo)</t>
  </si>
  <si>
    <r>
      <t xml:space="preserve">Observaciones: 
</t>
    </r>
    <r>
      <rPr>
        <sz val="11"/>
        <color theme="1"/>
        <rFont val="Palatino Linotype"/>
        <family val="1"/>
      </rPr>
      <t>En este espacio se establecen las observaciones y/o justificaciones relacionadas con el uso del Sinirube.</t>
    </r>
  </si>
  <si>
    <t xml:space="preserve">Agosto </t>
  </si>
  <si>
    <t>Septiembre</t>
  </si>
  <si>
    <t>Diciembre</t>
  </si>
  <si>
    <r>
      <t xml:space="preserve">Observaciones: 
</t>
    </r>
    <r>
      <rPr>
        <sz val="11"/>
        <color theme="1"/>
        <rFont val="Palatino Linotype"/>
        <family val="1"/>
      </rPr>
      <t>En este espacio se establecen las observaciones y/o justificaciones relacionadas con el cuadro anterior.</t>
    </r>
  </si>
  <si>
    <t>N/A</t>
  </si>
  <si>
    <t>Reporte de ejecución programática y presupuestaria de programas sociales financiados con recursos del Fondo de Desarrollo Social y Asignaciones Familiares (Fodesaf)</t>
  </si>
  <si>
    <t>I trimestre</t>
  </si>
  <si>
    <t>II trimestre</t>
  </si>
  <si>
    <t>Reporte ejecución presupuestaria (III Trimestre Acumulado)</t>
  </si>
  <si>
    <t>III trimestre</t>
  </si>
  <si>
    <t>III trimestre acumulado</t>
  </si>
  <si>
    <t>VI trimestre</t>
  </si>
  <si>
    <t>IV trimestre</t>
  </si>
  <si>
    <r>
      <rPr>
        <b/>
        <sz val="11"/>
        <color theme="1"/>
        <rFont val="Palatino Linotype"/>
        <family val="1"/>
      </rPr>
      <t xml:space="preserve">1. </t>
    </r>
    <r>
      <rPr>
        <sz val="11"/>
        <color theme="1"/>
        <rFont val="Palatino Linotype"/>
        <family val="1"/>
      </rPr>
      <t xml:space="preserve"> Identificar el año, el programa, la institución y la unidad ejecutora.</t>
    </r>
  </si>
  <si>
    <r>
      <rPr>
        <b/>
        <sz val="11"/>
        <color theme="1"/>
        <rFont val="Palatino Linotype"/>
        <family val="1"/>
      </rPr>
      <t xml:space="preserve">2. </t>
    </r>
    <r>
      <rPr>
        <sz val="11"/>
        <color theme="1"/>
        <rFont val="Palatino Linotype"/>
        <family val="1"/>
      </rPr>
      <t xml:space="preserve"> Completar los reportes con la información correspondiente:
</t>
    </r>
  </si>
  <si>
    <t xml:space="preserve">     </t>
  </si>
  <si>
    <t xml:space="preserve">     La Columna del total del trimestre se genera automáticamente.</t>
  </si>
  <si>
    <t xml:space="preserve">     La Fila "Fuente" es para detallar el origen de la información.</t>
  </si>
  <si>
    <t xml:space="preserve">       Se debe completar la información que se consulta de acuerdo a los presupuestos aprobados para ese trimestre.</t>
  </si>
  <si>
    <t xml:space="preserve">       Se debe completar la información que se consulta (ingresos) de acuerdo al código y cuenta presupuestaria.</t>
  </si>
  <si>
    <t xml:space="preserve">       Se debe completar la información que se consulta (gastos) de acuerdo al código y cuenta presupuestaria.</t>
  </si>
  <si>
    <t xml:space="preserve">       Se debe completar la información que se consulta en términos de ingresos y gastos reales del trimestre.</t>
  </si>
  <si>
    <t xml:space="preserve">       La fila "Observaciones" es para establecer las observaciones y/o justificaciones relacionadas con la tabla 8.</t>
  </si>
  <si>
    <r>
      <rPr>
        <b/>
        <sz val="11"/>
        <color theme="1"/>
        <rFont val="Palatino Linotype"/>
        <family val="1"/>
      </rPr>
      <t xml:space="preserve">* </t>
    </r>
    <r>
      <rPr>
        <sz val="11"/>
        <color theme="1"/>
        <rFont val="Palatino Linotype"/>
        <family val="1"/>
      </rPr>
      <t xml:space="preserve">Las hojas </t>
    </r>
    <r>
      <rPr>
        <b/>
        <sz val="11"/>
        <color theme="1"/>
        <rFont val="Palatino Linotype"/>
        <family val="1"/>
      </rPr>
      <t xml:space="preserve">"1T, 2T, 3T y 4T" </t>
    </r>
    <r>
      <rPr>
        <sz val="11"/>
        <color theme="1"/>
        <rFont val="Palatino Linotype"/>
        <family val="1"/>
      </rPr>
      <t xml:space="preserve">corresponden a la ejecución de cada uno de los trimestres del período en ejecución, estas serán completadas al finalizar cada trimestre y </t>
    </r>
    <r>
      <rPr>
        <b/>
        <sz val="11"/>
        <color theme="1"/>
        <rFont val="Palatino Linotype"/>
        <family val="1"/>
      </rPr>
      <t>remitidas a la Desaf en formato excel y PDF con la respectiva firma de la persona que se encargó de suministrar la información y acompañadas de un oficio formal de remisión firmado por el superior jerarca o encargado oficial del programa.</t>
    </r>
    <r>
      <rPr>
        <sz val="11"/>
        <color theme="1"/>
        <rFont val="Palatino Linotype"/>
        <family val="1"/>
      </rPr>
      <t xml:space="preserve">
</t>
    </r>
    <r>
      <rPr>
        <b/>
        <sz val="11"/>
        <color theme="1"/>
        <rFont val="Palatino Linotype"/>
        <family val="1"/>
      </rPr>
      <t>*</t>
    </r>
    <r>
      <rPr>
        <sz val="11"/>
        <color theme="1"/>
        <rFont val="Palatino Linotype"/>
        <family val="1"/>
      </rPr>
      <t xml:space="preserve"> La hoja denominada "</t>
    </r>
    <r>
      <rPr>
        <b/>
        <sz val="11"/>
        <color theme="1"/>
        <rFont val="Palatino Linotype"/>
        <family val="1"/>
      </rPr>
      <t>I Semestre"</t>
    </r>
    <r>
      <rPr>
        <sz val="11"/>
        <color theme="1"/>
        <rFont val="Palatino Linotype"/>
        <family val="1"/>
      </rPr>
      <t xml:space="preserve"> se genera </t>
    </r>
    <r>
      <rPr>
        <i/>
        <sz val="11"/>
        <color theme="1"/>
        <rFont val="Palatino Linotype"/>
        <family val="1"/>
      </rPr>
      <t>automáticamente</t>
    </r>
    <r>
      <rPr>
        <sz val="11"/>
        <color theme="1"/>
        <rFont val="Palatino Linotype"/>
        <family val="1"/>
      </rPr>
      <t xml:space="preserve"> una vez completadas las hojas IT y IIT.
</t>
    </r>
    <r>
      <rPr>
        <b/>
        <sz val="11"/>
        <color theme="1"/>
        <rFont val="Palatino Linotype"/>
        <family val="1"/>
      </rPr>
      <t xml:space="preserve">* </t>
    </r>
    <r>
      <rPr>
        <sz val="11"/>
        <color theme="1"/>
        <rFont val="Palatino Linotype"/>
        <family val="1"/>
      </rPr>
      <t>La hoja denominada</t>
    </r>
    <r>
      <rPr>
        <b/>
        <sz val="11"/>
        <color theme="1"/>
        <rFont val="Palatino Linotype"/>
        <family val="1"/>
      </rPr>
      <t xml:space="preserve"> "III T Acumulado" </t>
    </r>
    <r>
      <rPr>
        <sz val="11"/>
        <color theme="1"/>
        <rFont val="Palatino Linotype"/>
        <family val="1"/>
      </rPr>
      <t xml:space="preserve">se genera </t>
    </r>
    <r>
      <rPr>
        <i/>
        <sz val="11"/>
        <color theme="1"/>
        <rFont val="Palatino Linotype"/>
        <family val="1"/>
      </rPr>
      <t>automáticamente</t>
    </r>
    <r>
      <rPr>
        <sz val="11"/>
        <color theme="1"/>
        <rFont val="Palatino Linotype"/>
        <family val="1"/>
      </rPr>
      <t xml:space="preserve"> una vez completadas las hojas IT, IIT y IIIT. 
</t>
    </r>
    <r>
      <rPr>
        <b/>
        <sz val="11"/>
        <color theme="1"/>
        <rFont val="Palatino Linotype"/>
        <family val="1"/>
      </rPr>
      <t>*</t>
    </r>
    <r>
      <rPr>
        <sz val="11"/>
        <color theme="1"/>
        <rFont val="Palatino Linotype"/>
        <family val="1"/>
      </rPr>
      <t xml:space="preserve"> La hoja denominada </t>
    </r>
    <r>
      <rPr>
        <b/>
        <sz val="11"/>
        <color theme="1"/>
        <rFont val="Palatino Linotype"/>
        <family val="1"/>
      </rPr>
      <t>"Anual"</t>
    </r>
    <r>
      <rPr>
        <sz val="11"/>
        <color theme="1"/>
        <rFont val="Palatino Linotype"/>
        <family val="1"/>
      </rPr>
      <t xml:space="preserve"> se genera </t>
    </r>
    <r>
      <rPr>
        <i/>
        <sz val="11"/>
        <color theme="1"/>
        <rFont val="Palatino Linotype"/>
        <family val="1"/>
      </rPr>
      <t>automáticamente</t>
    </r>
    <r>
      <rPr>
        <sz val="11"/>
        <color theme="1"/>
        <rFont val="Palatino Linotype"/>
        <family val="1"/>
      </rPr>
      <t xml:space="preserve"> una vez completadas las hojas IT, IIT, IIIT y IVT. </t>
    </r>
  </si>
  <si>
    <t>Cada hoja mantiene el mismo formato. La información que se debe desarrollar es la siguiente:</t>
  </si>
  <si>
    <t>Artículo 25. Información sobre ejecución de presupuesto y metas
Las instituciones ejecutoras de los programas sociales financiados con recursos del FODESAF deben enviar a la DESAF, dentro de la primera quincena del mes siguiente a cada trimestre la información sobre ejecución de metas y presupuesto del trimestre anterior, tal como establecen los artículos 5 y 18 de la Ley No. 5662, modificada por la Ley No. 8783. Dicha información debe ser presentada por los medios, con el formato y con el contenido definidos en las instrucciones a que se refiere el Artículo 11 de este Reglamento.</t>
  </si>
  <si>
    <t>Presentación</t>
  </si>
  <si>
    <t>Instrucciones</t>
  </si>
  <si>
    <t>Beneficiarios efectivos por producto financiados por el Fodesaf (Tabla 1)</t>
  </si>
  <si>
    <t>Gasto efectivo por producto financiado por Fodesaf (Tabla 2)</t>
  </si>
  <si>
    <t>Control y seguimiento del uso y aplicación del Sistema Nacional de Información y Registro Único de Beneficiarios del Estado (Sinirube) (Tabla 3)</t>
  </si>
  <si>
    <t>Control y seguimiento de la incorporación de los activos en el Sibinet (Tabla 4)</t>
  </si>
  <si>
    <t>Detalle del presupuesto modificado del programa (Tabla 5)</t>
  </si>
  <si>
    <t>Ingresos efectivos provenientes de recursos Fodesaf por partida presupuestaria del clasificador de los ingresos del sector público (Tabla 6)</t>
  </si>
  <si>
    <t>Reporte de gastos efectivos financiados por Fodesaf por partida presupuestaria del clasificador por objeto del gasto del sector público (Tabla 7)</t>
  </si>
  <si>
    <t>Resumen del periodo de los recursos provenientes de Fodesaf (Tabla 8)</t>
  </si>
  <si>
    <r>
      <t xml:space="preserve">El presente documento se remite a las instituciones a cargo de programas sociales financiados con recursos Fodesaf, con el propósito de que presenten la información trimestral sobre la ejecución del presupuesto y metas de dichos programas, según lo dispuesto en el artículo 25 del </t>
    </r>
    <r>
      <rPr>
        <i/>
        <sz val="11"/>
        <color theme="1"/>
        <rFont val="Palatino Linotype"/>
        <family val="1"/>
      </rPr>
      <t>Reglamento a la Ley de Desarrollo Social y Asignaciones Familiares</t>
    </r>
    <r>
      <rPr>
        <sz val="11"/>
        <color theme="1"/>
        <rFont val="Palatino Linotype"/>
        <family val="1"/>
      </rPr>
      <t>, decreto 43189-MTSS del 25 de agosto de 2021 que se cita a continuación:</t>
    </r>
  </si>
  <si>
    <t>Notas importantes:</t>
  </si>
  <si>
    <t>Dirección General Desaf:</t>
  </si>
  <si>
    <t>direccion.desaf@mtss.go.cr</t>
  </si>
  <si>
    <t>dalia.rojas@mtss.go.cr</t>
  </si>
  <si>
    <t xml:space="preserve">Jefatura Depto. de Presupuesto, Desaf: </t>
  </si>
  <si>
    <r>
      <rPr>
        <b/>
        <sz val="11"/>
        <color theme="1"/>
        <rFont val="Palatino Linotype"/>
        <family val="1"/>
      </rPr>
      <t xml:space="preserve">2. </t>
    </r>
    <r>
      <rPr>
        <sz val="11"/>
        <color theme="1"/>
        <rFont val="Palatino Linotype"/>
        <family val="1"/>
      </rPr>
      <t>Los respectivos informes deberán enviarse de acuerdo a las indicaciones señaladas, a las siguientes direcciones de correo electrónico:</t>
    </r>
  </si>
  <si>
    <r>
      <rPr>
        <b/>
        <sz val="11"/>
        <color theme="1"/>
        <rFont val="Palatino Linotype"/>
        <family val="1"/>
      </rPr>
      <t xml:space="preserve">1. </t>
    </r>
    <r>
      <rPr>
        <sz val="11"/>
        <color theme="1"/>
        <rFont val="Palatino Linotype"/>
        <family val="1"/>
      </rPr>
      <t xml:space="preserve">Al remitir cada informe trimestral, como se indicó, se deberá enviar en formato PDF y Excel debidamente completado y firmado por la persona encargada de suministrar la información (encargado del departamento/unidad de Planificación / Presupuesto según corresponda), además, cada informe se debe remitir mediante </t>
    </r>
    <r>
      <rPr>
        <b/>
        <sz val="11"/>
        <color theme="1"/>
        <rFont val="Palatino Linotype"/>
        <family val="1"/>
      </rPr>
      <t>oficio formal</t>
    </r>
    <r>
      <rPr>
        <sz val="11"/>
        <color theme="1"/>
        <rFont val="Palatino Linotype"/>
        <family val="1"/>
      </rPr>
      <t xml:space="preserve"> firmado por el superior jerarca o encargado oficial del programa, a más tardar la primera quincena del mes siguiente a cada trimestre.</t>
    </r>
  </si>
  <si>
    <t xml:space="preserve">      Se debe completar la información que se consulta según la situación del programa respecto al tema. </t>
  </si>
  <si>
    <t xml:space="preserve">       Se debe completar la información que se consulta según la situación del programa respecto al tema. </t>
  </si>
  <si>
    <t xml:space="preserve">       La fila "Observaciones" es para brindar observaciones y/o justificaciones relacionadas con el presupuesto modificado.</t>
  </si>
  <si>
    <t xml:space="preserve">       La fila "Observaciones" es para brindar observaciones y/o justificaciones relacionadas con los ingresos efectivos del periodo.</t>
  </si>
  <si>
    <t xml:space="preserve">       La fila "Observaciones" es para establecer las observaciones y/o justificaciones relacionadas con la ejecución de los recursos, con el objetivo de contextualizar la sub o sobre ejecución de los recursos con respecto a lo programado.</t>
  </si>
  <si>
    <t>I semestre</t>
  </si>
  <si>
    <t>Reporte ejecución programática (I semestre)</t>
  </si>
  <si>
    <t>Reporte ejecución presupuestaria (I semestre)</t>
  </si>
  <si>
    <r>
      <rPr>
        <b/>
        <sz val="12"/>
        <color rgb="FF002060"/>
        <rFont val="Palatino Linotype"/>
        <family val="1"/>
      </rPr>
      <t xml:space="preserve">      2.1. En lo que respecta a la Ejecución Programática</t>
    </r>
    <r>
      <rPr>
        <sz val="12"/>
        <color rgb="FF002060"/>
        <rFont val="Palatino Linotype"/>
        <family val="1"/>
      </rPr>
      <t xml:space="preserve"> </t>
    </r>
    <r>
      <rPr>
        <sz val="12"/>
        <rFont val="Palatino Linotype"/>
        <family val="1"/>
      </rPr>
      <t>(esta sección debe ser completada por la persona encargada en el departamento/unidad de Planificación o su homólogo según corresponda):</t>
    </r>
  </si>
  <si>
    <r>
      <rPr>
        <b/>
        <sz val="12"/>
        <color rgb="FF002060"/>
        <rFont val="Palatino Linotype"/>
        <family val="1"/>
      </rPr>
      <t xml:space="preserve">      2.2. En lo que respecta a la Ejecución Presupuestaria</t>
    </r>
    <r>
      <rPr>
        <sz val="12"/>
        <color rgb="FF002060"/>
        <rFont val="Palatino Linotype"/>
        <family val="1"/>
      </rPr>
      <t xml:space="preserve"> </t>
    </r>
    <r>
      <rPr>
        <sz val="12"/>
        <rFont val="Palatino Linotype"/>
        <family val="1"/>
      </rPr>
      <t>(esta sección debe ser completada por la persona encargada en el departamento/unidad de Presupuesto/Financiero o su homólogo según corresponda):</t>
    </r>
  </si>
  <si>
    <r>
      <rPr>
        <b/>
        <sz val="11"/>
        <color theme="1"/>
        <rFont val="Palatino Linotype"/>
        <family val="1"/>
      </rPr>
      <t xml:space="preserve">3. </t>
    </r>
    <r>
      <rPr>
        <sz val="11"/>
        <color theme="1"/>
        <rFont val="Palatino Linotype"/>
        <family val="1"/>
      </rPr>
      <t>Cronograma de entrega de reportes trimestrales comunicado a la unidades ejecutoras en la circular MTSS-DESAF-OF-1-2023</t>
    </r>
  </si>
  <si>
    <t>Informe II trimestre: Lunes 17 de julio de 2023</t>
  </si>
  <si>
    <t>Informe III trimestre: Lunes 16 de octubre de 2023</t>
  </si>
  <si>
    <t>Informe IV trimestre: Lunes 15 de enero de 2024</t>
  </si>
  <si>
    <t>3) Recursos disponibles ( 1+2 )</t>
  </si>
  <si>
    <t>5) Saldo en caja final ( 3-4 )</t>
  </si>
  <si>
    <t xml:space="preserve">Por tanto, en cumplimiento de lo anterior, se solicita a las instituciones a cargo de los programas sociales financiados por Fodesaf, la presentación del presente reporte de ejecución trimestral a más tardar a la primera quincena del mes siguiente a cada trimestre (ver cronograma de la circular MTSS-DESAF-OF-1-2023 transcrito al final de esta sección), el cual, debe ser enviado a Desaf en formato excel y PDF con la respectiva firma de la persona que se encargó de suministrar la información y acompañadas de un oficio formal de remisión firmado por el superior jerarca o encargado oficial del programa, a los siguientes correos electrónicos: direccion.desaf@mtss.go.cr; dalia.rojas@mtss.go.cr; stephanie.salas@mtss.go.cr.                                                                                           </t>
  </si>
  <si>
    <t>stephanie.salas@mtss.go.cr</t>
  </si>
  <si>
    <t>Analista del SI, Unidad Control y Seguimiento, Desaf:</t>
  </si>
  <si>
    <r>
      <t xml:space="preserve">Observaciones: 
</t>
    </r>
    <r>
      <rPr>
        <sz val="11"/>
        <color theme="1"/>
        <rFont val="Palatino Linotype"/>
        <family val="1"/>
      </rPr>
      <t>En este espacio se ofrece para brindar observaciones y/o justificaciones relacionadas con los ingresos efectivos del periodo.</t>
    </r>
  </si>
  <si>
    <r>
      <t xml:space="preserve">Observaciones: 
</t>
    </r>
    <r>
      <rPr>
        <sz val="11"/>
        <color theme="1"/>
        <rFont val="Palatino Linotype"/>
        <family val="1"/>
      </rPr>
      <t>En este espacio se establecen las observaciones y/o justificaciones relacionadas con la ejecución de los recursos, con el objetivo de contextualizar la sub o sobre ejecución de los recursos con respecto a lo programado.</t>
    </r>
  </si>
  <si>
    <r>
      <t xml:space="preserve">Observaciones: 
</t>
    </r>
    <r>
      <rPr>
        <sz val="11"/>
        <color theme="1"/>
        <rFont val="Palatino Linotype"/>
        <family val="1"/>
      </rPr>
      <t xml:space="preserve">En este espacio se ofrece para brindar observaciones y/o justificaciones relacionadas con los ingresos efectivos del </t>
    </r>
    <r>
      <rPr>
        <b/>
        <sz val="11"/>
        <color theme="1"/>
        <rFont val="Palatino Linotype"/>
        <family val="1"/>
      </rPr>
      <t>I semestre.</t>
    </r>
  </si>
  <si>
    <r>
      <t xml:space="preserve">Observaciones: 
</t>
    </r>
    <r>
      <rPr>
        <sz val="11"/>
        <color theme="1"/>
        <rFont val="Palatino Linotype"/>
        <family val="1"/>
      </rPr>
      <t>En este espacio se establecen las observaciones y/o justificaciones relacionadas con el uso del Sinirube .</t>
    </r>
  </si>
  <si>
    <t>Reporte ejecución programática (III trimestre Acumulado)</t>
  </si>
  <si>
    <r>
      <t xml:space="preserve">Observaciones: 
</t>
    </r>
    <r>
      <rPr>
        <sz val="11"/>
        <color theme="1"/>
        <rFont val="Palatino Linotype"/>
        <family val="1"/>
      </rPr>
      <t xml:space="preserve">En este espacio se ofrece para brindar observaciones y/o justificaciones relacionadas con los ingresos efectivos del </t>
    </r>
    <r>
      <rPr>
        <b/>
        <sz val="11"/>
        <color theme="1"/>
        <rFont val="Palatino Linotype"/>
        <family val="1"/>
      </rPr>
      <t>III trimestre acumulado.</t>
    </r>
  </si>
  <si>
    <r>
      <t xml:space="preserve">Observaciones: 
</t>
    </r>
    <r>
      <rPr>
        <sz val="11"/>
        <color theme="1"/>
        <rFont val="Palatino Linotype"/>
        <family val="1"/>
      </rPr>
      <t>En este espacio se establecen las observaciones y/o justificaciones relacionadas con la ejecución de los recursos, con el objetivo de contextualizar la sub o sobre ejecución de los reursos con respecto a lo programado.</t>
    </r>
  </si>
  <si>
    <t>Reporte ejecución programática (Anual)</t>
  </si>
  <si>
    <t>Reporte ejecución presupuestaria (Anual)</t>
  </si>
  <si>
    <r>
      <t xml:space="preserve">Observaciones: 
</t>
    </r>
    <r>
      <rPr>
        <sz val="11"/>
        <color theme="1"/>
        <rFont val="Palatino Linotype"/>
        <family val="1"/>
      </rPr>
      <t>En este espacio se ofrece para brindar observaciones y/o justificaciones relacionadas con los ingresos efectivos anuales.</t>
    </r>
  </si>
  <si>
    <r>
      <t xml:space="preserve">Observaciones: 
</t>
    </r>
    <r>
      <rPr>
        <sz val="11"/>
        <color theme="1"/>
        <rFont val="Palatino Linotype"/>
        <family val="1"/>
      </rPr>
      <t xml:space="preserve">En este espacio se establecen las observaciones y/o justificaciones del comportamiento de cada uno de los productos para el período y los detalles que amplíen la información, con el objetivo que los informes de ejecución reflejen la realidad del programa. </t>
    </r>
  </si>
  <si>
    <r>
      <t xml:space="preserve">Observaciones: 
</t>
    </r>
    <r>
      <rPr>
        <sz val="11"/>
        <color theme="1"/>
        <rFont val="Palatino Linotype"/>
        <family val="1"/>
      </rPr>
      <t>En este espacio se establecen las observaciones y/o justificaciones del comportamiento de cada uno de los productos para el período y los detalles que amplíen la información, con el objetivo que los informes de ejecución reflejen la realidad del programa.</t>
    </r>
  </si>
  <si>
    <r>
      <t xml:space="preserve">Observaciones: 
</t>
    </r>
    <r>
      <rPr>
        <sz val="11"/>
        <color theme="1"/>
        <rFont val="Palatino Linotype"/>
        <family val="1"/>
      </rPr>
      <t>En este espacio se establecen las observaciones y/o justificaciones del comportamiento de cada uno de los productos para el período y los detalles que amplíen la información, con el objetivo que los informes de ejecución reflejen la realidad del programa.</t>
    </r>
    <r>
      <rPr>
        <b/>
        <sz val="11"/>
        <color theme="1"/>
        <rFont val="Palatino Linotype"/>
        <family val="1"/>
      </rPr>
      <t xml:space="preserve"> </t>
    </r>
  </si>
  <si>
    <t xml:space="preserve">     La fila "Observaciones" es para establecer las observaciones y/o justificaciones del comportamiento de cada uno de los productos para el período y los detalles que amplíen la información, con el objetivo que los informes de ejecución reflejen la realidad del programa. </t>
  </si>
  <si>
    <t xml:space="preserve">    La fila "Observaciones" es para establecer las observaciones y/o justificaciones del comportamiento de cada uno de los productos para el período y los detalles que amplíen la información, con el objetivo que los informes de ejecución reflejen la realidad del programa. </t>
  </si>
  <si>
    <t xml:space="preserve">       La Fila "Observaciones" es para que se establezcan las observaciones y/o justificaciones relacionadas con la incorporación de los activos en el Sibinet</t>
  </si>
  <si>
    <t xml:space="preserve">      La Fila "Observaciones" es para que se establezcan las observaciones y/o justificaciones relacionadas con el uso del Sinirube. </t>
  </si>
  <si>
    <r>
      <t>Esta matriz denominada "Reporte de ejecución programática y presupuestaria de programas sociales financiados con recursos del Fondo de Desarrollo Social y Asignaciones Familiares (Fodesaf)" se utiliza como insumo para el sistema de indicadores de los programas sociales que son financiados con recursos del Fodesaf, así como sus respectivos informes de ejecución presupuestaria, para generar información cuantitativa que permita el análisis de la ejecución programática y presupuestaria de los programas, con el propósito de emitir recomendaciones a la Dirección de mejora en la ejecución y el diseño</t>
    </r>
    <r>
      <rPr>
        <sz val="11"/>
        <color rgb="FFFF0000"/>
        <rFont val="Palatino Linotype"/>
        <family val="1"/>
      </rPr>
      <t xml:space="preserve">. </t>
    </r>
  </si>
  <si>
    <t xml:space="preserve"> Modificación 1-2023</t>
  </si>
  <si>
    <t xml:space="preserve"> Modificación 2-2023</t>
  </si>
  <si>
    <r>
      <t xml:space="preserve">Observaciones: 
</t>
    </r>
    <r>
      <rPr>
        <sz val="11"/>
        <color theme="1"/>
        <rFont val="Palatino Linotype"/>
        <family val="1"/>
      </rPr>
      <t>En el caso de agregar modificaciones a la Tabla 5 se debe indicar "0" en la columna "monto".
En este espacio se ofrece para brindar observaciones y/o justificaciones realcionadas con el presupuesto modificado.</t>
    </r>
  </si>
  <si>
    <t xml:space="preserve">Personas </t>
  </si>
  <si>
    <t xml:space="preserve">Recursos Presupuesto Fodesaf </t>
  </si>
  <si>
    <t xml:space="preserve">Capital Semilla </t>
  </si>
  <si>
    <t xml:space="preserve">Recursos de Recuperaciones del Fideicomiso </t>
  </si>
  <si>
    <t xml:space="preserve">Crédito </t>
  </si>
  <si>
    <t xml:space="preserve">Total Fodesaf </t>
  </si>
  <si>
    <t xml:space="preserve">Total Fideicomiso </t>
  </si>
  <si>
    <t>Total Fodesaf</t>
  </si>
  <si>
    <t>Informe I trimestre: Martes 25 de abril de 2023</t>
  </si>
  <si>
    <t>Programa Nacional de Apoyo a Micro y Pequeña Empresa (Pronamype)</t>
  </si>
  <si>
    <t>Ministerio de Trabajo y Seguridad Social (MTSS)</t>
  </si>
  <si>
    <t>PRONAMYPE</t>
  </si>
  <si>
    <r>
      <t xml:space="preserve">Observaciones: 
</t>
    </r>
    <r>
      <rPr>
        <sz val="11"/>
        <color theme="1"/>
        <rFont val="Palatino Linotype"/>
        <family val="1"/>
      </rPr>
      <t>1- De momento no se han utilizado los recursos de FODESAF, por cuanto se están realizando varios ajustes normativos, y de procedimientos orientados a la mejora del producto que está previsto financiar (en el ordinario),con estos recursos, a saber: Capital Semilla. Igualmente se está en el proceso de solicitud de transferencias de los recursos, en coordinación con el Dpto. Financiero del MTSS.</t>
    </r>
  </si>
  <si>
    <r>
      <t xml:space="preserve">Fuente: </t>
    </r>
    <r>
      <rPr>
        <sz val="9"/>
        <rFont val="Palatino Linotype"/>
        <family val="1"/>
      </rPr>
      <t>Fiduciario / UF- 0178-2023 (Enero 23) / UF- 0288- 2023 (Febrero 23) / UF-403-2023, (Marzo 2023 ) - Pronamype UTA.</t>
    </r>
  </si>
  <si>
    <r>
      <t xml:space="preserve">Observaciones: 
</t>
    </r>
    <r>
      <rPr>
        <sz val="11"/>
        <color theme="1"/>
        <rFont val="Palatino Linotype"/>
        <family val="1"/>
      </rPr>
      <t>1- En consonancia con la observación del punto anterior, lo ejecutado corresponde únicamente al producto de crédito, para el cual se han utilizando recursos de la partida de recuperación de créditos del Fideicomiso.</t>
    </r>
  </si>
  <si>
    <t>x</t>
  </si>
  <si>
    <r>
      <t xml:space="preserve">Observaciones: 
</t>
    </r>
    <r>
      <rPr>
        <sz val="11"/>
        <color theme="1"/>
        <rFont val="Palatino Linotype"/>
        <family val="1"/>
      </rPr>
      <t>La obligación de aplicar la normativa del SINIRUBE, está siendo cumplida por el Fideicomiso PRONAMYPE, desde junio del 2020, de manera oficial.</t>
    </r>
  </si>
  <si>
    <r>
      <t xml:space="preserve">Observaciones: 
</t>
    </r>
    <r>
      <rPr>
        <sz val="11"/>
        <color theme="1"/>
        <rFont val="Palatino Linotype"/>
        <family val="1"/>
      </rPr>
      <t>1- La justificación del porqué el Fideicomiso PRONAMYPE, no está usando el SIBINET, se oficializó mediante oficio DESS-OF- 48- 2023, remitido a la DESAF.</t>
    </r>
  </si>
  <si>
    <t>Mario Durán Fernández</t>
  </si>
  <si>
    <t>Director Ejecutivo del Fideicomiso</t>
  </si>
  <si>
    <t>Dirección de Economía Social Solidaria</t>
  </si>
  <si>
    <t>DESS-PROMS-OF- 94- 2022</t>
  </si>
  <si>
    <t>MTSS-DESAF-OF- 50-2023.</t>
  </si>
  <si>
    <r>
      <t xml:space="preserve">Observaciones: 
</t>
    </r>
    <r>
      <rPr>
        <sz val="11"/>
        <color theme="1"/>
        <rFont val="Palatino Linotype"/>
        <family val="1"/>
      </rPr>
      <t>1- De momento no se ha gestionado extraordinarios, ni modificaciones.</t>
    </r>
  </si>
  <si>
    <r>
      <t xml:space="preserve">Fuente: </t>
    </r>
    <r>
      <rPr>
        <sz val="9"/>
        <rFont val="Palatino Linotype"/>
        <family val="1"/>
      </rPr>
      <t>Sistema Documental MTSS, Dirección Economía Social Solidaria, / Depto. PRONAMYPE.</t>
    </r>
  </si>
  <si>
    <r>
      <t xml:space="preserve">Observaciones: 
</t>
    </r>
    <r>
      <rPr>
        <sz val="11"/>
        <color theme="1"/>
        <rFont val="Palatino Linotype"/>
        <family val="1"/>
      </rPr>
      <t>1- Durante este primer trimestre 2023, no se han utilizando los recursos de la DESAF programados, dado que tanto la ejecución del producto (capital semilla), como la solicitud de transferencia, están en proceso.</t>
    </r>
  </si>
  <si>
    <t>I Trimestre 2023</t>
  </si>
  <si>
    <t>II Trimestre 2023</t>
  </si>
  <si>
    <t>Nombre de la partida</t>
  </si>
  <si>
    <t xml:space="preserve">INGRESOS EFECTIVOS RECIBIDOS </t>
  </si>
  <si>
    <t>FIDEICOMISO PRONAMYPE</t>
  </si>
  <si>
    <t>II TRIMESTRE 2023</t>
  </si>
  <si>
    <t>MES</t>
  </si>
  <si>
    <t>MONTO</t>
  </si>
  <si>
    <t>PRESUPUESTADO</t>
  </si>
  <si>
    <t>Desaf 2023</t>
  </si>
  <si>
    <t xml:space="preserve">MTSS-DESAF-OF- 50-2023.  </t>
  </si>
  <si>
    <t>Desaf extraordinaria</t>
  </si>
  <si>
    <t>TOTAL</t>
  </si>
  <si>
    <t>INFORMACIÓN CONSOLIDADA</t>
  </si>
  <si>
    <t xml:space="preserve">MES </t>
  </si>
  <si>
    <t>INGRESOS DESAF</t>
  </si>
  <si>
    <t>DESEMBOLSADO</t>
  </si>
  <si>
    <t xml:space="preserve">PROYECTO </t>
  </si>
  <si>
    <t xml:space="preserve">ABRIL </t>
  </si>
  <si>
    <t>CIMARRONA</t>
  </si>
  <si>
    <t xml:space="preserve">MAYO </t>
  </si>
  <si>
    <t xml:space="preserve">JUNIO </t>
  </si>
  <si>
    <t>JULIO</t>
  </si>
  <si>
    <t>Hidroponico</t>
  </si>
  <si>
    <t xml:space="preserve">sol y sombra </t>
  </si>
  <si>
    <t>AGOSTO</t>
  </si>
  <si>
    <t>SEPTIEMBRE</t>
  </si>
  <si>
    <t>OCTUBRE</t>
  </si>
  <si>
    <t>NOVIEMBRE</t>
  </si>
  <si>
    <t>DICIEMBRE</t>
  </si>
  <si>
    <t>TOTALES</t>
  </si>
  <si>
    <t xml:space="preserve">SALDO </t>
  </si>
  <si>
    <t>DATOS QUE SE ENTREGAN A STEFANY, caja única de ingresos y salidas.</t>
  </si>
  <si>
    <t>I TRIMESTRE 2023</t>
  </si>
  <si>
    <t>UF-0503-2023</t>
  </si>
  <si>
    <t>UF-0654-2023</t>
  </si>
  <si>
    <t>7 de junio del 2023</t>
  </si>
  <si>
    <t>Fuente: Fiduciario / UF- 0178-2023 (Enero 23) / UF- 0288- 2023 (Febrero 23) /  UF-403-2023, (Marzo 2023 ) - Pronamype UTA.</t>
  </si>
  <si>
    <r>
      <t xml:space="preserve">Fuente: </t>
    </r>
    <r>
      <rPr>
        <sz val="9"/>
        <rFont val="Palatino Linotype"/>
        <family val="1"/>
      </rPr>
      <t>S</t>
    </r>
    <r>
      <rPr>
        <sz val="8"/>
        <rFont val="Palatino Linotype"/>
        <family val="1"/>
      </rPr>
      <t>istema Documental MTSS, Dirección  Economía Social  Solidaria, / Depto. PRONAMYPE.</t>
    </r>
  </si>
  <si>
    <t>X</t>
  </si>
  <si>
    <r>
      <t xml:space="preserve">Fuente: </t>
    </r>
    <r>
      <rPr>
        <sz val="9"/>
        <rFont val="Palatino Linotype"/>
        <family val="1"/>
      </rPr>
      <t>Fiduciario / UF- 0503-2023 (Marzo 23) / UF- 0654- 2023 (Junio 23) / UF-0805-2023, (Julio 2023 ) - Pronamype UTA.</t>
    </r>
  </si>
  <si>
    <t>Fuente: Fiduciario / UF- 0503-2023 (Marzo 23) / UF- 0654- 2023 (Junio 23) / UF-0805-2023, (Julio 2023 ) - Pronamype UTA.</t>
  </si>
  <si>
    <t>Fuente: Sistema Documental MTSS, Dirección  Economía Social  Solidaria, / Depto. PRONAMYPE.</t>
  </si>
  <si>
    <t>Gastos financiados con recursos de vigencias anteriores N/A</t>
  </si>
  <si>
    <t xml:space="preserve">Ingresos de vigencias anteriores </t>
  </si>
  <si>
    <t>EN JUNIO INGRESARON</t>
  </si>
  <si>
    <t>CODIGO PRESUPUESTARIO</t>
  </si>
  <si>
    <t>1-4-1-1-00-00-0-0-000</t>
  </si>
  <si>
    <t>Transferancia Corrientes del Gobierno Central</t>
  </si>
  <si>
    <t>NOMBRE DE LA PARTIDA</t>
  </si>
  <si>
    <t>INGRESOS</t>
  </si>
  <si>
    <t>GASTOS</t>
  </si>
  <si>
    <t>Otras Transferencia a personas</t>
  </si>
  <si>
    <t>6-02-99</t>
  </si>
  <si>
    <t>MOVIEMIENTOS EN CAJA UNICA DEL ESTADO DE ENERO A JULIO</t>
  </si>
  <si>
    <t>CREDITO</t>
  </si>
  <si>
    <t>CAPITAL SEMILLA</t>
  </si>
  <si>
    <t xml:space="preserve">PRESUPUESTO EXTRAORDINARIO EN EL MES DE JUNIO </t>
  </si>
  <si>
    <t>EN JULIO SE ENVIO LOS OFICIOS DEL MINISTRO PARA LA APROBACIÓN</t>
  </si>
  <si>
    <t>NO SE TOMARAN EN CUENTA EN JUNIO DEBIDO A QUE FALTA LA APROBACION DEL MINISTRO</t>
  </si>
  <si>
    <t>ESTADO CUENTA</t>
  </si>
  <si>
    <t>TABLA8</t>
  </si>
  <si>
    <t>ESTADO DE CAJA UNICA</t>
  </si>
  <si>
    <t>SOBRANTE DEL AÑO 2022 Y SE PRESUPUESTO  EN EL MES DE JUNIO PERO SERA REFLEJADO EN JULIO DEBIDO A LA APROBACION DEL MINISTRO</t>
  </si>
  <si>
    <t>I Semestre 2023</t>
  </si>
  <si>
    <t>Beneficiarios efectivos por producto financiados por el Fodesaf y Fideicomiso 02-99- PRONAMYPE</t>
  </si>
  <si>
    <t>Gasto efectivo por producto financiado por Fodesaf y Fideicomoso 02-99 RONAMYPE</t>
  </si>
  <si>
    <t>FIDEICOMISO PRONAMYPE, POR CONCEPTO DE RECUPERACIONES</t>
  </si>
  <si>
    <t>Mario Durán Férnández</t>
  </si>
  <si>
    <t>Director Ejecutivo del Fidiecomiso</t>
  </si>
  <si>
    <t xml:space="preserve"> Direccion Economía Social Solidaria- PRONAMYPE</t>
  </si>
  <si>
    <t>III Trimestre 2023</t>
  </si>
  <si>
    <t>III TRIMESTRE 2023</t>
  </si>
  <si>
    <t>Agosto</t>
  </si>
  <si>
    <t>Stiembre</t>
  </si>
  <si>
    <r>
      <t xml:space="preserve">Fuente: </t>
    </r>
    <r>
      <rPr>
        <sz val="8"/>
        <rFont val="Palatino Linotype"/>
        <family val="1"/>
      </rPr>
      <t xml:space="preserve"> Dirección  Economía Social  Solidaria, / Depto. PRONAMYPE.</t>
    </r>
  </si>
  <si>
    <r>
      <t xml:space="preserve">Fuente: </t>
    </r>
    <r>
      <rPr>
        <sz val="9"/>
        <rFont val="Palatino Linotype"/>
        <family val="1"/>
      </rPr>
      <t>Fiduciario / UF- 0960-2023 (Agosto 23) / UF- 1092- 2023 (Setiembre 23) / UF-1246-2023, (Octubre 2023 ) - Pronamype UTA.</t>
    </r>
  </si>
  <si>
    <t>Fuente: Fiduciario / UF- 0960-2023 (Agosto 23) / UF- 1092- 2023 (Setiembre 23) / UF-1246-2023, (Octubre 2023 ) - Pronamype UTA.</t>
  </si>
  <si>
    <t>III Trimestre Acumulado 2023</t>
  </si>
  <si>
    <t>Fuente:  Dirección  Economía Social  Solidaria, / Depto. PRONAMYPE.</t>
  </si>
  <si>
    <t>9 de noviembre del 2023</t>
  </si>
  <si>
    <t>UF-1396-2023</t>
  </si>
  <si>
    <t>IV Trimestre 2023</t>
  </si>
  <si>
    <t>Fuente: Dirección  Economía Social  Solidaria, / Depto. PRONAMYPE.</t>
  </si>
  <si>
    <t>Fuente:Sistema Documental MTSS, Dirección  Economía Social  Solidaria, / Depto. PRONAMYPE.</t>
  </si>
  <si>
    <t>Fuente:  Sistema Documental MTSS, Dirección  Economía Social  Solidaria, / Depto. PRONAMYPE.</t>
  </si>
  <si>
    <t>Direccion Economía Social Solidaria- PRONAMYPE</t>
  </si>
  <si>
    <t>IV TRIMESTRE 2023</t>
  </si>
  <si>
    <t>4 de enero del 2024 UF-16-2024</t>
  </si>
  <si>
    <t>Fuente: Fiduciario / UF- 1396-2023 (Octubre 23) / UF- 1569- 2023 (Noviembre 23) / UF-16-2024, (Diciembre 2023 ) - Pronamype UTA.</t>
  </si>
  <si>
    <t>Anual 2023</t>
  </si>
  <si>
    <t>*Acuedo 3 del Comité Especial. Sesión ordinaria 19 del 08/11/2023.</t>
  </si>
  <si>
    <t>Asignación superávit 2022.</t>
  </si>
  <si>
    <t>Transferencias corrientes del Gobierno Central</t>
  </si>
  <si>
    <t>4-01-00</t>
  </si>
  <si>
    <t>PRESTAMOS</t>
  </si>
  <si>
    <t>Otras transferencias a personas</t>
  </si>
  <si>
    <t>Superávit Específico</t>
  </si>
  <si>
    <t>3-3-2-0-00-00-0-0-000</t>
  </si>
  <si>
    <t>* Acuerdo 2 del Comité Especial. Sesión Ordinaria 9-2023, celebrada 15/06/2023.</t>
  </si>
  <si>
    <r>
      <t xml:space="preserve">Observaciones: 
</t>
    </r>
    <r>
      <rPr>
        <sz val="11"/>
        <color theme="1"/>
        <rFont val="Palatino Linotype"/>
        <family val="1"/>
      </rPr>
      <t>En el caso de agregar modificaciones a la Tabla 5 se debe indicar "0" en la columna "monto".
En este espacio se ofrece para brindar observaciones y/o justificaciones realcionadas con el presupuesto modificado.</t>
    </r>
    <r>
      <rPr>
        <b/>
        <sz val="11"/>
        <color theme="1"/>
        <rFont val="Palatino Linotype"/>
        <family val="1"/>
      </rPr>
      <t xml:space="preserve">
*El programa se ejecuta mediante un Fideicomiso, que posee un presupuesto propio, que según última resolución de la Contraloría General de la República no debe ser aprobado por ellos (DFOE-GOB-0466 del 09/12/2022).
En cuanto al presupuesto extraordinario 2-2023, el ingreso se sustenta según las siguientes publicaciones en la gaceta:
1- Publicación en el Alcance N°192 a la Gaceta N° 182 Decreto Ejecutivo 44223-H del 04 de octubre de 2023; donde se inyectan ¢100.000.000 (cien millones de colones) para el Fideicomiso PRONAMYPE.
2- Publicación en el Alcance N° 202. Decreto Ejecutivo 44223-H del 01 de noviembre del 2023, donde se trasfieren ¢ 200 713 063,78. Oficio Ministro: MTSS-DMT-
OF-1255-2023 del 07 de agosto del 2023.</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</si>
</sst>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0_-;\-* #,##0_-;_-* &quot;-&quot;_-;_-@_-"/>
    <numFmt numFmtId="164" formatCode="_(* #,##0.00_);_(* \(#,##0.00\);_(* &quot;-&quot;??_);_(@_)"/>
    <numFmt numFmtId="165" formatCode="_(* #,##0_);_(* \(#,##0\);_(* &quot;-&quot;??_);_(@_)"/>
    <numFmt numFmtId="166" formatCode="&quot;₡&quot;#,##0.00"/>
  </numFmts>
  <fonts count="40" x14ac:knownFonts="1">
    <font>
      <sz val="11"/>
      <color theme="1"/>
      <name val="Calibri"/>
      <family val="2"/>
      <scheme val="minor"/>
    </font>
    <font>
      <sz val="11"/>
      <color theme="1"/>
      <name val="Calibri"/>
      <family val="2"/>
      <scheme val="minor"/>
    </font>
    <font>
      <sz val="11"/>
      <color theme="1"/>
      <name val="Palatino Linotype"/>
      <family val="1"/>
    </font>
    <font>
      <b/>
      <sz val="12"/>
      <color theme="1"/>
      <name val="Palatino Linotype"/>
      <family val="1"/>
    </font>
    <font>
      <b/>
      <sz val="11"/>
      <color theme="0"/>
      <name val="Palatino Linotype"/>
      <family val="1"/>
    </font>
    <font>
      <b/>
      <sz val="11"/>
      <color theme="1"/>
      <name val="Palatino Linotype"/>
      <family val="1"/>
    </font>
    <font>
      <b/>
      <sz val="11"/>
      <name val="Palatino Linotype"/>
      <family val="1"/>
    </font>
    <font>
      <b/>
      <sz val="14"/>
      <color theme="1"/>
      <name val="Palatino Linotype"/>
      <family val="1"/>
    </font>
    <font>
      <b/>
      <sz val="12"/>
      <color theme="0"/>
      <name val="Palatino Linotype"/>
      <family val="1"/>
    </font>
    <font>
      <sz val="8"/>
      <name val="Calibri"/>
      <family val="2"/>
      <scheme val="minor"/>
    </font>
    <font>
      <b/>
      <sz val="10"/>
      <color theme="0"/>
      <name val="Palatino Linotype"/>
      <family val="1"/>
    </font>
    <font>
      <b/>
      <sz val="10"/>
      <name val="Palatino Linotype"/>
      <family val="1"/>
    </font>
    <font>
      <sz val="10"/>
      <color theme="1"/>
      <name val="Palatino Linotype"/>
      <family val="1"/>
    </font>
    <font>
      <sz val="10"/>
      <name val="Palatino Linotype"/>
      <family val="1"/>
    </font>
    <font>
      <b/>
      <sz val="9"/>
      <name val="Palatino Linotype"/>
      <family val="1"/>
    </font>
    <font>
      <sz val="9"/>
      <name val="Palatino Linotype"/>
      <family val="1"/>
    </font>
    <font>
      <sz val="10"/>
      <color rgb="FF000000"/>
      <name val="Palatino Linotype"/>
      <family val="1"/>
    </font>
    <font>
      <b/>
      <sz val="8"/>
      <color theme="0"/>
      <name val="Palatino Linotype"/>
      <family val="1"/>
    </font>
    <font>
      <b/>
      <vertAlign val="superscript"/>
      <sz val="10"/>
      <name val="Palatino Linotype"/>
      <family val="1"/>
    </font>
    <font>
      <b/>
      <sz val="10"/>
      <color theme="1"/>
      <name val="Palatino Linotype"/>
      <family val="1"/>
    </font>
    <font>
      <sz val="9"/>
      <color theme="1"/>
      <name val="Palatino Linotype"/>
      <family val="1"/>
    </font>
    <font>
      <b/>
      <sz val="14"/>
      <color theme="0"/>
      <name val="Palatino Linotype"/>
      <family val="1"/>
    </font>
    <font>
      <sz val="11"/>
      <name val="Palatino Linotype"/>
      <family val="1"/>
    </font>
    <font>
      <sz val="11"/>
      <color theme="5" tint="-0.499984740745262"/>
      <name val="Palatino Linotype"/>
      <family val="1"/>
    </font>
    <font>
      <sz val="11"/>
      <color rgb="FFFF0000"/>
      <name val="Palatino Linotype"/>
      <family val="1"/>
    </font>
    <font>
      <i/>
      <sz val="11"/>
      <color theme="1"/>
      <name val="Palatino Linotype"/>
      <family val="1"/>
    </font>
    <font>
      <b/>
      <sz val="14"/>
      <color rgb="FF002060"/>
      <name val="Palatino Linotype"/>
      <family val="1"/>
    </font>
    <font>
      <b/>
      <sz val="12"/>
      <name val="Palatino Linotype"/>
      <family val="1"/>
    </font>
    <font>
      <u/>
      <sz val="11"/>
      <color theme="10"/>
      <name val="Calibri"/>
      <family val="2"/>
      <scheme val="minor"/>
    </font>
    <font>
      <u/>
      <sz val="11"/>
      <color theme="10"/>
      <name val="Palatino Linotype"/>
      <family val="1"/>
    </font>
    <font>
      <sz val="12"/>
      <color theme="1"/>
      <name val="Palatino Linotype"/>
      <family val="1"/>
    </font>
    <font>
      <sz val="9"/>
      <color indexed="81"/>
      <name val="Tahoma"/>
      <family val="2"/>
    </font>
    <font>
      <sz val="12"/>
      <color rgb="FF002060"/>
      <name val="Palatino Linotype"/>
      <family val="1"/>
    </font>
    <font>
      <b/>
      <sz val="12"/>
      <color rgb="FF002060"/>
      <name val="Palatino Linotype"/>
      <family val="1"/>
    </font>
    <font>
      <sz val="12"/>
      <name val="Palatino Linotype"/>
      <family val="1"/>
    </font>
    <font>
      <sz val="8"/>
      <name val="Palatino Linotype"/>
      <family val="1"/>
    </font>
    <font>
      <sz val="8"/>
      <color theme="1"/>
      <name val="Palatino Linotype"/>
      <family val="1"/>
    </font>
    <font>
      <sz val="8"/>
      <color theme="0"/>
      <name val="Palatino Linotype"/>
      <family val="1"/>
    </font>
    <font>
      <b/>
      <sz val="11"/>
      <color theme="1"/>
      <name val="Calibri"/>
      <family val="2"/>
      <scheme val="minor"/>
    </font>
    <font>
      <sz val="10"/>
      <color rgb="FFFF0000"/>
      <name val="Palatino Linotype"/>
      <family val="1"/>
    </font>
  </fonts>
  <fills count="10">
    <fill>
      <patternFill patternType="none"/>
    </fill>
    <fill>
      <patternFill patternType="gray125"/>
    </fill>
    <fill>
      <patternFill patternType="solid">
        <fgColor theme="4" tint="-0.499984740745262"/>
        <bgColor indexed="64"/>
      </patternFill>
    </fill>
    <fill>
      <patternFill patternType="solid">
        <fgColor rgb="FF00206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theme="0" tint="-4.9989318521683403E-2"/>
        <bgColor indexed="64"/>
      </patternFill>
    </fill>
    <fill>
      <patternFill patternType="solid">
        <fgColor rgb="FFFFFF00"/>
        <bgColor indexed="64"/>
      </patternFill>
    </fill>
  </fills>
  <borders count="62">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theme="0"/>
      </top>
      <bottom/>
      <diagonal/>
    </border>
    <border>
      <left style="thin">
        <color indexed="64"/>
      </left>
      <right/>
      <top style="thin">
        <color indexed="64"/>
      </top>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style="thin">
        <color theme="0"/>
      </right>
      <top/>
      <bottom/>
      <diagonal/>
    </border>
    <border>
      <left style="thin">
        <color theme="0"/>
      </left>
      <right style="thin">
        <color theme="0"/>
      </right>
      <top/>
      <bottom/>
      <diagonal/>
    </border>
    <border>
      <left style="thin">
        <color theme="0"/>
      </left>
      <right style="thin">
        <color theme="0"/>
      </right>
      <top/>
      <bottom style="thin">
        <color theme="0"/>
      </bottom>
      <diagonal/>
    </border>
    <border>
      <left/>
      <right/>
      <top style="thin">
        <color indexed="64"/>
      </top>
      <bottom/>
      <diagonal/>
    </border>
    <border>
      <left/>
      <right/>
      <top style="thin">
        <color indexed="64"/>
      </top>
      <bottom style="thin">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
      <left style="hair">
        <color theme="0"/>
      </left>
      <right style="hair">
        <color theme="0"/>
      </right>
      <top style="hair">
        <color theme="0"/>
      </top>
      <bottom style="hair">
        <color theme="0"/>
      </bottom>
      <diagonal/>
    </border>
    <border>
      <left style="hair">
        <color indexed="64"/>
      </left>
      <right style="hair">
        <color indexed="64"/>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top style="hair">
        <color indexed="64"/>
      </top>
      <bottom/>
      <diagonal/>
    </border>
    <border>
      <left/>
      <right style="thin">
        <color indexed="64"/>
      </right>
      <top style="thin">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thin">
        <color indexed="64"/>
      </left>
      <right/>
      <top style="thin">
        <color indexed="64"/>
      </top>
      <bottom style="thin">
        <color theme="0"/>
      </bottom>
      <diagonal/>
    </border>
    <border>
      <left style="thin">
        <color indexed="64"/>
      </left>
      <right/>
      <top style="thin">
        <color theme="0"/>
      </top>
      <bottom style="thin">
        <color theme="0"/>
      </bottom>
      <diagonal/>
    </border>
    <border>
      <left style="thin">
        <color indexed="64"/>
      </left>
      <right/>
      <top style="thin">
        <color theme="0"/>
      </top>
      <bottom style="thin">
        <color indexed="64"/>
      </bottom>
      <diagonal/>
    </border>
    <border>
      <left style="thin">
        <color theme="1"/>
      </left>
      <right style="thin">
        <color theme="1"/>
      </right>
      <top style="thin">
        <color theme="1"/>
      </top>
      <bottom style="thin">
        <color theme="0"/>
      </bottom>
      <diagonal/>
    </border>
    <border>
      <left style="thin">
        <color theme="1"/>
      </left>
      <right style="thin">
        <color theme="1"/>
      </right>
      <top style="thin">
        <color theme="0"/>
      </top>
      <bottom style="thin">
        <color theme="0"/>
      </bottom>
      <diagonal/>
    </border>
    <border>
      <left style="thin">
        <color theme="1"/>
      </left>
      <right style="thin">
        <color theme="1"/>
      </right>
      <top style="thin">
        <color theme="0"/>
      </top>
      <bottom style="thin">
        <color theme="1"/>
      </bottom>
      <diagonal/>
    </border>
    <border>
      <left style="thin">
        <color theme="1"/>
      </left>
      <right/>
      <top style="thin">
        <color theme="1"/>
      </top>
      <bottom style="thin">
        <color theme="0"/>
      </bottom>
      <diagonal/>
    </border>
    <border>
      <left style="thin">
        <color indexed="64"/>
      </left>
      <right/>
      <top style="thin">
        <color theme="1"/>
      </top>
      <bottom style="thin">
        <color indexed="64"/>
      </bottom>
      <diagonal/>
    </border>
    <border>
      <left/>
      <right style="thin">
        <color theme="1"/>
      </right>
      <top style="thin">
        <color theme="1"/>
      </top>
      <bottom style="thin">
        <color indexed="64"/>
      </bottom>
      <diagonal/>
    </border>
    <border>
      <left style="thin">
        <color theme="1"/>
      </left>
      <right/>
      <top style="thin">
        <color theme="0"/>
      </top>
      <bottom style="thin">
        <color theme="0"/>
      </bottom>
      <diagonal/>
    </border>
    <border>
      <left/>
      <right style="thin">
        <color theme="1"/>
      </right>
      <top style="thin">
        <color indexed="64"/>
      </top>
      <bottom style="thin">
        <color indexed="64"/>
      </bottom>
      <diagonal/>
    </border>
    <border>
      <left style="thin">
        <color theme="1"/>
      </left>
      <right/>
      <top style="thin">
        <color theme="0"/>
      </top>
      <bottom style="thin">
        <color theme="1"/>
      </bottom>
      <diagonal/>
    </border>
    <border>
      <left style="thin">
        <color indexed="64"/>
      </left>
      <right/>
      <top style="thin">
        <color indexed="64"/>
      </top>
      <bottom style="thin">
        <color theme="1"/>
      </bottom>
      <diagonal/>
    </border>
    <border>
      <left/>
      <right style="thin">
        <color theme="1"/>
      </right>
      <top style="thin">
        <color indexed="64"/>
      </top>
      <bottom style="thin">
        <color theme="1"/>
      </bottom>
      <diagonal/>
    </border>
    <border>
      <left style="thin">
        <color theme="1"/>
      </left>
      <right/>
      <top/>
      <bottom/>
      <diagonal/>
    </border>
    <border>
      <left style="thin">
        <color theme="1"/>
      </left>
      <right/>
      <top style="thin">
        <color theme="1"/>
      </top>
      <bottom/>
      <diagonal/>
    </border>
    <border>
      <left/>
      <right style="thin">
        <color theme="1"/>
      </right>
      <top style="thin">
        <color theme="1"/>
      </top>
      <bottom/>
      <diagonal/>
    </border>
    <border>
      <left/>
      <right style="thin">
        <color theme="1"/>
      </right>
      <top/>
      <bottom/>
      <diagonal/>
    </border>
    <border>
      <left style="thin">
        <color theme="1"/>
      </left>
      <right/>
      <top/>
      <bottom style="thin">
        <color theme="1"/>
      </bottom>
      <diagonal/>
    </border>
    <border>
      <left/>
      <right style="thin">
        <color theme="1"/>
      </right>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right/>
      <top/>
      <bottom style="thin">
        <color theme="1"/>
      </bottom>
      <diagonal/>
    </border>
    <border>
      <left/>
      <right/>
      <top style="thin">
        <color theme="1"/>
      </top>
      <bottom/>
      <diagonal/>
    </border>
    <border>
      <left style="thin">
        <color theme="1"/>
      </left>
      <right/>
      <top style="thin">
        <color indexed="64"/>
      </top>
      <bottom style="thin">
        <color indexed="64"/>
      </bottom>
      <diagonal/>
    </border>
    <border>
      <left style="thin">
        <color theme="0"/>
      </left>
      <right/>
      <top/>
      <bottom/>
      <diagonal/>
    </border>
    <border>
      <left style="thin">
        <color theme="0"/>
      </left>
      <right/>
      <top style="thin">
        <color theme="0"/>
      </top>
      <bottom style="thin">
        <color indexed="64"/>
      </bottom>
      <diagonal/>
    </border>
    <border>
      <left/>
      <right style="thin">
        <color theme="0"/>
      </right>
      <top style="thin">
        <color theme="0"/>
      </top>
      <bottom/>
      <diagonal/>
    </border>
    <border>
      <left style="thin">
        <color theme="0"/>
      </left>
      <right style="thin">
        <color theme="0"/>
      </right>
      <top style="thin">
        <color theme="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5">
    <xf numFmtId="0" fontId="0" fillId="0" borderId="0"/>
    <xf numFmtId="164" fontId="1" fillId="0" borderId="0" applyFont="0" applyFill="0" applyBorder="0" applyAlignment="0" applyProtection="0"/>
    <xf numFmtId="0" fontId="1" fillId="0" borderId="0" applyFont="0" applyFill="0" applyBorder="0" applyAlignment="0" applyProtection="0"/>
    <xf numFmtId="164" fontId="1" fillId="0" borderId="0" applyFont="0" applyFill="0" applyBorder="0" applyAlignment="0" applyProtection="0"/>
    <xf numFmtId="0" fontId="28" fillId="0" borderId="0" applyNumberFormat="0" applyFill="0" applyBorder="0" applyAlignment="0" applyProtection="0"/>
  </cellStyleXfs>
  <cellXfs count="273">
    <xf numFmtId="0" fontId="0" fillId="0" borderId="0" xfId="0"/>
    <xf numFmtId="0" fontId="2" fillId="0" borderId="0" xfId="0" applyFont="1"/>
    <xf numFmtId="0" fontId="4" fillId="3" borderId="12" xfId="0" applyFont="1" applyFill="1" applyBorder="1" applyAlignment="1">
      <alignment horizontal="left" vertical="center" wrapText="1"/>
    </xf>
    <xf numFmtId="0" fontId="5" fillId="0" borderId="0" xfId="0" applyFont="1" applyAlignment="1">
      <alignment vertical="center" wrapText="1"/>
    </xf>
    <xf numFmtId="165" fontId="6" fillId="0" borderId="9" xfId="1" applyNumberFormat="1" applyFont="1" applyFill="1" applyBorder="1" applyAlignment="1">
      <alignment horizontal="left" vertical="center" wrapText="1"/>
    </xf>
    <xf numFmtId="165" fontId="6" fillId="0" borderId="0" xfId="1" applyNumberFormat="1" applyFont="1" applyFill="1" applyBorder="1" applyAlignment="1">
      <alignment horizontal="center" wrapText="1"/>
    </xf>
    <xf numFmtId="165" fontId="6" fillId="0" borderId="0" xfId="1" applyNumberFormat="1" applyFont="1" applyFill="1" applyBorder="1" applyAlignment="1">
      <alignment horizontal="left" vertical="center" wrapText="1"/>
    </xf>
    <xf numFmtId="165" fontId="4" fillId="2" borderId="14" xfId="1" applyNumberFormat="1" applyFont="1" applyFill="1" applyBorder="1" applyAlignment="1">
      <alignment horizontal="center" vertical="center" wrapText="1"/>
    </xf>
    <xf numFmtId="165" fontId="8" fillId="5" borderId="0" xfId="1" applyNumberFormat="1" applyFont="1" applyFill="1" applyBorder="1" applyAlignment="1">
      <alignment horizontal="center" vertical="center" wrapText="1"/>
    </xf>
    <xf numFmtId="165" fontId="10" fillId="2" borderId="14" xfId="1" applyNumberFormat="1" applyFont="1" applyFill="1" applyBorder="1" applyAlignment="1">
      <alignment horizontal="center" vertical="center" wrapText="1"/>
    </xf>
    <xf numFmtId="165" fontId="10" fillId="2" borderId="15" xfId="1" applyNumberFormat="1" applyFont="1" applyFill="1" applyBorder="1" applyAlignment="1">
      <alignment horizontal="center" vertical="center" wrapText="1"/>
    </xf>
    <xf numFmtId="165" fontId="11" fillId="4" borderId="0" xfId="1" applyNumberFormat="1" applyFont="1" applyFill="1" applyBorder="1" applyAlignment="1">
      <alignment horizontal="center" vertical="center" wrapText="1"/>
    </xf>
    <xf numFmtId="4" fontId="11" fillId="4" borderId="0" xfId="1" applyNumberFormat="1" applyFont="1" applyFill="1" applyBorder="1" applyAlignment="1">
      <alignment horizontal="right" vertical="center" wrapText="1"/>
    </xf>
    <xf numFmtId="165" fontId="11" fillId="0" borderId="0" xfId="1" applyNumberFormat="1" applyFont="1" applyFill="1" applyBorder="1" applyAlignment="1">
      <alignment horizontal="left" vertical="center" wrapText="1"/>
    </xf>
    <xf numFmtId="4" fontId="11" fillId="0" borderId="0" xfId="1" applyNumberFormat="1" applyFont="1" applyFill="1" applyBorder="1" applyAlignment="1">
      <alignment horizontal="right" vertical="center" wrapText="1"/>
    </xf>
    <xf numFmtId="4" fontId="12" fillId="0" borderId="0" xfId="1" applyNumberFormat="1" applyFont="1" applyFill="1" applyBorder="1" applyAlignment="1">
      <alignment horizontal="right" vertical="center" wrapText="1"/>
    </xf>
    <xf numFmtId="0" fontId="12" fillId="5" borderId="19" xfId="0" applyFont="1" applyFill="1" applyBorder="1" applyAlignment="1">
      <alignment horizontal="center" vertical="center"/>
    </xf>
    <xf numFmtId="0" fontId="12" fillId="5" borderId="18" xfId="0" applyFont="1" applyFill="1" applyBorder="1" applyAlignment="1">
      <alignment vertical="center"/>
    </xf>
    <xf numFmtId="0" fontId="12" fillId="5" borderId="20" xfId="0" applyFont="1" applyFill="1" applyBorder="1" applyAlignment="1">
      <alignment vertical="center"/>
    </xf>
    <xf numFmtId="0" fontId="12" fillId="5" borderId="1" xfId="0" applyFont="1" applyFill="1" applyBorder="1" applyAlignment="1">
      <alignment vertical="center"/>
    </xf>
    <xf numFmtId="0" fontId="12" fillId="5" borderId="22" xfId="0" applyFont="1" applyFill="1" applyBorder="1" applyAlignment="1">
      <alignment horizontal="center" vertical="center"/>
    </xf>
    <xf numFmtId="165" fontId="4" fillId="2" borderId="21" xfId="1" applyNumberFormat="1" applyFont="1" applyFill="1" applyBorder="1" applyAlignment="1">
      <alignment horizontal="center" vertical="center" wrapText="1"/>
    </xf>
    <xf numFmtId="165" fontId="10" fillId="2" borderId="21" xfId="1" applyNumberFormat="1" applyFont="1" applyFill="1" applyBorder="1" applyAlignment="1">
      <alignment horizontal="center" vertical="center" wrapText="1"/>
    </xf>
    <xf numFmtId="165" fontId="10" fillId="5" borderId="0" xfId="1" applyNumberFormat="1" applyFont="1" applyFill="1" applyBorder="1" applyAlignment="1">
      <alignment horizontal="center" vertical="center" wrapText="1"/>
    </xf>
    <xf numFmtId="165" fontId="13" fillId="5" borderId="0" xfId="1" applyNumberFormat="1" applyFont="1" applyFill="1" applyBorder="1" applyAlignment="1">
      <alignment horizontal="center" vertical="center" wrapText="1"/>
    </xf>
    <xf numFmtId="165" fontId="13" fillId="5" borderId="0" xfId="1" applyNumberFormat="1" applyFont="1" applyFill="1" applyBorder="1" applyAlignment="1">
      <alignment horizontal="left" vertical="center" wrapText="1"/>
    </xf>
    <xf numFmtId="4" fontId="13" fillId="5" borderId="0" xfId="1" applyNumberFormat="1" applyFont="1" applyFill="1" applyBorder="1" applyAlignment="1">
      <alignment horizontal="right" vertical="center" wrapText="1"/>
    </xf>
    <xf numFmtId="165" fontId="13" fillId="5" borderId="1" xfId="1" applyNumberFormat="1" applyFont="1" applyFill="1" applyBorder="1" applyAlignment="1">
      <alignment horizontal="left" vertical="center" wrapText="1"/>
    </xf>
    <xf numFmtId="0" fontId="4" fillId="3" borderId="29" xfId="0" applyFont="1" applyFill="1" applyBorder="1" applyAlignment="1">
      <alignment horizontal="left" vertical="center" wrapText="1"/>
    </xf>
    <xf numFmtId="0" fontId="4" fillId="3" borderId="30" xfId="0" applyFont="1" applyFill="1" applyBorder="1" applyAlignment="1">
      <alignment horizontal="left" vertical="center" wrapText="1"/>
    </xf>
    <xf numFmtId="0" fontId="4" fillId="3" borderId="31" xfId="0" applyFont="1" applyFill="1" applyBorder="1" applyAlignment="1">
      <alignment horizontal="left" vertical="center" wrapText="1"/>
    </xf>
    <xf numFmtId="0" fontId="12" fillId="5" borderId="18" xfId="0" applyFont="1" applyFill="1" applyBorder="1" applyAlignment="1">
      <alignment horizontal="center" vertical="center"/>
    </xf>
    <xf numFmtId="0" fontId="12" fillId="5" borderId="27" xfId="0" applyFont="1" applyFill="1" applyBorder="1" applyAlignment="1">
      <alignment horizontal="center" vertical="center"/>
    </xf>
    <xf numFmtId="0" fontId="12" fillId="5" borderId="25" xfId="0" applyFont="1" applyFill="1" applyBorder="1" applyAlignment="1">
      <alignment horizontal="center" vertical="center"/>
    </xf>
    <xf numFmtId="164" fontId="13" fillId="5" borderId="0" xfId="1" applyFont="1" applyFill="1" applyBorder="1" applyAlignment="1">
      <alignment horizontal="right" vertical="center" wrapText="1"/>
    </xf>
    <xf numFmtId="2" fontId="13" fillId="5" borderId="0" xfId="1" applyNumberFormat="1" applyFont="1" applyFill="1" applyBorder="1" applyAlignment="1">
      <alignment horizontal="center" vertical="center" wrapText="1"/>
    </xf>
    <xf numFmtId="4" fontId="6" fillId="4" borderId="0" xfId="1" applyNumberFormat="1" applyFont="1" applyFill="1" applyBorder="1" applyAlignment="1">
      <alignment horizontal="right" vertical="center" wrapText="1"/>
    </xf>
    <xf numFmtId="0" fontId="2" fillId="0" borderId="0" xfId="0" applyFont="1" applyAlignment="1">
      <alignment vertical="center"/>
    </xf>
    <xf numFmtId="165" fontId="2" fillId="0" borderId="0" xfId="1" applyNumberFormat="1" applyFont="1" applyFill="1" applyAlignment="1">
      <alignment horizontal="left" vertical="center" wrapText="1"/>
    </xf>
    <xf numFmtId="165" fontId="2" fillId="0" borderId="0" xfId="1" applyNumberFormat="1" applyFont="1" applyFill="1" applyAlignment="1">
      <alignment horizontal="left" vertical="center"/>
    </xf>
    <xf numFmtId="165" fontId="2" fillId="0" borderId="0" xfId="1" applyNumberFormat="1" applyFont="1" applyFill="1" applyAlignment="1">
      <alignment vertical="center"/>
    </xf>
    <xf numFmtId="4" fontId="2" fillId="0" borderId="0" xfId="0" applyNumberFormat="1" applyFont="1" applyAlignment="1">
      <alignment vertical="center"/>
    </xf>
    <xf numFmtId="4" fontId="6" fillId="0" borderId="0" xfId="0" applyNumberFormat="1" applyFont="1" applyAlignment="1">
      <alignment vertical="center"/>
    </xf>
    <xf numFmtId="0" fontId="5" fillId="0" borderId="0" xfId="0" applyFont="1" applyAlignment="1">
      <alignment vertical="center"/>
    </xf>
    <xf numFmtId="0" fontId="19" fillId="0" borderId="24" xfId="0" applyFont="1" applyBorder="1" applyAlignment="1">
      <alignment vertical="center"/>
    </xf>
    <xf numFmtId="0" fontId="19" fillId="0" borderId="28" xfId="0" applyFont="1" applyBorder="1" applyAlignment="1">
      <alignment vertical="center"/>
    </xf>
    <xf numFmtId="0" fontId="2" fillId="0" borderId="16" xfId="0" applyFont="1" applyBorder="1" applyAlignment="1">
      <alignment vertical="center"/>
    </xf>
    <xf numFmtId="2" fontId="11" fillId="4" borderId="0" xfId="1" applyNumberFormat="1" applyFont="1" applyFill="1" applyBorder="1" applyAlignment="1">
      <alignment horizontal="center" vertical="center" wrapText="1"/>
    </xf>
    <xf numFmtId="0" fontId="12" fillId="0" borderId="1" xfId="0" applyFont="1" applyBorder="1" applyAlignment="1">
      <alignment vertical="center"/>
    </xf>
    <xf numFmtId="4" fontId="2" fillId="0" borderId="0" xfId="0" applyNumberFormat="1" applyFont="1" applyAlignment="1">
      <alignment horizontal="right" vertical="center"/>
    </xf>
    <xf numFmtId="0" fontId="12" fillId="4" borderId="0" xfId="0" applyFont="1" applyFill="1" applyAlignment="1">
      <alignment vertical="center"/>
    </xf>
    <xf numFmtId="0" fontId="12" fillId="0" borderId="0" xfId="0" applyFont="1" applyAlignment="1">
      <alignment vertical="center"/>
    </xf>
    <xf numFmtId="4" fontId="6" fillId="0" borderId="0" xfId="1" applyNumberFormat="1" applyFont="1" applyFill="1" applyBorder="1" applyAlignment="1">
      <alignment horizontal="right" vertical="center" wrapText="1"/>
    </xf>
    <xf numFmtId="4" fontId="11" fillId="6" borderId="0" xfId="1" applyNumberFormat="1" applyFont="1" applyFill="1" applyBorder="1" applyAlignment="1">
      <alignment horizontal="right" vertical="center" wrapText="1"/>
    </xf>
    <xf numFmtId="4" fontId="6" fillId="6" borderId="0" xfId="1" applyNumberFormat="1" applyFont="1" applyFill="1" applyBorder="1" applyAlignment="1">
      <alignment horizontal="right" vertical="center" wrapText="1"/>
    </xf>
    <xf numFmtId="165" fontId="12" fillId="0" borderId="0" xfId="1" applyNumberFormat="1" applyFont="1" applyFill="1" applyBorder="1" applyAlignment="1">
      <alignment horizontal="left" vertical="center" wrapText="1"/>
    </xf>
    <xf numFmtId="4" fontId="2" fillId="5" borderId="0" xfId="1" applyNumberFormat="1" applyFont="1" applyFill="1" applyBorder="1" applyAlignment="1">
      <alignment horizontal="right" vertical="center"/>
    </xf>
    <xf numFmtId="4" fontId="12" fillId="0" borderId="0" xfId="1" applyNumberFormat="1" applyFont="1" applyAlignment="1">
      <alignment vertical="center"/>
    </xf>
    <xf numFmtId="2" fontId="2" fillId="0" borderId="0" xfId="0" applyNumberFormat="1" applyFont="1" applyAlignment="1">
      <alignment vertical="center"/>
    </xf>
    <xf numFmtId="4" fontId="12" fillId="0" borderId="0" xfId="1" applyNumberFormat="1" applyFont="1" applyFill="1" applyBorder="1" applyAlignment="1">
      <alignment horizontal="right" vertical="center"/>
    </xf>
    <xf numFmtId="4" fontId="12" fillId="0" borderId="1" xfId="1" applyNumberFormat="1" applyFont="1" applyBorder="1" applyAlignment="1">
      <alignment vertical="center"/>
    </xf>
    <xf numFmtId="4" fontId="2" fillId="0" borderId="1" xfId="0" applyNumberFormat="1" applyFont="1" applyBorder="1" applyAlignment="1">
      <alignment vertical="center"/>
    </xf>
    <xf numFmtId="4" fontId="5" fillId="6" borderId="0" xfId="0" applyNumberFormat="1" applyFont="1" applyFill="1" applyAlignment="1">
      <alignment horizontal="right" vertical="center"/>
    </xf>
    <xf numFmtId="4" fontId="2" fillId="0" borderId="1" xfId="0" applyNumberFormat="1" applyFont="1" applyBorder="1" applyAlignment="1">
      <alignment horizontal="right" vertical="center"/>
    </xf>
    <xf numFmtId="0" fontId="5" fillId="0" borderId="0" xfId="1" applyNumberFormat="1" applyFont="1" applyFill="1" applyBorder="1" applyAlignment="1">
      <alignment vertical="center" wrapText="1"/>
    </xf>
    <xf numFmtId="0" fontId="5" fillId="0" borderId="16" xfId="1" applyNumberFormat="1" applyFont="1" applyFill="1" applyBorder="1" applyAlignment="1">
      <alignment horizontal="left" vertical="center" wrapText="1"/>
    </xf>
    <xf numFmtId="4" fontId="22" fillId="5" borderId="0" xfId="1" applyNumberFormat="1" applyFont="1" applyFill="1" applyBorder="1" applyAlignment="1">
      <alignment horizontal="right" vertical="center" wrapText="1"/>
    </xf>
    <xf numFmtId="4" fontId="13" fillId="5" borderId="0" xfId="1" applyNumberFormat="1" applyFont="1" applyFill="1" applyBorder="1" applyAlignment="1">
      <alignment horizontal="center" vertical="center" wrapText="1"/>
    </xf>
    <xf numFmtId="0" fontId="5" fillId="0" borderId="0" xfId="0" applyFont="1" applyAlignment="1">
      <alignment horizontal="center" vertical="center"/>
    </xf>
    <xf numFmtId="165" fontId="4" fillId="2" borderId="11" xfId="1" applyNumberFormat="1" applyFont="1" applyFill="1" applyBorder="1" applyAlignment="1">
      <alignment horizontal="center" vertical="center" wrapText="1"/>
    </xf>
    <xf numFmtId="165" fontId="10" fillId="2" borderId="11" xfId="1" applyNumberFormat="1" applyFont="1" applyFill="1" applyBorder="1" applyAlignment="1">
      <alignment horizontal="center" vertical="center" wrapText="1"/>
    </xf>
    <xf numFmtId="0" fontId="4" fillId="0" borderId="12" xfId="0" applyFont="1" applyBorder="1" applyAlignment="1">
      <alignment horizontal="left" vertical="center"/>
    </xf>
    <xf numFmtId="0" fontId="4" fillId="0" borderId="12" xfId="0" applyFont="1" applyBorder="1" applyAlignment="1">
      <alignment horizontal="left" vertical="center" wrapText="1"/>
    </xf>
    <xf numFmtId="0" fontId="4" fillId="3" borderId="32" xfId="0" applyFont="1" applyFill="1" applyBorder="1" applyAlignment="1">
      <alignment horizontal="left" vertical="center"/>
    </xf>
    <xf numFmtId="0" fontId="4" fillId="3" borderId="33" xfId="0" applyFont="1" applyFill="1" applyBorder="1" applyAlignment="1">
      <alignment horizontal="left" vertical="center" wrapText="1"/>
    </xf>
    <xf numFmtId="0" fontId="4" fillId="3" borderId="34" xfId="0" applyFont="1" applyFill="1" applyBorder="1" applyAlignment="1">
      <alignment horizontal="left" vertical="center" wrapText="1"/>
    </xf>
    <xf numFmtId="0" fontId="12" fillId="0" borderId="0" xfId="1" applyNumberFormat="1" applyFont="1" applyFill="1" applyBorder="1" applyAlignment="1">
      <alignment horizontal="left" vertical="center" wrapText="1"/>
    </xf>
    <xf numFmtId="0" fontId="2" fillId="0" borderId="1" xfId="0" applyFont="1" applyBorder="1" applyAlignment="1">
      <alignment vertical="center"/>
    </xf>
    <xf numFmtId="4" fontId="12" fillId="0" borderId="1" xfId="0" applyNumberFormat="1" applyFont="1" applyBorder="1" applyAlignment="1">
      <alignment horizontal="right" vertical="center"/>
    </xf>
    <xf numFmtId="4" fontId="6" fillId="4" borderId="0" xfId="1" applyNumberFormat="1" applyFont="1" applyFill="1" applyBorder="1" applyAlignment="1">
      <alignment horizontal="center" vertical="center" wrapText="1"/>
    </xf>
    <xf numFmtId="0" fontId="4" fillId="3" borderId="35" xfId="0" applyFont="1" applyFill="1" applyBorder="1" applyAlignment="1">
      <alignment horizontal="left" vertical="center" wrapText="1"/>
    </xf>
    <xf numFmtId="0" fontId="4" fillId="3" borderId="38" xfId="0" applyFont="1" applyFill="1" applyBorder="1" applyAlignment="1">
      <alignment horizontal="left" vertical="center" wrapText="1"/>
    </xf>
    <xf numFmtId="0" fontId="4" fillId="3" borderId="40" xfId="0" applyFont="1" applyFill="1" applyBorder="1" applyAlignment="1">
      <alignment horizontal="left" vertical="center" wrapText="1"/>
    </xf>
    <xf numFmtId="4" fontId="12" fillId="0" borderId="0" xfId="0" applyNumberFormat="1" applyFont="1" applyAlignment="1">
      <alignment horizontal="right" vertical="center"/>
    </xf>
    <xf numFmtId="0" fontId="3" fillId="0" borderId="0" xfId="0" applyFont="1" applyAlignment="1">
      <alignment vertical="center"/>
    </xf>
    <xf numFmtId="0" fontId="5" fillId="0" borderId="0" xfId="0" applyFont="1" applyAlignment="1">
      <alignment horizontal="left" vertical="center" wrapText="1"/>
    </xf>
    <xf numFmtId="165" fontId="6" fillId="0" borderId="0" xfId="1" applyNumberFormat="1" applyFont="1" applyFill="1" applyBorder="1" applyAlignment="1">
      <alignment vertical="center" wrapText="1"/>
    </xf>
    <xf numFmtId="0" fontId="2" fillId="0" borderId="0" xfId="0" applyFont="1" applyAlignment="1">
      <alignment vertical="center" wrapText="1"/>
    </xf>
    <xf numFmtId="0" fontId="2" fillId="0" borderId="0" xfId="0" applyFont="1" applyAlignment="1">
      <alignment horizontal="left" vertical="center"/>
    </xf>
    <xf numFmtId="0" fontId="2" fillId="5" borderId="0" xfId="0" applyFont="1" applyFill="1" applyAlignment="1">
      <alignment vertical="center"/>
    </xf>
    <xf numFmtId="165" fontId="23" fillId="0" borderId="0" xfId="1" applyNumberFormat="1" applyFont="1" applyFill="1" applyAlignment="1">
      <alignment horizontal="left" vertical="center" wrapText="1"/>
    </xf>
    <xf numFmtId="165" fontId="23" fillId="0" borderId="0" xfId="1" applyNumberFormat="1" applyFont="1" applyFill="1" applyAlignment="1">
      <alignment horizontal="center" vertical="center" wrapText="1"/>
    </xf>
    <xf numFmtId="165" fontId="2" fillId="0" borderId="0" xfId="1" applyNumberFormat="1" applyFont="1" applyFill="1" applyAlignment="1">
      <alignment horizontal="center" vertical="center"/>
    </xf>
    <xf numFmtId="0" fontId="4" fillId="3" borderId="32" xfId="0" applyFont="1" applyFill="1" applyBorder="1" applyAlignment="1">
      <alignment horizontal="left" vertical="center" wrapText="1"/>
    </xf>
    <xf numFmtId="4" fontId="2" fillId="0" borderId="0" xfId="1" applyNumberFormat="1" applyFont="1" applyFill="1" applyBorder="1" applyAlignment="1">
      <alignment horizontal="right" vertical="center" wrapText="1"/>
    </xf>
    <xf numFmtId="4" fontId="2" fillId="0" borderId="0" xfId="1" applyNumberFormat="1" applyFont="1" applyAlignment="1">
      <alignment vertical="center"/>
    </xf>
    <xf numFmtId="4" fontId="12" fillId="0" borderId="52" xfId="1" applyNumberFormat="1" applyFont="1" applyBorder="1" applyAlignment="1">
      <alignment vertical="center"/>
    </xf>
    <xf numFmtId="4" fontId="2" fillId="0" borderId="52" xfId="1" applyNumberFormat="1" applyFont="1" applyBorder="1" applyAlignment="1">
      <alignment vertical="center"/>
    </xf>
    <xf numFmtId="4" fontId="2" fillId="0" borderId="0" xfId="1" applyNumberFormat="1" applyFont="1" applyBorder="1" applyAlignment="1">
      <alignment vertical="center"/>
    </xf>
    <xf numFmtId="0" fontId="26" fillId="0" borderId="0" xfId="0" applyFont="1" applyAlignment="1">
      <alignment vertical="center"/>
    </xf>
    <xf numFmtId="0" fontId="2" fillId="0" borderId="0" xfId="0" applyFont="1" applyAlignment="1">
      <alignment horizontal="left" vertical="center" wrapText="1"/>
    </xf>
    <xf numFmtId="165" fontId="13" fillId="0" borderId="0" xfId="1" applyNumberFormat="1" applyFont="1" applyFill="1" applyBorder="1" applyAlignment="1">
      <alignment horizontal="left" vertical="center" wrapText="1"/>
    </xf>
    <xf numFmtId="0" fontId="21" fillId="0" borderId="0" xfId="0" applyFont="1" applyAlignment="1">
      <alignment horizontal="center" vertical="center" wrapText="1"/>
    </xf>
    <xf numFmtId="0" fontId="27" fillId="0" borderId="0" xfId="0" applyFont="1" applyAlignment="1">
      <alignment horizontal="left" vertical="center" wrapText="1"/>
    </xf>
    <xf numFmtId="0" fontId="29" fillId="0" borderId="0" xfId="4" applyFont="1" applyAlignment="1">
      <alignment vertical="center"/>
    </xf>
    <xf numFmtId="0" fontId="30" fillId="0" borderId="0" xfId="0" applyFont="1" applyAlignment="1">
      <alignment vertical="center"/>
    </xf>
    <xf numFmtId="0" fontId="7" fillId="0" borderId="0" xfId="0" applyFont="1" applyAlignment="1">
      <alignment vertical="center" wrapText="1"/>
    </xf>
    <xf numFmtId="165" fontId="6" fillId="4" borderId="0" xfId="1" applyNumberFormat="1" applyFont="1" applyFill="1" applyBorder="1" applyAlignment="1">
      <alignment horizontal="left" vertical="center" wrapText="1"/>
    </xf>
    <xf numFmtId="165" fontId="4" fillId="2" borderId="13" xfId="1" applyNumberFormat="1" applyFont="1" applyFill="1" applyBorder="1" applyAlignment="1">
      <alignment horizontal="center" vertical="center" wrapText="1"/>
    </xf>
    <xf numFmtId="0" fontId="11" fillId="6" borderId="0" xfId="0" applyFont="1" applyFill="1" applyAlignment="1">
      <alignment vertical="center"/>
    </xf>
    <xf numFmtId="0" fontId="13" fillId="0" borderId="0" xfId="0" applyFont="1" applyAlignment="1">
      <alignment vertical="center"/>
    </xf>
    <xf numFmtId="0" fontId="13" fillId="0" borderId="1" xfId="0" applyFont="1" applyBorder="1" applyAlignment="1">
      <alignment vertical="center"/>
    </xf>
    <xf numFmtId="4" fontId="6" fillId="6" borderId="0" xfId="0" applyNumberFormat="1" applyFont="1" applyFill="1" applyAlignment="1">
      <alignment horizontal="right" vertical="center"/>
    </xf>
    <xf numFmtId="165" fontId="4" fillId="2" borderId="15" xfId="1" applyNumberFormat="1" applyFont="1" applyFill="1" applyBorder="1" applyAlignment="1">
      <alignment horizontal="center" vertical="center" wrapText="1"/>
    </xf>
    <xf numFmtId="165" fontId="4" fillId="2" borderId="55" xfId="1" applyNumberFormat="1" applyFont="1" applyFill="1" applyBorder="1" applyAlignment="1">
      <alignment horizontal="center" vertical="center" wrapText="1"/>
    </xf>
    <xf numFmtId="165" fontId="12" fillId="0" borderId="0" xfId="1" applyNumberFormat="1" applyFont="1" applyFill="1" applyBorder="1" applyAlignment="1">
      <alignment horizontal="center" vertical="center"/>
    </xf>
    <xf numFmtId="3" fontId="12" fillId="0" borderId="0" xfId="1" applyNumberFormat="1" applyFont="1" applyFill="1" applyBorder="1" applyAlignment="1">
      <alignment horizontal="right" vertical="center" wrapText="1"/>
    </xf>
    <xf numFmtId="4" fontId="14" fillId="0" borderId="0" xfId="0" applyNumberFormat="1" applyFont="1" applyAlignment="1">
      <alignment vertical="center"/>
    </xf>
    <xf numFmtId="4" fontId="13" fillId="0" borderId="0" xfId="1" applyNumberFormat="1" applyFont="1" applyFill="1" applyBorder="1" applyAlignment="1">
      <alignment horizontal="right" vertical="center" wrapText="1"/>
    </xf>
    <xf numFmtId="4" fontId="13" fillId="0" borderId="1" xfId="1" applyNumberFormat="1" applyFont="1" applyFill="1" applyBorder="1" applyAlignment="1">
      <alignment horizontal="right" vertical="center" wrapText="1"/>
    </xf>
    <xf numFmtId="165" fontId="12" fillId="6" borderId="0" xfId="1" applyNumberFormat="1" applyFont="1" applyFill="1" applyBorder="1" applyAlignment="1">
      <alignment horizontal="center" vertical="center"/>
    </xf>
    <xf numFmtId="3" fontId="12" fillId="6" borderId="0" xfId="1" applyNumberFormat="1" applyFont="1" applyFill="1" applyBorder="1" applyAlignment="1">
      <alignment horizontal="right" vertical="center" wrapText="1"/>
    </xf>
    <xf numFmtId="0" fontId="19" fillId="6" borderId="0" xfId="0" applyFont="1" applyFill="1" applyAlignment="1">
      <alignment horizontal="left" vertical="center" wrapText="1"/>
    </xf>
    <xf numFmtId="4" fontId="13" fillId="6" borderId="0" xfId="1" applyNumberFormat="1" applyFont="1" applyFill="1" applyBorder="1" applyAlignment="1">
      <alignment horizontal="right" vertical="center" wrapText="1"/>
    </xf>
    <xf numFmtId="0" fontId="12" fillId="0" borderId="0" xfId="0" applyFont="1" applyAlignment="1">
      <alignment horizontal="left" vertical="center" wrapText="1"/>
    </xf>
    <xf numFmtId="0" fontId="2" fillId="0" borderId="0" xfId="0" applyFont="1" applyAlignment="1">
      <alignment horizontal="center" vertical="center"/>
    </xf>
    <xf numFmtId="165" fontId="10" fillId="2" borderId="0" xfId="1" applyNumberFormat="1" applyFont="1" applyFill="1" applyBorder="1" applyAlignment="1">
      <alignment horizontal="center" vertical="center" wrapText="1"/>
    </xf>
    <xf numFmtId="165" fontId="6" fillId="0" borderId="0" xfId="1" applyNumberFormat="1" applyFont="1" applyFill="1" applyBorder="1" applyAlignment="1">
      <alignment horizontal="center" vertical="center" wrapText="1"/>
    </xf>
    <xf numFmtId="165" fontId="11" fillId="4" borderId="0" xfId="1" applyNumberFormat="1" applyFont="1" applyFill="1" applyBorder="1" applyAlignment="1">
      <alignment horizontal="left" vertical="center" wrapText="1"/>
    </xf>
    <xf numFmtId="165" fontId="4" fillId="2" borderId="0" xfId="1" applyNumberFormat="1" applyFont="1" applyFill="1" applyBorder="1" applyAlignment="1">
      <alignment horizontal="center" vertical="center" wrapText="1"/>
    </xf>
    <xf numFmtId="0" fontId="3" fillId="0" borderId="0" xfId="0" applyFont="1" applyAlignment="1">
      <alignment horizontal="center" vertical="center"/>
    </xf>
    <xf numFmtId="4" fontId="14" fillId="0" borderId="16" xfId="0" applyNumberFormat="1" applyFont="1" applyBorder="1" applyAlignment="1">
      <alignment vertical="center"/>
    </xf>
    <xf numFmtId="0" fontId="5" fillId="0" borderId="0" xfId="1" applyNumberFormat="1" applyFont="1" applyFill="1" applyBorder="1" applyAlignment="1">
      <alignment horizontal="left" vertical="center" wrapText="1"/>
    </xf>
    <xf numFmtId="0" fontId="12" fillId="0" borderId="0" xfId="0" applyFont="1" applyAlignment="1">
      <alignment vertical="center" wrapText="1"/>
    </xf>
    <xf numFmtId="165" fontId="19" fillId="4" borderId="0" xfId="1" applyNumberFormat="1" applyFont="1" applyFill="1" applyBorder="1" applyAlignment="1">
      <alignment horizontal="center" vertical="center" wrapText="1"/>
    </xf>
    <xf numFmtId="165" fontId="19" fillId="4" borderId="0" xfId="1" applyNumberFormat="1" applyFont="1" applyFill="1" applyBorder="1" applyAlignment="1">
      <alignment vertical="center" wrapText="1"/>
    </xf>
    <xf numFmtId="3" fontId="19" fillId="4" borderId="0" xfId="1" applyNumberFormat="1" applyFont="1" applyFill="1" applyBorder="1" applyAlignment="1">
      <alignment horizontal="center" vertical="center" wrapText="1"/>
    </xf>
    <xf numFmtId="3" fontId="5" fillId="4" borderId="0" xfId="1" applyNumberFormat="1" applyFont="1" applyFill="1" applyBorder="1" applyAlignment="1">
      <alignment horizontal="right" vertical="center" wrapText="1"/>
    </xf>
    <xf numFmtId="3" fontId="12" fillId="0" borderId="1" xfId="1" applyNumberFormat="1" applyFont="1" applyFill="1" applyBorder="1" applyAlignment="1">
      <alignment horizontal="right" vertical="center" wrapText="1"/>
    </xf>
    <xf numFmtId="0" fontId="2" fillId="5" borderId="0" xfId="0" applyFont="1" applyFill="1"/>
    <xf numFmtId="3" fontId="12" fillId="0" borderId="0" xfId="1" applyNumberFormat="1" applyFont="1" applyFill="1" applyBorder="1" applyAlignment="1">
      <alignment horizontal="center" vertical="center" wrapText="1"/>
    </xf>
    <xf numFmtId="165" fontId="35" fillId="5" borderId="0" xfId="1" applyNumberFormat="1" applyFont="1" applyFill="1" applyBorder="1" applyAlignment="1">
      <alignment horizontal="left" vertical="center" wrapText="1"/>
    </xf>
    <xf numFmtId="165" fontId="36" fillId="0" borderId="0" xfId="1" applyNumberFormat="1" applyFont="1" applyFill="1" applyAlignment="1">
      <alignment horizontal="center" vertical="center"/>
    </xf>
    <xf numFmtId="165" fontId="37" fillId="5" borderId="0" xfId="1" applyNumberFormat="1" applyFont="1" applyFill="1" applyBorder="1" applyAlignment="1">
      <alignment horizontal="center" vertical="center" wrapText="1"/>
    </xf>
    <xf numFmtId="0" fontId="38" fillId="0" borderId="0" xfId="0" applyFont="1"/>
    <xf numFmtId="0" fontId="38" fillId="7" borderId="2" xfId="0" applyFont="1" applyFill="1" applyBorder="1" applyAlignment="1">
      <alignment horizontal="center"/>
    </xf>
    <xf numFmtId="0" fontId="0" fillId="0" borderId="2" xfId="0" applyBorder="1"/>
    <xf numFmtId="164" fontId="0" fillId="0" borderId="2" xfId="1" applyFont="1" applyBorder="1"/>
    <xf numFmtId="165" fontId="10" fillId="2" borderId="58" xfId="1" applyNumberFormat="1" applyFont="1" applyFill="1" applyBorder="1" applyAlignment="1">
      <alignment horizontal="center" vertical="center" wrapText="1"/>
    </xf>
    <xf numFmtId="166" fontId="0" fillId="0" borderId="2" xfId="0" applyNumberFormat="1" applyBorder="1"/>
    <xf numFmtId="165" fontId="13" fillId="5" borderId="2" xfId="1" applyNumberFormat="1" applyFont="1" applyFill="1" applyBorder="1" applyAlignment="1">
      <alignment horizontal="center" vertical="center" wrapText="1"/>
    </xf>
    <xf numFmtId="0" fontId="38" fillId="8" borderId="2" xfId="0" applyFont="1" applyFill="1" applyBorder="1"/>
    <xf numFmtId="166" fontId="38" fillId="8" borderId="2" xfId="0" applyNumberFormat="1" applyFont="1" applyFill="1" applyBorder="1"/>
    <xf numFmtId="166" fontId="0" fillId="0" borderId="0" xfId="0" applyNumberFormat="1"/>
    <xf numFmtId="0" fontId="38" fillId="7" borderId="0" xfId="0" applyFont="1" applyFill="1" applyAlignment="1">
      <alignment horizontal="center"/>
    </xf>
    <xf numFmtId="41" fontId="0" fillId="0" borderId="2" xfId="0" applyNumberFormat="1" applyBorder="1"/>
    <xf numFmtId="0" fontId="38" fillId="0" borderId="0" xfId="0" applyFont="1" applyAlignment="1">
      <alignment horizontal="right"/>
    </xf>
    <xf numFmtId="0" fontId="0" fillId="9" borderId="0" xfId="0" applyFill="1"/>
    <xf numFmtId="49" fontId="12" fillId="0" borderId="0" xfId="1" applyNumberFormat="1" applyFont="1" applyFill="1" applyBorder="1" applyAlignment="1">
      <alignment horizontal="left" vertical="center" wrapText="1"/>
    </xf>
    <xf numFmtId="3" fontId="0" fillId="0" borderId="0" xfId="0" applyNumberFormat="1"/>
    <xf numFmtId="4" fontId="0" fillId="0" borderId="0" xfId="0" applyNumberFormat="1"/>
    <xf numFmtId="4" fontId="38" fillId="0" borderId="0" xfId="0" applyNumberFormat="1" applyFont="1"/>
    <xf numFmtId="164" fontId="5" fillId="4" borderId="0" xfId="1" applyFont="1" applyFill="1" applyBorder="1" applyAlignment="1">
      <alignment horizontal="right" vertical="center" wrapText="1"/>
    </xf>
    <xf numFmtId="164" fontId="5" fillId="0" borderId="0" xfId="1" applyFont="1" applyFill="1" applyBorder="1" applyAlignment="1">
      <alignment horizontal="right" vertical="center" wrapText="1"/>
    </xf>
    <xf numFmtId="164" fontId="2" fillId="6" borderId="0" xfId="1" applyFont="1" applyFill="1" applyBorder="1" applyAlignment="1">
      <alignment horizontal="right" vertical="center" wrapText="1"/>
    </xf>
    <xf numFmtId="164" fontId="2" fillId="0" borderId="0" xfId="1" applyFont="1" applyFill="1" applyBorder="1" applyAlignment="1">
      <alignment horizontal="right" vertical="center" wrapText="1"/>
    </xf>
    <xf numFmtId="164" fontId="2" fillId="0" borderId="1" xfId="1" applyFont="1" applyFill="1" applyBorder="1" applyAlignment="1">
      <alignment horizontal="right" vertical="center" wrapText="1"/>
    </xf>
    <xf numFmtId="4" fontId="5" fillId="4" borderId="0" xfId="1" applyNumberFormat="1" applyFont="1" applyFill="1" applyBorder="1" applyAlignment="1">
      <alignment horizontal="right" vertical="center" wrapText="1"/>
    </xf>
    <xf numFmtId="4" fontId="5" fillId="0" borderId="0" xfId="1" applyNumberFormat="1" applyFont="1" applyFill="1" applyBorder="1" applyAlignment="1">
      <alignment horizontal="right" vertical="center" wrapText="1"/>
    </xf>
    <xf numFmtId="4" fontId="2" fillId="6" borderId="0" xfId="1" applyNumberFormat="1" applyFont="1" applyFill="1" applyBorder="1" applyAlignment="1">
      <alignment horizontal="right" vertical="center" wrapText="1"/>
    </xf>
    <xf numFmtId="4" fontId="2" fillId="0" borderId="1" xfId="1" applyNumberFormat="1" applyFont="1" applyFill="1" applyBorder="1" applyAlignment="1">
      <alignment horizontal="right" vertical="center" wrapText="1"/>
    </xf>
    <xf numFmtId="3" fontId="12" fillId="6" borderId="0" xfId="1" applyNumberFormat="1" applyFont="1" applyFill="1" applyBorder="1" applyAlignment="1">
      <alignment horizontal="center" vertical="center" wrapText="1"/>
    </xf>
    <xf numFmtId="4" fontId="39" fillId="5" borderId="0" xfId="1" applyNumberFormat="1" applyFont="1" applyFill="1" applyBorder="1" applyAlignment="1">
      <alignment horizontal="right" vertical="center" wrapText="1"/>
    </xf>
    <xf numFmtId="4" fontId="39" fillId="0" borderId="0" xfId="1" applyNumberFormat="1" applyFont="1" applyFill="1" applyBorder="1" applyAlignment="1">
      <alignment horizontal="right" vertical="center" wrapText="1"/>
    </xf>
    <xf numFmtId="0" fontId="39" fillId="0" borderId="0" xfId="0" applyFont="1" applyAlignment="1">
      <alignment vertical="center"/>
    </xf>
    <xf numFmtId="165" fontId="39" fillId="0" borderId="0" xfId="1" applyNumberFormat="1" applyFont="1" applyFill="1" applyBorder="1" applyAlignment="1">
      <alignment horizontal="left" vertical="center" wrapText="1"/>
    </xf>
    <xf numFmtId="4" fontId="12" fillId="5" borderId="0" xfId="1" applyNumberFormat="1" applyFont="1" applyFill="1" applyBorder="1" applyAlignment="1">
      <alignment horizontal="right" vertical="center" wrapText="1"/>
    </xf>
    <xf numFmtId="4" fontId="2" fillId="5" borderId="0" xfId="1" applyNumberFormat="1" applyFont="1" applyFill="1" applyBorder="1" applyAlignment="1">
      <alignment horizontal="right" vertical="center" wrapText="1"/>
    </xf>
    <xf numFmtId="165" fontId="19" fillId="5" borderId="0" xfId="1" applyNumberFormat="1" applyFont="1" applyFill="1" applyBorder="1" applyAlignment="1">
      <alignment horizontal="center" vertical="center" wrapText="1"/>
    </xf>
    <xf numFmtId="165" fontId="12" fillId="5" borderId="0" xfId="1" applyNumberFormat="1" applyFont="1" applyFill="1" applyBorder="1" applyAlignment="1">
      <alignment horizontal="left" vertical="center" wrapText="1"/>
    </xf>
    <xf numFmtId="4" fontId="12" fillId="5" borderId="0" xfId="1" applyNumberFormat="1" applyFont="1" applyFill="1" applyBorder="1" applyAlignment="1">
      <alignment horizontal="center" vertical="center" wrapText="1"/>
    </xf>
    <xf numFmtId="0" fontId="12" fillId="5" borderId="0" xfId="1" applyNumberFormat="1" applyFont="1" applyFill="1" applyBorder="1" applyAlignment="1">
      <alignment horizontal="left" vertical="center" wrapText="1"/>
    </xf>
    <xf numFmtId="0" fontId="21" fillId="3" borderId="0" xfId="0" applyFont="1" applyFill="1" applyAlignment="1">
      <alignment horizontal="center" vertical="center" wrapText="1"/>
    </xf>
    <xf numFmtId="0" fontId="2" fillId="0" borderId="0" xfId="0" applyFont="1" applyAlignment="1">
      <alignment horizontal="left" vertical="center" wrapText="1"/>
    </xf>
    <xf numFmtId="0" fontId="25" fillId="0" borderId="0" xfId="0" applyFont="1" applyAlignment="1">
      <alignment horizontal="left" vertical="top" wrapText="1"/>
    </xf>
    <xf numFmtId="0" fontId="2" fillId="0" borderId="0" xfId="0" applyFont="1" applyAlignment="1">
      <alignment horizontal="left" vertical="top" wrapText="1"/>
    </xf>
    <xf numFmtId="0" fontId="32" fillId="0" borderId="0" xfId="1" applyNumberFormat="1" applyFont="1" applyFill="1" applyBorder="1" applyAlignment="1">
      <alignment horizontal="left" vertical="center" wrapText="1"/>
    </xf>
    <xf numFmtId="0" fontId="27" fillId="4" borderId="0" xfId="0" applyFont="1" applyFill="1" applyAlignment="1">
      <alignment horizontal="left" vertical="center" wrapText="1"/>
    </xf>
    <xf numFmtId="0" fontId="27" fillId="4" borderId="0" xfId="0" applyFont="1" applyFill="1" applyAlignment="1">
      <alignment horizontal="left" vertical="center"/>
    </xf>
    <xf numFmtId="4" fontId="14" fillId="0" borderId="17" xfId="0" applyNumberFormat="1" applyFont="1" applyBorder="1" applyAlignment="1">
      <alignment horizontal="left" vertical="center"/>
    </xf>
    <xf numFmtId="0" fontId="5" fillId="0" borderId="3" xfId="1" applyNumberFormat="1" applyFont="1" applyFill="1" applyBorder="1" applyAlignment="1">
      <alignment horizontal="left" vertical="center" wrapText="1"/>
    </xf>
    <xf numFmtId="0" fontId="5" fillId="0" borderId="17" xfId="1" applyNumberFormat="1" applyFont="1" applyFill="1" applyBorder="1" applyAlignment="1">
      <alignment horizontal="left" vertical="center" wrapText="1"/>
    </xf>
    <xf numFmtId="0" fontId="5" fillId="0" borderId="4" xfId="1" applyNumberFormat="1" applyFont="1" applyFill="1" applyBorder="1" applyAlignment="1">
      <alignment horizontal="left"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0" xfId="0" applyFont="1" applyBorder="1" applyAlignment="1">
      <alignment horizontal="center" vertical="center"/>
    </xf>
    <xf numFmtId="0" fontId="2" fillId="0" borderId="16" xfId="0" applyFont="1" applyBorder="1" applyAlignment="1">
      <alignment horizontal="center" vertical="center"/>
    </xf>
    <xf numFmtId="0" fontId="2" fillId="0" borderId="26"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1" xfId="0" applyFont="1" applyBorder="1" applyAlignment="1">
      <alignment horizontal="center" vertical="center"/>
    </xf>
    <xf numFmtId="0" fontId="2" fillId="0" borderId="8" xfId="0" applyFont="1" applyBorder="1" applyAlignment="1">
      <alignment horizontal="center" vertical="center"/>
    </xf>
    <xf numFmtId="0" fontId="5" fillId="0" borderId="0" xfId="0" applyFont="1" applyAlignment="1">
      <alignment horizontal="center" vertical="center"/>
    </xf>
    <xf numFmtId="165" fontId="11" fillId="6" borderId="0" xfId="1" applyNumberFormat="1" applyFont="1" applyFill="1" applyBorder="1" applyAlignment="1">
      <alignment horizontal="left" vertical="center" wrapText="1"/>
    </xf>
    <xf numFmtId="165" fontId="20" fillId="0" borderId="0" xfId="1" applyNumberFormat="1" applyFont="1" applyFill="1" applyBorder="1" applyAlignment="1">
      <alignment horizontal="left" vertical="center" wrapText="1"/>
    </xf>
    <xf numFmtId="165" fontId="20" fillId="0" borderId="16" xfId="1" applyNumberFormat="1" applyFont="1" applyFill="1" applyBorder="1" applyAlignment="1">
      <alignment horizontal="left" vertical="center" wrapText="1"/>
    </xf>
    <xf numFmtId="0" fontId="5" fillId="0" borderId="2" xfId="1" applyNumberFormat="1" applyFont="1" applyFill="1" applyBorder="1" applyAlignment="1">
      <alignment horizontal="left" vertical="center" wrapText="1"/>
    </xf>
    <xf numFmtId="165" fontId="21" fillId="3" borderId="0" xfId="1" applyNumberFormat="1" applyFont="1" applyFill="1" applyBorder="1" applyAlignment="1">
      <alignment horizontal="center" vertical="center" wrapText="1"/>
    </xf>
    <xf numFmtId="0" fontId="5" fillId="0" borderId="0" xfId="0" applyFont="1" applyAlignment="1">
      <alignment horizontal="center" vertical="center" wrapText="1"/>
    </xf>
    <xf numFmtId="165" fontId="10" fillId="2" borderId="0" xfId="1" applyNumberFormat="1" applyFont="1" applyFill="1" applyBorder="1" applyAlignment="1">
      <alignment horizontal="center" vertical="center" wrapText="1"/>
    </xf>
    <xf numFmtId="0" fontId="12" fillId="5" borderId="18" xfId="0" applyFont="1" applyFill="1" applyBorder="1" applyAlignment="1">
      <alignment horizontal="left" vertical="center"/>
    </xf>
    <xf numFmtId="0" fontId="16" fillId="5" borderId="0" xfId="0" applyFont="1" applyFill="1" applyAlignment="1">
      <alignment horizontal="left" vertical="center" wrapText="1"/>
    </xf>
    <xf numFmtId="0" fontId="2" fillId="0" borderId="0" xfId="0" applyFont="1" applyAlignment="1">
      <alignment horizontal="left" wrapText="1"/>
    </xf>
    <xf numFmtId="0" fontId="5" fillId="6" borderId="0" xfId="0" applyFont="1" applyFill="1" applyAlignment="1">
      <alignment horizontal="left" wrapText="1"/>
    </xf>
    <xf numFmtId="0" fontId="7" fillId="0" borderId="0" xfId="0" applyFont="1" applyAlignment="1">
      <alignment horizontal="center" wrapText="1"/>
    </xf>
    <xf numFmtId="165" fontId="10" fillId="2" borderId="13" xfId="1" applyNumberFormat="1" applyFont="1" applyFill="1" applyBorder="1" applyAlignment="1">
      <alignment horizontal="center" vertical="center" wrapText="1"/>
    </xf>
    <xf numFmtId="165" fontId="6" fillId="0" borderId="0" xfId="1" applyNumberFormat="1" applyFont="1" applyFill="1" applyBorder="1" applyAlignment="1">
      <alignment horizontal="center" vertical="center" wrapText="1"/>
    </xf>
    <xf numFmtId="4" fontId="14" fillId="0" borderId="16" xfId="0" applyNumberFormat="1" applyFont="1" applyBorder="1" applyAlignment="1">
      <alignment horizontal="left" vertical="center"/>
    </xf>
    <xf numFmtId="165" fontId="11" fillId="4" borderId="0" xfId="1" applyNumberFormat="1" applyFont="1" applyFill="1" applyBorder="1" applyAlignment="1">
      <alignment horizontal="left" vertical="center" wrapText="1"/>
    </xf>
    <xf numFmtId="0" fontId="3" fillId="0" borderId="0" xfId="0" applyFont="1" applyAlignment="1">
      <alignment horizontal="center"/>
    </xf>
    <xf numFmtId="0" fontId="19" fillId="0" borderId="4" xfId="0" applyFont="1" applyBorder="1" applyAlignment="1">
      <alignment horizontal="left" vertical="center" wrapText="1"/>
    </xf>
    <xf numFmtId="0" fontId="19" fillId="0" borderId="2" xfId="0" applyFont="1" applyBorder="1" applyAlignment="1">
      <alignment horizontal="left" vertical="center" wrapText="1"/>
    </xf>
    <xf numFmtId="165" fontId="4" fillId="2" borderId="0" xfId="1" applyNumberFormat="1" applyFont="1" applyFill="1" applyBorder="1" applyAlignment="1">
      <alignment horizontal="center" vertical="center" wrapText="1"/>
    </xf>
    <xf numFmtId="0" fontId="12" fillId="5" borderId="18"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6" fillId="5" borderId="18" xfId="0" applyFont="1" applyFill="1" applyBorder="1" applyAlignment="1">
      <alignment horizontal="left" vertical="center"/>
    </xf>
    <xf numFmtId="0" fontId="16" fillId="5" borderId="1" xfId="0" applyFont="1" applyFill="1" applyBorder="1" applyAlignment="1">
      <alignment horizontal="left" vertical="center" wrapText="1"/>
    </xf>
    <xf numFmtId="0" fontId="38" fillId="0" borderId="0" xfId="0" applyFont="1" applyAlignment="1">
      <alignment horizont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5" fillId="0" borderId="16" xfId="0" applyFont="1" applyBorder="1" applyAlignment="1">
      <alignment horizontal="center" vertical="center"/>
    </xf>
    <xf numFmtId="0" fontId="5" fillId="0" borderId="39" xfId="0" applyFont="1" applyBorder="1" applyAlignment="1">
      <alignment horizontal="center" vertical="center"/>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wrapText="1"/>
    </xf>
    <xf numFmtId="0" fontId="7" fillId="0" borderId="0" xfId="0" applyFont="1" applyAlignment="1">
      <alignment horizontal="center" vertical="center" wrapText="1"/>
    </xf>
    <xf numFmtId="0" fontId="3" fillId="0" borderId="0" xfId="0" applyFont="1" applyAlignment="1">
      <alignment horizontal="center" vertical="center"/>
    </xf>
    <xf numFmtId="0" fontId="5" fillId="0" borderId="54" xfId="0" applyFont="1" applyBorder="1" applyAlignment="1">
      <alignment horizontal="center" vertical="center" wrapText="1"/>
    </xf>
    <xf numFmtId="165" fontId="20" fillId="0" borderId="17" xfId="1" applyNumberFormat="1" applyFont="1" applyFill="1" applyBorder="1" applyAlignment="1">
      <alignment vertical="center" wrapText="1"/>
    </xf>
    <xf numFmtId="4" fontId="14" fillId="0" borderId="16" xfId="0" applyNumberFormat="1" applyFont="1" applyBorder="1" applyAlignment="1">
      <alignment vertical="center"/>
    </xf>
    <xf numFmtId="0" fontId="5" fillId="0" borderId="49" xfId="1" applyNumberFormat="1" applyFont="1" applyFill="1" applyBorder="1" applyAlignment="1">
      <alignment horizontal="left" vertical="center" wrapText="1"/>
    </xf>
    <xf numFmtId="0" fontId="5" fillId="0" borderId="50" xfId="1" applyNumberFormat="1" applyFont="1" applyFill="1" applyBorder="1" applyAlignment="1">
      <alignment horizontal="left" vertical="center" wrapText="1"/>
    </xf>
    <xf numFmtId="0" fontId="5" fillId="0" borderId="51" xfId="1" applyNumberFormat="1" applyFont="1" applyFill="1" applyBorder="1" applyAlignment="1">
      <alignment horizontal="left" vertical="center" wrapText="1"/>
    </xf>
    <xf numFmtId="4" fontId="14" fillId="0" borderId="0" xfId="0" applyNumberFormat="1" applyFont="1" applyAlignment="1">
      <alignment horizontal="left" vertical="center"/>
    </xf>
    <xf numFmtId="0" fontId="5" fillId="0" borderId="17" xfId="0" applyFont="1" applyBorder="1" applyAlignment="1">
      <alignment horizontal="center" vertical="center"/>
    </xf>
    <xf numFmtId="0" fontId="5" fillId="0" borderId="44" xfId="0" applyFont="1" applyBorder="1" applyAlignment="1">
      <alignment horizontal="center" vertical="center"/>
    </xf>
    <xf numFmtId="0" fontId="2" fillId="0" borderId="53" xfId="0" applyFont="1" applyBorder="1" applyAlignment="1">
      <alignment horizontal="center" vertical="center"/>
    </xf>
    <xf numFmtId="0" fontId="2" fillId="0" borderId="45" xfId="0" applyFont="1" applyBorder="1" applyAlignment="1">
      <alignment horizontal="center" vertical="center"/>
    </xf>
    <xf numFmtId="0" fontId="2" fillId="0" borderId="43" xfId="0" applyFont="1" applyBorder="1" applyAlignment="1">
      <alignment horizontal="center" vertical="center"/>
    </xf>
    <xf numFmtId="0" fontId="2" fillId="0" borderId="46" xfId="0" applyFont="1" applyBorder="1" applyAlignment="1">
      <alignment horizontal="center" vertical="center"/>
    </xf>
    <xf numFmtId="0" fontId="2" fillId="0" borderId="47" xfId="0" applyFont="1" applyBorder="1" applyAlignment="1">
      <alignment horizontal="center" vertical="center"/>
    </xf>
    <xf numFmtId="0" fontId="2" fillId="0" borderId="52" xfId="0" applyFont="1" applyBorder="1" applyAlignment="1">
      <alignment horizontal="center" vertical="center"/>
    </xf>
    <xf numFmtId="0" fontId="2" fillId="0" borderId="48" xfId="0" applyFont="1" applyBorder="1" applyAlignment="1">
      <alignment horizontal="center" vertical="center"/>
    </xf>
    <xf numFmtId="0" fontId="5" fillId="0" borderId="39" xfId="0" applyFont="1" applyBorder="1" applyAlignment="1">
      <alignment horizontal="center" vertical="center" wrapText="1"/>
    </xf>
    <xf numFmtId="0" fontId="19" fillId="0" borderId="3" xfId="0" applyFont="1" applyBorder="1" applyAlignment="1">
      <alignment horizontal="center" vertical="center"/>
    </xf>
    <xf numFmtId="0" fontId="19" fillId="0" borderId="4" xfId="0" applyFont="1" applyBorder="1" applyAlignment="1">
      <alignment horizontal="center" vertical="center"/>
    </xf>
    <xf numFmtId="0" fontId="5" fillId="0" borderId="17" xfId="0" applyFont="1" applyBorder="1" applyAlignment="1">
      <alignment horizontal="center" vertical="center" wrapText="1"/>
    </xf>
    <xf numFmtId="0" fontId="5" fillId="0" borderId="43" xfId="1" applyNumberFormat="1" applyFont="1" applyFill="1" applyBorder="1" applyAlignment="1">
      <alignment horizontal="left" vertical="center" wrapText="1"/>
    </xf>
    <xf numFmtId="0" fontId="5" fillId="0" borderId="0" xfId="1" applyNumberFormat="1" applyFont="1" applyFill="1" applyBorder="1" applyAlignment="1">
      <alignment horizontal="left" vertical="center" wrapText="1"/>
    </xf>
    <xf numFmtId="165" fontId="10" fillId="2" borderId="56" xfId="1" applyNumberFormat="1" applyFont="1" applyFill="1" applyBorder="1" applyAlignment="1">
      <alignment horizontal="center" vertical="center" wrapText="1"/>
    </xf>
    <xf numFmtId="165" fontId="10" fillId="2" borderId="57" xfId="1" applyNumberFormat="1" applyFont="1" applyFill="1" applyBorder="1" applyAlignment="1">
      <alignment horizontal="center" vertical="center" wrapText="1"/>
    </xf>
    <xf numFmtId="0" fontId="0" fillId="0" borderId="59" xfId="0" applyBorder="1" applyAlignment="1">
      <alignment horizontal="left" vertical="center"/>
    </xf>
    <xf numFmtId="0" fontId="0" fillId="0" borderId="60" xfId="0" applyBorder="1" applyAlignment="1">
      <alignment horizontal="left" vertical="center"/>
    </xf>
    <xf numFmtId="0" fontId="0" fillId="0" borderId="61" xfId="0" applyBorder="1" applyAlignment="1">
      <alignment horizontal="left" vertical="center"/>
    </xf>
    <xf numFmtId="166" fontId="0" fillId="0" borderId="59" xfId="0" applyNumberFormat="1" applyBorder="1" applyAlignment="1">
      <alignment horizontal="right" vertical="center"/>
    </xf>
    <xf numFmtId="166" fontId="0" fillId="0" borderId="60" xfId="0" applyNumberFormat="1" applyBorder="1" applyAlignment="1">
      <alignment horizontal="right" vertical="center"/>
    </xf>
    <xf numFmtId="166" fontId="0" fillId="0" borderId="61" xfId="0" applyNumberFormat="1" applyBorder="1" applyAlignment="1">
      <alignment horizontal="right" vertical="center"/>
    </xf>
    <xf numFmtId="0" fontId="0" fillId="0" borderId="0" xfId="0" applyAlignment="1">
      <alignment horizontal="center"/>
    </xf>
    <xf numFmtId="0" fontId="0" fillId="0" borderId="0" xfId="0" applyAlignment="1">
      <alignment horizontal="center" wrapText="1"/>
    </xf>
  </cellXfs>
  <cellStyles count="5">
    <cellStyle name="Hipervínculo" xfId="4" builtinId="8"/>
    <cellStyle name="Millares" xfId="1" builtinId="3"/>
    <cellStyle name="Millares 2" xfId="2" xr:uid="{00000000-0005-0000-0000-000002000000}"/>
    <cellStyle name="Millares 3" xfId="3" xr:uid="{00000000-0005-0000-0000-000003000000}"/>
    <cellStyle name="Normal" xfId="0" builtinId="0"/>
  </cellStyles>
  <dxfs count="0"/>
  <tableStyles count="0" defaultTableStyle="TableStyleMedium9" defaultPivotStyle="PivotStyleLight16"/>
  <colors>
    <mruColors>
      <color rgb="FF97979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gif"/><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3" Type="http://schemas.openxmlformats.org/officeDocument/2006/relationships/image" Target="../media/image10.png"/><Relationship Id="rId2" Type="http://schemas.openxmlformats.org/officeDocument/2006/relationships/image" Target="../media/image9.png"/><Relationship Id="rId1" Type="http://schemas.openxmlformats.org/officeDocument/2006/relationships/image" Target="../media/image8.png"/><Relationship Id="rId4" Type="http://schemas.openxmlformats.org/officeDocument/2006/relationships/image" Target="../media/image11.png"/></Relationships>
</file>

<file path=xl/drawings/_rels/drawing4.xml.rels><?xml version="1.0" encoding="UTF-8" standalone="yes"?>
<Relationships xmlns="http://schemas.openxmlformats.org/package/2006/relationships"><Relationship Id="rId8" Type="http://schemas.openxmlformats.org/officeDocument/2006/relationships/image" Target="../media/image19.png"/><Relationship Id="rId3" Type="http://schemas.openxmlformats.org/officeDocument/2006/relationships/image" Target="../media/image14.png"/><Relationship Id="rId7" Type="http://schemas.openxmlformats.org/officeDocument/2006/relationships/image" Target="../media/image18.png"/><Relationship Id="rId2" Type="http://schemas.openxmlformats.org/officeDocument/2006/relationships/image" Target="../media/image13.png"/><Relationship Id="rId1" Type="http://schemas.openxmlformats.org/officeDocument/2006/relationships/image" Target="../media/image12.png"/><Relationship Id="rId6" Type="http://schemas.openxmlformats.org/officeDocument/2006/relationships/image" Target="../media/image17.png"/><Relationship Id="rId5" Type="http://schemas.openxmlformats.org/officeDocument/2006/relationships/image" Target="../media/image16.png"/><Relationship Id="rId10" Type="http://schemas.openxmlformats.org/officeDocument/2006/relationships/image" Target="../media/image21.png"/><Relationship Id="rId4" Type="http://schemas.openxmlformats.org/officeDocument/2006/relationships/image" Target="../media/image15.png"/><Relationship Id="rId9" Type="http://schemas.openxmlformats.org/officeDocument/2006/relationships/image" Target="../media/image20.png"/></Relationships>
</file>

<file path=xl/drawings/_rels/drawing5.xml.rels><?xml version="1.0" encoding="UTF-8" standalone="yes"?>
<Relationships xmlns="http://schemas.openxmlformats.org/package/2006/relationships"><Relationship Id="rId8" Type="http://schemas.openxmlformats.org/officeDocument/2006/relationships/image" Target="../media/image29.png"/><Relationship Id="rId13" Type="http://schemas.openxmlformats.org/officeDocument/2006/relationships/image" Target="../media/image34.png"/><Relationship Id="rId3" Type="http://schemas.openxmlformats.org/officeDocument/2006/relationships/image" Target="../media/image24.png"/><Relationship Id="rId7" Type="http://schemas.openxmlformats.org/officeDocument/2006/relationships/image" Target="../media/image28.png"/><Relationship Id="rId12" Type="http://schemas.openxmlformats.org/officeDocument/2006/relationships/image" Target="../media/image33.png"/><Relationship Id="rId2" Type="http://schemas.openxmlformats.org/officeDocument/2006/relationships/image" Target="../media/image23.png"/><Relationship Id="rId1" Type="http://schemas.openxmlformats.org/officeDocument/2006/relationships/image" Target="../media/image22.png"/><Relationship Id="rId6" Type="http://schemas.openxmlformats.org/officeDocument/2006/relationships/image" Target="../media/image27.png"/><Relationship Id="rId11" Type="http://schemas.openxmlformats.org/officeDocument/2006/relationships/image" Target="../media/image32.png"/><Relationship Id="rId5" Type="http://schemas.openxmlformats.org/officeDocument/2006/relationships/image" Target="../media/image26.png"/><Relationship Id="rId10" Type="http://schemas.openxmlformats.org/officeDocument/2006/relationships/image" Target="../media/image31.png"/><Relationship Id="rId4" Type="http://schemas.openxmlformats.org/officeDocument/2006/relationships/image" Target="../media/image25.png"/><Relationship Id="rId9" Type="http://schemas.openxmlformats.org/officeDocument/2006/relationships/image" Target="../media/image30.png"/><Relationship Id="rId14" Type="http://schemas.openxmlformats.org/officeDocument/2006/relationships/image" Target="../media/image35.png"/></Relationships>
</file>

<file path=xl/drawings/_rels/drawing6.xml.rels><?xml version="1.0" encoding="UTF-8" standalone="yes"?>
<Relationships xmlns="http://schemas.openxmlformats.org/package/2006/relationships"><Relationship Id="rId8" Type="http://schemas.openxmlformats.org/officeDocument/2006/relationships/image" Target="../media/image43.png"/><Relationship Id="rId3" Type="http://schemas.openxmlformats.org/officeDocument/2006/relationships/image" Target="../media/image38.png"/><Relationship Id="rId7" Type="http://schemas.openxmlformats.org/officeDocument/2006/relationships/image" Target="../media/image42.png"/><Relationship Id="rId12" Type="http://schemas.openxmlformats.org/officeDocument/2006/relationships/image" Target="../media/image47.png"/><Relationship Id="rId2" Type="http://schemas.openxmlformats.org/officeDocument/2006/relationships/image" Target="../media/image37.png"/><Relationship Id="rId1" Type="http://schemas.openxmlformats.org/officeDocument/2006/relationships/image" Target="../media/image36.png"/><Relationship Id="rId6" Type="http://schemas.openxmlformats.org/officeDocument/2006/relationships/image" Target="../media/image41.png"/><Relationship Id="rId11" Type="http://schemas.openxmlformats.org/officeDocument/2006/relationships/image" Target="../media/image46.png"/><Relationship Id="rId5" Type="http://schemas.openxmlformats.org/officeDocument/2006/relationships/image" Target="../media/image40.png"/><Relationship Id="rId10" Type="http://schemas.openxmlformats.org/officeDocument/2006/relationships/image" Target="../media/image45.png"/><Relationship Id="rId4" Type="http://schemas.openxmlformats.org/officeDocument/2006/relationships/image" Target="../media/image39.png"/><Relationship Id="rId9" Type="http://schemas.openxmlformats.org/officeDocument/2006/relationships/image" Target="../media/image44.png"/></Relationships>
</file>

<file path=xl/drawings/_rels/drawing7.xml.rels><?xml version="1.0" encoding="UTF-8" standalone="yes"?>
<Relationships xmlns="http://schemas.openxmlformats.org/package/2006/relationships"><Relationship Id="rId8" Type="http://schemas.openxmlformats.org/officeDocument/2006/relationships/image" Target="../media/image55.png"/><Relationship Id="rId13" Type="http://schemas.openxmlformats.org/officeDocument/2006/relationships/image" Target="../media/image6.png"/><Relationship Id="rId3" Type="http://schemas.openxmlformats.org/officeDocument/2006/relationships/image" Target="../media/image50.png"/><Relationship Id="rId7" Type="http://schemas.openxmlformats.org/officeDocument/2006/relationships/image" Target="../media/image54.png"/><Relationship Id="rId12" Type="http://schemas.openxmlformats.org/officeDocument/2006/relationships/image" Target="../media/image59.png"/><Relationship Id="rId2" Type="http://schemas.openxmlformats.org/officeDocument/2006/relationships/image" Target="../media/image49.png"/><Relationship Id="rId16" Type="http://schemas.openxmlformats.org/officeDocument/2006/relationships/image" Target="../media/image61.png"/><Relationship Id="rId1" Type="http://schemas.openxmlformats.org/officeDocument/2006/relationships/image" Target="../media/image48.png"/><Relationship Id="rId6" Type="http://schemas.openxmlformats.org/officeDocument/2006/relationships/image" Target="../media/image53.png"/><Relationship Id="rId11" Type="http://schemas.openxmlformats.org/officeDocument/2006/relationships/image" Target="../media/image58.png"/><Relationship Id="rId5" Type="http://schemas.openxmlformats.org/officeDocument/2006/relationships/image" Target="../media/image52.png"/><Relationship Id="rId15" Type="http://schemas.openxmlformats.org/officeDocument/2006/relationships/image" Target="../media/image60.png"/><Relationship Id="rId10" Type="http://schemas.openxmlformats.org/officeDocument/2006/relationships/image" Target="../media/image57.png"/><Relationship Id="rId4" Type="http://schemas.openxmlformats.org/officeDocument/2006/relationships/image" Target="../media/image51.png"/><Relationship Id="rId9" Type="http://schemas.openxmlformats.org/officeDocument/2006/relationships/image" Target="../media/image56.png"/><Relationship Id="rId14" Type="http://schemas.openxmlformats.org/officeDocument/2006/relationships/image" Target="../media/image7.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5.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6.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7.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440690</xdr:colOff>
      <xdr:row>0</xdr:row>
      <xdr:rowOff>72391</xdr:rowOff>
    </xdr:from>
    <xdr:to>
      <xdr:col>0</xdr:col>
      <xdr:colOff>1386840</xdr:colOff>
      <xdr:row>3</xdr:row>
      <xdr:rowOff>91441</xdr:rowOff>
    </xdr:to>
    <xdr:pic>
      <xdr:nvPicPr>
        <xdr:cNvPr id="2" name="Imagen 1">
          <a:extLst>
            <a:ext uri="{FF2B5EF4-FFF2-40B4-BE49-F238E27FC236}">
              <a16:creationId xmlns:a16="http://schemas.microsoft.com/office/drawing/2014/main" id="{293B6D6A-DC00-47E0-A111-0FB52D5D003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40690" y="72391"/>
          <a:ext cx="946150" cy="647700"/>
        </a:xfrm>
        <a:prstGeom prst="rect">
          <a:avLst/>
        </a:prstGeom>
      </xdr:spPr>
    </xdr:pic>
    <xdr:clientData/>
  </xdr:twoCellAnchor>
  <xdr:twoCellAnchor editAs="oneCell">
    <xdr:from>
      <xdr:col>3</xdr:col>
      <xdr:colOff>967740</xdr:colOff>
      <xdr:row>0</xdr:row>
      <xdr:rowOff>87630</xdr:rowOff>
    </xdr:from>
    <xdr:to>
      <xdr:col>3</xdr:col>
      <xdr:colOff>1740853</xdr:colOff>
      <xdr:row>3</xdr:row>
      <xdr:rowOff>80010</xdr:rowOff>
    </xdr:to>
    <xdr:pic>
      <xdr:nvPicPr>
        <xdr:cNvPr id="3" name="Imagen 2">
          <a:extLst>
            <a:ext uri="{FF2B5EF4-FFF2-40B4-BE49-F238E27FC236}">
              <a16:creationId xmlns:a16="http://schemas.microsoft.com/office/drawing/2014/main" id="{69CA11DD-0050-4525-AD2A-9B7A6825AB3A}"/>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168515" y="87630"/>
          <a:ext cx="773113" cy="621030"/>
        </a:xfrm>
        <a:prstGeom prst="rect">
          <a:avLst/>
        </a:prstGeom>
      </xdr:spPr>
    </xdr:pic>
    <xdr:clientData/>
  </xdr:twoCellAnchor>
  <xdr:twoCellAnchor editAs="oneCell">
    <xdr:from>
      <xdr:col>2</xdr:col>
      <xdr:colOff>0</xdr:colOff>
      <xdr:row>65</xdr:row>
      <xdr:rowOff>0</xdr:rowOff>
    </xdr:from>
    <xdr:to>
      <xdr:col>2</xdr:col>
      <xdr:colOff>9525</xdr:colOff>
      <xdr:row>65</xdr:row>
      <xdr:rowOff>9525</xdr:rowOff>
    </xdr:to>
    <xdr:pic>
      <xdr:nvPicPr>
        <xdr:cNvPr id="4" name="Imagen 3">
          <a:extLst>
            <a:ext uri="{FF2B5EF4-FFF2-40B4-BE49-F238E27FC236}">
              <a16:creationId xmlns:a16="http://schemas.microsoft.com/office/drawing/2014/main" id="{1776DBA2-2A41-4372-97F1-7CEA28112A1B}"/>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066925" y="21707475"/>
          <a:ext cx="9525" cy="9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0</xdr:colOff>
      <xdr:row>92</xdr:row>
      <xdr:rowOff>0</xdr:rowOff>
    </xdr:from>
    <xdr:to>
      <xdr:col>11</xdr:col>
      <xdr:colOff>667707</xdr:colOff>
      <xdr:row>92</xdr:row>
      <xdr:rowOff>247650</xdr:rowOff>
    </xdr:to>
    <xdr:pic>
      <xdr:nvPicPr>
        <xdr:cNvPr id="2" name="Imagen 1">
          <a:extLst>
            <a:ext uri="{FF2B5EF4-FFF2-40B4-BE49-F238E27FC236}">
              <a16:creationId xmlns:a16="http://schemas.microsoft.com/office/drawing/2014/main" id="{9FFFF7F3-3A63-496B-BBD6-12DD73DD20FE}"/>
            </a:ext>
          </a:extLst>
        </xdr:cNvPr>
        <xdr:cNvPicPr>
          <a:picLocks noChangeAspect="1"/>
        </xdr:cNvPicPr>
      </xdr:nvPicPr>
      <xdr:blipFill>
        <a:blip xmlns:r="http://schemas.openxmlformats.org/officeDocument/2006/relationships" r:embed="rId1"/>
        <a:stretch>
          <a:fillRect/>
        </a:stretch>
      </xdr:blipFill>
      <xdr:spPr>
        <a:xfrm>
          <a:off x="10134600" y="23520400"/>
          <a:ext cx="4668207" cy="247650"/>
        </a:xfrm>
        <a:prstGeom prst="rect">
          <a:avLst/>
        </a:prstGeom>
      </xdr:spPr>
    </xdr:pic>
    <xdr:clientData/>
  </xdr:twoCellAnchor>
  <xdr:twoCellAnchor editAs="oneCell">
    <xdr:from>
      <xdr:col>6</xdr:col>
      <xdr:colOff>0</xdr:colOff>
      <xdr:row>110</xdr:row>
      <xdr:rowOff>0</xdr:rowOff>
    </xdr:from>
    <xdr:to>
      <xdr:col>9</xdr:col>
      <xdr:colOff>780652</xdr:colOff>
      <xdr:row>111</xdr:row>
      <xdr:rowOff>3150</xdr:rowOff>
    </xdr:to>
    <xdr:pic>
      <xdr:nvPicPr>
        <xdr:cNvPr id="3" name="Imagen 2">
          <a:extLst>
            <a:ext uri="{FF2B5EF4-FFF2-40B4-BE49-F238E27FC236}">
              <a16:creationId xmlns:a16="http://schemas.microsoft.com/office/drawing/2014/main" id="{C16DCFB1-3CAD-CE10-2C36-31E405345B63}"/>
            </a:ext>
          </a:extLst>
        </xdr:cNvPr>
        <xdr:cNvPicPr>
          <a:picLocks noChangeAspect="1"/>
        </xdr:cNvPicPr>
      </xdr:nvPicPr>
      <xdr:blipFill>
        <a:blip xmlns:r="http://schemas.openxmlformats.org/officeDocument/2006/relationships" r:embed="rId2"/>
        <a:stretch>
          <a:fillRect/>
        </a:stretch>
      </xdr:blipFill>
      <xdr:spPr>
        <a:xfrm>
          <a:off x="10134600" y="27755850"/>
          <a:ext cx="3180952" cy="20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2</xdr:row>
      <xdr:rowOff>1</xdr:rowOff>
    </xdr:from>
    <xdr:to>
      <xdr:col>2</xdr:col>
      <xdr:colOff>143641</xdr:colOff>
      <xdr:row>3</xdr:row>
      <xdr:rowOff>171451</xdr:rowOff>
    </xdr:to>
    <xdr:pic>
      <xdr:nvPicPr>
        <xdr:cNvPr id="2" name="Imagen 1">
          <a:extLst>
            <a:ext uri="{FF2B5EF4-FFF2-40B4-BE49-F238E27FC236}">
              <a16:creationId xmlns:a16="http://schemas.microsoft.com/office/drawing/2014/main" id="{256B0E3B-658D-8181-AF45-9DBCBA997BAA}"/>
            </a:ext>
          </a:extLst>
        </xdr:cNvPr>
        <xdr:cNvPicPr>
          <a:picLocks noChangeAspect="1"/>
        </xdr:cNvPicPr>
      </xdr:nvPicPr>
      <xdr:blipFill>
        <a:blip xmlns:r="http://schemas.openxmlformats.org/officeDocument/2006/relationships" r:embed="rId1"/>
        <a:stretch>
          <a:fillRect/>
        </a:stretch>
      </xdr:blipFill>
      <xdr:spPr>
        <a:xfrm>
          <a:off x="0" y="368301"/>
          <a:ext cx="1667641" cy="355600"/>
        </a:xfrm>
        <a:prstGeom prst="rect">
          <a:avLst/>
        </a:prstGeom>
      </xdr:spPr>
    </xdr:pic>
    <xdr:clientData/>
  </xdr:twoCellAnchor>
  <xdr:twoCellAnchor editAs="oneCell">
    <xdr:from>
      <xdr:col>0</xdr:col>
      <xdr:colOff>1</xdr:colOff>
      <xdr:row>6</xdr:row>
      <xdr:rowOff>1</xdr:rowOff>
    </xdr:from>
    <xdr:to>
      <xdr:col>4</xdr:col>
      <xdr:colOff>711201</xdr:colOff>
      <xdr:row>19</xdr:row>
      <xdr:rowOff>69851</xdr:rowOff>
    </xdr:to>
    <xdr:pic>
      <xdr:nvPicPr>
        <xdr:cNvPr id="3" name="Imagen 2">
          <a:extLst>
            <a:ext uri="{FF2B5EF4-FFF2-40B4-BE49-F238E27FC236}">
              <a16:creationId xmlns:a16="http://schemas.microsoft.com/office/drawing/2014/main" id="{6F66EBA1-173A-8212-C00B-8625E6109432}"/>
            </a:ext>
          </a:extLst>
        </xdr:cNvPr>
        <xdr:cNvPicPr>
          <a:picLocks noChangeAspect="1"/>
        </xdr:cNvPicPr>
      </xdr:nvPicPr>
      <xdr:blipFill>
        <a:blip xmlns:r="http://schemas.openxmlformats.org/officeDocument/2006/relationships" r:embed="rId2"/>
        <a:stretch>
          <a:fillRect/>
        </a:stretch>
      </xdr:blipFill>
      <xdr:spPr>
        <a:xfrm>
          <a:off x="1" y="1104901"/>
          <a:ext cx="3759200" cy="2463800"/>
        </a:xfrm>
        <a:prstGeom prst="rect">
          <a:avLst/>
        </a:prstGeom>
      </xdr:spPr>
    </xdr:pic>
    <xdr:clientData/>
  </xdr:twoCellAnchor>
  <xdr:twoCellAnchor editAs="oneCell">
    <xdr:from>
      <xdr:col>0</xdr:col>
      <xdr:colOff>0</xdr:colOff>
      <xdr:row>20</xdr:row>
      <xdr:rowOff>0</xdr:rowOff>
    </xdr:from>
    <xdr:to>
      <xdr:col>6</xdr:col>
      <xdr:colOff>132762</xdr:colOff>
      <xdr:row>47</xdr:row>
      <xdr:rowOff>142236</xdr:rowOff>
    </xdr:to>
    <xdr:pic>
      <xdr:nvPicPr>
        <xdr:cNvPr id="4" name="Imagen 3">
          <a:extLst>
            <a:ext uri="{FF2B5EF4-FFF2-40B4-BE49-F238E27FC236}">
              <a16:creationId xmlns:a16="http://schemas.microsoft.com/office/drawing/2014/main" id="{299332A1-9115-CC3C-5499-2044E9B300BE}"/>
            </a:ext>
          </a:extLst>
        </xdr:cNvPr>
        <xdr:cNvPicPr>
          <a:picLocks noChangeAspect="1"/>
        </xdr:cNvPicPr>
      </xdr:nvPicPr>
      <xdr:blipFill>
        <a:blip xmlns:r="http://schemas.openxmlformats.org/officeDocument/2006/relationships" r:embed="rId3"/>
        <a:stretch>
          <a:fillRect/>
        </a:stretch>
      </xdr:blipFill>
      <xdr:spPr>
        <a:xfrm>
          <a:off x="0" y="3683000"/>
          <a:ext cx="4704762" cy="5114286"/>
        </a:xfrm>
        <a:prstGeom prst="rect">
          <a:avLst/>
        </a:prstGeom>
      </xdr:spPr>
    </xdr:pic>
    <xdr:clientData/>
  </xdr:twoCellAnchor>
  <xdr:twoCellAnchor editAs="oneCell">
    <xdr:from>
      <xdr:col>0</xdr:col>
      <xdr:colOff>0</xdr:colOff>
      <xdr:row>49</xdr:row>
      <xdr:rowOff>0</xdr:rowOff>
    </xdr:from>
    <xdr:to>
      <xdr:col>5</xdr:col>
      <xdr:colOff>399524</xdr:colOff>
      <xdr:row>55</xdr:row>
      <xdr:rowOff>180814</xdr:rowOff>
    </xdr:to>
    <xdr:pic>
      <xdr:nvPicPr>
        <xdr:cNvPr id="5" name="Imagen 4">
          <a:extLst>
            <a:ext uri="{FF2B5EF4-FFF2-40B4-BE49-F238E27FC236}">
              <a16:creationId xmlns:a16="http://schemas.microsoft.com/office/drawing/2014/main" id="{1115FA98-155F-6201-38E9-8699AE6DDBD5}"/>
            </a:ext>
          </a:extLst>
        </xdr:cNvPr>
        <xdr:cNvPicPr>
          <a:picLocks noChangeAspect="1"/>
        </xdr:cNvPicPr>
      </xdr:nvPicPr>
      <xdr:blipFill>
        <a:blip xmlns:r="http://schemas.openxmlformats.org/officeDocument/2006/relationships" r:embed="rId4"/>
        <a:stretch>
          <a:fillRect/>
        </a:stretch>
      </xdr:blipFill>
      <xdr:spPr>
        <a:xfrm>
          <a:off x="0" y="9023350"/>
          <a:ext cx="4209524" cy="128571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5</xdr:row>
      <xdr:rowOff>0</xdr:rowOff>
    </xdr:from>
    <xdr:to>
      <xdr:col>6</xdr:col>
      <xdr:colOff>76200</xdr:colOff>
      <xdr:row>17</xdr:row>
      <xdr:rowOff>16523</xdr:rowOff>
    </xdr:to>
    <xdr:pic>
      <xdr:nvPicPr>
        <xdr:cNvPr id="2" name="Imagen 1" descr="Tabla&#10;&#10;Descripción generada automáticamente con confianza media">
          <a:extLst>
            <a:ext uri="{FF2B5EF4-FFF2-40B4-BE49-F238E27FC236}">
              <a16:creationId xmlns:a16="http://schemas.microsoft.com/office/drawing/2014/main" id="{783F0327-6192-4CC3-2B66-6721E49080EE}"/>
            </a:ext>
          </a:extLst>
        </xdr:cNvPr>
        <xdr:cNvPicPr>
          <a:picLocks noChangeAspect="1"/>
        </xdr:cNvPicPr>
      </xdr:nvPicPr>
      <xdr:blipFill>
        <a:blip xmlns:r="http://schemas.openxmlformats.org/officeDocument/2006/relationships" r:embed="rId1"/>
        <a:stretch>
          <a:fillRect/>
        </a:stretch>
      </xdr:blipFill>
      <xdr:spPr>
        <a:xfrm>
          <a:off x="0" y="920750"/>
          <a:ext cx="4648200" cy="2226323"/>
        </a:xfrm>
        <a:prstGeom prst="rect">
          <a:avLst/>
        </a:prstGeom>
      </xdr:spPr>
    </xdr:pic>
    <xdr:clientData/>
  </xdr:twoCellAnchor>
  <xdr:twoCellAnchor editAs="oneCell">
    <xdr:from>
      <xdr:col>0</xdr:col>
      <xdr:colOff>1</xdr:colOff>
      <xdr:row>18</xdr:row>
      <xdr:rowOff>0</xdr:rowOff>
    </xdr:from>
    <xdr:to>
      <xdr:col>6</xdr:col>
      <xdr:colOff>101601</xdr:colOff>
      <xdr:row>43</xdr:row>
      <xdr:rowOff>95250</xdr:rowOff>
    </xdr:to>
    <xdr:pic>
      <xdr:nvPicPr>
        <xdr:cNvPr id="3" name="Imagen 2" descr="Tabla&#10;&#10;Descripción generada automáticamente">
          <a:extLst>
            <a:ext uri="{FF2B5EF4-FFF2-40B4-BE49-F238E27FC236}">
              <a16:creationId xmlns:a16="http://schemas.microsoft.com/office/drawing/2014/main" id="{C29858F7-B181-2087-198B-18E268D005E7}"/>
            </a:ext>
          </a:extLst>
        </xdr:cNvPr>
        <xdr:cNvPicPr>
          <a:picLocks noChangeAspect="1"/>
        </xdr:cNvPicPr>
      </xdr:nvPicPr>
      <xdr:blipFill>
        <a:blip xmlns:r="http://schemas.openxmlformats.org/officeDocument/2006/relationships" r:embed="rId2"/>
        <a:stretch>
          <a:fillRect/>
        </a:stretch>
      </xdr:blipFill>
      <xdr:spPr>
        <a:xfrm>
          <a:off x="1" y="3314700"/>
          <a:ext cx="4673600" cy="4699000"/>
        </a:xfrm>
        <a:prstGeom prst="rect">
          <a:avLst/>
        </a:prstGeom>
      </xdr:spPr>
    </xdr:pic>
    <xdr:clientData/>
  </xdr:twoCellAnchor>
  <xdr:twoCellAnchor editAs="oneCell">
    <xdr:from>
      <xdr:col>0</xdr:col>
      <xdr:colOff>0</xdr:colOff>
      <xdr:row>45</xdr:row>
      <xdr:rowOff>0</xdr:rowOff>
    </xdr:from>
    <xdr:to>
      <xdr:col>5</xdr:col>
      <xdr:colOff>494762</xdr:colOff>
      <xdr:row>54</xdr:row>
      <xdr:rowOff>47412</xdr:rowOff>
    </xdr:to>
    <xdr:pic>
      <xdr:nvPicPr>
        <xdr:cNvPr id="4" name="Imagen 3" descr="Interfaz de usuario gráfica, Texto, Aplicación&#10;&#10;Descripción generada automáticamente">
          <a:extLst>
            <a:ext uri="{FF2B5EF4-FFF2-40B4-BE49-F238E27FC236}">
              <a16:creationId xmlns:a16="http://schemas.microsoft.com/office/drawing/2014/main" id="{90632A42-1123-A0B1-9050-4849160C36B9}"/>
            </a:ext>
          </a:extLst>
        </xdr:cNvPr>
        <xdr:cNvPicPr>
          <a:picLocks noChangeAspect="1"/>
        </xdr:cNvPicPr>
      </xdr:nvPicPr>
      <xdr:blipFill>
        <a:blip xmlns:r="http://schemas.openxmlformats.org/officeDocument/2006/relationships" r:embed="rId3"/>
        <a:stretch>
          <a:fillRect/>
        </a:stretch>
      </xdr:blipFill>
      <xdr:spPr>
        <a:xfrm>
          <a:off x="0" y="8286750"/>
          <a:ext cx="4304762" cy="1704762"/>
        </a:xfrm>
        <a:prstGeom prst="rect">
          <a:avLst/>
        </a:prstGeom>
      </xdr:spPr>
    </xdr:pic>
    <xdr:clientData/>
  </xdr:twoCellAnchor>
  <xdr:twoCellAnchor editAs="oneCell">
    <xdr:from>
      <xdr:col>0</xdr:col>
      <xdr:colOff>0</xdr:colOff>
      <xdr:row>70</xdr:row>
      <xdr:rowOff>0</xdr:rowOff>
    </xdr:from>
    <xdr:to>
      <xdr:col>6</xdr:col>
      <xdr:colOff>189905</xdr:colOff>
      <xdr:row>98</xdr:row>
      <xdr:rowOff>129514</xdr:rowOff>
    </xdr:to>
    <xdr:pic>
      <xdr:nvPicPr>
        <xdr:cNvPr id="5" name="Imagen 4">
          <a:extLst>
            <a:ext uri="{FF2B5EF4-FFF2-40B4-BE49-F238E27FC236}">
              <a16:creationId xmlns:a16="http://schemas.microsoft.com/office/drawing/2014/main" id="{5D8530E8-4485-15CB-C964-338898FA673C}"/>
            </a:ext>
          </a:extLst>
        </xdr:cNvPr>
        <xdr:cNvPicPr>
          <a:picLocks noChangeAspect="1"/>
        </xdr:cNvPicPr>
      </xdr:nvPicPr>
      <xdr:blipFill>
        <a:blip xmlns:r="http://schemas.openxmlformats.org/officeDocument/2006/relationships" r:embed="rId4"/>
        <a:stretch>
          <a:fillRect/>
        </a:stretch>
      </xdr:blipFill>
      <xdr:spPr>
        <a:xfrm>
          <a:off x="0" y="12890500"/>
          <a:ext cx="4761905" cy="5285714"/>
        </a:xfrm>
        <a:prstGeom prst="rect">
          <a:avLst/>
        </a:prstGeom>
      </xdr:spPr>
    </xdr:pic>
    <xdr:clientData/>
  </xdr:twoCellAnchor>
  <xdr:twoCellAnchor editAs="oneCell">
    <xdr:from>
      <xdr:col>0</xdr:col>
      <xdr:colOff>0</xdr:colOff>
      <xdr:row>59</xdr:row>
      <xdr:rowOff>0</xdr:rowOff>
    </xdr:from>
    <xdr:to>
      <xdr:col>5</xdr:col>
      <xdr:colOff>599524</xdr:colOff>
      <xdr:row>68</xdr:row>
      <xdr:rowOff>88900</xdr:rowOff>
    </xdr:to>
    <xdr:pic>
      <xdr:nvPicPr>
        <xdr:cNvPr id="6" name="Imagen 5">
          <a:extLst>
            <a:ext uri="{FF2B5EF4-FFF2-40B4-BE49-F238E27FC236}">
              <a16:creationId xmlns:a16="http://schemas.microsoft.com/office/drawing/2014/main" id="{A98519F9-B468-C15F-6EB4-590DD7AE6ECF}"/>
            </a:ext>
          </a:extLst>
        </xdr:cNvPr>
        <xdr:cNvPicPr>
          <a:picLocks noChangeAspect="1"/>
        </xdr:cNvPicPr>
      </xdr:nvPicPr>
      <xdr:blipFill>
        <a:blip xmlns:r="http://schemas.openxmlformats.org/officeDocument/2006/relationships" r:embed="rId5"/>
        <a:stretch>
          <a:fillRect/>
        </a:stretch>
      </xdr:blipFill>
      <xdr:spPr>
        <a:xfrm>
          <a:off x="0" y="10864850"/>
          <a:ext cx="4409524" cy="1746250"/>
        </a:xfrm>
        <a:prstGeom prst="rect">
          <a:avLst/>
        </a:prstGeom>
      </xdr:spPr>
    </xdr:pic>
    <xdr:clientData/>
  </xdr:twoCellAnchor>
  <xdr:twoCellAnchor editAs="oneCell">
    <xdr:from>
      <xdr:col>0</xdr:col>
      <xdr:colOff>0</xdr:colOff>
      <xdr:row>101</xdr:row>
      <xdr:rowOff>0</xdr:rowOff>
    </xdr:from>
    <xdr:to>
      <xdr:col>5</xdr:col>
      <xdr:colOff>370952</xdr:colOff>
      <xdr:row>110</xdr:row>
      <xdr:rowOff>18840</xdr:rowOff>
    </xdr:to>
    <xdr:pic>
      <xdr:nvPicPr>
        <xdr:cNvPr id="7" name="Imagen 6">
          <a:extLst>
            <a:ext uri="{FF2B5EF4-FFF2-40B4-BE49-F238E27FC236}">
              <a16:creationId xmlns:a16="http://schemas.microsoft.com/office/drawing/2014/main" id="{40461DE4-8F1A-FAF6-3D93-0AB10F0FC543}"/>
            </a:ext>
          </a:extLst>
        </xdr:cNvPr>
        <xdr:cNvPicPr>
          <a:picLocks noChangeAspect="1"/>
        </xdr:cNvPicPr>
      </xdr:nvPicPr>
      <xdr:blipFill>
        <a:blip xmlns:r="http://schemas.openxmlformats.org/officeDocument/2006/relationships" r:embed="rId6"/>
        <a:stretch>
          <a:fillRect/>
        </a:stretch>
      </xdr:blipFill>
      <xdr:spPr>
        <a:xfrm>
          <a:off x="0" y="18599150"/>
          <a:ext cx="4180952" cy="1676190"/>
        </a:xfrm>
        <a:prstGeom prst="rect">
          <a:avLst/>
        </a:prstGeom>
      </xdr:spPr>
    </xdr:pic>
    <xdr:clientData/>
  </xdr:twoCellAnchor>
  <xdr:twoCellAnchor editAs="oneCell">
    <xdr:from>
      <xdr:col>0</xdr:col>
      <xdr:colOff>1</xdr:colOff>
      <xdr:row>56</xdr:row>
      <xdr:rowOff>0</xdr:rowOff>
    </xdr:from>
    <xdr:to>
      <xdr:col>2</xdr:col>
      <xdr:colOff>95251</xdr:colOff>
      <xdr:row>58</xdr:row>
      <xdr:rowOff>80225</xdr:rowOff>
    </xdr:to>
    <xdr:pic>
      <xdr:nvPicPr>
        <xdr:cNvPr id="8" name="Imagen 7">
          <a:extLst>
            <a:ext uri="{FF2B5EF4-FFF2-40B4-BE49-F238E27FC236}">
              <a16:creationId xmlns:a16="http://schemas.microsoft.com/office/drawing/2014/main" id="{93380FEB-066E-1118-A577-8C8BCCAA0F73}"/>
            </a:ext>
          </a:extLst>
        </xdr:cNvPr>
        <xdr:cNvPicPr>
          <a:picLocks noChangeAspect="1"/>
        </xdr:cNvPicPr>
      </xdr:nvPicPr>
      <xdr:blipFill>
        <a:blip xmlns:r="http://schemas.openxmlformats.org/officeDocument/2006/relationships" r:embed="rId7"/>
        <a:stretch>
          <a:fillRect/>
        </a:stretch>
      </xdr:blipFill>
      <xdr:spPr>
        <a:xfrm>
          <a:off x="1" y="10312400"/>
          <a:ext cx="1619250" cy="448525"/>
        </a:xfrm>
        <a:prstGeom prst="rect">
          <a:avLst/>
        </a:prstGeom>
      </xdr:spPr>
    </xdr:pic>
    <xdr:clientData/>
  </xdr:twoCellAnchor>
  <xdr:twoCellAnchor editAs="oneCell">
    <xdr:from>
      <xdr:col>0</xdr:col>
      <xdr:colOff>0</xdr:colOff>
      <xdr:row>115</xdr:row>
      <xdr:rowOff>177800</xdr:rowOff>
    </xdr:from>
    <xdr:to>
      <xdr:col>5</xdr:col>
      <xdr:colOff>387350</xdr:colOff>
      <xdr:row>125</xdr:row>
      <xdr:rowOff>119630</xdr:rowOff>
    </xdr:to>
    <xdr:pic>
      <xdr:nvPicPr>
        <xdr:cNvPr id="9" name="Imagen 8">
          <a:extLst>
            <a:ext uri="{FF2B5EF4-FFF2-40B4-BE49-F238E27FC236}">
              <a16:creationId xmlns:a16="http://schemas.microsoft.com/office/drawing/2014/main" id="{8E7C2349-0E2C-1BC6-30DF-59BD7795CCBB}"/>
            </a:ext>
          </a:extLst>
        </xdr:cNvPr>
        <xdr:cNvPicPr>
          <a:picLocks noChangeAspect="1"/>
        </xdr:cNvPicPr>
      </xdr:nvPicPr>
      <xdr:blipFill>
        <a:blip xmlns:r="http://schemas.openxmlformats.org/officeDocument/2006/relationships" r:embed="rId8"/>
        <a:stretch>
          <a:fillRect/>
        </a:stretch>
      </xdr:blipFill>
      <xdr:spPr>
        <a:xfrm>
          <a:off x="0" y="21355050"/>
          <a:ext cx="4197350" cy="1783330"/>
        </a:xfrm>
        <a:prstGeom prst="rect">
          <a:avLst/>
        </a:prstGeom>
      </xdr:spPr>
    </xdr:pic>
    <xdr:clientData/>
  </xdr:twoCellAnchor>
  <xdr:twoCellAnchor editAs="oneCell">
    <xdr:from>
      <xdr:col>0</xdr:col>
      <xdr:colOff>0</xdr:colOff>
      <xdr:row>128</xdr:row>
      <xdr:rowOff>0</xdr:rowOff>
    </xdr:from>
    <xdr:to>
      <xdr:col>7</xdr:col>
      <xdr:colOff>31749</xdr:colOff>
      <xdr:row>156</xdr:row>
      <xdr:rowOff>44450</xdr:rowOff>
    </xdr:to>
    <xdr:pic>
      <xdr:nvPicPr>
        <xdr:cNvPr id="10" name="Imagen 9">
          <a:extLst>
            <a:ext uri="{FF2B5EF4-FFF2-40B4-BE49-F238E27FC236}">
              <a16:creationId xmlns:a16="http://schemas.microsoft.com/office/drawing/2014/main" id="{A9C8A8B4-0C04-3286-9DD6-993273E30BE7}"/>
            </a:ext>
          </a:extLst>
        </xdr:cNvPr>
        <xdr:cNvPicPr>
          <a:picLocks noChangeAspect="1"/>
        </xdr:cNvPicPr>
      </xdr:nvPicPr>
      <xdr:blipFill>
        <a:blip xmlns:r="http://schemas.openxmlformats.org/officeDocument/2006/relationships" r:embed="rId9"/>
        <a:stretch>
          <a:fillRect/>
        </a:stretch>
      </xdr:blipFill>
      <xdr:spPr>
        <a:xfrm>
          <a:off x="0" y="23571200"/>
          <a:ext cx="5365749" cy="5200650"/>
        </a:xfrm>
        <a:prstGeom prst="rect">
          <a:avLst/>
        </a:prstGeom>
      </xdr:spPr>
    </xdr:pic>
    <xdr:clientData/>
  </xdr:twoCellAnchor>
  <xdr:twoCellAnchor editAs="oneCell">
    <xdr:from>
      <xdr:col>0</xdr:col>
      <xdr:colOff>101600</xdr:colOff>
      <xdr:row>156</xdr:row>
      <xdr:rowOff>57150</xdr:rowOff>
    </xdr:from>
    <xdr:to>
      <xdr:col>5</xdr:col>
      <xdr:colOff>472552</xdr:colOff>
      <xdr:row>163</xdr:row>
      <xdr:rowOff>53814</xdr:rowOff>
    </xdr:to>
    <xdr:pic>
      <xdr:nvPicPr>
        <xdr:cNvPr id="11" name="Imagen 10">
          <a:extLst>
            <a:ext uri="{FF2B5EF4-FFF2-40B4-BE49-F238E27FC236}">
              <a16:creationId xmlns:a16="http://schemas.microsoft.com/office/drawing/2014/main" id="{1FDC9A99-AB7E-0CCE-5CB1-1CDCE7902715}"/>
            </a:ext>
          </a:extLst>
        </xdr:cNvPr>
        <xdr:cNvPicPr>
          <a:picLocks noChangeAspect="1"/>
        </xdr:cNvPicPr>
      </xdr:nvPicPr>
      <xdr:blipFill>
        <a:blip xmlns:r="http://schemas.openxmlformats.org/officeDocument/2006/relationships" r:embed="rId10"/>
        <a:stretch>
          <a:fillRect/>
        </a:stretch>
      </xdr:blipFill>
      <xdr:spPr>
        <a:xfrm>
          <a:off x="101600" y="28784550"/>
          <a:ext cx="4180952" cy="128571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12700</xdr:colOff>
      <xdr:row>4</xdr:row>
      <xdr:rowOff>19050</xdr:rowOff>
    </xdr:from>
    <xdr:to>
      <xdr:col>7</xdr:col>
      <xdr:colOff>590549</xdr:colOff>
      <xdr:row>18</xdr:row>
      <xdr:rowOff>31750</xdr:rowOff>
    </xdr:to>
    <xdr:pic>
      <xdr:nvPicPr>
        <xdr:cNvPr id="2" name="Imagen 1">
          <a:extLst>
            <a:ext uri="{FF2B5EF4-FFF2-40B4-BE49-F238E27FC236}">
              <a16:creationId xmlns:a16="http://schemas.microsoft.com/office/drawing/2014/main" id="{6816DCDA-9FED-5FBA-05B2-823C25CB0ECE}"/>
            </a:ext>
          </a:extLst>
        </xdr:cNvPr>
        <xdr:cNvPicPr>
          <a:picLocks noChangeAspect="1"/>
        </xdr:cNvPicPr>
      </xdr:nvPicPr>
      <xdr:blipFill>
        <a:blip xmlns:r="http://schemas.openxmlformats.org/officeDocument/2006/relationships" r:embed="rId1"/>
        <a:stretch>
          <a:fillRect/>
        </a:stretch>
      </xdr:blipFill>
      <xdr:spPr>
        <a:xfrm>
          <a:off x="12700" y="755650"/>
          <a:ext cx="5911849" cy="2590800"/>
        </a:xfrm>
        <a:prstGeom prst="rect">
          <a:avLst/>
        </a:prstGeom>
      </xdr:spPr>
    </xdr:pic>
    <xdr:clientData/>
  </xdr:twoCellAnchor>
  <xdr:twoCellAnchor editAs="oneCell">
    <xdr:from>
      <xdr:col>0</xdr:col>
      <xdr:colOff>0</xdr:colOff>
      <xdr:row>19</xdr:row>
      <xdr:rowOff>0</xdr:rowOff>
    </xdr:from>
    <xdr:to>
      <xdr:col>7</xdr:col>
      <xdr:colOff>304095</xdr:colOff>
      <xdr:row>32</xdr:row>
      <xdr:rowOff>167955</xdr:rowOff>
    </xdr:to>
    <xdr:pic>
      <xdr:nvPicPr>
        <xdr:cNvPr id="3" name="Imagen 2">
          <a:extLst>
            <a:ext uri="{FF2B5EF4-FFF2-40B4-BE49-F238E27FC236}">
              <a16:creationId xmlns:a16="http://schemas.microsoft.com/office/drawing/2014/main" id="{8355A04D-FCD5-CCD0-910A-2DEF16B44F62}"/>
            </a:ext>
          </a:extLst>
        </xdr:cNvPr>
        <xdr:cNvPicPr>
          <a:picLocks noChangeAspect="1"/>
        </xdr:cNvPicPr>
      </xdr:nvPicPr>
      <xdr:blipFill>
        <a:blip xmlns:r="http://schemas.openxmlformats.org/officeDocument/2006/relationships" r:embed="rId2"/>
        <a:stretch>
          <a:fillRect/>
        </a:stretch>
      </xdr:blipFill>
      <xdr:spPr>
        <a:xfrm>
          <a:off x="0" y="3498850"/>
          <a:ext cx="5638095" cy="2561905"/>
        </a:xfrm>
        <a:prstGeom prst="rect">
          <a:avLst/>
        </a:prstGeom>
      </xdr:spPr>
    </xdr:pic>
    <xdr:clientData/>
  </xdr:twoCellAnchor>
  <xdr:twoCellAnchor editAs="oneCell">
    <xdr:from>
      <xdr:col>0</xdr:col>
      <xdr:colOff>0</xdr:colOff>
      <xdr:row>34</xdr:row>
      <xdr:rowOff>0</xdr:rowOff>
    </xdr:from>
    <xdr:to>
      <xdr:col>6</xdr:col>
      <xdr:colOff>151809</xdr:colOff>
      <xdr:row>62</xdr:row>
      <xdr:rowOff>81895</xdr:rowOff>
    </xdr:to>
    <xdr:pic>
      <xdr:nvPicPr>
        <xdr:cNvPr id="4" name="Imagen 3">
          <a:extLst>
            <a:ext uri="{FF2B5EF4-FFF2-40B4-BE49-F238E27FC236}">
              <a16:creationId xmlns:a16="http://schemas.microsoft.com/office/drawing/2014/main" id="{334E0E3B-7266-0854-2A16-58385D190905}"/>
            </a:ext>
          </a:extLst>
        </xdr:cNvPr>
        <xdr:cNvPicPr>
          <a:picLocks noChangeAspect="1"/>
        </xdr:cNvPicPr>
      </xdr:nvPicPr>
      <xdr:blipFill>
        <a:blip xmlns:r="http://schemas.openxmlformats.org/officeDocument/2006/relationships" r:embed="rId3"/>
        <a:stretch>
          <a:fillRect/>
        </a:stretch>
      </xdr:blipFill>
      <xdr:spPr>
        <a:xfrm>
          <a:off x="0" y="6261100"/>
          <a:ext cx="4723809" cy="5238095"/>
        </a:xfrm>
        <a:prstGeom prst="rect">
          <a:avLst/>
        </a:prstGeom>
      </xdr:spPr>
    </xdr:pic>
    <xdr:clientData/>
  </xdr:twoCellAnchor>
  <xdr:twoCellAnchor editAs="oneCell">
    <xdr:from>
      <xdr:col>0</xdr:col>
      <xdr:colOff>1</xdr:colOff>
      <xdr:row>64</xdr:row>
      <xdr:rowOff>0</xdr:rowOff>
    </xdr:from>
    <xdr:to>
      <xdr:col>6</xdr:col>
      <xdr:colOff>95251</xdr:colOff>
      <xdr:row>73</xdr:row>
      <xdr:rowOff>28364</xdr:rowOff>
    </xdr:to>
    <xdr:pic>
      <xdr:nvPicPr>
        <xdr:cNvPr id="5" name="Imagen 4">
          <a:extLst>
            <a:ext uri="{FF2B5EF4-FFF2-40B4-BE49-F238E27FC236}">
              <a16:creationId xmlns:a16="http://schemas.microsoft.com/office/drawing/2014/main" id="{3F37ABE2-1B2F-42CC-6719-D865B70C0208}"/>
            </a:ext>
          </a:extLst>
        </xdr:cNvPr>
        <xdr:cNvPicPr>
          <a:picLocks noChangeAspect="1"/>
        </xdr:cNvPicPr>
      </xdr:nvPicPr>
      <xdr:blipFill>
        <a:blip xmlns:r="http://schemas.openxmlformats.org/officeDocument/2006/relationships" r:embed="rId4"/>
        <a:stretch>
          <a:fillRect/>
        </a:stretch>
      </xdr:blipFill>
      <xdr:spPr>
        <a:xfrm>
          <a:off x="1" y="11785600"/>
          <a:ext cx="4667250" cy="1685714"/>
        </a:xfrm>
        <a:prstGeom prst="rect">
          <a:avLst/>
        </a:prstGeom>
      </xdr:spPr>
    </xdr:pic>
    <xdr:clientData/>
  </xdr:twoCellAnchor>
  <xdr:twoCellAnchor editAs="oneCell">
    <xdr:from>
      <xdr:col>0</xdr:col>
      <xdr:colOff>0</xdr:colOff>
      <xdr:row>1</xdr:row>
      <xdr:rowOff>0</xdr:rowOff>
    </xdr:from>
    <xdr:to>
      <xdr:col>1</xdr:col>
      <xdr:colOff>657048</xdr:colOff>
      <xdr:row>3</xdr:row>
      <xdr:rowOff>41224</xdr:rowOff>
    </xdr:to>
    <xdr:pic>
      <xdr:nvPicPr>
        <xdr:cNvPr id="6" name="Imagen 5">
          <a:extLst>
            <a:ext uri="{FF2B5EF4-FFF2-40B4-BE49-F238E27FC236}">
              <a16:creationId xmlns:a16="http://schemas.microsoft.com/office/drawing/2014/main" id="{11927991-28CC-A9EA-9858-FAB02CE92CC1}"/>
            </a:ext>
          </a:extLst>
        </xdr:cNvPr>
        <xdr:cNvPicPr>
          <a:picLocks noChangeAspect="1"/>
        </xdr:cNvPicPr>
      </xdr:nvPicPr>
      <xdr:blipFill>
        <a:blip xmlns:r="http://schemas.openxmlformats.org/officeDocument/2006/relationships" r:embed="rId5"/>
        <a:stretch>
          <a:fillRect/>
        </a:stretch>
      </xdr:blipFill>
      <xdr:spPr>
        <a:xfrm>
          <a:off x="0" y="184150"/>
          <a:ext cx="1419048" cy="409524"/>
        </a:xfrm>
        <a:prstGeom prst="rect">
          <a:avLst/>
        </a:prstGeom>
      </xdr:spPr>
    </xdr:pic>
    <xdr:clientData/>
  </xdr:twoCellAnchor>
  <xdr:twoCellAnchor editAs="oneCell">
    <xdr:from>
      <xdr:col>0</xdr:col>
      <xdr:colOff>1</xdr:colOff>
      <xdr:row>81</xdr:row>
      <xdr:rowOff>0</xdr:rowOff>
    </xdr:from>
    <xdr:to>
      <xdr:col>5</xdr:col>
      <xdr:colOff>641351</xdr:colOff>
      <xdr:row>94</xdr:row>
      <xdr:rowOff>158431</xdr:rowOff>
    </xdr:to>
    <xdr:pic>
      <xdr:nvPicPr>
        <xdr:cNvPr id="7" name="Imagen 6">
          <a:extLst>
            <a:ext uri="{FF2B5EF4-FFF2-40B4-BE49-F238E27FC236}">
              <a16:creationId xmlns:a16="http://schemas.microsoft.com/office/drawing/2014/main" id="{5397FED3-CC97-665E-BF99-216585D7F914}"/>
            </a:ext>
          </a:extLst>
        </xdr:cNvPr>
        <xdr:cNvPicPr>
          <a:picLocks noChangeAspect="1"/>
        </xdr:cNvPicPr>
      </xdr:nvPicPr>
      <xdr:blipFill>
        <a:blip xmlns:r="http://schemas.openxmlformats.org/officeDocument/2006/relationships" r:embed="rId6"/>
        <a:stretch>
          <a:fillRect/>
        </a:stretch>
      </xdr:blipFill>
      <xdr:spPr>
        <a:xfrm>
          <a:off x="1" y="14916150"/>
          <a:ext cx="4451350" cy="2552381"/>
        </a:xfrm>
        <a:prstGeom prst="rect">
          <a:avLst/>
        </a:prstGeom>
      </xdr:spPr>
    </xdr:pic>
    <xdr:clientData/>
  </xdr:twoCellAnchor>
  <xdr:twoCellAnchor editAs="oneCell">
    <xdr:from>
      <xdr:col>0</xdr:col>
      <xdr:colOff>0</xdr:colOff>
      <xdr:row>96</xdr:row>
      <xdr:rowOff>0</xdr:rowOff>
    </xdr:from>
    <xdr:to>
      <xdr:col>6</xdr:col>
      <xdr:colOff>218476</xdr:colOff>
      <xdr:row>124</xdr:row>
      <xdr:rowOff>53324</xdr:rowOff>
    </xdr:to>
    <xdr:pic>
      <xdr:nvPicPr>
        <xdr:cNvPr id="8" name="Imagen 7">
          <a:extLst>
            <a:ext uri="{FF2B5EF4-FFF2-40B4-BE49-F238E27FC236}">
              <a16:creationId xmlns:a16="http://schemas.microsoft.com/office/drawing/2014/main" id="{1DCA44D1-0BBD-0081-C820-111DD9FD48F8}"/>
            </a:ext>
          </a:extLst>
        </xdr:cNvPr>
        <xdr:cNvPicPr>
          <a:picLocks noChangeAspect="1"/>
        </xdr:cNvPicPr>
      </xdr:nvPicPr>
      <xdr:blipFill>
        <a:blip xmlns:r="http://schemas.openxmlformats.org/officeDocument/2006/relationships" r:embed="rId7"/>
        <a:stretch>
          <a:fillRect/>
        </a:stretch>
      </xdr:blipFill>
      <xdr:spPr>
        <a:xfrm>
          <a:off x="0" y="17678400"/>
          <a:ext cx="4790476" cy="5209524"/>
        </a:xfrm>
        <a:prstGeom prst="rect">
          <a:avLst/>
        </a:prstGeom>
      </xdr:spPr>
    </xdr:pic>
    <xdr:clientData/>
  </xdr:twoCellAnchor>
  <xdr:twoCellAnchor editAs="oneCell">
    <xdr:from>
      <xdr:col>0</xdr:col>
      <xdr:colOff>0</xdr:colOff>
      <xdr:row>126</xdr:row>
      <xdr:rowOff>0</xdr:rowOff>
    </xdr:from>
    <xdr:to>
      <xdr:col>5</xdr:col>
      <xdr:colOff>332857</xdr:colOff>
      <xdr:row>132</xdr:row>
      <xdr:rowOff>161767</xdr:rowOff>
    </xdr:to>
    <xdr:pic>
      <xdr:nvPicPr>
        <xdr:cNvPr id="9" name="Imagen 8">
          <a:extLst>
            <a:ext uri="{FF2B5EF4-FFF2-40B4-BE49-F238E27FC236}">
              <a16:creationId xmlns:a16="http://schemas.microsoft.com/office/drawing/2014/main" id="{6751C996-AC0B-5AFA-AA24-F7A12748BACF}"/>
            </a:ext>
          </a:extLst>
        </xdr:cNvPr>
        <xdr:cNvPicPr>
          <a:picLocks noChangeAspect="1"/>
        </xdr:cNvPicPr>
      </xdr:nvPicPr>
      <xdr:blipFill>
        <a:blip xmlns:r="http://schemas.openxmlformats.org/officeDocument/2006/relationships" r:embed="rId8"/>
        <a:stretch>
          <a:fillRect/>
        </a:stretch>
      </xdr:blipFill>
      <xdr:spPr>
        <a:xfrm>
          <a:off x="0" y="23202900"/>
          <a:ext cx="4142857" cy="1266667"/>
        </a:xfrm>
        <a:prstGeom prst="rect">
          <a:avLst/>
        </a:prstGeom>
      </xdr:spPr>
    </xdr:pic>
    <xdr:clientData/>
  </xdr:twoCellAnchor>
  <xdr:twoCellAnchor editAs="oneCell">
    <xdr:from>
      <xdr:col>0</xdr:col>
      <xdr:colOff>0</xdr:colOff>
      <xdr:row>77</xdr:row>
      <xdr:rowOff>6350</xdr:rowOff>
    </xdr:from>
    <xdr:to>
      <xdr:col>1</xdr:col>
      <xdr:colOff>603250</xdr:colOff>
      <xdr:row>79</xdr:row>
      <xdr:rowOff>130136</xdr:rowOff>
    </xdr:to>
    <xdr:pic>
      <xdr:nvPicPr>
        <xdr:cNvPr id="10" name="Imagen 9">
          <a:extLst>
            <a:ext uri="{FF2B5EF4-FFF2-40B4-BE49-F238E27FC236}">
              <a16:creationId xmlns:a16="http://schemas.microsoft.com/office/drawing/2014/main" id="{90A0EF25-3133-DFDD-DA52-56DFCDEBCC97}"/>
            </a:ext>
          </a:extLst>
        </xdr:cNvPr>
        <xdr:cNvPicPr>
          <a:picLocks noChangeAspect="1"/>
        </xdr:cNvPicPr>
      </xdr:nvPicPr>
      <xdr:blipFill>
        <a:blip xmlns:r="http://schemas.openxmlformats.org/officeDocument/2006/relationships" r:embed="rId9"/>
        <a:stretch>
          <a:fillRect/>
        </a:stretch>
      </xdr:blipFill>
      <xdr:spPr>
        <a:xfrm>
          <a:off x="0" y="14185900"/>
          <a:ext cx="1365250" cy="492086"/>
        </a:xfrm>
        <a:prstGeom prst="rect">
          <a:avLst/>
        </a:prstGeom>
      </xdr:spPr>
    </xdr:pic>
    <xdr:clientData/>
  </xdr:twoCellAnchor>
  <xdr:twoCellAnchor editAs="oneCell">
    <xdr:from>
      <xdr:col>0</xdr:col>
      <xdr:colOff>0</xdr:colOff>
      <xdr:row>137</xdr:row>
      <xdr:rowOff>1</xdr:rowOff>
    </xdr:from>
    <xdr:to>
      <xdr:col>5</xdr:col>
      <xdr:colOff>514350</xdr:colOff>
      <xdr:row>146</xdr:row>
      <xdr:rowOff>63501</xdr:rowOff>
    </xdr:to>
    <xdr:pic>
      <xdr:nvPicPr>
        <xdr:cNvPr id="11" name="Imagen 10">
          <a:extLst>
            <a:ext uri="{FF2B5EF4-FFF2-40B4-BE49-F238E27FC236}">
              <a16:creationId xmlns:a16="http://schemas.microsoft.com/office/drawing/2014/main" id="{C2D353EE-8F79-C3E9-0AF4-9AF3F6B995EA}"/>
            </a:ext>
          </a:extLst>
        </xdr:cNvPr>
        <xdr:cNvPicPr>
          <a:picLocks noChangeAspect="1"/>
        </xdr:cNvPicPr>
      </xdr:nvPicPr>
      <xdr:blipFill>
        <a:blip xmlns:r="http://schemas.openxmlformats.org/officeDocument/2006/relationships" r:embed="rId10"/>
        <a:stretch>
          <a:fillRect/>
        </a:stretch>
      </xdr:blipFill>
      <xdr:spPr>
        <a:xfrm>
          <a:off x="0" y="25228551"/>
          <a:ext cx="4324350" cy="1720850"/>
        </a:xfrm>
        <a:prstGeom prst="rect">
          <a:avLst/>
        </a:prstGeom>
      </xdr:spPr>
    </xdr:pic>
    <xdr:clientData/>
  </xdr:twoCellAnchor>
  <xdr:twoCellAnchor editAs="oneCell">
    <xdr:from>
      <xdr:col>0</xdr:col>
      <xdr:colOff>0</xdr:colOff>
      <xdr:row>149</xdr:row>
      <xdr:rowOff>0</xdr:rowOff>
    </xdr:from>
    <xdr:to>
      <xdr:col>6</xdr:col>
      <xdr:colOff>351809</xdr:colOff>
      <xdr:row>178</xdr:row>
      <xdr:rowOff>50126</xdr:rowOff>
    </xdr:to>
    <xdr:pic>
      <xdr:nvPicPr>
        <xdr:cNvPr id="12" name="Imagen 11">
          <a:extLst>
            <a:ext uri="{FF2B5EF4-FFF2-40B4-BE49-F238E27FC236}">
              <a16:creationId xmlns:a16="http://schemas.microsoft.com/office/drawing/2014/main" id="{3AD10C9D-2BF7-DC24-E7A8-8C58BBE1867C}"/>
            </a:ext>
          </a:extLst>
        </xdr:cNvPr>
        <xdr:cNvPicPr>
          <a:picLocks noChangeAspect="1"/>
        </xdr:cNvPicPr>
      </xdr:nvPicPr>
      <xdr:blipFill>
        <a:blip xmlns:r="http://schemas.openxmlformats.org/officeDocument/2006/relationships" r:embed="rId11"/>
        <a:stretch>
          <a:fillRect/>
        </a:stretch>
      </xdr:blipFill>
      <xdr:spPr>
        <a:xfrm>
          <a:off x="0" y="27438350"/>
          <a:ext cx="4923809" cy="5390476"/>
        </a:xfrm>
        <a:prstGeom prst="rect">
          <a:avLst/>
        </a:prstGeom>
      </xdr:spPr>
    </xdr:pic>
    <xdr:clientData/>
  </xdr:twoCellAnchor>
  <xdr:twoCellAnchor editAs="oneCell">
    <xdr:from>
      <xdr:col>0</xdr:col>
      <xdr:colOff>0</xdr:colOff>
      <xdr:row>181</xdr:row>
      <xdr:rowOff>0</xdr:rowOff>
    </xdr:from>
    <xdr:to>
      <xdr:col>5</xdr:col>
      <xdr:colOff>580476</xdr:colOff>
      <xdr:row>188</xdr:row>
      <xdr:rowOff>91902</xdr:rowOff>
    </xdr:to>
    <xdr:pic>
      <xdr:nvPicPr>
        <xdr:cNvPr id="13" name="Imagen 12">
          <a:extLst>
            <a:ext uri="{FF2B5EF4-FFF2-40B4-BE49-F238E27FC236}">
              <a16:creationId xmlns:a16="http://schemas.microsoft.com/office/drawing/2014/main" id="{6C0AC5BF-F44A-2C4E-8B42-FFBF13A99762}"/>
            </a:ext>
          </a:extLst>
        </xdr:cNvPr>
        <xdr:cNvPicPr>
          <a:picLocks noChangeAspect="1"/>
        </xdr:cNvPicPr>
      </xdr:nvPicPr>
      <xdr:blipFill>
        <a:blip xmlns:r="http://schemas.openxmlformats.org/officeDocument/2006/relationships" r:embed="rId12"/>
        <a:stretch>
          <a:fillRect/>
        </a:stretch>
      </xdr:blipFill>
      <xdr:spPr>
        <a:xfrm>
          <a:off x="0" y="33331150"/>
          <a:ext cx="4390476" cy="1380952"/>
        </a:xfrm>
        <a:prstGeom prst="rect">
          <a:avLst/>
        </a:prstGeom>
      </xdr:spPr>
    </xdr:pic>
    <xdr:clientData/>
  </xdr:twoCellAnchor>
  <xdr:twoCellAnchor editAs="oneCell">
    <xdr:from>
      <xdr:col>0</xdr:col>
      <xdr:colOff>1</xdr:colOff>
      <xdr:row>134</xdr:row>
      <xdr:rowOff>1</xdr:rowOff>
    </xdr:from>
    <xdr:to>
      <xdr:col>2</xdr:col>
      <xdr:colOff>266701</xdr:colOff>
      <xdr:row>136</xdr:row>
      <xdr:rowOff>82551</xdr:rowOff>
    </xdr:to>
    <xdr:pic>
      <xdr:nvPicPr>
        <xdr:cNvPr id="14" name="Imagen 13">
          <a:extLst>
            <a:ext uri="{FF2B5EF4-FFF2-40B4-BE49-F238E27FC236}">
              <a16:creationId xmlns:a16="http://schemas.microsoft.com/office/drawing/2014/main" id="{B462AF80-3EE4-EFE4-1C55-41C365407D5C}"/>
            </a:ext>
          </a:extLst>
        </xdr:cNvPr>
        <xdr:cNvPicPr>
          <a:picLocks noChangeAspect="1"/>
        </xdr:cNvPicPr>
      </xdr:nvPicPr>
      <xdr:blipFill>
        <a:blip xmlns:r="http://schemas.openxmlformats.org/officeDocument/2006/relationships" r:embed="rId13"/>
        <a:stretch>
          <a:fillRect/>
        </a:stretch>
      </xdr:blipFill>
      <xdr:spPr>
        <a:xfrm>
          <a:off x="1" y="24676101"/>
          <a:ext cx="1790700" cy="450850"/>
        </a:xfrm>
        <a:prstGeom prst="rect">
          <a:avLst/>
        </a:prstGeom>
      </xdr:spPr>
    </xdr:pic>
    <xdr:clientData/>
  </xdr:twoCellAnchor>
  <xdr:twoCellAnchor editAs="oneCell">
    <xdr:from>
      <xdr:col>9</xdr:col>
      <xdr:colOff>0</xdr:colOff>
      <xdr:row>140</xdr:row>
      <xdr:rowOff>0</xdr:rowOff>
    </xdr:from>
    <xdr:to>
      <xdr:col>14</xdr:col>
      <xdr:colOff>723333</xdr:colOff>
      <xdr:row>181</xdr:row>
      <xdr:rowOff>135564</xdr:rowOff>
    </xdr:to>
    <xdr:pic>
      <xdr:nvPicPr>
        <xdr:cNvPr id="15" name="Imagen 14">
          <a:extLst>
            <a:ext uri="{FF2B5EF4-FFF2-40B4-BE49-F238E27FC236}">
              <a16:creationId xmlns:a16="http://schemas.microsoft.com/office/drawing/2014/main" id="{29CB6B4D-7F9D-3C9E-4F69-29B76F663B70}"/>
            </a:ext>
          </a:extLst>
        </xdr:cNvPr>
        <xdr:cNvPicPr>
          <a:picLocks noChangeAspect="1"/>
        </xdr:cNvPicPr>
      </xdr:nvPicPr>
      <xdr:blipFill>
        <a:blip xmlns:r="http://schemas.openxmlformats.org/officeDocument/2006/relationships" r:embed="rId14"/>
        <a:stretch>
          <a:fillRect/>
        </a:stretch>
      </xdr:blipFill>
      <xdr:spPr>
        <a:xfrm>
          <a:off x="6858000" y="25781000"/>
          <a:ext cx="4533333" cy="768571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4</xdr:row>
      <xdr:rowOff>1</xdr:rowOff>
    </xdr:from>
    <xdr:to>
      <xdr:col>5</xdr:col>
      <xdr:colOff>711199</xdr:colOff>
      <xdr:row>17</xdr:row>
      <xdr:rowOff>107950</xdr:rowOff>
    </xdr:to>
    <xdr:pic>
      <xdr:nvPicPr>
        <xdr:cNvPr id="2" name="Imagen 1">
          <a:extLst>
            <a:ext uri="{FF2B5EF4-FFF2-40B4-BE49-F238E27FC236}">
              <a16:creationId xmlns:a16="http://schemas.microsoft.com/office/drawing/2014/main" id="{307CB285-4553-432E-A80E-51E1D2D4FFA1}"/>
            </a:ext>
          </a:extLst>
        </xdr:cNvPr>
        <xdr:cNvPicPr>
          <a:picLocks noChangeAspect="1"/>
        </xdr:cNvPicPr>
      </xdr:nvPicPr>
      <xdr:blipFill>
        <a:blip xmlns:r="http://schemas.openxmlformats.org/officeDocument/2006/relationships" r:embed="rId1"/>
        <a:stretch>
          <a:fillRect/>
        </a:stretch>
      </xdr:blipFill>
      <xdr:spPr>
        <a:xfrm>
          <a:off x="0" y="736601"/>
          <a:ext cx="5238749" cy="2501899"/>
        </a:xfrm>
        <a:prstGeom prst="rect">
          <a:avLst/>
        </a:prstGeom>
      </xdr:spPr>
    </xdr:pic>
    <xdr:clientData/>
  </xdr:twoCellAnchor>
  <xdr:twoCellAnchor editAs="oneCell">
    <xdr:from>
      <xdr:col>0</xdr:col>
      <xdr:colOff>0</xdr:colOff>
      <xdr:row>21</xdr:row>
      <xdr:rowOff>107950</xdr:rowOff>
    </xdr:from>
    <xdr:to>
      <xdr:col>5</xdr:col>
      <xdr:colOff>730250</xdr:colOff>
      <xdr:row>51</xdr:row>
      <xdr:rowOff>183450</xdr:rowOff>
    </xdr:to>
    <xdr:pic>
      <xdr:nvPicPr>
        <xdr:cNvPr id="3" name="Imagen 2">
          <a:extLst>
            <a:ext uri="{FF2B5EF4-FFF2-40B4-BE49-F238E27FC236}">
              <a16:creationId xmlns:a16="http://schemas.microsoft.com/office/drawing/2014/main" id="{826239EB-5901-4A08-B5AF-C420C5FBF8DB}"/>
            </a:ext>
          </a:extLst>
        </xdr:cNvPr>
        <xdr:cNvPicPr>
          <a:picLocks noChangeAspect="1"/>
        </xdr:cNvPicPr>
      </xdr:nvPicPr>
      <xdr:blipFill>
        <a:blip xmlns:r="http://schemas.openxmlformats.org/officeDocument/2006/relationships" r:embed="rId2"/>
        <a:stretch>
          <a:fillRect/>
        </a:stretch>
      </xdr:blipFill>
      <xdr:spPr>
        <a:xfrm>
          <a:off x="0" y="3975100"/>
          <a:ext cx="5257800" cy="5600000"/>
        </a:xfrm>
        <a:prstGeom prst="rect">
          <a:avLst/>
        </a:prstGeom>
      </xdr:spPr>
    </xdr:pic>
    <xdr:clientData/>
  </xdr:twoCellAnchor>
  <xdr:twoCellAnchor editAs="oneCell">
    <xdr:from>
      <xdr:col>0</xdr:col>
      <xdr:colOff>0</xdr:colOff>
      <xdr:row>54</xdr:row>
      <xdr:rowOff>0</xdr:rowOff>
    </xdr:from>
    <xdr:to>
      <xdr:col>5</xdr:col>
      <xdr:colOff>730250</xdr:colOff>
      <xdr:row>61</xdr:row>
      <xdr:rowOff>127000</xdr:rowOff>
    </xdr:to>
    <xdr:pic>
      <xdr:nvPicPr>
        <xdr:cNvPr id="4" name="Imagen 3">
          <a:extLst>
            <a:ext uri="{FF2B5EF4-FFF2-40B4-BE49-F238E27FC236}">
              <a16:creationId xmlns:a16="http://schemas.microsoft.com/office/drawing/2014/main" id="{51A1D93E-DE7B-4636-9A8B-85428656DD51}"/>
            </a:ext>
          </a:extLst>
        </xdr:cNvPr>
        <xdr:cNvPicPr>
          <a:picLocks noChangeAspect="1"/>
        </xdr:cNvPicPr>
      </xdr:nvPicPr>
      <xdr:blipFill>
        <a:blip xmlns:r="http://schemas.openxmlformats.org/officeDocument/2006/relationships" r:embed="rId3"/>
        <a:stretch>
          <a:fillRect/>
        </a:stretch>
      </xdr:blipFill>
      <xdr:spPr>
        <a:xfrm>
          <a:off x="0" y="9944100"/>
          <a:ext cx="5257800" cy="1416050"/>
        </a:xfrm>
        <a:prstGeom prst="rect">
          <a:avLst/>
        </a:prstGeom>
      </xdr:spPr>
    </xdr:pic>
    <xdr:clientData/>
  </xdr:twoCellAnchor>
  <xdr:twoCellAnchor editAs="oneCell">
    <xdr:from>
      <xdr:col>0</xdr:col>
      <xdr:colOff>0</xdr:colOff>
      <xdr:row>1</xdr:row>
      <xdr:rowOff>0</xdr:rowOff>
    </xdr:from>
    <xdr:to>
      <xdr:col>1</xdr:col>
      <xdr:colOff>60179</xdr:colOff>
      <xdr:row>2</xdr:row>
      <xdr:rowOff>130136</xdr:rowOff>
    </xdr:to>
    <xdr:pic>
      <xdr:nvPicPr>
        <xdr:cNvPr id="5" name="Imagen 4">
          <a:extLst>
            <a:ext uri="{FF2B5EF4-FFF2-40B4-BE49-F238E27FC236}">
              <a16:creationId xmlns:a16="http://schemas.microsoft.com/office/drawing/2014/main" id="{AD06535C-D340-42D4-AFFE-294BFCAD8C2B}"/>
            </a:ext>
          </a:extLst>
        </xdr:cNvPr>
        <xdr:cNvPicPr>
          <a:picLocks noChangeAspect="1"/>
        </xdr:cNvPicPr>
      </xdr:nvPicPr>
      <xdr:blipFill>
        <a:blip xmlns:r="http://schemas.openxmlformats.org/officeDocument/2006/relationships" r:embed="rId4"/>
        <a:stretch>
          <a:fillRect/>
        </a:stretch>
      </xdr:blipFill>
      <xdr:spPr>
        <a:xfrm>
          <a:off x="0" y="184150"/>
          <a:ext cx="1171429" cy="314286"/>
        </a:xfrm>
        <a:prstGeom prst="rect">
          <a:avLst/>
        </a:prstGeom>
      </xdr:spPr>
    </xdr:pic>
    <xdr:clientData/>
  </xdr:twoCellAnchor>
  <xdr:twoCellAnchor editAs="oneCell">
    <xdr:from>
      <xdr:col>0</xdr:col>
      <xdr:colOff>0</xdr:colOff>
      <xdr:row>66</xdr:row>
      <xdr:rowOff>0</xdr:rowOff>
    </xdr:from>
    <xdr:to>
      <xdr:col>1</xdr:col>
      <xdr:colOff>441131</xdr:colOff>
      <xdr:row>68</xdr:row>
      <xdr:rowOff>60271</xdr:rowOff>
    </xdr:to>
    <xdr:pic>
      <xdr:nvPicPr>
        <xdr:cNvPr id="6" name="Imagen 5">
          <a:extLst>
            <a:ext uri="{FF2B5EF4-FFF2-40B4-BE49-F238E27FC236}">
              <a16:creationId xmlns:a16="http://schemas.microsoft.com/office/drawing/2014/main" id="{EACAD8BD-99AE-433F-A6B1-76DED81E2811}"/>
            </a:ext>
          </a:extLst>
        </xdr:cNvPr>
        <xdr:cNvPicPr>
          <a:picLocks noChangeAspect="1"/>
        </xdr:cNvPicPr>
      </xdr:nvPicPr>
      <xdr:blipFill>
        <a:blip xmlns:r="http://schemas.openxmlformats.org/officeDocument/2006/relationships" r:embed="rId5"/>
        <a:stretch>
          <a:fillRect/>
        </a:stretch>
      </xdr:blipFill>
      <xdr:spPr>
        <a:xfrm>
          <a:off x="0" y="12153900"/>
          <a:ext cx="1552381" cy="428571"/>
        </a:xfrm>
        <a:prstGeom prst="rect">
          <a:avLst/>
        </a:prstGeom>
      </xdr:spPr>
    </xdr:pic>
    <xdr:clientData/>
  </xdr:twoCellAnchor>
  <xdr:twoCellAnchor editAs="oneCell">
    <xdr:from>
      <xdr:col>0</xdr:col>
      <xdr:colOff>0</xdr:colOff>
      <xdr:row>70</xdr:row>
      <xdr:rowOff>1</xdr:rowOff>
    </xdr:from>
    <xdr:to>
      <xdr:col>5</xdr:col>
      <xdr:colOff>698499</xdr:colOff>
      <xdr:row>82</xdr:row>
      <xdr:rowOff>6351</xdr:rowOff>
    </xdr:to>
    <xdr:pic>
      <xdr:nvPicPr>
        <xdr:cNvPr id="7" name="Imagen 6">
          <a:extLst>
            <a:ext uri="{FF2B5EF4-FFF2-40B4-BE49-F238E27FC236}">
              <a16:creationId xmlns:a16="http://schemas.microsoft.com/office/drawing/2014/main" id="{6699A7BA-EDEA-4F37-811C-E9BCF689F0F0}"/>
            </a:ext>
          </a:extLst>
        </xdr:cNvPr>
        <xdr:cNvPicPr>
          <a:picLocks noChangeAspect="1"/>
        </xdr:cNvPicPr>
      </xdr:nvPicPr>
      <xdr:blipFill>
        <a:blip xmlns:r="http://schemas.openxmlformats.org/officeDocument/2006/relationships" r:embed="rId6"/>
        <a:stretch>
          <a:fillRect/>
        </a:stretch>
      </xdr:blipFill>
      <xdr:spPr>
        <a:xfrm>
          <a:off x="0" y="12890501"/>
          <a:ext cx="5226049" cy="2216150"/>
        </a:xfrm>
        <a:prstGeom prst="rect">
          <a:avLst/>
        </a:prstGeom>
      </xdr:spPr>
    </xdr:pic>
    <xdr:clientData/>
  </xdr:twoCellAnchor>
  <xdr:twoCellAnchor editAs="oneCell">
    <xdr:from>
      <xdr:col>0</xdr:col>
      <xdr:colOff>0</xdr:colOff>
      <xdr:row>83</xdr:row>
      <xdr:rowOff>0</xdr:rowOff>
    </xdr:from>
    <xdr:to>
      <xdr:col>6</xdr:col>
      <xdr:colOff>0</xdr:colOff>
      <xdr:row>113</xdr:row>
      <xdr:rowOff>46929</xdr:rowOff>
    </xdr:to>
    <xdr:pic>
      <xdr:nvPicPr>
        <xdr:cNvPr id="8" name="Imagen 7">
          <a:extLst>
            <a:ext uri="{FF2B5EF4-FFF2-40B4-BE49-F238E27FC236}">
              <a16:creationId xmlns:a16="http://schemas.microsoft.com/office/drawing/2014/main" id="{110B0FA3-BB38-42F3-B759-82ADE4371960}"/>
            </a:ext>
          </a:extLst>
        </xdr:cNvPr>
        <xdr:cNvPicPr>
          <a:picLocks noChangeAspect="1"/>
        </xdr:cNvPicPr>
      </xdr:nvPicPr>
      <xdr:blipFill>
        <a:blip xmlns:r="http://schemas.openxmlformats.org/officeDocument/2006/relationships" r:embed="rId7"/>
        <a:stretch>
          <a:fillRect/>
        </a:stretch>
      </xdr:blipFill>
      <xdr:spPr>
        <a:xfrm>
          <a:off x="0" y="15284450"/>
          <a:ext cx="5289550" cy="5571429"/>
        </a:xfrm>
        <a:prstGeom prst="rect">
          <a:avLst/>
        </a:prstGeom>
      </xdr:spPr>
    </xdr:pic>
    <xdr:clientData/>
  </xdr:twoCellAnchor>
  <xdr:twoCellAnchor editAs="oneCell">
    <xdr:from>
      <xdr:col>0</xdr:col>
      <xdr:colOff>0</xdr:colOff>
      <xdr:row>115</xdr:row>
      <xdr:rowOff>0</xdr:rowOff>
    </xdr:from>
    <xdr:to>
      <xdr:col>5</xdr:col>
      <xdr:colOff>704850</xdr:colOff>
      <xdr:row>121</xdr:row>
      <xdr:rowOff>161767</xdr:rowOff>
    </xdr:to>
    <xdr:pic>
      <xdr:nvPicPr>
        <xdr:cNvPr id="9" name="Imagen 8">
          <a:extLst>
            <a:ext uri="{FF2B5EF4-FFF2-40B4-BE49-F238E27FC236}">
              <a16:creationId xmlns:a16="http://schemas.microsoft.com/office/drawing/2014/main" id="{8342EDB3-66D4-42E3-B9AF-D0995DED1462}"/>
            </a:ext>
          </a:extLst>
        </xdr:cNvPr>
        <xdr:cNvPicPr>
          <a:picLocks noChangeAspect="1"/>
        </xdr:cNvPicPr>
      </xdr:nvPicPr>
      <xdr:blipFill>
        <a:blip xmlns:r="http://schemas.openxmlformats.org/officeDocument/2006/relationships" r:embed="rId8"/>
        <a:stretch>
          <a:fillRect/>
        </a:stretch>
      </xdr:blipFill>
      <xdr:spPr>
        <a:xfrm>
          <a:off x="0" y="21177250"/>
          <a:ext cx="5232400" cy="1266667"/>
        </a:xfrm>
        <a:prstGeom prst="rect">
          <a:avLst/>
        </a:prstGeom>
      </xdr:spPr>
    </xdr:pic>
    <xdr:clientData/>
  </xdr:twoCellAnchor>
  <xdr:twoCellAnchor editAs="oneCell">
    <xdr:from>
      <xdr:col>0</xdr:col>
      <xdr:colOff>0</xdr:colOff>
      <xdr:row>126</xdr:row>
      <xdr:rowOff>0</xdr:rowOff>
    </xdr:from>
    <xdr:to>
      <xdr:col>1</xdr:col>
      <xdr:colOff>679226</xdr:colOff>
      <xdr:row>129</xdr:row>
      <xdr:rowOff>66598</xdr:rowOff>
    </xdr:to>
    <xdr:pic>
      <xdr:nvPicPr>
        <xdr:cNvPr id="10" name="Imagen 9">
          <a:extLst>
            <a:ext uri="{FF2B5EF4-FFF2-40B4-BE49-F238E27FC236}">
              <a16:creationId xmlns:a16="http://schemas.microsoft.com/office/drawing/2014/main" id="{6D782CA1-2574-4ED4-A278-FD59E0EE2316}"/>
            </a:ext>
          </a:extLst>
        </xdr:cNvPr>
        <xdr:cNvPicPr>
          <a:picLocks noChangeAspect="1"/>
        </xdr:cNvPicPr>
      </xdr:nvPicPr>
      <xdr:blipFill>
        <a:blip xmlns:r="http://schemas.openxmlformats.org/officeDocument/2006/relationships" r:embed="rId9"/>
        <a:stretch>
          <a:fillRect/>
        </a:stretch>
      </xdr:blipFill>
      <xdr:spPr>
        <a:xfrm>
          <a:off x="0" y="23202900"/>
          <a:ext cx="1790476" cy="619048"/>
        </a:xfrm>
        <a:prstGeom prst="rect">
          <a:avLst/>
        </a:prstGeom>
      </xdr:spPr>
    </xdr:pic>
    <xdr:clientData/>
  </xdr:twoCellAnchor>
  <xdr:twoCellAnchor editAs="oneCell">
    <xdr:from>
      <xdr:col>0</xdr:col>
      <xdr:colOff>1</xdr:colOff>
      <xdr:row>131</xdr:row>
      <xdr:rowOff>0</xdr:rowOff>
    </xdr:from>
    <xdr:to>
      <xdr:col>5</xdr:col>
      <xdr:colOff>571501</xdr:colOff>
      <xdr:row>144</xdr:row>
      <xdr:rowOff>72717</xdr:rowOff>
    </xdr:to>
    <xdr:pic>
      <xdr:nvPicPr>
        <xdr:cNvPr id="11" name="Imagen 10">
          <a:extLst>
            <a:ext uri="{FF2B5EF4-FFF2-40B4-BE49-F238E27FC236}">
              <a16:creationId xmlns:a16="http://schemas.microsoft.com/office/drawing/2014/main" id="{41BBD31E-2101-4F6E-90D7-1905F15FE9F5}"/>
            </a:ext>
          </a:extLst>
        </xdr:cNvPr>
        <xdr:cNvPicPr>
          <a:picLocks noChangeAspect="1"/>
        </xdr:cNvPicPr>
      </xdr:nvPicPr>
      <xdr:blipFill>
        <a:blip xmlns:r="http://schemas.openxmlformats.org/officeDocument/2006/relationships" r:embed="rId10"/>
        <a:stretch>
          <a:fillRect/>
        </a:stretch>
      </xdr:blipFill>
      <xdr:spPr>
        <a:xfrm>
          <a:off x="1" y="24123650"/>
          <a:ext cx="5099050" cy="2466667"/>
        </a:xfrm>
        <a:prstGeom prst="rect">
          <a:avLst/>
        </a:prstGeom>
      </xdr:spPr>
    </xdr:pic>
    <xdr:clientData/>
  </xdr:twoCellAnchor>
  <xdr:twoCellAnchor editAs="oneCell">
    <xdr:from>
      <xdr:col>0</xdr:col>
      <xdr:colOff>0</xdr:colOff>
      <xdr:row>146</xdr:row>
      <xdr:rowOff>0</xdr:rowOff>
    </xdr:from>
    <xdr:to>
      <xdr:col>5</xdr:col>
      <xdr:colOff>558799</xdr:colOff>
      <xdr:row>178</xdr:row>
      <xdr:rowOff>164343</xdr:rowOff>
    </xdr:to>
    <xdr:pic>
      <xdr:nvPicPr>
        <xdr:cNvPr id="12" name="Imagen 11">
          <a:extLst>
            <a:ext uri="{FF2B5EF4-FFF2-40B4-BE49-F238E27FC236}">
              <a16:creationId xmlns:a16="http://schemas.microsoft.com/office/drawing/2014/main" id="{0FD0D29B-9FE5-408B-9599-C5DD9D1F4BDE}"/>
            </a:ext>
          </a:extLst>
        </xdr:cNvPr>
        <xdr:cNvPicPr>
          <a:picLocks noChangeAspect="1"/>
        </xdr:cNvPicPr>
      </xdr:nvPicPr>
      <xdr:blipFill>
        <a:blip xmlns:r="http://schemas.openxmlformats.org/officeDocument/2006/relationships" r:embed="rId11"/>
        <a:stretch>
          <a:fillRect/>
        </a:stretch>
      </xdr:blipFill>
      <xdr:spPr>
        <a:xfrm>
          <a:off x="0" y="26885900"/>
          <a:ext cx="5086349" cy="6057143"/>
        </a:xfrm>
        <a:prstGeom prst="rect">
          <a:avLst/>
        </a:prstGeom>
      </xdr:spPr>
    </xdr:pic>
    <xdr:clientData/>
  </xdr:twoCellAnchor>
  <xdr:twoCellAnchor editAs="oneCell">
    <xdr:from>
      <xdr:col>0</xdr:col>
      <xdr:colOff>133350</xdr:colOff>
      <xdr:row>179</xdr:row>
      <xdr:rowOff>0</xdr:rowOff>
    </xdr:from>
    <xdr:to>
      <xdr:col>5</xdr:col>
      <xdr:colOff>548657</xdr:colOff>
      <xdr:row>186</xdr:row>
      <xdr:rowOff>129998</xdr:rowOff>
    </xdr:to>
    <xdr:pic>
      <xdr:nvPicPr>
        <xdr:cNvPr id="13" name="Imagen 12">
          <a:extLst>
            <a:ext uri="{FF2B5EF4-FFF2-40B4-BE49-F238E27FC236}">
              <a16:creationId xmlns:a16="http://schemas.microsoft.com/office/drawing/2014/main" id="{33B7DB47-9E54-4E62-A33C-D63A98208861}"/>
            </a:ext>
          </a:extLst>
        </xdr:cNvPr>
        <xdr:cNvPicPr>
          <a:picLocks noChangeAspect="1"/>
        </xdr:cNvPicPr>
      </xdr:nvPicPr>
      <xdr:blipFill>
        <a:blip xmlns:r="http://schemas.openxmlformats.org/officeDocument/2006/relationships" r:embed="rId12"/>
        <a:stretch>
          <a:fillRect/>
        </a:stretch>
      </xdr:blipFill>
      <xdr:spPr>
        <a:xfrm>
          <a:off x="133350" y="32962850"/>
          <a:ext cx="4942857" cy="141904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4</xdr:row>
      <xdr:rowOff>1</xdr:rowOff>
    </xdr:from>
    <xdr:to>
      <xdr:col>5</xdr:col>
      <xdr:colOff>342900</xdr:colOff>
      <xdr:row>23</xdr:row>
      <xdr:rowOff>69851</xdr:rowOff>
    </xdr:to>
    <xdr:pic>
      <xdr:nvPicPr>
        <xdr:cNvPr id="2" name="Imagen 1">
          <a:extLst>
            <a:ext uri="{FF2B5EF4-FFF2-40B4-BE49-F238E27FC236}">
              <a16:creationId xmlns:a16="http://schemas.microsoft.com/office/drawing/2014/main" id="{DD2B869E-2224-4794-9D96-5360DCA4C80B}"/>
            </a:ext>
          </a:extLst>
        </xdr:cNvPr>
        <xdr:cNvPicPr>
          <a:picLocks noChangeAspect="1"/>
        </xdr:cNvPicPr>
      </xdr:nvPicPr>
      <xdr:blipFill>
        <a:blip xmlns:r="http://schemas.openxmlformats.org/officeDocument/2006/relationships" r:embed="rId1"/>
        <a:stretch>
          <a:fillRect/>
        </a:stretch>
      </xdr:blipFill>
      <xdr:spPr>
        <a:xfrm>
          <a:off x="0" y="736601"/>
          <a:ext cx="4349750" cy="3568700"/>
        </a:xfrm>
        <a:prstGeom prst="rect">
          <a:avLst/>
        </a:prstGeom>
      </xdr:spPr>
    </xdr:pic>
    <xdr:clientData/>
  </xdr:twoCellAnchor>
  <xdr:twoCellAnchor editAs="oneCell">
    <xdr:from>
      <xdr:col>0</xdr:col>
      <xdr:colOff>0</xdr:colOff>
      <xdr:row>25</xdr:row>
      <xdr:rowOff>0</xdr:rowOff>
    </xdr:from>
    <xdr:to>
      <xdr:col>5</xdr:col>
      <xdr:colOff>641350</xdr:colOff>
      <xdr:row>53</xdr:row>
      <xdr:rowOff>133350</xdr:rowOff>
    </xdr:to>
    <xdr:pic>
      <xdr:nvPicPr>
        <xdr:cNvPr id="3" name="Imagen 2">
          <a:extLst>
            <a:ext uri="{FF2B5EF4-FFF2-40B4-BE49-F238E27FC236}">
              <a16:creationId xmlns:a16="http://schemas.microsoft.com/office/drawing/2014/main" id="{EF89ECAA-1945-4A8D-B62D-B147A4EB91C2}"/>
            </a:ext>
          </a:extLst>
        </xdr:cNvPr>
        <xdr:cNvPicPr>
          <a:picLocks noChangeAspect="1"/>
        </xdr:cNvPicPr>
      </xdr:nvPicPr>
      <xdr:blipFill>
        <a:blip xmlns:r="http://schemas.openxmlformats.org/officeDocument/2006/relationships" r:embed="rId2"/>
        <a:stretch>
          <a:fillRect/>
        </a:stretch>
      </xdr:blipFill>
      <xdr:spPr>
        <a:xfrm>
          <a:off x="0" y="4603750"/>
          <a:ext cx="4648200" cy="5289550"/>
        </a:xfrm>
        <a:prstGeom prst="rect">
          <a:avLst/>
        </a:prstGeom>
      </xdr:spPr>
    </xdr:pic>
    <xdr:clientData/>
  </xdr:twoCellAnchor>
  <xdr:twoCellAnchor editAs="oneCell">
    <xdr:from>
      <xdr:col>0</xdr:col>
      <xdr:colOff>1</xdr:colOff>
      <xdr:row>55</xdr:row>
      <xdr:rowOff>0</xdr:rowOff>
    </xdr:from>
    <xdr:to>
      <xdr:col>5</xdr:col>
      <xdr:colOff>654051</xdr:colOff>
      <xdr:row>62</xdr:row>
      <xdr:rowOff>19050</xdr:rowOff>
    </xdr:to>
    <xdr:pic>
      <xdr:nvPicPr>
        <xdr:cNvPr id="4" name="Imagen 3">
          <a:extLst>
            <a:ext uri="{FF2B5EF4-FFF2-40B4-BE49-F238E27FC236}">
              <a16:creationId xmlns:a16="http://schemas.microsoft.com/office/drawing/2014/main" id="{8A3D6FC9-E0B2-445C-9ABD-63DD96137E4B}"/>
            </a:ext>
          </a:extLst>
        </xdr:cNvPr>
        <xdr:cNvPicPr>
          <a:picLocks noChangeAspect="1"/>
        </xdr:cNvPicPr>
      </xdr:nvPicPr>
      <xdr:blipFill>
        <a:blip xmlns:r="http://schemas.openxmlformats.org/officeDocument/2006/relationships" r:embed="rId3"/>
        <a:stretch>
          <a:fillRect/>
        </a:stretch>
      </xdr:blipFill>
      <xdr:spPr>
        <a:xfrm>
          <a:off x="1" y="10128250"/>
          <a:ext cx="4660900" cy="1308100"/>
        </a:xfrm>
        <a:prstGeom prst="rect">
          <a:avLst/>
        </a:prstGeom>
      </xdr:spPr>
    </xdr:pic>
    <xdr:clientData/>
  </xdr:twoCellAnchor>
  <xdr:twoCellAnchor editAs="oneCell">
    <xdr:from>
      <xdr:col>0</xdr:col>
      <xdr:colOff>1</xdr:colOff>
      <xdr:row>68</xdr:row>
      <xdr:rowOff>0</xdr:rowOff>
    </xdr:from>
    <xdr:to>
      <xdr:col>5</xdr:col>
      <xdr:colOff>476250</xdr:colOff>
      <xdr:row>81</xdr:row>
      <xdr:rowOff>12700</xdr:rowOff>
    </xdr:to>
    <xdr:pic>
      <xdr:nvPicPr>
        <xdr:cNvPr id="5" name="Imagen 4">
          <a:extLst>
            <a:ext uri="{FF2B5EF4-FFF2-40B4-BE49-F238E27FC236}">
              <a16:creationId xmlns:a16="http://schemas.microsoft.com/office/drawing/2014/main" id="{9890E067-71CB-4D0E-835C-FC8016B94DCE}"/>
            </a:ext>
          </a:extLst>
        </xdr:cNvPr>
        <xdr:cNvPicPr>
          <a:picLocks noChangeAspect="1"/>
        </xdr:cNvPicPr>
      </xdr:nvPicPr>
      <xdr:blipFill>
        <a:blip xmlns:r="http://schemas.openxmlformats.org/officeDocument/2006/relationships" r:embed="rId4"/>
        <a:stretch>
          <a:fillRect/>
        </a:stretch>
      </xdr:blipFill>
      <xdr:spPr>
        <a:xfrm>
          <a:off x="1" y="12522200"/>
          <a:ext cx="4483099" cy="2406650"/>
        </a:xfrm>
        <a:prstGeom prst="rect">
          <a:avLst/>
        </a:prstGeom>
      </xdr:spPr>
    </xdr:pic>
    <xdr:clientData/>
  </xdr:twoCellAnchor>
  <xdr:twoCellAnchor editAs="oneCell">
    <xdr:from>
      <xdr:col>0</xdr:col>
      <xdr:colOff>0</xdr:colOff>
      <xdr:row>86</xdr:row>
      <xdr:rowOff>0</xdr:rowOff>
    </xdr:from>
    <xdr:to>
      <xdr:col>6</xdr:col>
      <xdr:colOff>135912</xdr:colOff>
      <xdr:row>115</xdr:row>
      <xdr:rowOff>145364</xdr:rowOff>
    </xdr:to>
    <xdr:pic>
      <xdr:nvPicPr>
        <xdr:cNvPr id="6" name="Imagen 5">
          <a:extLst>
            <a:ext uri="{FF2B5EF4-FFF2-40B4-BE49-F238E27FC236}">
              <a16:creationId xmlns:a16="http://schemas.microsoft.com/office/drawing/2014/main" id="{2FD888C9-9725-4D28-8002-E65FE2692C33}"/>
            </a:ext>
          </a:extLst>
        </xdr:cNvPr>
        <xdr:cNvPicPr>
          <a:picLocks noChangeAspect="1"/>
        </xdr:cNvPicPr>
      </xdr:nvPicPr>
      <xdr:blipFill>
        <a:blip xmlns:r="http://schemas.openxmlformats.org/officeDocument/2006/relationships" r:embed="rId5"/>
        <a:stretch>
          <a:fillRect/>
        </a:stretch>
      </xdr:blipFill>
      <xdr:spPr>
        <a:xfrm>
          <a:off x="0" y="15836900"/>
          <a:ext cx="4904762" cy="5485714"/>
        </a:xfrm>
        <a:prstGeom prst="rect">
          <a:avLst/>
        </a:prstGeom>
      </xdr:spPr>
    </xdr:pic>
    <xdr:clientData/>
  </xdr:twoCellAnchor>
  <xdr:twoCellAnchor editAs="oneCell">
    <xdr:from>
      <xdr:col>0</xdr:col>
      <xdr:colOff>0</xdr:colOff>
      <xdr:row>135</xdr:row>
      <xdr:rowOff>1</xdr:rowOff>
    </xdr:from>
    <xdr:to>
      <xdr:col>6</xdr:col>
      <xdr:colOff>127000</xdr:colOff>
      <xdr:row>148</xdr:row>
      <xdr:rowOff>6350</xdr:rowOff>
    </xdr:to>
    <xdr:pic>
      <xdr:nvPicPr>
        <xdr:cNvPr id="7" name="Imagen 6">
          <a:extLst>
            <a:ext uri="{FF2B5EF4-FFF2-40B4-BE49-F238E27FC236}">
              <a16:creationId xmlns:a16="http://schemas.microsoft.com/office/drawing/2014/main" id="{88FD83D3-DB0E-48C9-B2E8-B3CC3D7F9C79}"/>
            </a:ext>
          </a:extLst>
        </xdr:cNvPr>
        <xdr:cNvPicPr>
          <a:picLocks noChangeAspect="1"/>
        </xdr:cNvPicPr>
      </xdr:nvPicPr>
      <xdr:blipFill>
        <a:blip xmlns:r="http://schemas.openxmlformats.org/officeDocument/2006/relationships" r:embed="rId6"/>
        <a:stretch>
          <a:fillRect/>
        </a:stretch>
      </xdr:blipFill>
      <xdr:spPr>
        <a:xfrm>
          <a:off x="0" y="24860251"/>
          <a:ext cx="4895850" cy="2400299"/>
        </a:xfrm>
        <a:prstGeom prst="rect">
          <a:avLst/>
        </a:prstGeom>
      </xdr:spPr>
    </xdr:pic>
    <xdr:clientData/>
  </xdr:twoCellAnchor>
  <xdr:twoCellAnchor editAs="oneCell">
    <xdr:from>
      <xdr:col>0</xdr:col>
      <xdr:colOff>0</xdr:colOff>
      <xdr:row>149</xdr:row>
      <xdr:rowOff>0</xdr:rowOff>
    </xdr:from>
    <xdr:to>
      <xdr:col>6</xdr:col>
      <xdr:colOff>145436</xdr:colOff>
      <xdr:row>178</xdr:row>
      <xdr:rowOff>21555</xdr:rowOff>
    </xdr:to>
    <xdr:pic>
      <xdr:nvPicPr>
        <xdr:cNvPr id="8" name="Imagen 7">
          <a:extLst>
            <a:ext uri="{FF2B5EF4-FFF2-40B4-BE49-F238E27FC236}">
              <a16:creationId xmlns:a16="http://schemas.microsoft.com/office/drawing/2014/main" id="{13F000C6-FA8B-4901-BFB4-E072E8BBC197}"/>
            </a:ext>
          </a:extLst>
        </xdr:cNvPr>
        <xdr:cNvPicPr>
          <a:picLocks noChangeAspect="1"/>
        </xdr:cNvPicPr>
      </xdr:nvPicPr>
      <xdr:blipFill>
        <a:blip xmlns:r="http://schemas.openxmlformats.org/officeDocument/2006/relationships" r:embed="rId7"/>
        <a:stretch>
          <a:fillRect/>
        </a:stretch>
      </xdr:blipFill>
      <xdr:spPr>
        <a:xfrm>
          <a:off x="0" y="27438350"/>
          <a:ext cx="4914286" cy="5361905"/>
        </a:xfrm>
        <a:prstGeom prst="rect">
          <a:avLst/>
        </a:prstGeom>
      </xdr:spPr>
    </xdr:pic>
    <xdr:clientData/>
  </xdr:twoCellAnchor>
  <xdr:twoCellAnchor editAs="oneCell">
    <xdr:from>
      <xdr:col>0</xdr:col>
      <xdr:colOff>0</xdr:colOff>
      <xdr:row>180</xdr:row>
      <xdr:rowOff>0</xdr:rowOff>
    </xdr:from>
    <xdr:to>
      <xdr:col>5</xdr:col>
      <xdr:colOff>749300</xdr:colOff>
      <xdr:row>187</xdr:row>
      <xdr:rowOff>6188</xdr:rowOff>
    </xdr:to>
    <xdr:pic>
      <xdr:nvPicPr>
        <xdr:cNvPr id="9" name="Imagen 8">
          <a:extLst>
            <a:ext uri="{FF2B5EF4-FFF2-40B4-BE49-F238E27FC236}">
              <a16:creationId xmlns:a16="http://schemas.microsoft.com/office/drawing/2014/main" id="{2472091B-31E6-4D46-9F9B-4BC17067FE6F}"/>
            </a:ext>
          </a:extLst>
        </xdr:cNvPr>
        <xdr:cNvPicPr>
          <a:picLocks noChangeAspect="1"/>
        </xdr:cNvPicPr>
      </xdr:nvPicPr>
      <xdr:blipFill>
        <a:blip xmlns:r="http://schemas.openxmlformats.org/officeDocument/2006/relationships" r:embed="rId8"/>
        <a:stretch>
          <a:fillRect/>
        </a:stretch>
      </xdr:blipFill>
      <xdr:spPr>
        <a:xfrm>
          <a:off x="0" y="33147000"/>
          <a:ext cx="4756150" cy="1295238"/>
        </a:xfrm>
        <a:prstGeom prst="rect">
          <a:avLst/>
        </a:prstGeom>
      </xdr:spPr>
    </xdr:pic>
    <xdr:clientData/>
  </xdr:twoCellAnchor>
  <xdr:twoCellAnchor editAs="oneCell">
    <xdr:from>
      <xdr:col>0</xdr:col>
      <xdr:colOff>0</xdr:colOff>
      <xdr:row>131</xdr:row>
      <xdr:rowOff>0</xdr:rowOff>
    </xdr:from>
    <xdr:to>
      <xdr:col>1</xdr:col>
      <xdr:colOff>228476</xdr:colOff>
      <xdr:row>133</xdr:row>
      <xdr:rowOff>50748</xdr:rowOff>
    </xdr:to>
    <xdr:pic>
      <xdr:nvPicPr>
        <xdr:cNvPr id="10" name="Imagen 9">
          <a:extLst>
            <a:ext uri="{FF2B5EF4-FFF2-40B4-BE49-F238E27FC236}">
              <a16:creationId xmlns:a16="http://schemas.microsoft.com/office/drawing/2014/main" id="{84C902E5-BED6-4C25-8AAA-30E5D29C88AF}"/>
            </a:ext>
          </a:extLst>
        </xdr:cNvPr>
        <xdr:cNvPicPr>
          <a:picLocks noChangeAspect="1"/>
        </xdr:cNvPicPr>
      </xdr:nvPicPr>
      <xdr:blipFill>
        <a:blip xmlns:r="http://schemas.openxmlformats.org/officeDocument/2006/relationships" r:embed="rId9"/>
        <a:stretch>
          <a:fillRect/>
        </a:stretch>
      </xdr:blipFill>
      <xdr:spPr>
        <a:xfrm>
          <a:off x="0" y="24123650"/>
          <a:ext cx="990476" cy="419048"/>
        </a:xfrm>
        <a:prstGeom prst="rect">
          <a:avLst/>
        </a:prstGeom>
      </xdr:spPr>
    </xdr:pic>
    <xdr:clientData/>
  </xdr:twoCellAnchor>
  <xdr:twoCellAnchor editAs="oneCell">
    <xdr:from>
      <xdr:col>0</xdr:col>
      <xdr:colOff>0</xdr:colOff>
      <xdr:row>116</xdr:row>
      <xdr:rowOff>0</xdr:rowOff>
    </xdr:from>
    <xdr:to>
      <xdr:col>5</xdr:col>
      <xdr:colOff>673100</xdr:colOff>
      <xdr:row>122</xdr:row>
      <xdr:rowOff>180814</xdr:rowOff>
    </xdr:to>
    <xdr:pic>
      <xdr:nvPicPr>
        <xdr:cNvPr id="11" name="Imagen 10">
          <a:extLst>
            <a:ext uri="{FF2B5EF4-FFF2-40B4-BE49-F238E27FC236}">
              <a16:creationId xmlns:a16="http://schemas.microsoft.com/office/drawing/2014/main" id="{E5C61599-2110-4810-A1F4-9C10F953FB0A}"/>
            </a:ext>
          </a:extLst>
        </xdr:cNvPr>
        <xdr:cNvPicPr>
          <a:picLocks noChangeAspect="1"/>
        </xdr:cNvPicPr>
      </xdr:nvPicPr>
      <xdr:blipFill>
        <a:blip xmlns:r="http://schemas.openxmlformats.org/officeDocument/2006/relationships" r:embed="rId10"/>
        <a:stretch>
          <a:fillRect/>
        </a:stretch>
      </xdr:blipFill>
      <xdr:spPr>
        <a:xfrm>
          <a:off x="0" y="21361400"/>
          <a:ext cx="4679950" cy="1285714"/>
        </a:xfrm>
        <a:prstGeom prst="rect">
          <a:avLst/>
        </a:prstGeom>
      </xdr:spPr>
    </xdr:pic>
    <xdr:clientData/>
  </xdr:twoCellAnchor>
  <xdr:twoCellAnchor editAs="oneCell">
    <xdr:from>
      <xdr:col>0</xdr:col>
      <xdr:colOff>0</xdr:colOff>
      <xdr:row>193</xdr:row>
      <xdr:rowOff>0</xdr:rowOff>
    </xdr:from>
    <xdr:to>
      <xdr:col>6</xdr:col>
      <xdr:colOff>254000</xdr:colOff>
      <xdr:row>212</xdr:row>
      <xdr:rowOff>152400</xdr:rowOff>
    </xdr:to>
    <xdr:pic>
      <xdr:nvPicPr>
        <xdr:cNvPr id="12" name="Imagen 11">
          <a:extLst>
            <a:ext uri="{FF2B5EF4-FFF2-40B4-BE49-F238E27FC236}">
              <a16:creationId xmlns:a16="http://schemas.microsoft.com/office/drawing/2014/main" id="{DA5441CF-004B-49E3-48D8-7ABA5FAB8D51}"/>
            </a:ext>
          </a:extLst>
        </xdr:cNvPr>
        <xdr:cNvPicPr>
          <a:picLocks noChangeAspect="1"/>
        </xdr:cNvPicPr>
      </xdr:nvPicPr>
      <xdr:blipFill>
        <a:blip xmlns:r="http://schemas.openxmlformats.org/officeDocument/2006/relationships" r:embed="rId11"/>
        <a:stretch>
          <a:fillRect/>
        </a:stretch>
      </xdr:blipFill>
      <xdr:spPr>
        <a:xfrm>
          <a:off x="0" y="35540950"/>
          <a:ext cx="5022850" cy="3651250"/>
        </a:xfrm>
        <a:prstGeom prst="rect">
          <a:avLst/>
        </a:prstGeom>
      </xdr:spPr>
    </xdr:pic>
    <xdr:clientData/>
  </xdr:twoCellAnchor>
  <xdr:twoCellAnchor editAs="oneCell">
    <xdr:from>
      <xdr:col>7</xdr:col>
      <xdr:colOff>1</xdr:colOff>
      <xdr:row>155</xdr:row>
      <xdr:rowOff>0</xdr:rowOff>
    </xdr:from>
    <xdr:to>
      <xdr:col>11</xdr:col>
      <xdr:colOff>552450</xdr:colOff>
      <xdr:row>168</xdr:row>
      <xdr:rowOff>38100</xdr:rowOff>
    </xdr:to>
    <xdr:pic>
      <xdr:nvPicPr>
        <xdr:cNvPr id="13" name="Imagen 12">
          <a:extLst>
            <a:ext uri="{FF2B5EF4-FFF2-40B4-BE49-F238E27FC236}">
              <a16:creationId xmlns:a16="http://schemas.microsoft.com/office/drawing/2014/main" id="{BF041304-231B-3B38-D664-8945CADA4B83}"/>
            </a:ext>
          </a:extLst>
        </xdr:cNvPr>
        <xdr:cNvPicPr>
          <a:picLocks noChangeAspect="1"/>
        </xdr:cNvPicPr>
      </xdr:nvPicPr>
      <xdr:blipFill>
        <a:blip xmlns:r="http://schemas.openxmlformats.org/officeDocument/2006/relationships" r:embed="rId12"/>
        <a:stretch>
          <a:fillRect/>
        </a:stretch>
      </xdr:blipFill>
      <xdr:spPr>
        <a:xfrm>
          <a:off x="5334001" y="28543250"/>
          <a:ext cx="5880099" cy="2432050"/>
        </a:xfrm>
        <a:prstGeom prst="rect">
          <a:avLst/>
        </a:prstGeom>
      </xdr:spPr>
    </xdr:pic>
    <xdr:clientData/>
  </xdr:twoCellAnchor>
  <xdr:twoCellAnchor editAs="oneCell">
    <xdr:from>
      <xdr:col>6</xdr:col>
      <xdr:colOff>761999</xdr:colOff>
      <xdr:row>194</xdr:row>
      <xdr:rowOff>0</xdr:rowOff>
    </xdr:from>
    <xdr:to>
      <xdr:col>10</xdr:col>
      <xdr:colOff>712156</xdr:colOff>
      <xdr:row>195</xdr:row>
      <xdr:rowOff>63500</xdr:rowOff>
    </xdr:to>
    <xdr:pic>
      <xdr:nvPicPr>
        <xdr:cNvPr id="14" name="Imagen 13">
          <a:extLst>
            <a:ext uri="{FF2B5EF4-FFF2-40B4-BE49-F238E27FC236}">
              <a16:creationId xmlns:a16="http://schemas.microsoft.com/office/drawing/2014/main" id="{84A92877-8B31-87F4-660B-9DC884167B59}"/>
            </a:ext>
          </a:extLst>
        </xdr:cNvPr>
        <xdr:cNvPicPr>
          <a:picLocks noChangeAspect="1"/>
        </xdr:cNvPicPr>
      </xdr:nvPicPr>
      <xdr:blipFill>
        <a:blip xmlns:r="http://schemas.openxmlformats.org/officeDocument/2006/relationships" r:embed="rId13"/>
        <a:stretch>
          <a:fillRect/>
        </a:stretch>
      </xdr:blipFill>
      <xdr:spPr>
        <a:xfrm>
          <a:off x="5333999" y="35725100"/>
          <a:ext cx="4668207" cy="247650"/>
        </a:xfrm>
        <a:prstGeom prst="rect">
          <a:avLst/>
        </a:prstGeom>
      </xdr:spPr>
    </xdr:pic>
    <xdr:clientData/>
  </xdr:twoCellAnchor>
  <xdr:twoCellAnchor editAs="oneCell">
    <xdr:from>
      <xdr:col>7</xdr:col>
      <xdr:colOff>6350</xdr:colOff>
      <xdr:row>198</xdr:row>
      <xdr:rowOff>76200</xdr:rowOff>
    </xdr:from>
    <xdr:to>
      <xdr:col>10</xdr:col>
      <xdr:colOff>1329266</xdr:colOff>
      <xdr:row>200</xdr:row>
      <xdr:rowOff>19050</xdr:rowOff>
    </xdr:to>
    <xdr:pic>
      <xdr:nvPicPr>
        <xdr:cNvPr id="15" name="Imagen 14">
          <a:extLst>
            <a:ext uri="{FF2B5EF4-FFF2-40B4-BE49-F238E27FC236}">
              <a16:creationId xmlns:a16="http://schemas.microsoft.com/office/drawing/2014/main" id="{A33112F8-30D7-43E9-0D78-8B72C981588C}"/>
            </a:ext>
          </a:extLst>
        </xdr:cNvPr>
        <xdr:cNvPicPr>
          <a:picLocks noChangeAspect="1"/>
        </xdr:cNvPicPr>
      </xdr:nvPicPr>
      <xdr:blipFill>
        <a:blip xmlns:r="http://schemas.openxmlformats.org/officeDocument/2006/relationships" r:embed="rId14"/>
        <a:stretch>
          <a:fillRect/>
        </a:stretch>
      </xdr:blipFill>
      <xdr:spPr>
        <a:xfrm>
          <a:off x="5340350" y="36537900"/>
          <a:ext cx="4948766" cy="311150"/>
        </a:xfrm>
        <a:prstGeom prst="rect">
          <a:avLst/>
        </a:prstGeom>
      </xdr:spPr>
    </xdr:pic>
    <xdr:clientData/>
  </xdr:twoCellAnchor>
  <xdr:twoCellAnchor editAs="oneCell">
    <xdr:from>
      <xdr:col>0</xdr:col>
      <xdr:colOff>0</xdr:colOff>
      <xdr:row>217</xdr:row>
      <xdr:rowOff>0</xdr:rowOff>
    </xdr:from>
    <xdr:to>
      <xdr:col>7</xdr:col>
      <xdr:colOff>881807</xdr:colOff>
      <xdr:row>242</xdr:row>
      <xdr:rowOff>129583</xdr:rowOff>
    </xdr:to>
    <xdr:pic>
      <xdr:nvPicPr>
        <xdr:cNvPr id="16" name="Imagen 15">
          <a:extLst>
            <a:ext uri="{FF2B5EF4-FFF2-40B4-BE49-F238E27FC236}">
              <a16:creationId xmlns:a16="http://schemas.microsoft.com/office/drawing/2014/main" id="{63CA843D-3E43-1BE5-90C0-A16C6B09D180}"/>
            </a:ext>
          </a:extLst>
        </xdr:cNvPr>
        <xdr:cNvPicPr>
          <a:picLocks noChangeAspect="1"/>
        </xdr:cNvPicPr>
      </xdr:nvPicPr>
      <xdr:blipFill>
        <a:blip xmlns:r="http://schemas.openxmlformats.org/officeDocument/2006/relationships" r:embed="rId15"/>
        <a:stretch>
          <a:fillRect/>
        </a:stretch>
      </xdr:blipFill>
      <xdr:spPr>
        <a:xfrm>
          <a:off x="0" y="39960550"/>
          <a:ext cx="6742857" cy="4733333"/>
        </a:xfrm>
        <a:prstGeom prst="rect">
          <a:avLst/>
        </a:prstGeom>
      </xdr:spPr>
    </xdr:pic>
    <xdr:clientData/>
  </xdr:twoCellAnchor>
  <xdr:twoCellAnchor editAs="oneCell">
    <xdr:from>
      <xdr:col>1</xdr:col>
      <xdr:colOff>1</xdr:colOff>
      <xdr:row>269</xdr:row>
      <xdr:rowOff>0</xdr:rowOff>
    </xdr:from>
    <xdr:to>
      <xdr:col>8</xdr:col>
      <xdr:colOff>793751</xdr:colOff>
      <xdr:row>307</xdr:row>
      <xdr:rowOff>49919</xdr:rowOff>
    </xdr:to>
    <xdr:pic>
      <xdr:nvPicPr>
        <xdr:cNvPr id="17" name="Imagen 16">
          <a:extLst>
            <a:ext uri="{FF2B5EF4-FFF2-40B4-BE49-F238E27FC236}">
              <a16:creationId xmlns:a16="http://schemas.microsoft.com/office/drawing/2014/main" id="{40AD2BD4-72C8-6E2B-1137-9C160B6F0759}"/>
            </a:ext>
          </a:extLst>
        </xdr:cNvPr>
        <xdr:cNvPicPr>
          <a:picLocks noChangeAspect="1"/>
        </xdr:cNvPicPr>
      </xdr:nvPicPr>
      <xdr:blipFill>
        <a:blip xmlns:r="http://schemas.openxmlformats.org/officeDocument/2006/relationships" r:embed="rId16"/>
        <a:stretch>
          <a:fillRect/>
        </a:stretch>
      </xdr:blipFill>
      <xdr:spPr>
        <a:xfrm>
          <a:off x="762001" y="49549050"/>
          <a:ext cx="6934200" cy="704761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stephanie.salas@mtss.go.cr" TargetMode="Externa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Q74"/>
  <sheetViews>
    <sheetView showGridLines="0" tabSelected="1" zoomScale="80" zoomScaleNormal="80" workbookViewId="0">
      <selection activeCell="A5" sqref="A5:D5"/>
    </sheetView>
  </sheetViews>
  <sheetFormatPr baseColWidth="10" defaultColWidth="10.77734375" defaultRowHeight="15.6" x14ac:dyDescent="0.3"/>
  <cols>
    <col min="1" max="6" width="31" style="37" customWidth="1"/>
    <col min="7" max="16384" width="10.77734375" style="37"/>
  </cols>
  <sheetData>
    <row r="4" spans="1:6" ht="18" customHeight="1" x14ac:dyDescent="0.3"/>
    <row r="5" spans="1:6" ht="42.6" customHeight="1" x14ac:dyDescent="0.3">
      <c r="A5" s="182" t="s">
        <v>94</v>
      </c>
      <c r="B5" s="182"/>
      <c r="C5" s="182"/>
      <c r="D5" s="182"/>
      <c r="E5" s="43"/>
      <c r="F5" s="43"/>
    </row>
    <row r="6" spans="1:6" ht="16.2" customHeight="1" x14ac:dyDescent="0.3">
      <c r="A6" s="102"/>
      <c r="B6" s="102"/>
      <c r="C6" s="102"/>
      <c r="D6" s="102"/>
      <c r="E6" s="43"/>
      <c r="F6" s="43"/>
    </row>
    <row r="7" spans="1:6" ht="16.2" customHeight="1" x14ac:dyDescent="0.3">
      <c r="A7" s="103" t="s">
        <v>115</v>
      </c>
      <c r="B7" s="102"/>
      <c r="C7" s="102"/>
      <c r="D7" s="102"/>
      <c r="E7" s="43"/>
      <c r="F7" s="43"/>
    </row>
    <row r="8" spans="1:6" x14ac:dyDescent="0.3">
      <c r="A8" s="100"/>
      <c r="B8" s="100"/>
      <c r="C8" s="100"/>
      <c r="D8" s="100"/>
      <c r="E8" s="87"/>
      <c r="F8" s="87"/>
    </row>
    <row r="9" spans="1:6" ht="66.75" customHeight="1" x14ac:dyDescent="0.3">
      <c r="A9" s="183" t="s">
        <v>125</v>
      </c>
      <c r="B9" s="183"/>
      <c r="C9" s="183"/>
      <c r="D9" s="183"/>
      <c r="E9" s="87"/>
      <c r="F9" s="87"/>
    </row>
    <row r="10" spans="1:6" ht="92.55" customHeight="1" x14ac:dyDescent="0.3">
      <c r="A10" s="184" t="s">
        <v>114</v>
      </c>
      <c r="B10" s="184"/>
      <c r="C10" s="184"/>
      <c r="D10" s="184"/>
      <c r="E10" s="87"/>
      <c r="F10" s="87"/>
    </row>
    <row r="11" spans="1:6" ht="94.95" customHeight="1" x14ac:dyDescent="0.3">
      <c r="A11" s="185" t="s">
        <v>149</v>
      </c>
      <c r="B11" s="185"/>
      <c r="C11" s="185"/>
      <c r="D11" s="185"/>
      <c r="E11" s="87"/>
      <c r="F11" s="87"/>
    </row>
    <row r="12" spans="1:6" ht="81" customHeight="1" x14ac:dyDescent="0.3">
      <c r="A12" s="183" t="s">
        <v>169</v>
      </c>
      <c r="B12" s="183"/>
      <c r="C12" s="183"/>
      <c r="D12" s="183"/>
      <c r="E12" s="87"/>
      <c r="F12" s="87"/>
    </row>
    <row r="13" spans="1:6" ht="20.55" customHeight="1" x14ac:dyDescent="0.3">
      <c r="A13" s="100"/>
      <c r="B13" s="100"/>
      <c r="C13" s="100"/>
      <c r="D13" s="100"/>
      <c r="E13" s="87"/>
      <c r="F13" s="87"/>
    </row>
    <row r="14" spans="1:6" ht="20.55" customHeight="1" x14ac:dyDescent="0.3">
      <c r="A14" s="182" t="s">
        <v>116</v>
      </c>
      <c r="B14" s="182"/>
      <c r="C14" s="182"/>
      <c r="D14" s="182"/>
      <c r="E14" s="87"/>
      <c r="F14" s="87"/>
    </row>
    <row r="15" spans="1:6" ht="20.100000000000001" customHeight="1" x14ac:dyDescent="0.3">
      <c r="A15" s="84" t="s">
        <v>26</v>
      </c>
    </row>
    <row r="16" spans="1:6" ht="168.75" customHeight="1" x14ac:dyDescent="0.3">
      <c r="A16" s="183" t="s">
        <v>112</v>
      </c>
      <c r="B16" s="183"/>
      <c r="C16" s="183"/>
      <c r="D16" s="183"/>
      <c r="E16" s="87"/>
      <c r="F16" s="87"/>
    </row>
    <row r="17" spans="1:17" ht="10.050000000000001" customHeight="1" x14ac:dyDescent="0.3"/>
    <row r="18" spans="1:17" ht="20.100000000000001" customHeight="1" x14ac:dyDescent="0.3">
      <c r="A18" s="84" t="s">
        <v>113</v>
      </c>
    </row>
    <row r="20" spans="1:17" ht="15" customHeight="1" x14ac:dyDescent="0.3">
      <c r="A20" s="37" t="s">
        <v>102</v>
      </c>
    </row>
    <row r="21" spans="1:17" ht="15" customHeight="1" x14ac:dyDescent="0.3"/>
    <row r="22" spans="1:17" ht="15" customHeight="1" x14ac:dyDescent="0.3">
      <c r="A22" s="183" t="s">
        <v>103</v>
      </c>
      <c r="B22" s="183"/>
      <c r="C22" s="183"/>
      <c r="D22" s="183"/>
      <c r="E22" s="87"/>
      <c r="F22" s="87"/>
      <c r="G22" s="87"/>
      <c r="H22" s="87"/>
      <c r="I22" s="87"/>
      <c r="J22" s="87"/>
      <c r="K22" s="87"/>
      <c r="L22" s="87"/>
      <c r="M22" s="87"/>
      <c r="N22" s="87"/>
      <c r="O22" s="87"/>
      <c r="P22" s="87"/>
      <c r="Q22" s="87"/>
    </row>
    <row r="23" spans="1:17" ht="15" customHeight="1" x14ac:dyDescent="0.3">
      <c r="A23" s="100"/>
      <c r="B23" s="100"/>
      <c r="C23" s="100"/>
      <c r="D23" s="100"/>
      <c r="E23" s="87"/>
      <c r="F23" s="87"/>
      <c r="G23" s="87"/>
      <c r="H23" s="87"/>
      <c r="I23" s="87"/>
      <c r="J23" s="87"/>
      <c r="K23" s="87"/>
      <c r="L23" s="87"/>
      <c r="M23" s="87"/>
      <c r="N23" s="87"/>
      <c r="O23" s="87"/>
      <c r="P23" s="87"/>
      <c r="Q23" s="87"/>
    </row>
    <row r="24" spans="1:17" ht="33" customHeight="1" x14ac:dyDescent="0.3">
      <c r="A24" s="186" t="s">
        <v>141</v>
      </c>
      <c r="B24" s="186"/>
      <c r="C24" s="186"/>
      <c r="D24" s="186"/>
      <c r="E24" s="87"/>
      <c r="F24" s="87"/>
      <c r="G24" s="87"/>
      <c r="H24" s="87"/>
      <c r="I24" s="87"/>
      <c r="J24" s="87"/>
      <c r="K24" s="87"/>
      <c r="L24" s="87"/>
      <c r="M24" s="87"/>
      <c r="N24" s="87"/>
      <c r="O24" s="87"/>
      <c r="P24" s="87"/>
      <c r="Q24" s="87"/>
    </row>
    <row r="25" spans="1:17" ht="15" customHeight="1" x14ac:dyDescent="0.3">
      <c r="A25" s="100"/>
      <c r="B25" s="100"/>
      <c r="C25" s="100"/>
      <c r="D25" s="100"/>
      <c r="E25" s="87"/>
      <c r="F25" s="87"/>
      <c r="G25" s="87"/>
      <c r="H25" s="87"/>
      <c r="I25" s="87"/>
      <c r="J25" s="87"/>
      <c r="K25" s="87"/>
      <c r="L25" s="87"/>
      <c r="M25" s="87"/>
      <c r="N25" s="87"/>
      <c r="O25" s="87"/>
      <c r="P25" s="87"/>
      <c r="Q25" s="87"/>
    </row>
    <row r="26" spans="1:17" ht="20.100000000000001" customHeight="1" x14ac:dyDescent="0.3">
      <c r="A26" s="188" t="s">
        <v>117</v>
      </c>
      <c r="B26" s="188"/>
      <c r="C26" s="188"/>
      <c r="D26" s="188"/>
    </row>
    <row r="27" spans="1:17" ht="15" customHeight="1" x14ac:dyDescent="0.3">
      <c r="A27" s="37" t="s">
        <v>105</v>
      </c>
    </row>
    <row r="28" spans="1:17" ht="15" customHeight="1" x14ac:dyDescent="0.3">
      <c r="A28" s="37" t="s">
        <v>106</v>
      </c>
    </row>
    <row r="29" spans="1:17" ht="32.1" customHeight="1" x14ac:dyDescent="0.3">
      <c r="A29" s="183" t="s">
        <v>166</v>
      </c>
      <c r="B29" s="183"/>
      <c r="C29" s="183"/>
      <c r="D29" s="183"/>
    </row>
    <row r="30" spans="1:17" ht="15" customHeight="1" x14ac:dyDescent="0.3"/>
    <row r="31" spans="1:17" ht="20.100000000000001" customHeight="1" x14ac:dyDescent="0.3">
      <c r="A31" s="188" t="s">
        <v>118</v>
      </c>
      <c r="B31" s="188"/>
      <c r="C31" s="188"/>
      <c r="D31" s="188"/>
    </row>
    <row r="32" spans="1:17" ht="15" customHeight="1" x14ac:dyDescent="0.3">
      <c r="A32" s="37" t="s">
        <v>105</v>
      </c>
    </row>
    <row r="33" spans="1:6" ht="15" customHeight="1" x14ac:dyDescent="0.3">
      <c r="A33" s="37" t="s">
        <v>106</v>
      </c>
    </row>
    <row r="34" spans="1:6" ht="32.1" customHeight="1" x14ac:dyDescent="0.3">
      <c r="A34" s="183" t="s">
        <v>165</v>
      </c>
      <c r="B34" s="183"/>
      <c r="C34" s="183"/>
      <c r="D34" s="183"/>
    </row>
    <row r="35" spans="1:6" ht="15" customHeight="1" x14ac:dyDescent="0.3"/>
    <row r="36" spans="1:6" ht="35.1" customHeight="1" x14ac:dyDescent="0.3">
      <c r="A36" s="187" t="s">
        <v>119</v>
      </c>
      <c r="B36" s="187"/>
      <c r="C36" s="187"/>
      <c r="D36" s="187"/>
    </row>
    <row r="37" spans="1:6" ht="15" customHeight="1" x14ac:dyDescent="0.3">
      <c r="A37" s="37" t="s">
        <v>133</v>
      </c>
    </row>
    <row r="38" spans="1:6" x14ac:dyDescent="0.3">
      <c r="A38" s="183" t="s">
        <v>168</v>
      </c>
      <c r="B38" s="183"/>
      <c r="C38" s="183"/>
      <c r="D38" s="183"/>
    </row>
    <row r="39" spans="1:6" ht="15" customHeight="1" x14ac:dyDescent="0.3">
      <c r="A39" s="37" t="s">
        <v>104</v>
      </c>
    </row>
    <row r="40" spans="1:6" ht="20.100000000000001" customHeight="1" x14ac:dyDescent="0.3">
      <c r="A40" s="187" t="s">
        <v>120</v>
      </c>
      <c r="B40" s="187"/>
      <c r="C40" s="187"/>
      <c r="D40" s="187"/>
    </row>
    <row r="41" spans="1:6" ht="15" customHeight="1" x14ac:dyDescent="0.3">
      <c r="A41" s="37" t="s">
        <v>134</v>
      </c>
    </row>
    <row r="42" spans="1:6" ht="32.1" customHeight="1" x14ac:dyDescent="0.3">
      <c r="A42" s="183" t="s">
        <v>167</v>
      </c>
      <c r="B42" s="183"/>
      <c r="C42" s="183"/>
      <c r="D42" s="183"/>
    </row>
    <row r="43" spans="1:6" ht="14.25" customHeight="1" x14ac:dyDescent="0.3"/>
    <row r="44" spans="1:6" ht="33" customHeight="1" x14ac:dyDescent="0.3">
      <c r="A44" s="186" t="s">
        <v>142</v>
      </c>
      <c r="B44" s="186"/>
      <c r="C44" s="186"/>
      <c r="D44" s="186"/>
    </row>
    <row r="46" spans="1:6" ht="20.100000000000001" customHeight="1" x14ac:dyDescent="0.3">
      <c r="A46" s="187" t="s">
        <v>121</v>
      </c>
      <c r="B46" s="187"/>
      <c r="C46" s="187"/>
      <c r="D46" s="187"/>
      <c r="E46" s="43"/>
      <c r="F46" s="43"/>
    </row>
    <row r="47" spans="1:6" x14ac:dyDescent="0.3">
      <c r="A47" s="37" t="s">
        <v>107</v>
      </c>
    </row>
    <row r="48" spans="1:6" x14ac:dyDescent="0.3">
      <c r="A48" s="37" t="s">
        <v>135</v>
      </c>
    </row>
    <row r="50" spans="1:6" ht="35.1" customHeight="1" x14ac:dyDescent="0.3">
      <c r="A50" s="187" t="s">
        <v>122</v>
      </c>
      <c r="B50" s="187"/>
      <c r="C50" s="187"/>
      <c r="D50" s="187"/>
    </row>
    <row r="51" spans="1:6" x14ac:dyDescent="0.3">
      <c r="A51" s="37" t="s">
        <v>108</v>
      </c>
    </row>
    <row r="52" spans="1:6" x14ac:dyDescent="0.3">
      <c r="A52" s="37" t="s">
        <v>136</v>
      </c>
    </row>
    <row r="54" spans="1:6" ht="35.1" customHeight="1" x14ac:dyDescent="0.3">
      <c r="A54" s="187" t="s">
        <v>123</v>
      </c>
      <c r="B54" s="187"/>
      <c r="C54" s="187"/>
      <c r="D54" s="187"/>
      <c r="E54" s="3"/>
      <c r="F54" s="3"/>
    </row>
    <row r="55" spans="1:6" x14ac:dyDescent="0.3">
      <c r="A55" s="37" t="s">
        <v>109</v>
      </c>
    </row>
    <row r="56" spans="1:6" ht="32.1" customHeight="1" x14ac:dyDescent="0.3">
      <c r="A56" s="183" t="s">
        <v>137</v>
      </c>
      <c r="B56" s="183"/>
      <c r="C56" s="183"/>
      <c r="D56" s="183"/>
    </row>
    <row r="58" spans="1:6" ht="20.100000000000001" customHeight="1" x14ac:dyDescent="0.3">
      <c r="A58" s="187" t="s">
        <v>124</v>
      </c>
      <c r="B58" s="187"/>
      <c r="C58" s="187"/>
      <c r="D58" s="187"/>
      <c r="E58" s="43"/>
      <c r="F58" s="43"/>
    </row>
    <row r="59" spans="1:6" x14ac:dyDescent="0.3">
      <c r="A59" s="37" t="s">
        <v>110</v>
      </c>
    </row>
    <row r="60" spans="1:6" x14ac:dyDescent="0.3">
      <c r="A60" s="37" t="s">
        <v>111</v>
      </c>
    </row>
    <row r="62" spans="1:6" ht="10.050000000000001" customHeight="1" x14ac:dyDescent="0.3"/>
    <row r="63" spans="1:6" ht="19.8" x14ac:dyDescent="0.3">
      <c r="A63" s="99" t="s">
        <v>126</v>
      </c>
    </row>
    <row r="64" spans="1:6" ht="69" customHeight="1" x14ac:dyDescent="0.3">
      <c r="A64" s="183" t="s">
        <v>132</v>
      </c>
      <c r="B64" s="183"/>
      <c r="C64" s="183"/>
      <c r="D64" s="183"/>
    </row>
    <row r="65" spans="1:4" ht="32.1" customHeight="1" x14ac:dyDescent="0.3">
      <c r="A65" s="183" t="s">
        <v>131</v>
      </c>
      <c r="B65" s="183"/>
      <c r="C65" s="183"/>
      <c r="D65" s="183"/>
    </row>
    <row r="66" spans="1:4" ht="17.399999999999999" x14ac:dyDescent="0.3">
      <c r="A66" s="43" t="s">
        <v>127</v>
      </c>
      <c r="C66" s="104" t="s">
        <v>128</v>
      </c>
      <c r="D66" s="105"/>
    </row>
    <row r="67" spans="1:4" ht="17.399999999999999" x14ac:dyDescent="0.3">
      <c r="A67" s="43" t="s">
        <v>151</v>
      </c>
      <c r="C67" s="104" t="s">
        <v>150</v>
      </c>
      <c r="D67" s="105"/>
    </row>
    <row r="68" spans="1:4" x14ac:dyDescent="0.3">
      <c r="A68" s="43" t="s">
        <v>130</v>
      </c>
      <c r="C68" s="104" t="s">
        <v>129</v>
      </c>
    </row>
    <row r="70" spans="1:4" x14ac:dyDescent="0.3">
      <c r="A70" s="37" t="s">
        <v>143</v>
      </c>
    </row>
    <row r="71" spans="1:4" x14ac:dyDescent="0.3">
      <c r="A71" s="37" t="s">
        <v>181</v>
      </c>
    </row>
    <row r="72" spans="1:4" x14ac:dyDescent="0.3">
      <c r="A72" s="37" t="s">
        <v>144</v>
      </c>
    </row>
    <row r="73" spans="1:4" x14ac:dyDescent="0.3">
      <c r="A73" s="37" t="s">
        <v>145</v>
      </c>
    </row>
    <row r="74" spans="1:4" x14ac:dyDescent="0.3">
      <c r="A74" s="37" t="s">
        <v>146</v>
      </c>
    </row>
  </sheetData>
  <mergeCells count="25">
    <mergeCell ref="A58:D58"/>
    <mergeCell ref="A64:D64"/>
    <mergeCell ref="A65:D65"/>
    <mergeCell ref="A26:D26"/>
    <mergeCell ref="A31:D31"/>
    <mergeCell ref="A40:D40"/>
    <mergeCell ref="A46:D46"/>
    <mergeCell ref="A36:D36"/>
    <mergeCell ref="A38:D38"/>
    <mergeCell ref="A42:D42"/>
    <mergeCell ref="A50:D50"/>
    <mergeCell ref="A54:D54"/>
    <mergeCell ref="A56:D56"/>
    <mergeCell ref="A34:D34"/>
    <mergeCell ref="A44:D44"/>
    <mergeCell ref="A5:D5"/>
    <mergeCell ref="A12:D12"/>
    <mergeCell ref="A16:D16"/>
    <mergeCell ref="A22:D22"/>
    <mergeCell ref="A29:D29"/>
    <mergeCell ref="A9:D9"/>
    <mergeCell ref="A10:D10"/>
    <mergeCell ref="A11:D11"/>
    <mergeCell ref="A14:D14"/>
    <mergeCell ref="A24:D24"/>
  </mergeCells>
  <phoneticPr fontId="9" type="noConversion"/>
  <hyperlinks>
    <hyperlink ref="C67" r:id="rId1" xr:uid="{00000000-0004-0000-0000-000000000000}"/>
  </hyperlinks>
  <printOptions horizontalCentered="1"/>
  <pageMargins left="0.31496062992125984" right="0.31496062992125984" top="0.15748031496062992" bottom="0.15748031496062992" header="0.11811023622047245" footer="0.11811023622047245"/>
  <pageSetup scale="65"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106"/>
  <sheetViews>
    <sheetView showGridLines="0" zoomScale="80" zoomScaleNormal="80" workbookViewId="0">
      <selection sqref="A1:G1"/>
    </sheetView>
  </sheetViews>
  <sheetFormatPr baseColWidth="10" defaultColWidth="11.44140625" defaultRowHeight="15.6" x14ac:dyDescent="0.35"/>
  <cols>
    <col min="1" max="1" width="56.21875" style="1" customWidth="1"/>
    <col min="2" max="2" width="23" style="1" customWidth="1"/>
    <col min="3" max="7" width="20.77734375" style="1" customWidth="1"/>
    <col min="8" max="16384" width="11.44140625" style="1"/>
  </cols>
  <sheetData>
    <row r="1" spans="1:7" ht="42" customHeight="1" x14ac:dyDescent="0.45">
      <c r="A1" s="216" t="s">
        <v>38</v>
      </c>
      <c r="B1" s="216"/>
      <c r="C1" s="216"/>
      <c r="D1" s="216"/>
      <c r="E1" s="216"/>
      <c r="F1" s="216"/>
      <c r="G1" s="216"/>
    </row>
    <row r="2" spans="1:7" ht="20.100000000000001" customHeight="1" x14ac:dyDescent="0.4">
      <c r="A2" s="221" t="s">
        <v>289</v>
      </c>
      <c r="B2" s="221"/>
      <c r="C2" s="221"/>
      <c r="D2" s="221"/>
      <c r="E2" s="221"/>
      <c r="F2" s="221"/>
      <c r="G2" s="221"/>
    </row>
    <row r="3" spans="1:7" ht="15" customHeight="1" x14ac:dyDescent="0.35">
      <c r="A3" s="37"/>
      <c r="B3" s="37"/>
      <c r="C3" s="37"/>
      <c r="D3" s="37"/>
      <c r="E3" s="37"/>
      <c r="F3" s="37"/>
    </row>
    <row r="4" spans="1:7" ht="39" customHeight="1" x14ac:dyDescent="0.35">
      <c r="A4" s="85"/>
      <c r="B4" s="73" t="s">
        <v>22</v>
      </c>
      <c r="C4" s="241" t="s">
        <v>182</v>
      </c>
      <c r="D4" s="237"/>
      <c r="F4" s="37"/>
    </row>
    <row r="5" spans="1:7" ht="37.049999999999997" customHeight="1" x14ac:dyDescent="0.35">
      <c r="A5" s="85"/>
      <c r="B5" s="74" t="s">
        <v>33</v>
      </c>
      <c r="C5" s="241" t="s">
        <v>183</v>
      </c>
      <c r="D5" s="237"/>
      <c r="F5" s="37"/>
    </row>
    <row r="6" spans="1:7" ht="18" customHeight="1" x14ac:dyDescent="0.35">
      <c r="A6" s="85"/>
      <c r="B6" s="75" t="s">
        <v>34</v>
      </c>
      <c r="C6" s="241" t="s">
        <v>184</v>
      </c>
      <c r="D6" s="237"/>
      <c r="F6" s="37"/>
    </row>
    <row r="7" spans="1:7" ht="15" customHeight="1" x14ac:dyDescent="0.35">
      <c r="B7" s="3"/>
      <c r="C7" s="3"/>
      <c r="D7" s="3"/>
      <c r="E7" s="3"/>
      <c r="F7" s="3"/>
    </row>
    <row r="8" spans="1:7" ht="22.05" customHeight="1" x14ac:dyDescent="0.35">
      <c r="A8" s="209" t="s">
        <v>159</v>
      </c>
      <c r="B8" s="209"/>
      <c r="C8" s="209"/>
      <c r="D8" s="209"/>
      <c r="E8" s="209"/>
      <c r="F8" s="209"/>
      <c r="G8" s="209"/>
    </row>
    <row r="9" spans="1:7" ht="15" customHeight="1" x14ac:dyDescent="0.35">
      <c r="A9" s="6"/>
      <c r="B9" s="5"/>
      <c r="C9" s="5"/>
      <c r="D9" s="5"/>
      <c r="E9" s="5"/>
      <c r="F9" s="5"/>
    </row>
    <row r="10" spans="1:7" ht="18" customHeight="1" x14ac:dyDescent="0.35">
      <c r="A10" s="218" t="s">
        <v>36</v>
      </c>
      <c r="B10" s="218"/>
      <c r="C10" s="218"/>
      <c r="D10" s="218"/>
      <c r="E10" s="218"/>
      <c r="F10" s="218"/>
      <c r="G10" s="218"/>
    </row>
    <row r="11" spans="1:7" ht="18" customHeight="1" x14ac:dyDescent="0.35">
      <c r="A11" s="218" t="s">
        <v>19</v>
      </c>
      <c r="B11" s="218"/>
      <c r="C11" s="218"/>
      <c r="D11" s="218"/>
      <c r="E11" s="218"/>
      <c r="F11" s="218"/>
      <c r="G11" s="218"/>
    </row>
    <row r="12" spans="1:7" ht="15" customHeight="1" x14ac:dyDescent="0.35">
      <c r="A12" s="38"/>
      <c r="B12" s="38"/>
      <c r="C12" s="38"/>
      <c r="D12" s="39"/>
      <c r="E12" s="39"/>
    </row>
    <row r="13" spans="1:7" ht="18" customHeight="1" x14ac:dyDescent="0.35">
      <c r="A13" s="129" t="s">
        <v>17</v>
      </c>
      <c r="B13" s="7" t="s">
        <v>18</v>
      </c>
      <c r="C13" s="129" t="s">
        <v>95</v>
      </c>
      <c r="D13" s="7" t="s">
        <v>96</v>
      </c>
      <c r="E13" s="7" t="s">
        <v>98</v>
      </c>
      <c r="F13" s="108" t="s">
        <v>101</v>
      </c>
      <c r="G13" s="108" t="s">
        <v>13</v>
      </c>
    </row>
    <row r="14" spans="1:7" s="37" customFormat="1" x14ac:dyDescent="0.3">
      <c r="A14" s="135" t="s">
        <v>178</v>
      </c>
      <c r="B14" s="134" t="s">
        <v>173</v>
      </c>
      <c r="C14" s="137">
        <f>+C18</f>
        <v>0</v>
      </c>
      <c r="D14" s="137">
        <f t="shared" ref="D14" si="0">+D18</f>
        <v>1</v>
      </c>
      <c r="E14" s="137">
        <f>+E18+E19</f>
        <v>78</v>
      </c>
      <c r="F14" s="137">
        <f>+F18+F19</f>
        <v>130</v>
      </c>
      <c r="G14" s="137">
        <f>SUM(C14:F14)</f>
        <v>209</v>
      </c>
    </row>
    <row r="15" spans="1:7" s="37" customFormat="1" x14ac:dyDescent="0.3">
      <c r="A15" s="135" t="s">
        <v>179</v>
      </c>
      <c r="B15" s="134" t="s">
        <v>173</v>
      </c>
      <c r="C15" s="137">
        <f>+C21</f>
        <v>60</v>
      </c>
      <c r="D15" s="137">
        <f t="shared" ref="D15:F15" si="1">+D21</f>
        <v>119</v>
      </c>
      <c r="E15" s="137">
        <f t="shared" si="1"/>
        <v>138</v>
      </c>
      <c r="F15" s="137">
        <f t="shared" si="1"/>
        <v>49</v>
      </c>
      <c r="G15" s="137">
        <f>SUM(C15:F15)</f>
        <v>366</v>
      </c>
    </row>
    <row r="16" spans="1:7" s="37" customFormat="1" x14ac:dyDescent="0.3">
      <c r="A16" s="124"/>
      <c r="B16" s="115"/>
      <c r="C16" s="116"/>
      <c r="D16" s="116"/>
      <c r="E16" s="116"/>
      <c r="F16" s="116"/>
      <c r="G16" s="116"/>
    </row>
    <row r="17" spans="1:7" s="37" customFormat="1" x14ac:dyDescent="0.3">
      <c r="A17" s="122" t="s">
        <v>174</v>
      </c>
      <c r="B17" s="120"/>
      <c r="C17" s="121"/>
      <c r="D17" s="121"/>
      <c r="E17" s="121"/>
      <c r="F17" s="121"/>
      <c r="G17" s="121"/>
    </row>
    <row r="18" spans="1:7" s="37" customFormat="1" x14ac:dyDescent="0.3">
      <c r="A18" s="133" t="s">
        <v>175</v>
      </c>
      <c r="B18" s="115" t="s">
        <v>173</v>
      </c>
      <c r="C18" s="116">
        <f>+'1T'!F20</f>
        <v>0</v>
      </c>
      <c r="D18" s="116">
        <f>+'2T'!F19</f>
        <v>1</v>
      </c>
      <c r="E18" s="116">
        <f>+'3T'!F19</f>
        <v>78</v>
      </c>
      <c r="F18" s="116">
        <f>+'4T'!F19</f>
        <v>87</v>
      </c>
      <c r="G18" s="116">
        <f>+SUM(C18:F18)</f>
        <v>166</v>
      </c>
    </row>
    <row r="19" spans="1:7" s="37" customFormat="1" x14ac:dyDescent="0.3">
      <c r="A19" s="133" t="s">
        <v>177</v>
      </c>
      <c r="B19" s="115"/>
      <c r="C19" s="116"/>
      <c r="D19" s="116"/>
      <c r="E19" s="116">
        <v>0</v>
      </c>
      <c r="F19" s="116">
        <f>+'4T'!F20</f>
        <v>43</v>
      </c>
      <c r="G19" s="116">
        <f>SUM(C19:F19)</f>
        <v>43</v>
      </c>
    </row>
    <row r="20" spans="1:7" s="37" customFormat="1" x14ac:dyDescent="0.3">
      <c r="A20" s="122" t="s">
        <v>176</v>
      </c>
      <c r="B20" s="120"/>
      <c r="C20" s="121"/>
      <c r="D20" s="121"/>
      <c r="E20" s="121"/>
      <c r="F20" s="121"/>
      <c r="G20" s="121"/>
    </row>
    <row r="21" spans="1:7" s="37" customFormat="1" x14ac:dyDescent="0.3">
      <c r="A21" s="133" t="s">
        <v>177</v>
      </c>
      <c r="B21" s="115" t="s">
        <v>173</v>
      </c>
      <c r="C21" s="138">
        <f>+'1T'!F22</f>
        <v>60</v>
      </c>
      <c r="D21" s="138">
        <f>+'2T'!F21</f>
        <v>119</v>
      </c>
      <c r="E21" s="138">
        <f>+'3T'!F21</f>
        <v>138</v>
      </c>
      <c r="F21" s="138">
        <f>+'4T'!F22</f>
        <v>49</v>
      </c>
      <c r="G21" s="138">
        <f t="shared" ref="G21" si="2">+SUM(C21:F21)</f>
        <v>366</v>
      </c>
    </row>
    <row r="22" spans="1:7" ht="18" customHeight="1" x14ac:dyDescent="0.35">
      <c r="A22" s="219" t="s">
        <v>43</v>
      </c>
      <c r="B22" s="219"/>
      <c r="C22" s="247"/>
      <c r="D22" s="247"/>
      <c r="E22" s="247"/>
    </row>
    <row r="23" spans="1:7" ht="45" customHeight="1" x14ac:dyDescent="0.35">
      <c r="A23" s="190" t="s">
        <v>162</v>
      </c>
      <c r="B23" s="191"/>
      <c r="C23" s="191"/>
      <c r="D23" s="191"/>
      <c r="E23" s="191"/>
      <c r="F23" s="191"/>
      <c r="G23" s="192"/>
    </row>
    <row r="24" spans="1:7" ht="15" customHeight="1" x14ac:dyDescent="0.35">
      <c r="A24" s="38"/>
      <c r="B24" s="38"/>
      <c r="C24" s="38"/>
      <c r="D24" s="39"/>
      <c r="E24" s="39"/>
    </row>
    <row r="25" spans="1:7" ht="18" customHeight="1" x14ac:dyDescent="0.35">
      <c r="A25" s="218" t="s">
        <v>37</v>
      </c>
      <c r="B25" s="218"/>
      <c r="C25" s="218"/>
      <c r="D25" s="218"/>
      <c r="E25" s="218"/>
      <c r="F25" s="218"/>
    </row>
    <row r="26" spans="1:7" ht="18" customHeight="1" x14ac:dyDescent="0.35">
      <c r="A26" s="218" t="s">
        <v>20</v>
      </c>
      <c r="B26" s="218"/>
      <c r="C26" s="218"/>
      <c r="D26" s="218"/>
      <c r="E26" s="218"/>
      <c r="F26" s="218"/>
    </row>
    <row r="27" spans="1:7" ht="15" customHeight="1" x14ac:dyDescent="0.35">
      <c r="A27" s="38"/>
      <c r="B27" s="38"/>
      <c r="C27" s="39"/>
      <c r="D27" s="39"/>
      <c r="E27" s="39"/>
    </row>
    <row r="28" spans="1:7" ht="18" customHeight="1" x14ac:dyDescent="0.35">
      <c r="A28" s="129" t="s">
        <v>21</v>
      </c>
      <c r="B28" s="129" t="s">
        <v>95</v>
      </c>
      <c r="C28" s="129" t="s">
        <v>96</v>
      </c>
      <c r="D28" s="129" t="s">
        <v>98</v>
      </c>
      <c r="E28" s="129" t="s">
        <v>101</v>
      </c>
      <c r="F28" s="129" t="s">
        <v>13</v>
      </c>
    </row>
    <row r="29" spans="1:7" s="37" customFormat="1" ht="16.95" customHeight="1" x14ac:dyDescent="0.3">
      <c r="A29" s="135" t="s">
        <v>178</v>
      </c>
      <c r="B29" s="162">
        <f>+B33</f>
        <v>0</v>
      </c>
      <c r="C29" s="162">
        <f t="shared" ref="C29:D29" si="3">+C33</f>
        <v>1333880.25</v>
      </c>
      <c r="D29" s="162">
        <f t="shared" si="3"/>
        <v>88030779.179999992</v>
      </c>
      <c r="E29" s="162">
        <f>+E33+E34</f>
        <v>284285448</v>
      </c>
      <c r="F29" s="162">
        <f>+F33+F34</f>
        <v>373650107.43000001</v>
      </c>
    </row>
    <row r="30" spans="1:7" s="37" customFormat="1" ht="16.95" customHeight="1" x14ac:dyDescent="0.3">
      <c r="A30" s="135" t="s">
        <v>179</v>
      </c>
      <c r="B30" s="162">
        <f>+B36</f>
        <v>230400000</v>
      </c>
      <c r="C30" s="162">
        <f t="shared" ref="C30:E30" si="4">+C36</f>
        <v>432300000</v>
      </c>
      <c r="D30" s="162">
        <f t="shared" si="4"/>
        <v>500175000</v>
      </c>
      <c r="E30" s="162">
        <f t="shared" si="4"/>
        <v>186615000</v>
      </c>
      <c r="F30" s="162">
        <f>SUM(B30:E30)</f>
        <v>1349490000</v>
      </c>
    </row>
    <row r="31" spans="1:7" s="37" customFormat="1" ht="16.95" customHeight="1" x14ac:dyDescent="0.3">
      <c r="A31" s="124"/>
      <c r="B31" s="163"/>
      <c r="C31" s="163"/>
      <c r="D31" s="163"/>
      <c r="E31" s="163"/>
      <c r="F31" s="163"/>
    </row>
    <row r="32" spans="1:7" s="37" customFormat="1" ht="16.95" customHeight="1" x14ac:dyDescent="0.3">
      <c r="A32" s="122" t="s">
        <v>174</v>
      </c>
      <c r="B32" s="164"/>
      <c r="C32" s="164"/>
      <c r="D32" s="164"/>
      <c r="E32" s="164"/>
      <c r="F32" s="164"/>
    </row>
    <row r="33" spans="1:7" s="37" customFormat="1" ht="16.95" customHeight="1" x14ac:dyDescent="0.3">
      <c r="A33" s="133" t="s">
        <v>175</v>
      </c>
      <c r="B33" s="165">
        <f>+'1T'!F34</f>
        <v>0</v>
      </c>
      <c r="C33" s="165">
        <f>+'2T'!F33</f>
        <v>1333880.25</v>
      </c>
      <c r="D33" s="165">
        <f>+'3T'!F33</f>
        <v>88030779.179999992</v>
      </c>
      <c r="E33" s="165">
        <f>+'4T'!F34</f>
        <v>133835448</v>
      </c>
      <c r="F33" s="165">
        <f>SUM(B33:E33)</f>
        <v>223200107.43000001</v>
      </c>
    </row>
    <row r="34" spans="1:7" s="37" customFormat="1" ht="16.95" customHeight="1" x14ac:dyDescent="0.3">
      <c r="A34" s="133" t="s">
        <v>177</v>
      </c>
      <c r="B34" s="165"/>
      <c r="C34" s="165"/>
      <c r="D34" s="165"/>
      <c r="E34" s="165">
        <f>+'4T'!F35</f>
        <v>150450000</v>
      </c>
      <c r="F34" s="165">
        <f>SUM(B34:E34)</f>
        <v>150450000</v>
      </c>
    </row>
    <row r="35" spans="1:7" s="37" customFormat="1" ht="16.95" customHeight="1" x14ac:dyDescent="0.3">
      <c r="A35" s="122" t="s">
        <v>176</v>
      </c>
      <c r="B35" s="164"/>
      <c r="C35" s="164"/>
      <c r="D35" s="164"/>
      <c r="E35" s="164"/>
      <c r="F35" s="164"/>
    </row>
    <row r="36" spans="1:7" s="37" customFormat="1" ht="16.95" customHeight="1" x14ac:dyDescent="0.3">
      <c r="A36" s="133"/>
      <c r="B36" s="166">
        <f>+'1T'!F36</f>
        <v>230400000</v>
      </c>
      <c r="C36" s="166">
        <f>+'2T'!F35</f>
        <v>432300000</v>
      </c>
      <c r="D36" s="166">
        <f>+'3T'!F35</f>
        <v>500175000</v>
      </c>
      <c r="E36" s="166">
        <f>+'4T'!F37</f>
        <v>186615000</v>
      </c>
      <c r="F36" s="166">
        <f t="shared" ref="F36" si="5">+SUM(B36:E36)</f>
        <v>1349490000</v>
      </c>
    </row>
    <row r="37" spans="1:7" ht="18" customHeight="1" x14ac:dyDescent="0.35">
      <c r="A37" s="131" t="s">
        <v>43</v>
      </c>
      <c r="B37" s="117"/>
      <c r="C37" s="117"/>
      <c r="D37" s="117"/>
    </row>
    <row r="38" spans="1:7" ht="45" customHeight="1" x14ac:dyDescent="0.35">
      <c r="A38" s="190" t="s">
        <v>162</v>
      </c>
      <c r="B38" s="191"/>
      <c r="C38" s="191"/>
      <c r="D38" s="191"/>
      <c r="E38" s="191"/>
      <c r="F38" s="192"/>
    </row>
    <row r="39" spans="1:7" ht="18" customHeight="1" x14ac:dyDescent="0.35"/>
    <row r="41" spans="1:7" ht="21" customHeight="1" x14ac:dyDescent="0.35">
      <c r="A41" s="209" t="s">
        <v>160</v>
      </c>
      <c r="B41" s="209"/>
      <c r="C41" s="209"/>
      <c r="D41" s="209"/>
      <c r="E41" s="209"/>
      <c r="F41" s="209"/>
      <c r="G41" s="209"/>
    </row>
    <row r="42" spans="1:7" ht="10.050000000000001" customHeight="1" x14ac:dyDescent="0.35">
      <c r="A42" s="37"/>
      <c r="B42" s="37"/>
      <c r="C42" s="37"/>
      <c r="D42" s="37"/>
      <c r="E42" s="37"/>
      <c r="F42" s="37"/>
    </row>
    <row r="43" spans="1:7" x14ac:dyDescent="0.35">
      <c r="A43" s="204" t="s">
        <v>73</v>
      </c>
      <c r="B43" s="204"/>
      <c r="C43" s="204"/>
      <c r="D43" s="204"/>
      <c r="E43" s="204"/>
      <c r="F43" s="204"/>
      <c r="G43" s="204"/>
    </row>
    <row r="44" spans="1:7" ht="17.25" customHeight="1" x14ac:dyDescent="0.35">
      <c r="A44" s="210" t="s">
        <v>74</v>
      </c>
      <c r="B44" s="210"/>
      <c r="C44" s="210"/>
      <c r="D44" s="210"/>
      <c r="E44" s="210"/>
      <c r="F44" s="210"/>
      <c r="G44" s="210"/>
    </row>
    <row r="45" spans="1:7" x14ac:dyDescent="0.35">
      <c r="A45" s="204" t="s">
        <v>52</v>
      </c>
      <c r="B45" s="204"/>
      <c r="C45" s="204"/>
      <c r="D45" s="204"/>
      <c r="E45" s="204"/>
      <c r="F45" s="204"/>
      <c r="G45" s="204"/>
    </row>
    <row r="46" spans="1:7" ht="10.050000000000001" customHeight="1" x14ac:dyDescent="0.35">
      <c r="A46" s="37"/>
      <c r="B46" s="37"/>
      <c r="C46" s="37"/>
      <c r="D46" s="37"/>
      <c r="E46" s="37"/>
      <c r="F46" s="37"/>
    </row>
    <row r="47" spans="1:7" ht="31.2" x14ac:dyDescent="0.35">
      <c r="A47" s="69" t="s">
        <v>55</v>
      </c>
      <c r="B47" s="69" t="s">
        <v>56</v>
      </c>
      <c r="C47" s="69" t="s">
        <v>95</v>
      </c>
      <c r="D47" s="69" t="s">
        <v>96</v>
      </c>
      <c r="E47" s="69" t="s">
        <v>98</v>
      </c>
      <c r="F47" s="69" t="s">
        <v>100</v>
      </c>
      <c r="G47" s="69" t="s">
        <v>13</v>
      </c>
    </row>
    <row r="48" spans="1:7" x14ac:dyDescent="0.35">
      <c r="A48" s="128" t="s">
        <v>16</v>
      </c>
      <c r="B48" s="50"/>
      <c r="C48" s="36">
        <f>+C50+C54</f>
        <v>0</v>
      </c>
      <c r="D48" s="36">
        <f>+D50+D54</f>
        <v>99999999.979999989</v>
      </c>
      <c r="E48" s="36">
        <f>+E50+E54</f>
        <v>57886319.769999996</v>
      </c>
      <c r="F48" s="36">
        <f>+F50+F54</f>
        <v>367379730.42000002</v>
      </c>
      <c r="G48" s="36">
        <f>+G50+G54</f>
        <v>525266050.17000002</v>
      </c>
    </row>
    <row r="49" spans="1:7" x14ac:dyDescent="0.35">
      <c r="A49" s="13"/>
      <c r="B49" s="51"/>
      <c r="C49" s="14"/>
      <c r="D49" s="14"/>
      <c r="E49" s="14"/>
      <c r="F49" s="14"/>
      <c r="G49" s="52"/>
    </row>
    <row r="50" spans="1:7" x14ac:dyDescent="0.35">
      <c r="A50" s="205" t="s">
        <v>75</v>
      </c>
      <c r="B50" s="205"/>
      <c r="C50" s="54">
        <f>+SUM(C51:C52)</f>
        <v>0</v>
      </c>
      <c r="D50" s="54">
        <f>+SUM(D51:D52)</f>
        <v>99999999.979999989</v>
      </c>
      <c r="E50" s="54">
        <f>+SUM(E51:E52)</f>
        <v>57886319.769999996</v>
      </c>
      <c r="F50" s="54">
        <f>+SUM(F51:F52)</f>
        <v>367379730.42000002</v>
      </c>
      <c r="G50" s="54">
        <f>+SUM(G51:G52)</f>
        <v>525266050.17000002</v>
      </c>
    </row>
    <row r="51" spans="1:7" x14ac:dyDescent="0.35">
      <c r="A51" s="55" t="s">
        <v>246</v>
      </c>
      <c r="B51" s="51" t="s">
        <v>292</v>
      </c>
      <c r="C51" s="15">
        <f>+'1T'!F95</f>
        <v>0</v>
      </c>
      <c r="D51" s="15">
        <f>+'2T'!F93</f>
        <v>99999999.979999989</v>
      </c>
      <c r="E51" s="15">
        <f>+'3T'!F93</f>
        <v>33333333.32</v>
      </c>
      <c r="F51" s="15">
        <f>+'4T'!F95</f>
        <v>367379730.42000002</v>
      </c>
      <c r="G51" s="94">
        <f>+C51+D51+E51+F51</f>
        <v>500713063.72000003</v>
      </c>
    </row>
    <row r="52" spans="1:7" x14ac:dyDescent="0.35">
      <c r="A52" s="55" t="s">
        <v>297</v>
      </c>
      <c r="B52" s="51" t="s">
        <v>296</v>
      </c>
      <c r="C52" s="15">
        <f>+'1T'!F96</f>
        <v>0</v>
      </c>
      <c r="D52" s="15">
        <f>+'2T'!F94</f>
        <v>0</v>
      </c>
      <c r="E52" s="15">
        <f>+'3T'!F94</f>
        <v>24552986.449999999</v>
      </c>
      <c r="F52" s="15">
        <f>+'4T'!F96</f>
        <v>0</v>
      </c>
      <c r="G52" s="94">
        <f>+C52+D52+E52+F52</f>
        <v>24552986.449999999</v>
      </c>
    </row>
    <row r="53" spans="1:7" x14ac:dyDescent="0.35">
      <c r="A53" s="101"/>
      <c r="B53" s="51"/>
      <c r="C53" s="15"/>
      <c r="D53" s="15"/>
      <c r="E53" s="15"/>
      <c r="F53" s="15"/>
      <c r="G53" s="94"/>
    </row>
    <row r="54" spans="1:7" x14ac:dyDescent="0.35">
      <c r="A54" s="205" t="s">
        <v>76</v>
      </c>
      <c r="B54" s="205"/>
      <c r="C54" s="54">
        <f>+SUM(C55:C56)</f>
        <v>0</v>
      </c>
      <c r="D54" s="54">
        <f>+SUM(D55:D56)</f>
        <v>0</v>
      </c>
      <c r="E54" s="54">
        <f>+SUM(E55:E56)</f>
        <v>0</v>
      </c>
      <c r="F54" s="54">
        <f>+SUM(F55:F56)</f>
        <v>0</v>
      </c>
      <c r="G54" s="54">
        <f>+SUM(G55:G56)</f>
        <v>0</v>
      </c>
    </row>
    <row r="55" spans="1:7" x14ac:dyDescent="0.35">
      <c r="A55" s="55" t="s">
        <v>59</v>
      </c>
      <c r="B55" s="51" t="s">
        <v>53</v>
      </c>
      <c r="C55" s="57">
        <f>+'1T'!F99</f>
        <v>0</v>
      </c>
      <c r="D55" s="57">
        <f>+'2T'!F97</f>
        <v>0</v>
      </c>
      <c r="E55" s="57">
        <f>+'3T'!F97</f>
        <v>0</v>
      </c>
      <c r="F55" s="57">
        <f>+'4T'!F99</f>
        <v>0</v>
      </c>
      <c r="G55" s="95">
        <f>+C55+D55+E55+F55</f>
        <v>0</v>
      </c>
    </row>
    <row r="56" spans="1:7" x14ac:dyDescent="0.35">
      <c r="A56" s="55" t="s">
        <v>59</v>
      </c>
      <c r="B56" s="51" t="s">
        <v>53</v>
      </c>
      <c r="C56" s="57">
        <f>+'1T'!F100</f>
        <v>0</v>
      </c>
      <c r="D56" s="57">
        <f>+'2T'!F98</f>
        <v>0</v>
      </c>
      <c r="E56" s="57">
        <f>+'3T'!F98</f>
        <v>0</v>
      </c>
      <c r="F56" s="96">
        <f>+'4T'!F100</f>
        <v>0</v>
      </c>
      <c r="G56" s="97">
        <f>+C56+D56+E56+F56</f>
        <v>0</v>
      </c>
    </row>
    <row r="57" spans="1:7" x14ac:dyDescent="0.35">
      <c r="A57" s="219" t="s">
        <v>43</v>
      </c>
      <c r="B57" s="219"/>
      <c r="C57" s="219"/>
      <c r="D57" s="219"/>
      <c r="E57" s="219"/>
      <c r="F57" s="37"/>
    </row>
    <row r="58" spans="1:7" ht="50.1" customHeight="1" x14ac:dyDescent="0.35">
      <c r="A58" s="261" t="s">
        <v>161</v>
      </c>
      <c r="B58" s="262"/>
      <c r="C58" s="262"/>
      <c r="D58" s="262"/>
      <c r="E58" s="262"/>
      <c r="F58" s="262"/>
      <c r="G58" s="262"/>
    </row>
    <row r="59" spans="1:7" ht="10.050000000000001" customHeight="1" x14ac:dyDescent="0.35">
      <c r="A59" s="25"/>
      <c r="B59" s="49"/>
      <c r="C59" s="24"/>
      <c r="D59" s="37"/>
      <c r="E59" s="37"/>
      <c r="F59" s="37"/>
    </row>
    <row r="60" spans="1:7" x14ac:dyDescent="0.35">
      <c r="A60" s="204" t="s">
        <v>77</v>
      </c>
      <c r="B60" s="204"/>
      <c r="C60" s="204"/>
      <c r="D60" s="204"/>
      <c r="E60" s="204"/>
      <c r="F60" s="204"/>
      <c r="G60" s="204"/>
    </row>
    <row r="61" spans="1:7" ht="17.25" customHeight="1" x14ac:dyDescent="0.35">
      <c r="A61" s="210" t="s">
        <v>54</v>
      </c>
      <c r="B61" s="210"/>
      <c r="C61" s="210"/>
      <c r="D61" s="210"/>
      <c r="E61" s="210"/>
      <c r="F61" s="210"/>
      <c r="G61" s="210"/>
    </row>
    <row r="62" spans="1:7" x14ac:dyDescent="0.35">
      <c r="A62" s="204" t="s">
        <v>52</v>
      </c>
      <c r="B62" s="204"/>
      <c r="C62" s="204"/>
      <c r="D62" s="204"/>
      <c r="E62" s="204"/>
      <c r="F62" s="204"/>
      <c r="G62" s="204"/>
    </row>
    <row r="64" spans="1:7" ht="31.2" x14ac:dyDescent="0.35">
      <c r="A64" s="69" t="s">
        <v>55</v>
      </c>
      <c r="B64" s="69" t="s">
        <v>56</v>
      </c>
      <c r="C64" s="69" t="s">
        <v>95</v>
      </c>
      <c r="D64" s="69" t="s">
        <v>96</v>
      </c>
      <c r="E64" s="69" t="s">
        <v>98</v>
      </c>
      <c r="F64" s="69" t="s">
        <v>101</v>
      </c>
      <c r="G64" s="69" t="s">
        <v>13</v>
      </c>
    </row>
    <row r="65" spans="1:7" x14ac:dyDescent="0.35">
      <c r="A65" s="128" t="s">
        <v>16</v>
      </c>
      <c r="B65" s="50"/>
      <c r="C65" s="36">
        <f>+C67+C74+C81</f>
        <v>0</v>
      </c>
      <c r="D65" s="36">
        <f t="shared" ref="D65:E65" si="6">+D67+D74+D81</f>
        <v>1333880.25</v>
      </c>
      <c r="E65" s="36">
        <f t="shared" si="6"/>
        <v>88030779.179999992</v>
      </c>
      <c r="F65" s="36">
        <f>+F67+F74+F81</f>
        <v>284285448</v>
      </c>
      <c r="G65" s="36">
        <f>+G67+G74+G81</f>
        <v>373650107.43000001</v>
      </c>
    </row>
    <row r="66" spans="1:7" x14ac:dyDescent="0.35">
      <c r="A66" s="13"/>
      <c r="B66" s="51"/>
      <c r="C66" s="14"/>
      <c r="D66" s="14"/>
      <c r="E66" s="14"/>
      <c r="F66" s="52"/>
      <c r="G66" s="52"/>
    </row>
    <row r="67" spans="1:7" x14ac:dyDescent="0.35">
      <c r="A67" s="205" t="s">
        <v>58</v>
      </c>
      <c r="B67" s="205"/>
      <c r="C67" s="54">
        <f>+SUM(C68:C72)</f>
        <v>0</v>
      </c>
      <c r="D67" s="54">
        <f t="shared" ref="D67:E67" si="7">+SUM(D68:D72)</f>
        <v>1333880.25</v>
      </c>
      <c r="E67" s="54">
        <f t="shared" si="7"/>
        <v>88030779.179999992</v>
      </c>
      <c r="F67" s="54">
        <f>+SUM(F68:F72)</f>
        <v>284285448</v>
      </c>
      <c r="G67" s="54">
        <f>+SUM(G68:G72)</f>
        <v>373650107.43000001</v>
      </c>
    </row>
    <row r="68" spans="1:7" x14ac:dyDescent="0.35">
      <c r="A68" s="158" t="s">
        <v>252</v>
      </c>
      <c r="B68" s="51" t="s">
        <v>295</v>
      </c>
      <c r="C68" s="15">
        <f>+'1T'!F112</f>
        <v>0</v>
      </c>
      <c r="D68" s="15">
        <f>+'2T'!F110</f>
        <v>1333880.25</v>
      </c>
      <c r="E68" s="15">
        <f>+'3T'!F110</f>
        <v>88030779.179999992</v>
      </c>
      <c r="F68" s="15">
        <f>+'4T'!F112</f>
        <v>133835448</v>
      </c>
      <c r="G68" s="94">
        <f>+C68+D68+E68+F68</f>
        <v>223200107.43000001</v>
      </c>
    </row>
    <row r="69" spans="1:7" x14ac:dyDescent="0.35">
      <c r="A69" s="158" t="s">
        <v>293</v>
      </c>
      <c r="B69" s="51" t="s">
        <v>294</v>
      </c>
      <c r="C69" s="15">
        <f>+'1T'!F113</f>
        <v>0</v>
      </c>
      <c r="D69" s="15">
        <f>+'2T'!F111</f>
        <v>0</v>
      </c>
      <c r="E69" s="15">
        <f>+'3T'!F111</f>
        <v>0</v>
      </c>
      <c r="F69" s="15">
        <f>+'4T'!F113</f>
        <v>150450000</v>
      </c>
      <c r="G69" s="94">
        <f t="shared" ref="G69:G72" si="8">+C69+D69+E69+F69</f>
        <v>150450000</v>
      </c>
    </row>
    <row r="70" spans="1:7" x14ac:dyDescent="0.35">
      <c r="A70" s="55" t="s">
        <v>59</v>
      </c>
      <c r="B70" s="51" t="s">
        <v>53</v>
      </c>
      <c r="C70" s="15">
        <f>+'1T'!F114</f>
        <v>0</v>
      </c>
      <c r="D70" s="15">
        <f>+'2T'!F112</f>
        <v>0</v>
      </c>
      <c r="E70" s="15">
        <f>+'3T'!F112</f>
        <v>0</v>
      </c>
      <c r="F70" s="15">
        <f>+'4T'!F114</f>
        <v>0</v>
      </c>
      <c r="G70" s="94">
        <f t="shared" si="8"/>
        <v>0</v>
      </c>
    </row>
    <row r="71" spans="1:7" x14ac:dyDescent="0.35">
      <c r="A71" s="55" t="s">
        <v>59</v>
      </c>
      <c r="B71" s="51" t="s">
        <v>53</v>
      </c>
      <c r="C71" s="15">
        <f>+'1T'!F115</f>
        <v>0</v>
      </c>
      <c r="D71" s="15">
        <f>+'2T'!F113</f>
        <v>0</v>
      </c>
      <c r="E71" s="15">
        <f>+'3T'!F113</f>
        <v>0</v>
      </c>
      <c r="F71" s="15">
        <f>+'4T'!F115</f>
        <v>0</v>
      </c>
      <c r="G71" s="94">
        <f t="shared" si="8"/>
        <v>0</v>
      </c>
    </row>
    <row r="72" spans="1:7" x14ac:dyDescent="0.35">
      <c r="A72" s="55" t="s">
        <v>59</v>
      </c>
      <c r="B72" s="51" t="s">
        <v>53</v>
      </c>
      <c r="C72" s="15">
        <f>+'1T'!F116</f>
        <v>0</v>
      </c>
      <c r="D72" s="15">
        <f>+'2T'!F114</f>
        <v>0</v>
      </c>
      <c r="E72" s="15">
        <f>+'3T'!F114</f>
        <v>0</v>
      </c>
      <c r="F72" s="15">
        <f>+'4T'!F116</f>
        <v>0</v>
      </c>
      <c r="G72" s="94">
        <f t="shared" si="8"/>
        <v>0</v>
      </c>
    </row>
    <row r="73" spans="1:7" x14ac:dyDescent="0.35">
      <c r="A73" s="101"/>
      <c r="B73" s="51"/>
      <c r="C73" s="15"/>
      <c r="D73" s="15"/>
      <c r="E73" s="15"/>
      <c r="F73" s="94"/>
      <c r="G73" s="94"/>
    </row>
    <row r="74" spans="1:7" x14ac:dyDescent="0.35">
      <c r="A74" s="205" t="s">
        <v>60</v>
      </c>
      <c r="B74" s="205"/>
      <c r="C74" s="54">
        <f>+SUM(C75:C79)</f>
        <v>0</v>
      </c>
      <c r="D74" s="54">
        <f t="shared" ref="D74:F74" si="9">+SUM(D75:D79)</f>
        <v>0</v>
      </c>
      <c r="E74" s="54">
        <f t="shared" si="9"/>
        <v>0</v>
      </c>
      <c r="F74" s="54">
        <f t="shared" si="9"/>
        <v>0</v>
      </c>
      <c r="G74" s="54">
        <f>+SUM(G75:G79)</f>
        <v>0</v>
      </c>
    </row>
    <row r="75" spans="1:7" x14ac:dyDescent="0.35">
      <c r="A75" s="55" t="s">
        <v>59</v>
      </c>
      <c r="B75" s="51" t="s">
        <v>53</v>
      </c>
      <c r="C75" s="57">
        <f>+'1T'!F119</f>
        <v>0</v>
      </c>
      <c r="D75" s="57">
        <f>+'2T'!F117</f>
        <v>0</v>
      </c>
      <c r="E75" s="57">
        <f>+'3T'!F117</f>
        <v>0</v>
      </c>
      <c r="F75" s="57">
        <f>+'4T'!F119</f>
        <v>0</v>
      </c>
      <c r="G75" s="95">
        <f>+C75+D75+E75+F75</f>
        <v>0</v>
      </c>
    </row>
    <row r="76" spans="1:7" x14ac:dyDescent="0.35">
      <c r="A76" s="55" t="s">
        <v>59</v>
      </c>
      <c r="B76" s="51" t="s">
        <v>53</v>
      </c>
      <c r="C76" s="57">
        <f>+'1T'!F120</f>
        <v>0</v>
      </c>
      <c r="D76" s="57">
        <f>+'2T'!F118</f>
        <v>0</v>
      </c>
      <c r="E76" s="57">
        <f>+'3T'!F118</f>
        <v>0</v>
      </c>
      <c r="F76" s="57">
        <f>+'4T'!F120</f>
        <v>0</v>
      </c>
      <c r="G76" s="95">
        <f t="shared" ref="G76:G79" si="10">+C76+D76+E76+F76</f>
        <v>0</v>
      </c>
    </row>
    <row r="77" spans="1:7" x14ac:dyDescent="0.35">
      <c r="A77" s="55" t="s">
        <v>59</v>
      </c>
      <c r="B77" s="51" t="s">
        <v>53</v>
      </c>
      <c r="C77" s="57">
        <f>+'1T'!F121</f>
        <v>0</v>
      </c>
      <c r="D77" s="57">
        <f>+'2T'!F119</f>
        <v>0</v>
      </c>
      <c r="E77" s="57">
        <f>+'3T'!F119</f>
        <v>0</v>
      </c>
      <c r="F77" s="57">
        <f>+'4T'!F121</f>
        <v>0</v>
      </c>
      <c r="G77" s="95">
        <f t="shared" si="10"/>
        <v>0</v>
      </c>
    </row>
    <row r="78" spans="1:7" x14ac:dyDescent="0.35">
      <c r="A78" s="55" t="s">
        <v>59</v>
      </c>
      <c r="B78" s="51" t="s">
        <v>53</v>
      </c>
      <c r="C78" s="57">
        <f>+'1T'!F122</f>
        <v>0</v>
      </c>
      <c r="D78" s="57">
        <f>+'2T'!F120</f>
        <v>0</v>
      </c>
      <c r="E78" s="57">
        <f>+'3T'!F120</f>
        <v>0</v>
      </c>
      <c r="F78" s="57">
        <f>+'4T'!F122</f>
        <v>0</v>
      </c>
      <c r="G78" s="95">
        <f t="shared" si="10"/>
        <v>0</v>
      </c>
    </row>
    <row r="79" spans="1:7" x14ac:dyDescent="0.35">
      <c r="A79" s="55" t="s">
        <v>59</v>
      </c>
      <c r="B79" s="51" t="s">
        <v>53</v>
      </c>
      <c r="C79" s="57">
        <f>+'1T'!F123</f>
        <v>0</v>
      </c>
      <c r="D79" s="57">
        <f>+'2T'!F121</f>
        <v>0</v>
      </c>
      <c r="E79" s="57">
        <f>+'3T'!F121</f>
        <v>0</v>
      </c>
      <c r="F79" s="57">
        <f>+'4T'!F123</f>
        <v>0</v>
      </c>
      <c r="G79" s="95">
        <f t="shared" si="10"/>
        <v>0</v>
      </c>
    </row>
    <row r="80" spans="1:7" x14ac:dyDescent="0.35">
      <c r="A80" s="37"/>
      <c r="B80" s="37"/>
      <c r="C80" s="41"/>
      <c r="D80" s="41"/>
      <c r="E80" s="41"/>
      <c r="F80" s="41"/>
      <c r="G80" s="41"/>
    </row>
    <row r="81" spans="1:7" x14ac:dyDescent="0.35">
      <c r="A81" s="205" t="s">
        <v>61</v>
      </c>
      <c r="B81" s="205"/>
      <c r="C81" s="54">
        <f>+SUM(C82:C83)</f>
        <v>0</v>
      </c>
      <c r="D81" s="54">
        <f t="shared" ref="D81:E81" si="11">+SUM(D82:D83)</f>
        <v>0</v>
      </c>
      <c r="E81" s="54">
        <f t="shared" si="11"/>
        <v>0</v>
      </c>
      <c r="F81" s="54">
        <f>+SUM(F82:F83)</f>
        <v>0</v>
      </c>
      <c r="G81" s="54">
        <f>+SUM(G82:G83)</f>
        <v>0</v>
      </c>
    </row>
    <row r="82" spans="1:7" x14ac:dyDescent="0.35">
      <c r="A82" s="76" t="s">
        <v>59</v>
      </c>
      <c r="B82" s="51" t="s">
        <v>53</v>
      </c>
      <c r="C82" s="57">
        <f>+'1T'!F126</f>
        <v>0</v>
      </c>
      <c r="D82" s="57">
        <f>+'2T'!F124</f>
        <v>0</v>
      </c>
      <c r="E82" s="57">
        <f>+'3T'!F124</f>
        <v>0</v>
      </c>
      <c r="F82" s="57">
        <f>+'4T'!F126</f>
        <v>0</v>
      </c>
      <c r="G82" s="98">
        <f>+C82+D82+E82+F82</f>
        <v>0</v>
      </c>
    </row>
    <row r="83" spans="1:7" x14ac:dyDescent="0.35">
      <c r="A83" s="48" t="s">
        <v>59</v>
      </c>
      <c r="B83" s="48" t="s">
        <v>53</v>
      </c>
      <c r="C83" s="96">
        <f>+'1T'!F127</f>
        <v>0</v>
      </c>
      <c r="D83" s="96">
        <f>+'2T'!F125</f>
        <v>0</v>
      </c>
      <c r="E83" s="96">
        <f>+'3T'!F125</f>
        <v>0</v>
      </c>
      <c r="F83" s="96">
        <f>+'4T'!F127</f>
        <v>0</v>
      </c>
      <c r="G83" s="97">
        <f>+C83+D83+E83+F83</f>
        <v>0</v>
      </c>
    </row>
    <row r="84" spans="1:7" x14ac:dyDescent="0.35">
      <c r="A84" s="206" t="s">
        <v>62</v>
      </c>
      <c r="B84" s="206"/>
      <c r="C84" s="206"/>
      <c r="D84" s="206"/>
      <c r="E84" s="206"/>
      <c r="F84" s="206"/>
    </row>
    <row r="85" spans="1:7" x14ac:dyDescent="0.35">
      <c r="A85" s="247" t="s">
        <v>43</v>
      </c>
      <c r="B85" s="247"/>
      <c r="C85" s="247"/>
      <c r="D85" s="247"/>
      <c r="E85" s="247"/>
      <c r="F85" s="247"/>
    </row>
    <row r="86" spans="1:7" x14ac:dyDescent="0.35">
      <c r="A86" s="55"/>
      <c r="B86" s="51"/>
      <c r="C86" s="37"/>
      <c r="D86" s="37"/>
      <c r="E86" s="37"/>
      <c r="F86" s="37"/>
    </row>
    <row r="87" spans="1:7" x14ac:dyDescent="0.35">
      <c r="A87" s="204" t="s">
        <v>79</v>
      </c>
      <c r="B87" s="204"/>
      <c r="C87" s="204"/>
      <c r="D87" s="204"/>
      <c r="E87" s="204"/>
      <c r="F87" s="204"/>
    </row>
    <row r="88" spans="1:7" x14ac:dyDescent="0.35">
      <c r="A88" s="204" t="s">
        <v>80</v>
      </c>
      <c r="B88" s="204"/>
      <c r="C88" s="204"/>
      <c r="D88" s="204"/>
      <c r="E88" s="204"/>
      <c r="F88" s="204"/>
    </row>
    <row r="89" spans="1:7" x14ac:dyDescent="0.35">
      <c r="A89" s="204" t="s">
        <v>52</v>
      </c>
      <c r="B89" s="204"/>
      <c r="C89" s="204"/>
      <c r="D89" s="204"/>
      <c r="E89" s="204"/>
      <c r="F89" s="204"/>
    </row>
    <row r="90" spans="1:7" x14ac:dyDescent="0.35">
      <c r="A90" s="90"/>
      <c r="B90" s="91"/>
      <c r="C90" s="91"/>
      <c r="D90" s="91"/>
      <c r="E90" s="91"/>
      <c r="F90" s="37"/>
    </row>
    <row r="91" spans="1:7" x14ac:dyDescent="0.35">
      <c r="A91" s="69" t="s">
        <v>78</v>
      </c>
      <c r="B91" s="69" t="s">
        <v>95</v>
      </c>
      <c r="C91" s="69" t="s">
        <v>96</v>
      </c>
      <c r="D91" s="69" t="s">
        <v>98</v>
      </c>
      <c r="E91" s="69" t="s">
        <v>100</v>
      </c>
      <c r="F91" s="69" t="s">
        <v>13</v>
      </c>
    </row>
    <row r="92" spans="1:7" x14ac:dyDescent="0.35">
      <c r="A92" s="109" t="s">
        <v>82</v>
      </c>
      <c r="B92" s="62">
        <f>+B93</f>
        <v>0</v>
      </c>
      <c r="C92" s="62">
        <f t="shared" ref="C92:D92" si="12">+B102</f>
        <v>0</v>
      </c>
      <c r="D92" s="62">
        <f t="shared" si="12"/>
        <v>98666119.729999989</v>
      </c>
      <c r="E92" s="62">
        <f t="shared" ref="E92" si="13">+D102</f>
        <v>-30144459.409999996</v>
      </c>
      <c r="F92" s="62">
        <f>+B92</f>
        <v>0</v>
      </c>
    </row>
    <row r="93" spans="1:7" x14ac:dyDescent="0.35">
      <c r="A93" s="110" t="s">
        <v>83</v>
      </c>
      <c r="B93" s="26">
        <f>+'1T'!E138</f>
        <v>0</v>
      </c>
      <c r="C93" s="26">
        <f>+'2T'!E136</f>
        <v>0</v>
      </c>
      <c r="D93" s="26">
        <f>+'3T'!E136</f>
        <v>0</v>
      </c>
      <c r="E93" s="26">
        <f>+'4T'!E138</f>
        <v>0</v>
      </c>
      <c r="F93" s="66">
        <f>+B93+C93+D93+E93</f>
        <v>0</v>
      </c>
    </row>
    <row r="94" spans="1:7" x14ac:dyDescent="0.35">
      <c r="A94" s="110" t="s">
        <v>81</v>
      </c>
      <c r="B94" s="26" t="s">
        <v>93</v>
      </c>
      <c r="C94" s="26">
        <f>+'2T'!E137</f>
        <v>0</v>
      </c>
      <c r="D94" s="26">
        <f>+'3T'!E137</f>
        <v>98666119.729999989</v>
      </c>
      <c r="E94" s="26">
        <f>+'4T'!E139</f>
        <v>68521660.320000008</v>
      </c>
      <c r="F94" s="66" t="str">
        <f>+B94</f>
        <v>N/A</v>
      </c>
    </row>
    <row r="95" spans="1:7" x14ac:dyDescent="0.35">
      <c r="A95" s="109" t="s">
        <v>85</v>
      </c>
      <c r="B95" s="62">
        <f>+'1T'!E140</f>
        <v>0</v>
      </c>
      <c r="C95" s="62">
        <f>+'2T'!E138</f>
        <v>99999999.979999989</v>
      </c>
      <c r="D95" s="62">
        <f>+'3T'!E138</f>
        <v>57886319.769999996</v>
      </c>
      <c r="E95" s="62">
        <f>+'4T'!E140</f>
        <v>367379730.42000002</v>
      </c>
      <c r="F95" s="62">
        <f>+B95+C95+D95+E95</f>
        <v>525266050.17000002</v>
      </c>
    </row>
    <row r="96" spans="1:7" x14ac:dyDescent="0.35">
      <c r="A96" s="109" t="s">
        <v>147</v>
      </c>
      <c r="B96" s="62">
        <f>+B97+B98</f>
        <v>0</v>
      </c>
      <c r="C96" s="62">
        <f>+C97+C98</f>
        <v>99999999.979999989</v>
      </c>
      <c r="D96" s="62">
        <f>+D97+D98</f>
        <v>57886319.769999996</v>
      </c>
      <c r="E96" s="62">
        <f>+E97+E98</f>
        <v>367379730.42000002</v>
      </c>
      <c r="F96" s="62">
        <f>+F92+F95</f>
        <v>525266050.17000002</v>
      </c>
    </row>
    <row r="97" spans="1:6" x14ac:dyDescent="0.35">
      <c r="A97" s="110" t="s">
        <v>83</v>
      </c>
      <c r="B97" s="26">
        <f>+B93</f>
        <v>0</v>
      </c>
      <c r="C97" s="26">
        <f>+C93</f>
        <v>0</v>
      </c>
      <c r="D97" s="26">
        <f>+D93</f>
        <v>0</v>
      </c>
      <c r="E97" s="26">
        <f>+E93</f>
        <v>0</v>
      </c>
      <c r="F97" s="66">
        <f>+B97+C97+D97+E97</f>
        <v>0</v>
      </c>
    </row>
    <row r="98" spans="1:6" x14ac:dyDescent="0.35">
      <c r="A98" s="110" t="s">
        <v>81</v>
      </c>
      <c r="B98" s="26">
        <f>+B95</f>
        <v>0</v>
      </c>
      <c r="C98" s="26">
        <f>+C95</f>
        <v>99999999.979999989</v>
      </c>
      <c r="D98" s="26">
        <f>+D95</f>
        <v>57886319.769999996</v>
      </c>
      <c r="E98" s="26">
        <f>+E95</f>
        <v>367379730.42000002</v>
      </c>
      <c r="F98" s="66">
        <f>+B98+C98+D98+E98</f>
        <v>525266050.17000002</v>
      </c>
    </row>
    <row r="99" spans="1:6" x14ac:dyDescent="0.35">
      <c r="A99" s="109" t="s">
        <v>84</v>
      </c>
      <c r="B99" s="62">
        <f>+B100+B101</f>
        <v>0</v>
      </c>
      <c r="C99" s="62">
        <f>+C100+C101</f>
        <v>1333880.25</v>
      </c>
      <c r="D99" s="62">
        <f>+D100+D101</f>
        <v>88030779.179999992</v>
      </c>
      <c r="E99" s="62">
        <f>+E100+E101</f>
        <v>284285448</v>
      </c>
      <c r="F99" s="62">
        <f>+B99+C99+D99+E99</f>
        <v>373650107.43000001</v>
      </c>
    </row>
    <row r="100" spans="1:6" x14ac:dyDescent="0.35">
      <c r="A100" s="110" t="s">
        <v>83</v>
      </c>
      <c r="B100" s="83">
        <f>+'1T'!E145</f>
        <v>0</v>
      </c>
      <c r="C100" s="83">
        <f>+'2T'!E143</f>
        <v>0</v>
      </c>
      <c r="D100" s="83">
        <f>+'3T'!E143</f>
        <v>0</v>
      </c>
      <c r="E100" s="83">
        <f>+'4T'!E145</f>
        <v>284285448</v>
      </c>
      <c r="F100" s="49">
        <f>+B100+C100+D100+E100</f>
        <v>284285448</v>
      </c>
    </row>
    <row r="101" spans="1:6" x14ac:dyDescent="0.35">
      <c r="A101" s="110" t="s">
        <v>81</v>
      </c>
      <c r="B101" s="83">
        <f>+'1T'!E146</f>
        <v>0</v>
      </c>
      <c r="C101" s="83">
        <f>+'2T'!E144</f>
        <v>1333880.25</v>
      </c>
      <c r="D101" s="83">
        <f>+'3T'!E144</f>
        <v>88030779.179999992</v>
      </c>
      <c r="E101" s="83">
        <f>+'4T'!E146</f>
        <v>0</v>
      </c>
      <c r="F101" s="49">
        <f>+B101+C101+D101+E101</f>
        <v>89364659.429999992</v>
      </c>
    </row>
    <row r="102" spans="1:6" x14ac:dyDescent="0.35">
      <c r="A102" s="109" t="s">
        <v>148</v>
      </c>
      <c r="B102" s="62">
        <f t="shared" ref="B102:F104" si="14">+B96-B99</f>
        <v>0</v>
      </c>
      <c r="C102" s="62">
        <f t="shared" si="14"/>
        <v>98666119.729999989</v>
      </c>
      <c r="D102" s="62">
        <f t="shared" si="14"/>
        <v>-30144459.409999996</v>
      </c>
      <c r="E102" s="62">
        <f t="shared" si="14"/>
        <v>83094282.420000017</v>
      </c>
      <c r="F102" s="62">
        <f t="shared" si="14"/>
        <v>151615942.74000001</v>
      </c>
    </row>
    <row r="103" spans="1:6" x14ac:dyDescent="0.35">
      <c r="A103" s="110" t="s">
        <v>83</v>
      </c>
      <c r="B103" s="83">
        <f>+B97-B100</f>
        <v>0</v>
      </c>
      <c r="C103" s="83">
        <f t="shared" si="14"/>
        <v>0</v>
      </c>
      <c r="D103" s="83">
        <f t="shared" si="14"/>
        <v>0</v>
      </c>
      <c r="E103" s="83">
        <f t="shared" si="14"/>
        <v>-284285448</v>
      </c>
      <c r="F103" s="49">
        <f t="shared" si="14"/>
        <v>-284285448</v>
      </c>
    </row>
    <row r="104" spans="1:6" x14ac:dyDescent="0.35">
      <c r="A104" s="111" t="s">
        <v>81</v>
      </c>
      <c r="B104" s="78">
        <f>+B98-B101</f>
        <v>0</v>
      </c>
      <c r="C104" s="78">
        <f t="shared" si="14"/>
        <v>98666119.729999989</v>
      </c>
      <c r="D104" s="78">
        <f t="shared" si="14"/>
        <v>-30144459.409999996</v>
      </c>
      <c r="E104" s="78">
        <f t="shared" si="14"/>
        <v>367379730.42000002</v>
      </c>
      <c r="F104" s="63">
        <f t="shared" si="14"/>
        <v>435901390.74000001</v>
      </c>
    </row>
    <row r="105" spans="1:6" x14ac:dyDescent="0.35">
      <c r="A105" s="219" t="s">
        <v>43</v>
      </c>
      <c r="B105" s="219"/>
      <c r="C105" s="219"/>
      <c r="D105" s="219"/>
      <c r="E105" s="37"/>
      <c r="F105" s="37"/>
    </row>
    <row r="106" spans="1:6" x14ac:dyDescent="0.35">
      <c r="A106" s="132"/>
      <c r="B106" s="132"/>
      <c r="C106" s="132"/>
      <c r="D106" s="132"/>
      <c r="E106" s="37"/>
      <c r="F106" s="37"/>
    </row>
  </sheetData>
  <mergeCells count="33">
    <mergeCell ref="A38:F38"/>
    <mergeCell ref="A26:F26"/>
    <mergeCell ref="A25:F25"/>
    <mergeCell ref="A22:E22"/>
    <mergeCell ref="A23:G23"/>
    <mergeCell ref="C4:D4"/>
    <mergeCell ref="C5:D5"/>
    <mergeCell ref="C6:D6"/>
    <mergeCell ref="A8:G8"/>
    <mergeCell ref="A11:G11"/>
    <mergeCell ref="A10:G10"/>
    <mergeCell ref="A1:G1"/>
    <mergeCell ref="A2:G2"/>
    <mergeCell ref="A85:F85"/>
    <mergeCell ref="A87:F87"/>
    <mergeCell ref="A88:F88"/>
    <mergeCell ref="A62:G62"/>
    <mergeCell ref="A54:B54"/>
    <mergeCell ref="A57:E57"/>
    <mergeCell ref="A58:G58"/>
    <mergeCell ref="A61:G61"/>
    <mergeCell ref="A60:G60"/>
    <mergeCell ref="A50:B50"/>
    <mergeCell ref="A43:G43"/>
    <mergeCell ref="A44:G44"/>
    <mergeCell ref="A45:G45"/>
    <mergeCell ref="A41:G41"/>
    <mergeCell ref="A89:F89"/>
    <mergeCell ref="A105:D105"/>
    <mergeCell ref="A67:B67"/>
    <mergeCell ref="A74:B74"/>
    <mergeCell ref="A81:B81"/>
    <mergeCell ref="A84:F84"/>
  </mergeCells>
  <printOptions horizontalCentered="1"/>
  <pageMargins left="0.70866141732283472" right="0.70866141732283472" top="0.94488188976377963" bottom="0.74803149606299213" header="0.19685039370078741" footer="0.31496062992125984"/>
  <pageSetup scale="46"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1" manualBreakCount="1">
    <brk id="39" max="16383" man="1"/>
  </rowBreaks>
  <legacyDrawingHF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1BA608-7E11-429A-BA8D-A34669D2F556}">
  <dimension ref="A1"/>
  <sheetViews>
    <sheetView topLeftCell="A175" workbookViewId="0">
      <selection activeCell="J141" sqref="J141"/>
    </sheetView>
  </sheetViews>
  <sheetFormatPr baseColWidth="10" defaultRowHeight="14.4" x14ac:dyDescent="0.3"/>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22"/>
  <sheetViews>
    <sheetView workbookViewId="0">
      <selection activeCell="G5" sqref="G5"/>
    </sheetView>
  </sheetViews>
  <sheetFormatPr baseColWidth="10" defaultRowHeight="14.4" x14ac:dyDescent="0.3"/>
  <cols>
    <col min="1" max="1" width="21.21875" customWidth="1"/>
    <col min="2" max="2" width="20.77734375" customWidth="1"/>
    <col min="3" max="3" width="25.88671875" customWidth="1"/>
    <col min="4" max="4" width="22.77734375" customWidth="1"/>
  </cols>
  <sheetData>
    <row r="1" spans="1:4" ht="30" x14ac:dyDescent="0.3">
      <c r="A1" s="263" t="s">
        <v>207</v>
      </c>
      <c r="B1" s="264"/>
      <c r="C1" s="148" t="s">
        <v>69</v>
      </c>
      <c r="D1" s="148" t="s">
        <v>70</v>
      </c>
    </row>
    <row r="2" spans="1:4" ht="30" x14ac:dyDescent="0.3">
      <c r="A2" s="146" t="s">
        <v>208</v>
      </c>
      <c r="B2" s="149">
        <v>200000000</v>
      </c>
      <c r="C2" s="150" t="s">
        <v>194</v>
      </c>
      <c r="D2" s="150" t="s">
        <v>209</v>
      </c>
    </row>
    <row r="3" spans="1:4" x14ac:dyDescent="0.3">
      <c r="A3" s="146" t="s">
        <v>210</v>
      </c>
      <c r="B3" s="149">
        <v>24000000</v>
      </c>
      <c r="C3" s="146"/>
      <c r="D3" s="146"/>
    </row>
    <row r="4" spans="1:4" x14ac:dyDescent="0.3">
      <c r="A4" s="151" t="s">
        <v>211</v>
      </c>
      <c r="B4" s="152">
        <v>224000000</v>
      </c>
      <c r="C4" s="152"/>
      <c r="D4" s="152"/>
    </row>
    <row r="5" spans="1:4" x14ac:dyDescent="0.3">
      <c r="B5" s="153"/>
    </row>
    <row r="6" spans="1:4" x14ac:dyDescent="0.3">
      <c r="A6" s="229" t="s">
        <v>212</v>
      </c>
      <c r="B6" s="229"/>
      <c r="C6" s="229"/>
      <c r="D6" s="229"/>
    </row>
    <row r="8" spans="1:4" x14ac:dyDescent="0.3">
      <c r="A8" s="154" t="s">
        <v>213</v>
      </c>
      <c r="B8" s="154" t="s">
        <v>214</v>
      </c>
      <c r="C8" s="154" t="s">
        <v>215</v>
      </c>
      <c r="D8" s="154" t="s">
        <v>216</v>
      </c>
    </row>
    <row r="9" spans="1:4" x14ac:dyDescent="0.3">
      <c r="A9" s="146" t="s">
        <v>217</v>
      </c>
      <c r="B9" s="149">
        <v>66666666.659999996</v>
      </c>
      <c r="C9" s="149">
        <v>1333880.25</v>
      </c>
      <c r="D9" s="146" t="s">
        <v>218</v>
      </c>
    </row>
    <row r="10" spans="1:4" x14ac:dyDescent="0.3">
      <c r="A10" s="146" t="s">
        <v>219</v>
      </c>
      <c r="B10" s="149">
        <v>16666666.66</v>
      </c>
      <c r="C10" s="155">
        <v>0</v>
      </c>
      <c r="D10" s="155">
        <v>0</v>
      </c>
    </row>
    <row r="11" spans="1:4" x14ac:dyDescent="0.3">
      <c r="A11" s="146" t="s">
        <v>220</v>
      </c>
      <c r="B11" s="149">
        <v>16666666.66</v>
      </c>
      <c r="C11" s="155">
        <v>0</v>
      </c>
      <c r="D11" s="155">
        <v>0</v>
      </c>
    </row>
    <row r="12" spans="1:4" x14ac:dyDescent="0.3">
      <c r="A12" s="265" t="s">
        <v>221</v>
      </c>
      <c r="B12" s="268">
        <v>16666666.66</v>
      </c>
      <c r="C12" s="149">
        <v>1569465.59</v>
      </c>
      <c r="D12" s="146" t="s">
        <v>222</v>
      </c>
    </row>
    <row r="13" spans="1:4" x14ac:dyDescent="0.3">
      <c r="A13" s="266"/>
      <c r="B13" s="269"/>
      <c r="C13" s="149">
        <v>1986382</v>
      </c>
      <c r="D13" s="149" t="s">
        <v>223</v>
      </c>
    </row>
    <row r="14" spans="1:4" x14ac:dyDescent="0.3">
      <c r="A14" s="267"/>
      <c r="B14" s="270"/>
      <c r="C14" s="149">
        <v>885464.51</v>
      </c>
      <c r="D14" s="146" t="s">
        <v>223</v>
      </c>
    </row>
    <row r="15" spans="1:4" x14ac:dyDescent="0.3">
      <c r="A15" s="146" t="s">
        <v>224</v>
      </c>
      <c r="B15" s="146"/>
      <c r="C15" s="146"/>
      <c r="D15" s="146"/>
    </row>
    <row r="16" spans="1:4" x14ac:dyDescent="0.3">
      <c r="A16" s="146" t="s">
        <v>225</v>
      </c>
      <c r="B16" s="146"/>
      <c r="C16" s="146"/>
      <c r="D16" s="146"/>
    </row>
    <row r="17" spans="1:4" x14ac:dyDescent="0.3">
      <c r="A17" s="146" t="s">
        <v>226</v>
      </c>
      <c r="B17" s="146"/>
      <c r="C17" s="146"/>
      <c r="D17" s="146"/>
    </row>
    <row r="18" spans="1:4" x14ac:dyDescent="0.3">
      <c r="A18" s="146" t="s">
        <v>227</v>
      </c>
      <c r="B18" s="146"/>
      <c r="C18" s="146"/>
      <c r="D18" s="146"/>
    </row>
    <row r="19" spans="1:4" x14ac:dyDescent="0.3">
      <c r="A19" s="146" t="s">
        <v>228</v>
      </c>
      <c r="B19" s="146"/>
      <c r="C19" s="146"/>
      <c r="D19" s="146"/>
    </row>
    <row r="20" spans="1:4" x14ac:dyDescent="0.3">
      <c r="A20" s="146"/>
      <c r="B20" s="146"/>
      <c r="C20" s="146"/>
      <c r="D20" s="146"/>
    </row>
    <row r="21" spans="1:4" x14ac:dyDescent="0.3">
      <c r="A21" s="151" t="s">
        <v>229</v>
      </c>
      <c r="B21" s="152">
        <v>116666666.63999999</v>
      </c>
      <c r="C21" s="152">
        <v>5775192.3499999996</v>
      </c>
      <c r="D21" s="152">
        <v>110891474.28999999</v>
      </c>
    </row>
    <row r="22" spans="1:4" x14ac:dyDescent="0.3">
      <c r="D22" s="156" t="s">
        <v>230</v>
      </c>
    </row>
  </sheetData>
  <mergeCells count="4">
    <mergeCell ref="A1:B1"/>
    <mergeCell ref="A6:D6"/>
    <mergeCell ref="A12:A14"/>
    <mergeCell ref="B12:B14"/>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91:E200"/>
  <sheetViews>
    <sheetView topLeftCell="A136" workbookViewId="0">
      <selection activeCell="G19" sqref="G19"/>
    </sheetView>
  </sheetViews>
  <sheetFormatPr baseColWidth="10" defaultRowHeight="14.4" x14ac:dyDescent="0.3"/>
  <cols>
    <col min="1" max="1" width="15.88671875" customWidth="1"/>
    <col min="2" max="2" width="16.21875" customWidth="1"/>
  </cols>
  <sheetData>
    <row r="191" spans="1:5" x14ac:dyDescent="0.3">
      <c r="A191" s="157" t="s">
        <v>231</v>
      </c>
      <c r="B191" s="157"/>
      <c r="C191" s="157"/>
      <c r="D191" s="157"/>
      <c r="E191" s="157"/>
    </row>
    <row r="193" spans="1:2" x14ac:dyDescent="0.3">
      <c r="A193" s="229" t="s">
        <v>202</v>
      </c>
      <c r="B193" s="229"/>
    </row>
    <row r="194" spans="1:2" x14ac:dyDescent="0.3">
      <c r="A194" s="229" t="s">
        <v>203</v>
      </c>
      <c r="B194" s="229"/>
    </row>
    <row r="195" spans="1:2" x14ac:dyDescent="0.3">
      <c r="A195" s="229" t="s">
        <v>232</v>
      </c>
      <c r="B195" s="229"/>
    </row>
    <row r="196" spans="1:2" x14ac:dyDescent="0.3">
      <c r="A196" s="144"/>
      <c r="B196" s="144"/>
    </row>
    <row r="197" spans="1:2" x14ac:dyDescent="0.3">
      <c r="A197" s="145" t="s">
        <v>205</v>
      </c>
      <c r="B197" s="145" t="s">
        <v>206</v>
      </c>
    </row>
    <row r="198" spans="1:2" x14ac:dyDescent="0.3">
      <c r="A198" s="146" t="s">
        <v>0</v>
      </c>
      <c r="B198" s="147">
        <v>174409000</v>
      </c>
    </row>
    <row r="199" spans="1:2" x14ac:dyDescent="0.3">
      <c r="A199" s="146" t="s">
        <v>2</v>
      </c>
      <c r="B199" s="147">
        <v>120674000</v>
      </c>
    </row>
    <row r="200" spans="1:2" x14ac:dyDescent="0.3">
      <c r="A200" s="146" t="s">
        <v>3</v>
      </c>
      <c r="B200" s="147">
        <v>261320734.09</v>
      </c>
    </row>
  </sheetData>
  <mergeCells count="3">
    <mergeCell ref="A193:B193"/>
    <mergeCell ref="A194:B194"/>
    <mergeCell ref="A195:B195"/>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K317"/>
  <sheetViews>
    <sheetView topLeftCell="A232" workbookViewId="0">
      <selection activeCell="H320" sqref="H320"/>
    </sheetView>
  </sheetViews>
  <sheetFormatPr baseColWidth="10" defaultRowHeight="14.4" x14ac:dyDescent="0.3"/>
  <cols>
    <col min="2" max="2" width="13.77734375" customWidth="1"/>
    <col min="7" max="7" width="15.6640625" customWidth="1"/>
    <col min="8" max="8" width="14.88671875" customWidth="1"/>
    <col min="9" max="9" width="19.44140625" customWidth="1"/>
    <col min="10" max="10" width="17.5546875" customWidth="1"/>
    <col min="11" max="11" width="24.33203125" customWidth="1"/>
  </cols>
  <sheetData>
    <row r="2" spans="1:1" x14ac:dyDescent="0.3">
      <c r="A2" t="s">
        <v>233</v>
      </c>
    </row>
    <row r="66" spans="1:1" x14ac:dyDescent="0.3">
      <c r="A66" t="s">
        <v>234</v>
      </c>
    </row>
    <row r="84" spans="1:1" x14ac:dyDescent="0.3">
      <c r="A84" t="s">
        <v>235</v>
      </c>
    </row>
    <row r="85" spans="1:1" x14ac:dyDescent="0.3">
      <c r="A85" t="s">
        <v>234</v>
      </c>
    </row>
    <row r="159" spans="8:8" x14ac:dyDescent="0.3">
      <c r="H159" t="s">
        <v>244</v>
      </c>
    </row>
    <row r="192" spans="8:8" x14ac:dyDescent="0.3">
      <c r="H192" t="s">
        <v>249</v>
      </c>
    </row>
    <row r="194" spans="8:11" x14ac:dyDescent="0.3">
      <c r="H194" t="s">
        <v>245</v>
      </c>
      <c r="K194" t="s">
        <v>248</v>
      </c>
    </row>
    <row r="198" spans="8:11" x14ac:dyDescent="0.3">
      <c r="H198" t="s">
        <v>250</v>
      </c>
    </row>
    <row r="216" spans="2:6" x14ac:dyDescent="0.3">
      <c r="B216" s="157" t="s">
        <v>253</v>
      </c>
      <c r="C216" s="157"/>
      <c r="D216" s="157"/>
      <c r="E216" s="157"/>
      <c r="F216" s="157"/>
    </row>
    <row r="251" spans="2:3" x14ac:dyDescent="0.3">
      <c r="B251">
        <v>24352986.449999999</v>
      </c>
      <c r="C251" t="s">
        <v>255</v>
      </c>
    </row>
    <row r="252" spans="2:3" x14ac:dyDescent="0.3">
      <c r="B252" s="159">
        <v>200000</v>
      </c>
      <c r="C252" t="s">
        <v>254</v>
      </c>
    </row>
    <row r="253" spans="2:3" ht="15.6" x14ac:dyDescent="0.3">
      <c r="B253" s="54">
        <v>24552986.449999999</v>
      </c>
    </row>
    <row r="255" spans="2:3" x14ac:dyDescent="0.3">
      <c r="B255" t="s">
        <v>256</v>
      </c>
    </row>
    <row r="257" spans="2:2" x14ac:dyDescent="0.3">
      <c r="B257" t="s">
        <v>257</v>
      </c>
    </row>
    <row r="259" spans="2:2" x14ac:dyDescent="0.3">
      <c r="B259" t="s">
        <v>258</v>
      </c>
    </row>
    <row r="310" spans="7:11" x14ac:dyDescent="0.3">
      <c r="G310" s="271" t="s">
        <v>261</v>
      </c>
      <c r="H310" s="271"/>
    </row>
    <row r="312" spans="7:11" x14ac:dyDescent="0.3">
      <c r="G312" t="s">
        <v>259</v>
      </c>
      <c r="H312" s="160">
        <v>123019106.18000001</v>
      </c>
    </row>
    <row r="313" spans="7:11" x14ac:dyDescent="0.3">
      <c r="G313" t="s">
        <v>260</v>
      </c>
      <c r="H313" s="160">
        <v>98666119.730000004</v>
      </c>
    </row>
    <row r="314" spans="7:11" x14ac:dyDescent="0.3">
      <c r="G314" t="s">
        <v>255</v>
      </c>
      <c r="H314" s="160">
        <f>+H312-H313</f>
        <v>24352986.450000003</v>
      </c>
    </row>
    <row r="315" spans="7:11" x14ac:dyDescent="0.3">
      <c r="G315" t="s">
        <v>254</v>
      </c>
      <c r="H315" s="160">
        <v>200000</v>
      </c>
    </row>
    <row r="316" spans="7:11" x14ac:dyDescent="0.3">
      <c r="H316" s="161">
        <f>+H314+H315</f>
        <v>24552986.450000003</v>
      </c>
      <c r="I316" s="272" t="s">
        <v>262</v>
      </c>
      <c r="J316" s="272"/>
      <c r="K316" s="272"/>
    </row>
    <row r="317" spans="7:11" x14ac:dyDescent="0.3">
      <c r="I317" s="272"/>
      <c r="J317" s="272"/>
      <c r="K317" s="272"/>
    </row>
  </sheetData>
  <mergeCells count="2">
    <mergeCell ref="G310:H310"/>
    <mergeCell ref="I316:K31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155"/>
  <sheetViews>
    <sheetView showGridLines="0" zoomScale="80" zoomScaleNormal="80" workbookViewId="0">
      <selection sqref="A1:F2"/>
    </sheetView>
  </sheetViews>
  <sheetFormatPr baseColWidth="10" defaultColWidth="11.44140625" defaultRowHeight="15.6" x14ac:dyDescent="0.3"/>
  <cols>
    <col min="1" max="1" width="54" style="37" customWidth="1"/>
    <col min="2" max="2" width="25.77734375" style="37" customWidth="1"/>
    <col min="3" max="6" width="16.44140625" style="37" customWidth="1"/>
    <col min="7" max="16384" width="11.44140625" style="37"/>
  </cols>
  <sheetData>
    <row r="1" spans="1:6" ht="22.05" customHeight="1" x14ac:dyDescent="0.3">
      <c r="A1" s="216" t="s">
        <v>94</v>
      </c>
      <c r="B1" s="216"/>
      <c r="C1" s="216"/>
      <c r="D1" s="216"/>
      <c r="E1" s="216"/>
      <c r="F1" s="216"/>
    </row>
    <row r="2" spans="1:6" ht="22.05" customHeight="1" x14ac:dyDescent="0.3">
      <c r="A2" s="216"/>
      <c r="B2" s="216"/>
      <c r="C2" s="216"/>
      <c r="D2" s="216"/>
      <c r="E2" s="216"/>
      <c r="F2" s="216"/>
    </row>
    <row r="3" spans="1:6" ht="17.399999999999999" x14ac:dyDescent="0.4">
      <c r="A3" s="221" t="s">
        <v>199</v>
      </c>
      <c r="B3" s="221"/>
      <c r="C3" s="221"/>
      <c r="D3" s="221"/>
      <c r="E3" s="221"/>
      <c r="F3" s="221"/>
    </row>
    <row r="4" spans="1:6" ht="15" customHeight="1" x14ac:dyDescent="0.3">
      <c r="A4" s="130"/>
      <c r="B4" s="130"/>
      <c r="C4" s="130"/>
      <c r="D4" s="130"/>
      <c r="E4" s="130"/>
      <c r="F4" s="130"/>
    </row>
    <row r="5" spans="1:6" ht="27.75" customHeight="1" x14ac:dyDescent="0.3">
      <c r="A5" s="71"/>
      <c r="B5" s="73" t="s">
        <v>22</v>
      </c>
      <c r="C5" s="222" t="s">
        <v>182</v>
      </c>
      <c r="D5" s="223"/>
      <c r="E5" s="223"/>
    </row>
    <row r="6" spans="1:6" ht="18" customHeight="1" x14ac:dyDescent="0.3">
      <c r="A6" s="72"/>
      <c r="B6" s="74" t="s">
        <v>33</v>
      </c>
      <c r="C6" s="222" t="s">
        <v>183</v>
      </c>
      <c r="D6" s="223"/>
      <c r="E6" s="223"/>
      <c r="F6" s="3"/>
    </row>
    <row r="7" spans="1:6" ht="18" customHeight="1" x14ac:dyDescent="0.3">
      <c r="A7" s="72"/>
      <c r="B7" s="75" t="s">
        <v>34</v>
      </c>
      <c r="C7" s="222" t="s">
        <v>184</v>
      </c>
      <c r="D7" s="223"/>
      <c r="E7" s="223"/>
      <c r="F7" s="3"/>
    </row>
    <row r="8" spans="1:6" s="1" customFormat="1" ht="18" customHeight="1" x14ac:dyDescent="0.35"/>
    <row r="9" spans="1:6" ht="15" customHeight="1" x14ac:dyDescent="0.3">
      <c r="A9" s="4"/>
      <c r="B9" s="127"/>
      <c r="C9" s="127"/>
      <c r="D9" s="127"/>
      <c r="E9" s="127"/>
      <c r="F9" s="127"/>
    </row>
    <row r="10" spans="1:6" ht="22.05" customHeight="1" x14ac:dyDescent="0.3">
      <c r="A10" s="209" t="s">
        <v>35</v>
      </c>
      <c r="B10" s="209"/>
      <c r="C10" s="209"/>
      <c r="D10" s="209"/>
      <c r="E10" s="209"/>
      <c r="F10" s="209"/>
    </row>
    <row r="11" spans="1:6" ht="15" customHeight="1" x14ac:dyDescent="0.3">
      <c r="A11" s="8"/>
      <c r="B11" s="8"/>
      <c r="C11" s="8"/>
      <c r="D11" s="8"/>
      <c r="E11" s="8"/>
      <c r="F11" s="8"/>
    </row>
    <row r="12" spans="1:6" x14ac:dyDescent="0.3">
      <c r="A12" s="218" t="s">
        <v>36</v>
      </c>
      <c r="B12" s="218"/>
      <c r="C12" s="218"/>
      <c r="D12" s="218"/>
      <c r="E12" s="218"/>
      <c r="F12" s="218"/>
    </row>
    <row r="13" spans="1:6" ht="15" customHeight="1" x14ac:dyDescent="0.3">
      <c r="A13" s="218" t="s">
        <v>19</v>
      </c>
      <c r="B13" s="218"/>
      <c r="C13" s="218"/>
      <c r="D13" s="218"/>
      <c r="E13" s="218"/>
      <c r="F13" s="218"/>
    </row>
    <row r="14" spans="1:6" ht="15" customHeight="1" x14ac:dyDescent="0.3">
      <c r="A14" s="127"/>
      <c r="B14" s="127"/>
      <c r="C14" s="127"/>
      <c r="D14" s="127"/>
      <c r="E14" s="127"/>
      <c r="F14" s="127"/>
    </row>
    <row r="15" spans="1:6" ht="16.95" customHeight="1" x14ac:dyDescent="0.3">
      <c r="A15" s="126" t="s">
        <v>17</v>
      </c>
      <c r="B15" s="9" t="s">
        <v>18</v>
      </c>
      <c r="C15" s="9" t="s">
        <v>0</v>
      </c>
      <c r="D15" s="9" t="s">
        <v>2</v>
      </c>
      <c r="E15" s="9" t="s">
        <v>1</v>
      </c>
      <c r="F15" s="126" t="s">
        <v>4</v>
      </c>
    </row>
    <row r="16" spans="1:6" ht="16.95" customHeight="1" x14ac:dyDescent="0.3">
      <c r="A16" s="135" t="s">
        <v>178</v>
      </c>
      <c r="B16" s="134" t="s">
        <v>173</v>
      </c>
      <c r="C16" s="136">
        <f>+C20</f>
        <v>0</v>
      </c>
      <c r="D16" s="136">
        <f t="shared" ref="D16:F16" si="0">+D20</f>
        <v>0</v>
      </c>
      <c r="E16" s="136">
        <f t="shared" si="0"/>
        <v>0</v>
      </c>
      <c r="F16" s="136">
        <f t="shared" si="0"/>
        <v>0</v>
      </c>
    </row>
    <row r="17" spans="1:6" ht="16.95" customHeight="1" x14ac:dyDescent="0.3">
      <c r="A17" s="135" t="s">
        <v>179</v>
      </c>
      <c r="B17" s="134" t="s">
        <v>173</v>
      </c>
      <c r="C17" s="136">
        <v>1</v>
      </c>
      <c r="D17" s="136">
        <v>32</v>
      </c>
      <c r="E17" s="136">
        <v>27</v>
      </c>
      <c r="F17" s="136">
        <f>+C17+D17+E17</f>
        <v>60</v>
      </c>
    </row>
    <row r="18" spans="1:6" ht="16.95" customHeight="1" x14ac:dyDescent="0.3">
      <c r="A18" s="124"/>
      <c r="B18" s="115"/>
      <c r="C18" s="116"/>
      <c r="D18" s="116"/>
      <c r="E18" s="116"/>
      <c r="F18" s="116"/>
    </row>
    <row r="19" spans="1:6" ht="16.95" customHeight="1" x14ac:dyDescent="0.3">
      <c r="A19" s="122" t="s">
        <v>174</v>
      </c>
      <c r="B19" s="120"/>
      <c r="C19" s="121"/>
      <c r="D19" s="121"/>
      <c r="E19" s="121"/>
      <c r="F19" s="121"/>
    </row>
    <row r="20" spans="1:6" ht="16.95" customHeight="1" x14ac:dyDescent="0.3">
      <c r="A20" s="133" t="s">
        <v>175</v>
      </c>
      <c r="B20" s="115" t="s">
        <v>173</v>
      </c>
      <c r="C20" s="116"/>
      <c r="D20" s="116"/>
      <c r="E20" s="116"/>
      <c r="F20" s="116">
        <f>+SUM(C20:E20)</f>
        <v>0</v>
      </c>
    </row>
    <row r="21" spans="1:6" ht="16.95" customHeight="1" x14ac:dyDescent="0.3">
      <c r="A21" s="122" t="s">
        <v>176</v>
      </c>
      <c r="B21" s="120"/>
      <c r="C21" s="121"/>
      <c r="D21" s="121"/>
      <c r="E21" s="121"/>
      <c r="F21" s="121"/>
    </row>
    <row r="22" spans="1:6" ht="16.95" customHeight="1" x14ac:dyDescent="0.3">
      <c r="A22" s="133" t="s">
        <v>177</v>
      </c>
      <c r="B22" s="115" t="s">
        <v>173</v>
      </c>
      <c r="C22" s="140">
        <f>+C17</f>
        <v>1</v>
      </c>
      <c r="D22" s="140">
        <f>+D17</f>
        <v>32</v>
      </c>
      <c r="E22" s="140">
        <f>+E17</f>
        <v>27</v>
      </c>
      <c r="F22" s="116">
        <f t="shared" ref="F22" si="1">+SUM(C22:E22)</f>
        <v>60</v>
      </c>
    </row>
    <row r="23" spans="1:6" x14ac:dyDescent="0.3">
      <c r="A23" s="219" t="s">
        <v>186</v>
      </c>
      <c r="B23" s="219"/>
      <c r="C23" s="219"/>
      <c r="D23" s="219"/>
      <c r="E23" s="219"/>
      <c r="F23" s="219"/>
    </row>
    <row r="24" spans="1:6" ht="67.2" customHeight="1" x14ac:dyDescent="0.3">
      <c r="A24" s="190" t="s">
        <v>185</v>
      </c>
      <c r="B24" s="191"/>
      <c r="C24" s="191"/>
      <c r="D24" s="191"/>
      <c r="E24" s="191"/>
      <c r="F24" s="192"/>
    </row>
    <row r="25" spans="1:6" x14ac:dyDescent="0.3">
      <c r="A25" s="38"/>
      <c r="B25" s="38"/>
      <c r="C25" s="38"/>
      <c r="D25" s="39"/>
      <c r="E25" s="39"/>
      <c r="F25" s="40"/>
    </row>
    <row r="26" spans="1:6" x14ac:dyDescent="0.3">
      <c r="A26" s="218" t="s">
        <v>37</v>
      </c>
      <c r="B26" s="218"/>
      <c r="C26" s="218"/>
      <c r="D26" s="218"/>
      <c r="E26" s="218"/>
      <c r="F26" s="218"/>
    </row>
    <row r="27" spans="1:6" ht="15" customHeight="1" x14ac:dyDescent="0.3">
      <c r="A27" s="218" t="s">
        <v>20</v>
      </c>
      <c r="B27" s="218"/>
      <c r="C27" s="218"/>
      <c r="D27" s="218"/>
      <c r="E27" s="218"/>
      <c r="F27" s="218"/>
    </row>
    <row r="28" spans="1:6" x14ac:dyDescent="0.3">
      <c r="A28" s="38"/>
      <c r="B28" s="38"/>
      <c r="C28" s="39"/>
      <c r="D28" s="39"/>
      <c r="E28" s="39"/>
      <c r="F28" s="41"/>
    </row>
    <row r="29" spans="1:6" ht="16.95" customHeight="1" x14ac:dyDescent="0.3">
      <c r="A29" s="211" t="s">
        <v>17</v>
      </c>
      <c r="B29" s="217"/>
      <c r="C29" s="9" t="s">
        <v>0</v>
      </c>
      <c r="D29" s="9" t="s">
        <v>2</v>
      </c>
      <c r="E29" s="9" t="s">
        <v>1</v>
      </c>
      <c r="F29" s="126" t="s">
        <v>4</v>
      </c>
    </row>
    <row r="30" spans="1:6" ht="18" customHeight="1" x14ac:dyDescent="0.3">
      <c r="A30" s="220" t="s">
        <v>180</v>
      </c>
      <c r="B30" s="220"/>
      <c r="C30" s="12">
        <f>+SUM(C34:C34)</f>
        <v>0</v>
      </c>
      <c r="D30" s="12">
        <f t="shared" ref="D30:F30" si="2">+SUM(D34:D34)</f>
        <v>0</v>
      </c>
      <c r="E30" s="12">
        <f t="shared" si="2"/>
        <v>0</v>
      </c>
      <c r="F30" s="12">
        <f t="shared" si="2"/>
        <v>0</v>
      </c>
    </row>
    <row r="31" spans="1:6" ht="18" customHeight="1" x14ac:dyDescent="0.3">
      <c r="A31" s="220" t="s">
        <v>179</v>
      </c>
      <c r="B31" s="220"/>
      <c r="C31" s="12">
        <v>3000000</v>
      </c>
      <c r="D31" s="12">
        <v>122700000</v>
      </c>
      <c r="E31" s="12">
        <v>104700000</v>
      </c>
      <c r="F31" s="12">
        <f>+C31+D31+E31</f>
        <v>230400000</v>
      </c>
    </row>
    <row r="32" spans="1:6" ht="16.95" customHeight="1" x14ac:dyDescent="0.35">
      <c r="A32" s="214"/>
      <c r="B32" s="214"/>
      <c r="C32" s="118"/>
      <c r="D32" s="118"/>
      <c r="E32" s="118"/>
      <c r="F32" s="118"/>
    </row>
    <row r="33" spans="1:6" ht="16.95" customHeight="1" x14ac:dyDescent="0.35">
      <c r="A33" s="215" t="s">
        <v>174</v>
      </c>
      <c r="B33" s="215"/>
      <c r="C33" s="123"/>
      <c r="D33" s="123"/>
      <c r="E33" s="123"/>
      <c r="F33" s="123"/>
    </row>
    <row r="34" spans="1:6" ht="16.95" customHeight="1" x14ac:dyDescent="0.35">
      <c r="A34" s="214" t="s">
        <v>175</v>
      </c>
      <c r="B34" s="214"/>
      <c r="C34" s="118"/>
      <c r="D34" s="118"/>
      <c r="E34" s="118"/>
      <c r="F34" s="118">
        <f>+SUM(C34:E34)</f>
        <v>0</v>
      </c>
    </row>
    <row r="35" spans="1:6" ht="16.95" customHeight="1" x14ac:dyDescent="0.35">
      <c r="A35" s="215" t="s">
        <v>176</v>
      </c>
      <c r="B35" s="215"/>
      <c r="C35" s="123"/>
      <c r="D35" s="123"/>
      <c r="E35" s="123"/>
      <c r="F35" s="123"/>
    </row>
    <row r="36" spans="1:6" ht="16.95" customHeight="1" x14ac:dyDescent="0.35">
      <c r="A36" s="214" t="s">
        <v>177</v>
      </c>
      <c r="B36" s="214"/>
      <c r="C36" s="118">
        <f>+C31</f>
        <v>3000000</v>
      </c>
      <c r="D36" s="118">
        <f>+D31</f>
        <v>122700000</v>
      </c>
      <c r="E36" s="118">
        <f>+E31</f>
        <v>104700000</v>
      </c>
      <c r="F36" s="119">
        <f>+SUM(C36:E36)</f>
        <v>230400000</v>
      </c>
    </row>
    <row r="37" spans="1:6" ht="15" customHeight="1" x14ac:dyDescent="0.3">
      <c r="A37" s="219" t="s">
        <v>236</v>
      </c>
      <c r="B37" s="219"/>
      <c r="C37" s="219"/>
      <c r="D37" s="219"/>
      <c r="E37" s="219"/>
      <c r="F37" s="42"/>
    </row>
    <row r="38" spans="1:6" ht="67.2" customHeight="1" x14ac:dyDescent="0.3">
      <c r="A38" s="190" t="s">
        <v>187</v>
      </c>
      <c r="B38" s="191"/>
      <c r="C38" s="191"/>
      <c r="D38" s="191"/>
      <c r="E38" s="191"/>
      <c r="F38" s="192"/>
    </row>
    <row r="40" spans="1:6" x14ac:dyDescent="0.3">
      <c r="A40" s="204" t="s">
        <v>39</v>
      </c>
      <c r="B40" s="204"/>
      <c r="C40" s="204"/>
      <c r="D40" s="204"/>
      <c r="E40" s="204"/>
      <c r="F40" s="204"/>
    </row>
    <row r="41" spans="1:6" ht="31.5" customHeight="1" x14ac:dyDescent="0.3">
      <c r="A41" s="210" t="s">
        <v>40</v>
      </c>
      <c r="B41" s="210"/>
      <c r="C41" s="210"/>
      <c r="D41" s="210"/>
      <c r="E41" s="210"/>
      <c r="F41" s="210"/>
    </row>
    <row r="43" spans="1:6" ht="35.549999999999997" customHeight="1" x14ac:dyDescent="0.3">
      <c r="A43" s="224" t="s">
        <v>23</v>
      </c>
      <c r="B43" s="224"/>
      <c r="C43" s="7" t="s">
        <v>41</v>
      </c>
      <c r="D43" s="129" t="s">
        <v>42</v>
      </c>
      <c r="E43" s="21" t="s">
        <v>44</v>
      </c>
      <c r="F43" s="129" t="s">
        <v>24</v>
      </c>
    </row>
    <row r="44" spans="1:6" ht="16.95" customHeight="1" x14ac:dyDescent="0.3">
      <c r="A44" s="225" t="s">
        <v>28</v>
      </c>
      <c r="B44" s="226"/>
      <c r="C44" s="16" t="s">
        <v>188</v>
      </c>
      <c r="D44" s="16"/>
      <c r="E44" s="20"/>
      <c r="F44" s="17"/>
    </row>
    <row r="45" spans="1:6" ht="32.549999999999997" customHeight="1" x14ac:dyDescent="0.3">
      <c r="A45" s="225" t="s">
        <v>29</v>
      </c>
      <c r="B45" s="225"/>
      <c r="C45" s="16" t="s">
        <v>188</v>
      </c>
      <c r="D45" s="16"/>
      <c r="E45" s="16"/>
      <c r="F45" s="18"/>
    </row>
    <row r="46" spans="1:6" ht="16.95" customHeight="1" x14ac:dyDescent="0.3">
      <c r="A46" s="227" t="s">
        <v>27</v>
      </c>
      <c r="B46" s="227"/>
      <c r="C46" s="16" t="s">
        <v>188</v>
      </c>
      <c r="D46" s="16"/>
      <c r="E46" s="16"/>
      <c r="F46" s="18"/>
    </row>
    <row r="47" spans="1:6" ht="28.95" customHeight="1" x14ac:dyDescent="0.3">
      <c r="A47" s="228" t="s">
        <v>30</v>
      </c>
      <c r="B47" s="228"/>
      <c r="C47" s="16"/>
      <c r="D47" s="16" t="s">
        <v>188</v>
      </c>
      <c r="E47" s="16"/>
      <c r="F47" s="19"/>
    </row>
    <row r="48" spans="1:6" ht="16.95" customHeight="1" x14ac:dyDescent="0.3">
      <c r="A48" s="189" t="s">
        <v>237</v>
      </c>
      <c r="B48" s="189"/>
      <c r="C48" s="189"/>
      <c r="D48" s="189"/>
      <c r="E48" s="189"/>
      <c r="F48" s="189"/>
    </row>
    <row r="49" spans="1:6" ht="55.05" customHeight="1" x14ac:dyDescent="0.3">
      <c r="A49" s="208" t="s">
        <v>189</v>
      </c>
      <c r="B49" s="208"/>
      <c r="C49" s="208"/>
      <c r="D49" s="208"/>
      <c r="E49" s="208"/>
      <c r="F49" s="208"/>
    </row>
    <row r="50" spans="1:6" ht="15" customHeight="1" x14ac:dyDescent="0.3">
      <c r="A50" s="132"/>
      <c r="B50" s="132"/>
      <c r="C50" s="132"/>
      <c r="D50" s="132"/>
      <c r="E50" s="132"/>
      <c r="F50" s="132"/>
    </row>
    <row r="51" spans="1:6" ht="15" customHeight="1" x14ac:dyDescent="0.3">
      <c r="A51" s="132"/>
      <c r="B51" s="132"/>
      <c r="C51" s="132"/>
      <c r="D51" s="132"/>
      <c r="E51" s="132"/>
      <c r="F51" s="132"/>
    </row>
    <row r="52" spans="1:6" ht="15" customHeight="1" x14ac:dyDescent="0.3">
      <c r="A52" s="132"/>
      <c r="B52" s="132"/>
      <c r="C52" s="132"/>
      <c r="D52" s="132"/>
      <c r="E52" s="132"/>
      <c r="F52" s="132"/>
    </row>
    <row r="53" spans="1:6" ht="15" customHeight="1" x14ac:dyDescent="0.3">
      <c r="A53" s="132"/>
      <c r="B53" s="132"/>
      <c r="C53" s="132"/>
      <c r="D53" s="132"/>
      <c r="E53" s="132"/>
      <c r="F53" s="132"/>
    </row>
    <row r="54" spans="1:6" ht="15" customHeight="1" x14ac:dyDescent="0.3">
      <c r="A54" s="132"/>
      <c r="B54" s="132"/>
      <c r="C54" s="132"/>
      <c r="D54" s="132"/>
      <c r="E54" s="132"/>
      <c r="F54" s="132"/>
    </row>
    <row r="55" spans="1:6" ht="15" customHeight="1" x14ac:dyDescent="0.3">
      <c r="A55" s="132"/>
      <c r="B55" s="132"/>
      <c r="C55" s="132"/>
      <c r="D55" s="132"/>
      <c r="E55" s="132"/>
      <c r="F55" s="132"/>
    </row>
    <row r="56" spans="1:6" ht="15" customHeight="1" x14ac:dyDescent="0.3">
      <c r="A56" s="132"/>
      <c r="B56" s="132"/>
      <c r="C56" s="132"/>
      <c r="D56" s="132"/>
      <c r="E56" s="132"/>
      <c r="F56" s="132"/>
    </row>
    <row r="57" spans="1:6" x14ac:dyDescent="0.3">
      <c r="A57" s="204" t="s">
        <v>45</v>
      </c>
      <c r="B57" s="204"/>
      <c r="C57" s="204"/>
      <c r="D57" s="204"/>
      <c r="E57" s="204"/>
      <c r="F57" s="204"/>
    </row>
    <row r="58" spans="1:6" x14ac:dyDescent="0.3">
      <c r="A58" s="204" t="s">
        <v>25</v>
      </c>
      <c r="B58" s="204"/>
      <c r="C58" s="204"/>
      <c r="D58" s="204"/>
      <c r="E58" s="204"/>
      <c r="F58" s="204"/>
    </row>
    <row r="60" spans="1:6" ht="32.549999999999997" customHeight="1" x14ac:dyDescent="0.3">
      <c r="A60" s="211" t="s">
        <v>23</v>
      </c>
      <c r="B60" s="211"/>
      <c r="C60" s="9" t="s">
        <v>41</v>
      </c>
      <c r="D60" s="126" t="s">
        <v>42</v>
      </c>
      <c r="E60" s="22" t="s">
        <v>87</v>
      </c>
      <c r="F60" s="126" t="s">
        <v>24</v>
      </c>
    </row>
    <row r="61" spans="1:6" s="88" customFormat="1" ht="22.95" customHeight="1" x14ac:dyDescent="0.3">
      <c r="A61" s="212" t="s">
        <v>31</v>
      </c>
      <c r="B61" s="212"/>
      <c r="C61" s="20"/>
      <c r="D61" s="20" t="s">
        <v>188</v>
      </c>
      <c r="E61" s="31"/>
      <c r="F61" s="44"/>
    </row>
    <row r="62" spans="1:6" s="88" customFormat="1" ht="31.95" customHeight="1" x14ac:dyDescent="0.3">
      <c r="A62" s="213" t="s">
        <v>32</v>
      </c>
      <c r="B62" s="213"/>
      <c r="C62" s="32"/>
      <c r="D62" s="32" t="s">
        <v>188</v>
      </c>
      <c r="E62" s="33"/>
      <c r="F62" s="45"/>
    </row>
    <row r="63" spans="1:6" x14ac:dyDescent="0.3">
      <c r="A63" s="189" t="s">
        <v>43</v>
      </c>
      <c r="B63" s="189"/>
      <c r="C63" s="189"/>
      <c r="D63" s="189"/>
      <c r="E63" s="189"/>
      <c r="F63" s="189"/>
    </row>
    <row r="64" spans="1:6" ht="67.2" customHeight="1" x14ac:dyDescent="0.3">
      <c r="A64" s="208" t="s">
        <v>190</v>
      </c>
      <c r="B64" s="208"/>
      <c r="C64" s="208"/>
      <c r="D64" s="208"/>
      <c r="E64" s="208"/>
      <c r="F64" s="208"/>
    </row>
    <row r="65" spans="1:6" x14ac:dyDescent="0.3">
      <c r="E65" s="46"/>
    </row>
    <row r="66" spans="1:6" ht="31.2" customHeight="1" x14ac:dyDescent="0.3">
      <c r="A66" s="2" t="s">
        <v>46</v>
      </c>
      <c r="B66" s="193" t="s">
        <v>191</v>
      </c>
      <c r="C66" s="194"/>
      <c r="D66" s="195" t="s">
        <v>49</v>
      </c>
      <c r="E66" s="196"/>
      <c r="F66" s="197"/>
    </row>
    <row r="67" spans="1:6" x14ac:dyDescent="0.3">
      <c r="A67" s="2" t="s">
        <v>47</v>
      </c>
      <c r="B67" s="193" t="s">
        <v>192</v>
      </c>
      <c r="C67" s="194"/>
      <c r="D67" s="198"/>
      <c r="E67" s="199"/>
      <c r="F67" s="200"/>
    </row>
    <row r="68" spans="1:6" x14ac:dyDescent="0.3">
      <c r="A68" s="2" t="s">
        <v>48</v>
      </c>
      <c r="B68" s="193" t="s">
        <v>193</v>
      </c>
      <c r="C68" s="194"/>
      <c r="D68" s="201"/>
      <c r="E68" s="202"/>
      <c r="F68" s="203"/>
    </row>
    <row r="69" spans="1:6" x14ac:dyDescent="0.35">
      <c r="A69" s="1"/>
      <c r="B69" s="68"/>
      <c r="C69" s="68"/>
      <c r="D69" s="125"/>
      <c r="E69" s="125"/>
      <c r="F69" s="125"/>
    </row>
    <row r="70" spans="1:6" ht="22.05" customHeight="1" x14ac:dyDescent="0.3">
      <c r="A70" s="209" t="s">
        <v>50</v>
      </c>
      <c r="B70" s="209"/>
      <c r="C70" s="209"/>
      <c r="D70" s="209"/>
      <c r="E70" s="209"/>
      <c r="F70" s="209"/>
    </row>
    <row r="71" spans="1:6" ht="10.050000000000001" customHeight="1" x14ac:dyDescent="0.3"/>
    <row r="72" spans="1:6" x14ac:dyDescent="0.3">
      <c r="A72" s="204" t="s">
        <v>51</v>
      </c>
      <c r="B72" s="204"/>
      <c r="C72" s="204"/>
      <c r="D72" s="204"/>
      <c r="E72" s="204"/>
      <c r="F72" s="204"/>
    </row>
    <row r="73" spans="1:6" x14ac:dyDescent="0.3">
      <c r="A73" s="204" t="s">
        <v>63</v>
      </c>
      <c r="B73" s="204"/>
      <c r="C73" s="204"/>
      <c r="D73" s="204"/>
      <c r="E73" s="204"/>
      <c r="F73" s="204"/>
    </row>
    <row r="74" spans="1:6" x14ac:dyDescent="0.3">
      <c r="A74" s="204" t="s">
        <v>52</v>
      </c>
      <c r="B74" s="204"/>
      <c r="C74" s="204"/>
      <c r="D74" s="204"/>
      <c r="E74" s="204"/>
      <c r="F74" s="204"/>
    </row>
    <row r="75" spans="1:6" ht="10.050000000000001" customHeight="1" x14ac:dyDescent="0.3"/>
    <row r="76" spans="1:6" ht="44.25" customHeight="1" x14ac:dyDescent="0.3">
      <c r="A76" s="70" t="s">
        <v>64</v>
      </c>
      <c r="B76" s="70" t="s">
        <v>68</v>
      </c>
      <c r="C76" s="70" t="s">
        <v>72</v>
      </c>
      <c r="D76" s="70" t="s">
        <v>69</v>
      </c>
      <c r="E76" s="70" t="s">
        <v>70</v>
      </c>
      <c r="F76" s="70" t="s">
        <v>71</v>
      </c>
    </row>
    <row r="77" spans="1:6" ht="15" customHeight="1" x14ac:dyDescent="0.3">
      <c r="A77" s="128" t="s">
        <v>16</v>
      </c>
      <c r="B77" s="36">
        <f>+SUM(B79:B83)</f>
        <v>200000000</v>
      </c>
      <c r="C77" s="47">
        <f>+SUM(C79:C83)</f>
        <v>100</v>
      </c>
      <c r="D77" s="11"/>
      <c r="E77" s="11"/>
      <c r="F77" s="11"/>
    </row>
    <row r="78" spans="1:6" ht="10.050000000000001" customHeight="1" x14ac:dyDescent="0.3">
      <c r="A78" s="25"/>
      <c r="B78" s="34"/>
      <c r="C78" s="35"/>
      <c r="D78" s="24"/>
      <c r="E78" s="24"/>
      <c r="F78" s="24"/>
    </row>
    <row r="79" spans="1:6" s="89" customFormat="1" ht="27" customHeight="1" x14ac:dyDescent="0.3">
      <c r="A79" s="25" t="s">
        <v>65</v>
      </c>
      <c r="B79" s="26">
        <v>200000000</v>
      </c>
      <c r="C79" s="35">
        <f>+B79/$B$77*100</f>
        <v>100</v>
      </c>
      <c r="D79" s="24" t="s">
        <v>194</v>
      </c>
      <c r="E79" s="24" t="s">
        <v>195</v>
      </c>
      <c r="F79" s="24"/>
    </row>
    <row r="80" spans="1:6" s="89" customFormat="1" ht="15" customHeight="1" x14ac:dyDescent="0.3">
      <c r="A80" s="25" t="s">
        <v>66</v>
      </c>
      <c r="B80" s="26">
        <v>0</v>
      </c>
      <c r="C80" s="35">
        <f t="shared" ref="C80:C81" si="3">+B80/$B$77*100</f>
        <v>0</v>
      </c>
      <c r="D80" s="25"/>
      <c r="E80" s="25"/>
      <c r="F80" s="25"/>
    </row>
    <row r="81" spans="1:6" s="89" customFormat="1" ht="15" customHeight="1" x14ac:dyDescent="0.3">
      <c r="A81" s="25" t="s">
        <v>67</v>
      </c>
      <c r="B81" s="26">
        <v>0</v>
      </c>
      <c r="C81" s="35">
        <f t="shared" si="3"/>
        <v>0</v>
      </c>
      <c r="D81" s="25"/>
      <c r="E81" s="25"/>
      <c r="F81" s="25"/>
    </row>
    <row r="82" spans="1:6" s="89" customFormat="1" ht="15" customHeight="1" x14ac:dyDescent="0.3">
      <c r="A82" s="25" t="s">
        <v>170</v>
      </c>
      <c r="B82" s="26">
        <v>0</v>
      </c>
      <c r="C82" s="35">
        <f t="shared" ref="C82:C83" si="4">+B82/$B$77*100</f>
        <v>0</v>
      </c>
      <c r="D82" s="25"/>
      <c r="E82" s="25"/>
      <c r="F82" s="25"/>
    </row>
    <row r="83" spans="1:6" ht="15" customHeight="1" x14ac:dyDescent="0.3">
      <c r="A83" s="27" t="s">
        <v>171</v>
      </c>
      <c r="B83" s="26">
        <v>0</v>
      </c>
      <c r="C83" s="35">
        <f t="shared" si="4"/>
        <v>0</v>
      </c>
      <c r="D83" s="48"/>
      <c r="E83" s="48"/>
      <c r="F83" s="48"/>
    </row>
    <row r="84" spans="1:6" ht="15" customHeight="1" x14ac:dyDescent="0.3">
      <c r="A84" s="189" t="s">
        <v>197</v>
      </c>
      <c r="B84" s="189"/>
      <c r="C84" s="189"/>
      <c r="D84" s="189"/>
      <c r="E84" s="189"/>
      <c r="F84" s="189"/>
    </row>
    <row r="85" spans="1:6" ht="49.5" customHeight="1" x14ac:dyDescent="0.3">
      <c r="A85" s="190" t="s">
        <v>196</v>
      </c>
      <c r="B85" s="191"/>
      <c r="C85" s="191"/>
      <c r="D85" s="191"/>
      <c r="E85" s="191"/>
      <c r="F85" s="192"/>
    </row>
    <row r="86" spans="1:6" ht="15" customHeight="1" x14ac:dyDescent="0.3">
      <c r="A86" s="25"/>
      <c r="B86" s="49"/>
      <c r="C86" s="24"/>
    </row>
    <row r="87" spans="1:6" x14ac:dyDescent="0.3">
      <c r="A87" s="204" t="s">
        <v>73</v>
      </c>
      <c r="B87" s="204"/>
      <c r="C87" s="204"/>
      <c r="D87" s="204"/>
      <c r="E87" s="204"/>
      <c r="F87" s="204"/>
    </row>
    <row r="88" spans="1:6" x14ac:dyDescent="0.3">
      <c r="A88" s="204" t="s">
        <v>74</v>
      </c>
      <c r="B88" s="204"/>
      <c r="C88" s="204"/>
      <c r="D88" s="204"/>
      <c r="E88" s="204"/>
      <c r="F88" s="204"/>
    </row>
    <row r="89" spans="1:6" x14ac:dyDescent="0.3">
      <c r="A89" s="204" t="s">
        <v>52</v>
      </c>
      <c r="B89" s="204"/>
      <c r="C89" s="204"/>
      <c r="D89" s="204"/>
      <c r="E89" s="204"/>
      <c r="F89" s="204"/>
    </row>
    <row r="90" spans="1:6" ht="10.050000000000001" customHeight="1" x14ac:dyDescent="0.3"/>
    <row r="91" spans="1:6" x14ac:dyDescent="0.3">
      <c r="A91" s="69" t="s">
        <v>55</v>
      </c>
      <c r="B91" s="69" t="s">
        <v>56</v>
      </c>
      <c r="C91" s="69" t="s">
        <v>0</v>
      </c>
      <c r="D91" s="69" t="s">
        <v>2</v>
      </c>
      <c r="E91" s="69" t="s">
        <v>3</v>
      </c>
      <c r="F91" s="69" t="s">
        <v>4</v>
      </c>
    </row>
    <row r="92" spans="1:6" x14ac:dyDescent="0.3">
      <c r="A92" s="128" t="s">
        <v>16</v>
      </c>
      <c r="B92" s="50"/>
      <c r="C92" s="12">
        <f>+C94+C98</f>
        <v>0</v>
      </c>
      <c r="D92" s="12">
        <f t="shared" ref="D92:E92" si="5">+D94+D98</f>
        <v>0</v>
      </c>
      <c r="E92" s="12">
        <f t="shared" si="5"/>
        <v>0</v>
      </c>
      <c r="F92" s="36">
        <f>+F94+F98</f>
        <v>0</v>
      </c>
    </row>
    <row r="93" spans="1:6" ht="10.050000000000001" customHeight="1" x14ac:dyDescent="0.3">
      <c r="A93" s="13"/>
      <c r="B93" s="51"/>
      <c r="C93" s="14"/>
      <c r="D93" s="14"/>
      <c r="E93" s="14"/>
      <c r="F93" s="52"/>
    </row>
    <row r="94" spans="1:6" x14ac:dyDescent="0.3">
      <c r="A94" s="205" t="s">
        <v>75</v>
      </c>
      <c r="B94" s="205"/>
      <c r="C94" s="53">
        <f>+SUM(C95:C96)</f>
        <v>0</v>
      </c>
      <c r="D94" s="53">
        <f>+SUM(D95:D96)</f>
        <v>0</v>
      </c>
      <c r="E94" s="53">
        <f>+SUM(E95:E96)</f>
        <v>0</v>
      </c>
      <c r="F94" s="54">
        <f>+SUM(F95:F96)</f>
        <v>0</v>
      </c>
    </row>
    <row r="95" spans="1:6" x14ac:dyDescent="0.3">
      <c r="A95" s="55" t="s">
        <v>59</v>
      </c>
      <c r="B95" s="51" t="s">
        <v>53</v>
      </c>
      <c r="C95" s="15">
        <v>0</v>
      </c>
      <c r="D95" s="15">
        <v>0</v>
      </c>
      <c r="E95" s="15">
        <v>0</v>
      </c>
      <c r="F95" s="56">
        <f>+C95+D95+E95</f>
        <v>0</v>
      </c>
    </row>
    <row r="96" spans="1:6" x14ac:dyDescent="0.3">
      <c r="A96" s="55" t="s">
        <v>59</v>
      </c>
      <c r="B96" s="51" t="s">
        <v>53</v>
      </c>
      <c r="C96" s="15">
        <v>0</v>
      </c>
      <c r="D96" s="15">
        <v>0</v>
      </c>
      <c r="E96" s="15">
        <v>0</v>
      </c>
      <c r="F96" s="56">
        <f t="shared" ref="F96" si="6">+C96+D96+E96</f>
        <v>0</v>
      </c>
    </row>
    <row r="97" spans="1:6" x14ac:dyDescent="0.3">
      <c r="A97" s="101"/>
      <c r="B97" s="51"/>
      <c r="C97" s="15"/>
      <c r="D97" s="15"/>
      <c r="E97" s="15"/>
      <c r="F97" s="56"/>
    </row>
    <row r="98" spans="1:6" x14ac:dyDescent="0.3">
      <c r="A98" s="205" t="s">
        <v>76</v>
      </c>
      <c r="B98" s="205"/>
      <c r="C98" s="53">
        <f>+SUM(C99:C100)</f>
        <v>0</v>
      </c>
      <c r="D98" s="53">
        <f>+SUM(D99:D100)</f>
        <v>0</v>
      </c>
      <c r="E98" s="53">
        <f>+SUM(E99:E100)</f>
        <v>0</v>
      </c>
      <c r="F98" s="54">
        <f>+SUM(F99:F100)</f>
        <v>0</v>
      </c>
    </row>
    <row r="99" spans="1:6" x14ac:dyDescent="0.3">
      <c r="A99" s="55" t="s">
        <v>59</v>
      </c>
      <c r="B99" s="51" t="s">
        <v>53</v>
      </c>
      <c r="C99" s="57">
        <v>0</v>
      </c>
      <c r="D99" s="57">
        <v>0</v>
      </c>
      <c r="E99" s="57">
        <v>0</v>
      </c>
      <c r="F99" s="58">
        <f t="shared" ref="F99:F100" si="7">+C99+D99+E99</f>
        <v>0</v>
      </c>
    </row>
    <row r="100" spans="1:6" x14ac:dyDescent="0.3">
      <c r="A100" s="55" t="s">
        <v>59</v>
      </c>
      <c r="B100" s="51" t="s">
        <v>53</v>
      </c>
      <c r="C100" s="57">
        <v>0</v>
      </c>
      <c r="D100" s="57">
        <v>0</v>
      </c>
      <c r="E100" s="57">
        <v>0</v>
      </c>
      <c r="F100" s="58">
        <f t="shared" si="7"/>
        <v>0</v>
      </c>
    </row>
    <row r="101" spans="1:6" x14ac:dyDescent="0.3">
      <c r="A101" s="189" t="s">
        <v>197</v>
      </c>
      <c r="B101" s="189"/>
      <c r="C101" s="189"/>
      <c r="D101" s="189"/>
      <c r="E101" s="189"/>
      <c r="F101" s="189"/>
    </row>
    <row r="102" spans="1:6" ht="50.1" customHeight="1" x14ac:dyDescent="0.3">
      <c r="A102" s="208" t="s">
        <v>198</v>
      </c>
      <c r="B102" s="208"/>
      <c r="C102" s="208"/>
      <c r="D102" s="208"/>
      <c r="E102" s="208"/>
      <c r="F102" s="208"/>
    </row>
    <row r="103" spans="1:6" ht="10.050000000000001" customHeight="1" x14ac:dyDescent="0.3">
      <c r="A103" s="25"/>
      <c r="B103" s="49"/>
      <c r="C103" s="24"/>
    </row>
    <row r="104" spans="1:6" x14ac:dyDescent="0.3">
      <c r="A104" s="204" t="s">
        <v>77</v>
      </c>
      <c r="B104" s="204"/>
      <c r="C104" s="204"/>
      <c r="D104" s="204"/>
      <c r="E104" s="204"/>
      <c r="F104" s="204"/>
    </row>
    <row r="105" spans="1:6" ht="30.75" customHeight="1" x14ac:dyDescent="0.3">
      <c r="A105" s="210" t="s">
        <v>54</v>
      </c>
      <c r="B105" s="210"/>
      <c r="C105" s="210"/>
      <c r="D105" s="210"/>
      <c r="E105" s="210"/>
      <c r="F105" s="210"/>
    </row>
    <row r="106" spans="1:6" x14ac:dyDescent="0.3">
      <c r="A106" s="204" t="s">
        <v>52</v>
      </c>
      <c r="B106" s="204"/>
      <c r="C106" s="204"/>
      <c r="D106" s="204"/>
      <c r="E106" s="204"/>
      <c r="F106" s="204"/>
    </row>
    <row r="107" spans="1:6" ht="10.050000000000001" customHeight="1" x14ac:dyDescent="0.3">
      <c r="A107" s="90"/>
      <c r="B107" s="91"/>
      <c r="C107" s="91"/>
      <c r="D107" s="91"/>
      <c r="E107" s="91"/>
      <c r="F107" s="92"/>
    </row>
    <row r="108" spans="1:6" x14ac:dyDescent="0.3">
      <c r="A108" s="69" t="s">
        <v>55</v>
      </c>
      <c r="B108" s="69" t="s">
        <v>56</v>
      </c>
      <c r="C108" s="69" t="s">
        <v>0</v>
      </c>
      <c r="D108" s="69" t="s">
        <v>2</v>
      </c>
      <c r="E108" s="69" t="s">
        <v>3</v>
      </c>
      <c r="F108" s="69" t="s">
        <v>4</v>
      </c>
    </row>
    <row r="109" spans="1:6" x14ac:dyDescent="0.3">
      <c r="A109" s="128" t="s">
        <v>16</v>
      </c>
      <c r="B109" s="50"/>
      <c r="C109" s="36">
        <f>+C111+C118+C125</f>
        <v>0</v>
      </c>
      <c r="D109" s="36">
        <f>+D111+D118+D125</f>
        <v>0</v>
      </c>
      <c r="E109" s="36">
        <f>+E111+E118+E125</f>
        <v>0</v>
      </c>
      <c r="F109" s="36">
        <f t="shared" ref="F109" si="8">+F111+F118+F125</f>
        <v>0</v>
      </c>
    </row>
    <row r="110" spans="1:6" ht="10.050000000000001" customHeight="1" x14ac:dyDescent="0.3">
      <c r="A110" s="13"/>
      <c r="B110" s="51"/>
      <c r="C110" s="14"/>
      <c r="D110" s="14"/>
      <c r="E110" s="14"/>
      <c r="F110" s="52"/>
    </row>
    <row r="111" spans="1:6" x14ac:dyDescent="0.3">
      <c r="A111" s="205" t="s">
        <v>58</v>
      </c>
      <c r="B111" s="205"/>
      <c r="C111" s="54">
        <f>+SUM(C112:C116)</f>
        <v>0</v>
      </c>
      <c r="D111" s="54">
        <f t="shared" ref="D111:E111" si="9">+SUM(D112:D116)</f>
        <v>0</v>
      </c>
      <c r="E111" s="54">
        <f t="shared" si="9"/>
        <v>0</v>
      </c>
      <c r="F111" s="54">
        <f>+SUM(F112:F116)</f>
        <v>0</v>
      </c>
    </row>
    <row r="112" spans="1:6" ht="15" customHeight="1" x14ac:dyDescent="0.3">
      <c r="A112" s="55" t="s">
        <v>59</v>
      </c>
      <c r="B112" s="51" t="s">
        <v>53</v>
      </c>
      <c r="C112" s="15">
        <v>0</v>
      </c>
      <c r="D112" s="15">
        <v>0</v>
      </c>
      <c r="E112" s="15">
        <v>0</v>
      </c>
      <c r="F112" s="56">
        <f>+C112+D112+E112</f>
        <v>0</v>
      </c>
    </row>
    <row r="113" spans="1:6" ht="15" customHeight="1" x14ac:dyDescent="0.3">
      <c r="A113" s="55" t="s">
        <v>59</v>
      </c>
      <c r="B113" s="51" t="s">
        <v>53</v>
      </c>
      <c r="C113" s="15">
        <v>0</v>
      </c>
      <c r="D113" s="59">
        <v>0</v>
      </c>
      <c r="E113" s="59">
        <v>0</v>
      </c>
      <c r="F113" s="56">
        <f t="shared" ref="F113:F116" si="10">+C113+D113+E113</f>
        <v>0</v>
      </c>
    </row>
    <row r="114" spans="1:6" ht="15" customHeight="1" x14ac:dyDescent="0.3">
      <c r="A114" s="55" t="s">
        <v>59</v>
      </c>
      <c r="B114" s="51" t="s">
        <v>53</v>
      </c>
      <c r="C114" s="15">
        <v>0</v>
      </c>
      <c r="D114" s="15">
        <v>0</v>
      </c>
      <c r="E114" s="15">
        <v>0</v>
      </c>
      <c r="F114" s="56">
        <f t="shared" si="10"/>
        <v>0</v>
      </c>
    </row>
    <row r="115" spans="1:6" ht="15" customHeight="1" x14ac:dyDescent="0.3">
      <c r="A115" s="55" t="s">
        <v>59</v>
      </c>
      <c r="B115" s="51" t="s">
        <v>53</v>
      </c>
      <c r="C115" s="15">
        <v>0</v>
      </c>
      <c r="D115" s="15">
        <v>0</v>
      </c>
      <c r="E115" s="15">
        <v>0</v>
      </c>
      <c r="F115" s="56">
        <f t="shared" si="10"/>
        <v>0</v>
      </c>
    </row>
    <row r="116" spans="1:6" ht="15" customHeight="1" x14ac:dyDescent="0.3">
      <c r="A116" s="55" t="s">
        <v>59</v>
      </c>
      <c r="B116" s="51" t="s">
        <v>53</v>
      </c>
      <c r="C116" s="15">
        <v>0</v>
      </c>
      <c r="D116" s="15">
        <v>0</v>
      </c>
      <c r="E116" s="15">
        <v>0</v>
      </c>
      <c r="F116" s="56">
        <f t="shared" si="10"/>
        <v>0</v>
      </c>
    </row>
    <row r="117" spans="1:6" ht="15" customHeight="1" x14ac:dyDescent="0.3">
      <c r="A117" s="101"/>
      <c r="B117" s="51"/>
      <c r="C117" s="15"/>
      <c r="D117" s="15"/>
      <c r="E117" s="15"/>
      <c r="F117" s="56"/>
    </row>
    <row r="118" spans="1:6" x14ac:dyDescent="0.3">
      <c r="A118" s="205" t="s">
        <v>60</v>
      </c>
      <c r="B118" s="205"/>
      <c r="C118" s="54">
        <f>+SUM(C119:C123)</f>
        <v>0</v>
      </c>
      <c r="D118" s="54">
        <f t="shared" ref="D118:F118" si="11">+SUM(D119:D123)</f>
        <v>0</v>
      </c>
      <c r="E118" s="54">
        <f t="shared" si="11"/>
        <v>0</v>
      </c>
      <c r="F118" s="54">
        <f t="shared" si="11"/>
        <v>0</v>
      </c>
    </row>
    <row r="119" spans="1:6" ht="15" customHeight="1" x14ac:dyDescent="0.3">
      <c r="A119" s="55" t="s">
        <v>59</v>
      </c>
      <c r="B119" s="51" t="s">
        <v>53</v>
      </c>
      <c r="C119" s="57">
        <v>0</v>
      </c>
      <c r="D119" s="57">
        <v>0</v>
      </c>
      <c r="E119" s="57">
        <v>0</v>
      </c>
      <c r="F119" s="41">
        <f>+C119+D119+E119</f>
        <v>0</v>
      </c>
    </row>
    <row r="120" spans="1:6" ht="15" customHeight="1" x14ac:dyDescent="0.3">
      <c r="A120" s="55" t="s">
        <v>59</v>
      </c>
      <c r="B120" s="51" t="s">
        <v>53</v>
      </c>
      <c r="C120" s="57">
        <v>0</v>
      </c>
      <c r="D120" s="57">
        <v>0</v>
      </c>
      <c r="E120" s="57">
        <v>0</v>
      </c>
      <c r="F120" s="41">
        <f t="shared" ref="F120:F123" si="12">+C120+D120+E120</f>
        <v>0</v>
      </c>
    </row>
    <row r="121" spans="1:6" ht="15" customHeight="1" x14ac:dyDescent="0.3">
      <c r="A121" s="55" t="s">
        <v>59</v>
      </c>
      <c r="B121" s="51" t="s">
        <v>53</v>
      </c>
      <c r="C121" s="57">
        <v>0</v>
      </c>
      <c r="D121" s="57">
        <v>0</v>
      </c>
      <c r="E121" s="57">
        <v>0</v>
      </c>
      <c r="F121" s="41">
        <f t="shared" si="12"/>
        <v>0</v>
      </c>
    </row>
    <row r="122" spans="1:6" ht="15" customHeight="1" x14ac:dyDescent="0.3">
      <c r="A122" s="55" t="s">
        <v>59</v>
      </c>
      <c r="B122" s="51" t="s">
        <v>53</v>
      </c>
      <c r="C122" s="57">
        <v>0</v>
      </c>
      <c r="D122" s="57">
        <v>0</v>
      </c>
      <c r="E122" s="57">
        <v>0</v>
      </c>
      <c r="F122" s="41">
        <f t="shared" si="12"/>
        <v>0</v>
      </c>
    </row>
    <row r="123" spans="1:6" ht="15" customHeight="1" x14ac:dyDescent="0.3">
      <c r="A123" s="55" t="s">
        <v>59</v>
      </c>
      <c r="B123" s="51" t="s">
        <v>53</v>
      </c>
      <c r="C123" s="57">
        <v>0</v>
      </c>
      <c r="D123" s="57">
        <v>0</v>
      </c>
      <c r="E123" s="57">
        <v>0</v>
      </c>
      <c r="F123" s="41">
        <f t="shared" si="12"/>
        <v>0</v>
      </c>
    </row>
    <row r="124" spans="1:6" ht="15" customHeight="1" x14ac:dyDescent="0.3">
      <c r="C124" s="41"/>
      <c r="D124" s="41"/>
      <c r="E124" s="41"/>
      <c r="F124" s="41"/>
    </row>
    <row r="125" spans="1:6" x14ac:dyDescent="0.3">
      <c r="A125" s="205" t="s">
        <v>61</v>
      </c>
      <c r="B125" s="205"/>
      <c r="C125" s="54">
        <f>+SUM(C126:C127)</f>
        <v>0</v>
      </c>
      <c r="D125" s="54">
        <f t="shared" ref="D125:F125" si="13">+SUM(D126:D127)</f>
        <v>0</v>
      </c>
      <c r="E125" s="54">
        <f t="shared" si="13"/>
        <v>0</v>
      </c>
      <c r="F125" s="54">
        <f t="shared" si="13"/>
        <v>0</v>
      </c>
    </row>
    <row r="126" spans="1:6" ht="15" customHeight="1" x14ac:dyDescent="0.3">
      <c r="A126" s="76" t="s">
        <v>59</v>
      </c>
      <c r="B126" s="51" t="s">
        <v>53</v>
      </c>
      <c r="C126" s="57">
        <v>0</v>
      </c>
      <c r="D126" s="57">
        <v>0</v>
      </c>
      <c r="E126" s="57">
        <v>0</v>
      </c>
      <c r="F126" s="41">
        <f>+C126+D126+E126</f>
        <v>0</v>
      </c>
    </row>
    <row r="127" spans="1:6" ht="15" customHeight="1" x14ac:dyDescent="0.3">
      <c r="A127" s="48" t="s">
        <v>59</v>
      </c>
      <c r="B127" s="48" t="s">
        <v>53</v>
      </c>
      <c r="C127" s="60">
        <v>0</v>
      </c>
      <c r="D127" s="60">
        <v>0</v>
      </c>
      <c r="E127" s="60">
        <v>0</v>
      </c>
      <c r="F127" s="61">
        <f>+C127+D127+E127</f>
        <v>0</v>
      </c>
    </row>
    <row r="128" spans="1:6" ht="15" customHeight="1" x14ac:dyDescent="0.3">
      <c r="A128" s="206" t="s">
        <v>62</v>
      </c>
      <c r="B128" s="207"/>
      <c r="C128" s="207"/>
      <c r="D128" s="207"/>
      <c r="E128" s="207"/>
      <c r="F128" s="207"/>
    </row>
    <row r="129" spans="1:6" ht="15" customHeight="1" x14ac:dyDescent="0.3">
      <c r="A129" s="189" t="s">
        <v>197</v>
      </c>
      <c r="B129" s="189"/>
      <c r="C129" s="189"/>
      <c r="D129" s="189"/>
      <c r="E129" s="189"/>
      <c r="F129" s="189"/>
    </row>
    <row r="130" spans="1:6" ht="50.1" customHeight="1" x14ac:dyDescent="0.3">
      <c r="A130" s="208" t="s">
        <v>198</v>
      </c>
      <c r="B130" s="208"/>
      <c r="C130" s="208"/>
      <c r="D130" s="208"/>
      <c r="E130" s="208"/>
      <c r="F130" s="208"/>
    </row>
    <row r="131" spans="1:6" x14ac:dyDescent="0.3">
      <c r="A131" s="55"/>
      <c r="B131" s="51"/>
    </row>
    <row r="132" spans="1:6" x14ac:dyDescent="0.3">
      <c r="A132" s="204" t="s">
        <v>79</v>
      </c>
      <c r="B132" s="204"/>
      <c r="C132" s="204"/>
      <c r="D132" s="204"/>
      <c r="E132" s="204"/>
      <c r="F132" s="204"/>
    </row>
    <row r="133" spans="1:6" ht="14.55" customHeight="1" x14ac:dyDescent="0.3">
      <c r="A133" s="204" t="s">
        <v>80</v>
      </c>
      <c r="B133" s="204"/>
      <c r="C133" s="204"/>
      <c r="D133" s="204"/>
      <c r="E133" s="204"/>
      <c r="F133" s="204"/>
    </row>
    <row r="134" spans="1:6" x14ac:dyDescent="0.3">
      <c r="A134" s="204" t="s">
        <v>52</v>
      </c>
      <c r="B134" s="204"/>
      <c r="C134" s="204"/>
      <c r="D134" s="204"/>
      <c r="E134" s="204"/>
      <c r="F134" s="204"/>
    </row>
    <row r="135" spans="1:6" x14ac:dyDescent="0.3">
      <c r="A135" s="90"/>
      <c r="B135" s="91"/>
      <c r="C135" s="91"/>
      <c r="D135" s="91"/>
      <c r="E135" s="91"/>
      <c r="F135" s="92"/>
    </row>
    <row r="136" spans="1:6" x14ac:dyDescent="0.3">
      <c r="A136" s="69" t="s">
        <v>78</v>
      </c>
      <c r="B136" s="69" t="s">
        <v>0</v>
      </c>
      <c r="C136" s="69" t="s">
        <v>2</v>
      </c>
      <c r="D136" s="69" t="s">
        <v>3</v>
      </c>
      <c r="E136" s="69" t="s">
        <v>4</v>
      </c>
      <c r="F136" s="23"/>
    </row>
    <row r="137" spans="1:6" x14ac:dyDescent="0.3">
      <c r="A137" s="109" t="s">
        <v>82</v>
      </c>
      <c r="B137" s="62">
        <f>+B138</f>
        <v>0</v>
      </c>
      <c r="C137" s="62">
        <f t="shared" ref="C137:D139" si="14">+B147</f>
        <v>0</v>
      </c>
      <c r="D137" s="62">
        <f t="shared" si="14"/>
        <v>0</v>
      </c>
      <c r="E137" s="112">
        <f>+B137</f>
        <v>0</v>
      </c>
      <c r="F137" s="92"/>
    </row>
    <row r="138" spans="1:6" x14ac:dyDescent="0.3">
      <c r="A138" s="110" t="s">
        <v>83</v>
      </c>
      <c r="B138" s="26">
        <v>0</v>
      </c>
      <c r="C138" s="26">
        <f>+B148</f>
        <v>0</v>
      </c>
      <c r="D138" s="26">
        <f>+C148</f>
        <v>0</v>
      </c>
      <c r="E138" s="66">
        <f>+B138</f>
        <v>0</v>
      </c>
      <c r="F138" s="23"/>
    </row>
    <row r="139" spans="1:6" x14ac:dyDescent="0.3">
      <c r="A139" s="110" t="s">
        <v>81</v>
      </c>
      <c r="B139" s="26" t="s">
        <v>93</v>
      </c>
      <c r="C139" s="26">
        <f t="shared" si="14"/>
        <v>0</v>
      </c>
      <c r="D139" s="26">
        <f t="shared" si="14"/>
        <v>0</v>
      </c>
      <c r="E139" s="66" t="str">
        <f>+B139</f>
        <v>N/A</v>
      </c>
      <c r="F139" s="23"/>
    </row>
    <row r="140" spans="1:6" x14ac:dyDescent="0.3">
      <c r="A140" s="109" t="s">
        <v>85</v>
      </c>
      <c r="B140" s="62">
        <v>0</v>
      </c>
      <c r="C140" s="62">
        <v>0</v>
      </c>
      <c r="D140" s="62">
        <v>0</v>
      </c>
      <c r="E140" s="62">
        <f>+B140+C140+D140</f>
        <v>0</v>
      </c>
      <c r="F140" s="92"/>
    </row>
    <row r="141" spans="1:6" x14ac:dyDescent="0.3">
      <c r="A141" s="109" t="s">
        <v>147</v>
      </c>
      <c r="B141" s="62">
        <f>+B142+B143</f>
        <v>0</v>
      </c>
      <c r="C141" s="62">
        <f t="shared" ref="C141" si="15">+C142+C143</f>
        <v>0</v>
      </c>
      <c r="D141" s="62">
        <f>+D142+D143</f>
        <v>0</v>
      </c>
      <c r="E141" s="62">
        <f>+E142+E143</f>
        <v>0</v>
      </c>
      <c r="F141" s="92"/>
    </row>
    <row r="142" spans="1:6" x14ac:dyDescent="0.3">
      <c r="A142" s="110" t="s">
        <v>83</v>
      </c>
      <c r="B142" s="26">
        <f>+B138</f>
        <v>0</v>
      </c>
      <c r="C142" s="26">
        <f>+C138</f>
        <v>0</v>
      </c>
      <c r="D142" s="26">
        <f>+D138</f>
        <v>0</v>
      </c>
      <c r="E142" s="66">
        <f>+E138</f>
        <v>0</v>
      </c>
      <c r="F142" s="23"/>
    </row>
    <row r="143" spans="1:6" x14ac:dyDescent="0.3">
      <c r="A143" s="110" t="s">
        <v>81</v>
      </c>
      <c r="B143" s="26">
        <f>+B140</f>
        <v>0</v>
      </c>
      <c r="C143" s="26">
        <f>+C140+C139</f>
        <v>0</v>
      </c>
      <c r="D143" s="26">
        <f>+D140+D139</f>
        <v>0</v>
      </c>
      <c r="E143" s="66">
        <f>+E140</f>
        <v>0</v>
      </c>
      <c r="F143" s="23"/>
    </row>
    <row r="144" spans="1:6" x14ac:dyDescent="0.3">
      <c r="A144" s="109" t="s">
        <v>84</v>
      </c>
      <c r="B144" s="62">
        <f>+B145+B146</f>
        <v>0</v>
      </c>
      <c r="C144" s="62">
        <f>+C145+C146</f>
        <v>0</v>
      </c>
      <c r="D144" s="62">
        <f>+D128</f>
        <v>0</v>
      </c>
      <c r="E144" s="62">
        <f>+B144+C144+D144</f>
        <v>0</v>
      </c>
      <c r="F144" s="92"/>
    </row>
    <row r="145" spans="1:6" x14ac:dyDescent="0.3">
      <c r="A145" s="110" t="s">
        <v>83</v>
      </c>
      <c r="B145" s="83">
        <v>0</v>
      </c>
      <c r="C145" s="83">
        <v>0</v>
      </c>
      <c r="D145" s="83">
        <v>0</v>
      </c>
      <c r="E145" s="49">
        <f>+B145+C145+D145</f>
        <v>0</v>
      </c>
      <c r="F145" s="92"/>
    </row>
    <row r="146" spans="1:6" x14ac:dyDescent="0.3">
      <c r="A146" s="110" t="s">
        <v>81</v>
      </c>
      <c r="B146" s="83">
        <v>0</v>
      </c>
      <c r="C146" s="83">
        <v>0</v>
      </c>
      <c r="D146" s="83">
        <v>0</v>
      </c>
      <c r="E146" s="49">
        <f>+B146+C146+D146</f>
        <v>0</v>
      </c>
      <c r="F146" s="92"/>
    </row>
    <row r="147" spans="1:6" x14ac:dyDescent="0.3">
      <c r="A147" s="109" t="s">
        <v>148</v>
      </c>
      <c r="B147" s="62">
        <f>+B141-B144</f>
        <v>0</v>
      </c>
      <c r="C147" s="62">
        <f t="shared" ref="C147" si="16">+C141-C144</f>
        <v>0</v>
      </c>
      <c r="D147" s="62">
        <f t="shared" ref="D147" si="17">+D141-D144</f>
        <v>0</v>
      </c>
      <c r="E147" s="62">
        <f>+E141-E144</f>
        <v>0</v>
      </c>
      <c r="F147" s="92"/>
    </row>
    <row r="148" spans="1:6" x14ac:dyDescent="0.3">
      <c r="A148" s="110" t="s">
        <v>83</v>
      </c>
      <c r="B148" s="83">
        <f>+B142-B145</f>
        <v>0</v>
      </c>
      <c r="C148" s="83">
        <f>+C142-C145</f>
        <v>0</v>
      </c>
      <c r="D148" s="83">
        <f>+D142-D145</f>
        <v>0</v>
      </c>
      <c r="E148" s="49">
        <f>+E142-E145</f>
        <v>0</v>
      </c>
    </row>
    <row r="149" spans="1:6" x14ac:dyDescent="0.3">
      <c r="A149" s="111" t="s">
        <v>81</v>
      </c>
      <c r="B149" s="78">
        <f>+B143-B146</f>
        <v>0</v>
      </c>
      <c r="C149" s="78">
        <f>+C143-C146</f>
        <v>0</v>
      </c>
      <c r="D149" s="78">
        <f>+D143-D146</f>
        <v>0</v>
      </c>
      <c r="E149" s="63">
        <f>+E143-E146</f>
        <v>0</v>
      </c>
    </row>
    <row r="150" spans="1:6" x14ac:dyDescent="0.3">
      <c r="A150" s="189" t="s">
        <v>197</v>
      </c>
      <c r="B150" s="189"/>
      <c r="C150" s="189"/>
      <c r="D150" s="189"/>
      <c r="E150" s="189"/>
      <c r="F150" s="42"/>
    </row>
    <row r="151" spans="1:6" ht="60" customHeight="1" x14ac:dyDescent="0.3">
      <c r="A151" s="190" t="s">
        <v>198</v>
      </c>
      <c r="B151" s="191"/>
      <c r="C151" s="191"/>
      <c r="D151" s="191"/>
      <c r="E151" s="192"/>
      <c r="F151" s="64"/>
    </row>
    <row r="152" spans="1:6" ht="26.55" customHeight="1" x14ac:dyDescent="0.3">
      <c r="A152" s="132"/>
      <c r="B152" s="65"/>
      <c r="C152" s="65"/>
      <c r="D152" s="65"/>
      <c r="E152" s="65"/>
      <c r="F152" s="64"/>
    </row>
    <row r="153" spans="1:6" ht="31.2" x14ac:dyDescent="0.3">
      <c r="A153" s="28" t="s">
        <v>86</v>
      </c>
      <c r="B153" s="193" t="s">
        <v>191</v>
      </c>
      <c r="C153" s="194"/>
      <c r="D153" s="195" t="s">
        <v>49</v>
      </c>
      <c r="E153" s="196"/>
      <c r="F153" s="197"/>
    </row>
    <row r="154" spans="1:6" x14ac:dyDescent="0.3">
      <c r="A154" s="29" t="s">
        <v>47</v>
      </c>
      <c r="B154" s="193" t="s">
        <v>192</v>
      </c>
      <c r="C154" s="194"/>
      <c r="D154" s="198"/>
      <c r="E154" s="199"/>
      <c r="F154" s="200"/>
    </row>
    <row r="155" spans="1:6" x14ac:dyDescent="0.3">
      <c r="A155" s="30" t="s">
        <v>48</v>
      </c>
      <c r="B155" s="193" t="s">
        <v>193</v>
      </c>
      <c r="C155" s="194"/>
      <c r="D155" s="201"/>
      <c r="E155" s="202"/>
      <c r="F155" s="203"/>
    </row>
  </sheetData>
  <mergeCells count="73">
    <mergeCell ref="A48:F48"/>
    <mergeCell ref="A49:F49"/>
    <mergeCell ref="A40:F40"/>
    <mergeCell ref="A57:F57"/>
    <mergeCell ref="A58:F58"/>
    <mergeCell ref="A41:F41"/>
    <mergeCell ref="A43:B43"/>
    <mergeCell ref="A44:B44"/>
    <mergeCell ref="A45:B45"/>
    <mergeCell ref="A46:B46"/>
    <mergeCell ref="A47:B47"/>
    <mergeCell ref="A1:F2"/>
    <mergeCell ref="A38:F38"/>
    <mergeCell ref="A29:B29"/>
    <mergeCell ref="A12:F12"/>
    <mergeCell ref="A13:F13"/>
    <mergeCell ref="A23:F23"/>
    <mergeCell ref="A24:F24"/>
    <mergeCell ref="A30:B30"/>
    <mergeCell ref="A31:B31"/>
    <mergeCell ref="A26:F26"/>
    <mergeCell ref="A27:F27"/>
    <mergeCell ref="A3:F3"/>
    <mergeCell ref="A37:E37"/>
    <mergeCell ref="C5:E5"/>
    <mergeCell ref="C6:E6"/>
    <mergeCell ref="C7:E7"/>
    <mergeCell ref="A10:F10"/>
    <mergeCell ref="A32:B32"/>
    <mergeCell ref="A33:B33"/>
    <mergeCell ref="A36:B36"/>
    <mergeCell ref="A35:B35"/>
    <mergeCell ref="A34:B34"/>
    <mergeCell ref="B66:C66"/>
    <mergeCell ref="B67:C67"/>
    <mergeCell ref="B68:C68"/>
    <mergeCell ref="D66:F68"/>
    <mergeCell ref="A60:B60"/>
    <mergeCell ref="A61:B61"/>
    <mergeCell ref="A62:B62"/>
    <mergeCell ref="A63:F63"/>
    <mergeCell ref="A64:F64"/>
    <mergeCell ref="A70:F70"/>
    <mergeCell ref="A104:F104"/>
    <mergeCell ref="A105:F105"/>
    <mergeCell ref="A106:F106"/>
    <mergeCell ref="A72:F72"/>
    <mergeCell ref="A73:F73"/>
    <mergeCell ref="A74:F74"/>
    <mergeCell ref="A85:F85"/>
    <mergeCell ref="A84:F84"/>
    <mergeCell ref="A87:F87"/>
    <mergeCell ref="A88:F88"/>
    <mergeCell ref="A89:F89"/>
    <mergeCell ref="A101:F101"/>
    <mergeCell ref="A102:F102"/>
    <mergeCell ref="A94:B94"/>
    <mergeCell ref="A98:B98"/>
    <mergeCell ref="A132:F132"/>
    <mergeCell ref="A133:F133"/>
    <mergeCell ref="A134:F134"/>
    <mergeCell ref="A111:B111"/>
    <mergeCell ref="A118:B118"/>
    <mergeCell ref="A125:B125"/>
    <mergeCell ref="A128:F128"/>
    <mergeCell ref="A130:F130"/>
    <mergeCell ref="A129:F129"/>
    <mergeCell ref="A150:E150"/>
    <mergeCell ref="A151:E151"/>
    <mergeCell ref="B153:C153"/>
    <mergeCell ref="D153:F155"/>
    <mergeCell ref="B154:C154"/>
    <mergeCell ref="B155:C155"/>
  </mergeCells>
  <phoneticPr fontId="9" type="noConversion"/>
  <printOptions horizontalCentered="1"/>
  <pageMargins left="0.70866141732283472" right="0.70866141732283472" top="0.94488188976377963" bottom="0.74803149606299213" header="0.19685039370078741" footer="0.31496062992125984"/>
  <pageSetup scale="62"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3" manualBreakCount="3">
    <brk id="49" max="5" man="1"/>
    <brk id="68" max="16383" man="1"/>
    <brk id="130" max="5" man="1"/>
  </rowBreaks>
  <ignoredErrors>
    <ignoredError sqref="C77:C83 F18" evalError="1"/>
  </ignoredErrors>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65"/>
  <sheetViews>
    <sheetView showGridLines="0" zoomScale="80" zoomScaleNormal="80" workbookViewId="0">
      <selection sqref="A1:F2"/>
    </sheetView>
  </sheetViews>
  <sheetFormatPr baseColWidth="10" defaultColWidth="11.44140625" defaultRowHeight="15.6" x14ac:dyDescent="0.3"/>
  <cols>
    <col min="1" max="1" width="57.77734375" style="37" customWidth="1"/>
    <col min="2" max="2" width="21.44140625" style="37" customWidth="1"/>
    <col min="3" max="6" width="16.44140625" style="37" customWidth="1"/>
    <col min="7" max="16384" width="11.44140625" style="37"/>
  </cols>
  <sheetData>
    <row r="1" spans="1:6" ht="22.05" customHeight="1" x14ac:dyDescent="0.3">
      <c r="A1" s="216" t="s">
        <v>38</v>
      </c>
      <c r="B1" s="216"/>
      <c r="C1" s="216"/>
      <c r="D1" s="216"/>
      <c r="E1" s="216"/>
      <c r="F1" s="216"/>
    </row>
    <row r="2" spans="1:6" ht="22.05" customHeight="1" x14ac:dyDescent="0.3">
      <c r="A2" s="216"/>
      <c r="B2" s="216"/>
      <c r="C2" s="216"/>
      <c r="D2" s="216"/>
      <c r="E2" s="216"/>
      <c r="F2" s="216"/>
    </row>
    <row r="3" spans="1:6" ht="17.399999999999999" x14ac:dyDescent="0.4">
      <c r="A3" s="221" t="s">
        <v>200</v>
      </c>
      <c r="B3" s="221"/>
      <c r="C3" s="221"/>
      <c r="D3" s="221"/>
      <c r="E3" s="221"/>
      <c r="F3" s="221"/>
    </row>
    <row r="4" spans="1:6" ht="17.399999999999999" x14ac:dyDescent="0.3">
      <c r="A4" s="130"/>
      <c r="B4" s="130"/>
      <c r="C4" s="130"/>
      <c r="D4" s="130"/>
      <c r="E4" s="130"/>
      <c r="F4" s="130"/>
    </row>
    <row r="5" spans="1:6" ht="34.5" customHeight="1" x14ac:dyDescent="0.3">
      <c r="A5" s="71"/>
      <c r="B5" s="73" t="s">
        <v>22</v>
      </c>
      <c r="C5" s="237" t="s">
        <v>182</v>
      </c>
      <c r="D5" s="238"/>
      <c r="E5" s="238"/>
    </row>
    <row r="6" spans="1:6" ht="18" customHeight="1" x14ac:dyDescent="0.3">
      <c r="A6" s="72"/>
      <c r="B6" s="74" t="s">
        <v>33</v>
      </c>
      <c r="C6" s="237" t="s">
        <v>183</v>
      </c>
      <c r="D6" s="238"/>
      <c r="E6" s="238"/>
      <c r="F6" s="3"/>
    </row>
    <row r="7" spans="1:6" ht="18" customHeight="1" x14ac:dyDescent="0.3">
      <c r="A7" s="72"/>
      <c r="B7" s="75" t="s">
        <v>34</v>
      </c>
      <c r="C7" s="237" t="s">
        <v>184</v>
      </c>
      <c r="D7" s="238"/>
      <c r="E7" s="238"/>
      <c r="F7" s="3"/>
    </row>
    <row r="8" spans="1:6" s="1" customFormat="1" x14ac:dyDescent="0.35"/>
    <row r="9" spans="1:6" ht="22.05" customHeight="1" x14ac:dyDescent="0.3">
      <c r="A9" s="209" t="s">
        <v>35</v>
      </c>
      <c r="B9" s="209"/>
      <c r="C9" s="209"/>
      <c r="D9" s="209"/>
      <c r="E9" s="209"/>
      <c r="F9" s="209"/>
    </row>
    <row r="10" spans="1:6" ht="15" customHeight="1" x14ac:dyDescent="0.3">
      <c r="A10" s="8"/>
      <c r="B10" s="8"/>
      <c r="C10" s="8"/>
      <c r="D10" s="8"/>
      <c r="E10" s="8"/>
      <c r="F10" s="8"/>
    </row>
    <row r="11" spans="1:6" ht="16.95" customHeight="1" x14ac:dyDescent="0.3">
      <c r="A11" s="218" t="s">
        <v>36</v>
      </c>
      <c r="B11" s="218"/>
      <c r="C11" s="218"/>
      <c r="D11" s="218"/>
      <c r="E11" s="218"/>
      <c r="F11" s="218"/>
    </row>
    <row r="12" spans="1:6" ht="16.95" customHeight="1" x14ac:dyDescent="0.3">
      <c r="A12" s="218" t="s">
        <v>264</v>
      </c>
      <c r="B12" s="218"/>
      <c r="C12" s="218"/>
      <c r="D12" s="218"/>
      <c r="E12" s="218"/>
      <c r="F12" s="218"/>
    </row>
    <row r="13" spans="1:6" ht="15" customHeight="1" x14ac:dyDescent="0.3">
      <c r="A13" s="127"/>
      <c r="B13" s="127"/>
      <c r="C13" s="127"/>
      <c r="D13" s="127"/>
      <c r="E13" s="127"/>
      <c r="F13" s="127"/>
    </row>
    <row r="14" spans="1:6" ht="18.600000000000001" customHeight="1" x14ac:dyDescent="0.3">
      <c r="A14" s="126" t="s">
        <v>17</v>
      </c>
      <c r="B14" s="9" t="s">
        <v>18</v>
      </c>
      <c r="C14" s="9" t="s">
        <v>5</v>
      </c>
      <c r="D14" s="9" t="s">
        <v>6</v>
      </c>
      <c r="E14" s="9" t="s">
        <v>7</v>
      </c>
      <c r="F14" s="126" t="s">
        <v>8</v>
      </c>
    </row>
    <row r="15" spans="1:6" ht="16.95" customHeight="1" x14ac:dyDescent="0.3">
      <c r="A15" s="135" t="s">
        <v>178</v>
      </c>
      <c r="B15" s="134" t="s">
        <v>173</v>
      </c>
      <c r="C15" s="136">
        <f>+C19</f>
        <v>1</v>
      </c>
      <c r="D15" s="136">
        <f t="shared" ref="D15:F15" si="0">+D19</f>
        <v>0</v>
      </c>
      <c r="E15" s="136">
        <f t="shared" si="0"/>
        <v>0</v>
      </c>
      <c r="F15" s="136">
        <f t="shared" si="0"/>
        <v>1</v>
      </c>
    </row>
    <row r="16" spans="1:6" ht="16.95" customHeight="1" x14ac:dyDescent="0.3">
      <c r="A16" s="135" t="s">
        <v>179</v>
      </c>
      <c r="B16" s="134" t="s">
        <v>173</v>
      </c>
      <c r="C16" s="136">
        <f>+C21</f>
        <v>37</v>
      </c>
      <c r="D16" s="136">
        <f t="shared" ref="D16:F16" si="1">+D21</f>
        <v>34</v>
      </c>
      <c r="E16" s="136">
        <f t="shared" si="1"/>
        <v>48</v>
      </c>
      <c r="F16" s="136">
        <f t="shared" si="1"/>
        <v>119</v>
      </c>
    </row>
    <row r="17" spans="1:6" ht="16.95" customHeight="1" x14ac:dyDescent="0.3">
      <c r="A17" s="124"/>
      <c r="B17" s="115"/>
      <c r="C17" s="116"/>
      <c r="D17" s="116"/>
      <c r="E17" s="116"/>
      <c r="F17" s="116"/>
    </row>
    <row r="18" spans="1:6" ht="16.95" customHeight="1" x14ac:dyDescent="0.3">
      <c r="A18" s="122" t="s">
        <v>174</v>
      </c>
      <c r="B18" s="120"/>
      <c r="C18" s="121"/>
      <c r="D18" s="121"/>
      <c r="E18" s="121"/>
      <c r="F18" s="121"/>
    </row>
    <row r="19" spans="1:6" ht="16.95" customHeight="1" x14ac:dyDescent="0.3">
      <c r="A19" s="133" t="s">
        <v>175</v>
      </c>
      <c r="B19" s="115" t="s">
        <v>173</v>
      </c>
      <c r="C19" s="140">
        <v>1</v>
      </c>
      <c r="D19" s="140"/>
      <c r="E19" s="140"/>
      <c r="F19" s="140">
        <f>+SUM(C19:E19)</f>
        <v>1</v>
      </c>
    </row>
    <row r="20" spans="1:6" ht="16.95" customHeight="1" x14ac:dyDescent="0.3">
      <c r="A20" s="122" t="s">
        <v>176</v>
      </c>
      <c r="B20" s="120"/>
      <c r="C20" s="171"/>
      <c r="D20" s="171"/>
      <c r="E20" s="171"/>
      <c r="F20" s="171"/>
    </row>
    <row r="21" spans="1:6" ht="16.95" customHeight="1" x14ac:dyDescent="0.3">
      <c r="A21" s="133" t="s">
        <v>177</v>
      </c>
      <c r="B21" s="115" t="s">
        <v>173</v>
      </c>
      <c r="C21" s="140">
        <v>37</v>
      </c>
      <c r="D21" s="140">
        <v>34</v>
      </c>
      <c r="E21" s="140">
        <v>48</v>
      </c>
      <c r="F21" s="140">
        <f t="shared" ref="F21" si="2">+SUM(C21:E21)</f>
        <v>119</v>
      </c>
    </row>
    <row r="22" spans="1:6" ht="16.95" customHeight="1" x14ac:dyDescent="0.3">
      <c r="A22" s="219" t="s">
        <v>239</v>
      </c>
      <c r="B22" s="219"/>
      <c r="C22" s="219"/>
      <c r="D22" s="219"/>
      <c r="E22" s="219"/>
      <c r="F22" s="219"/>
    </row>
    <row r="23" spans="1:6" ht="67.95" customHeight="1" x14ac:dyDescent="0.3">
      <c r="A23" s="190" t="s">
        <v>162</v>
      </c>
      <c r="B23" s="191"/>
      <c r="C23" s="191"/>
      <c r="D23" s="191"/>
      <c r="E23" s="191"/>
      <c r="F23" s="192"/>
    </row>
    <row r="24" spans="1:6" ht="16.95" customHeight="1" x14ac:dyDescent="0.3">
      <c r="A24" s="38"/>
      <c r="B24" s="38"/>
      <c r="C24" s="38"/>
      <c r="D24" s="39"/>
      <c r="E24" s="39"/>
      <c r="F24" s="40"/>
    </row>
    <row r="25" spans="1:6" ht="16.95" customHeight="1" x14ac:dyDescent="0.3">
      <c r="A25" s="218" t="s">
        <v>37</v>
      </c>
      <c r="B25" s="218"/>
      <c r="C25" s="218"/>
      <c r="D25" s="218"/>
      <c r="E25" s="218"/>
      <c r="F25" s="218"/>
    </row>
    <row r="26" spans="1:6" ht="16.95" customHeight="1" x14ac:dyDescent="0.3">
      <c r="A26" s="218" t="s">
        <v>265</v>
      </c>
      <c r="B26" s="218"/>
      <c r="C26" s="218"/>
      <c r="D26" s="218"/>
      <c r="E26" s="218"/>
      <c r="F26" s="218"/>
    </row>
    <row r="27" spans="1:6" x14ac:dyDescent="0.3">
      <c r="A27" s="38"/>
      <c r="B27" s="38"/>
      <c r="C27" s="39"/>
      <c r="D27" s="39"/>
      <c r="E27" s="39"/>
      <c r="F27" s="41"/>
    </row>
    <row r="28" spans="1:6" ht="15" customHeight="1" x14ac:dyDescent="0.3">
      <c r="A28" s="211" t="s">
        <v>17</v>
      </c>
      <c r="B28" s="217"/>
      <c r="C28" s="10" t="s">
        <v>5</v>
      </c>
      <c r="D28" s="9" t="s">
        <v>6</v>
      </c>
      <c r="E28" s="9" t="s">
        <v>7</v>
      </c>
      <c r="F28" s="126" t="s">
        <v>8</v>
      </c>
    </row>
    <row r="29" spans="1:6" ht="18" customHeight="1" x14ac:dyDescent="0.3">
      <c r="A29" s="220" t="s">
        <v>180</v>
      </c>
      <c r="B29" s="220"/>
      <c r="C29" s="12">
        <f>+SUM(C33:C33)</f>
        <v>1333880.25</v>
      </c>
      <c r="D29" s="12">
        <f t="shared" ref="D29:F29" si="3">+SUM(D33:D33)</f>
        <v>0</v>
      </c>
      <c r="E29" s="12">
        <f t="shared" si="3"/>
        <v>0</v>
      </c>
      <c r="F29" s="12">
        <f t="shared" si="3"/>
        <v>1333880.25</v>
      </c>
    </row>
    <row r="30" spans="1:6" ht="18" customHeight="1" x14ac:dyDescent="0.3">
      <c r="A30" s="220" t="s">
        <v>179</v>
      </c>
      <c r="B30" s="220"/>
      <c r="C30" s="12">
        <f>+SUM(C35:C35)</f>
        <v>144550000</v>
      </c>
      <c r="D30" s="12">
        <f t="shared" ref="D30:F30" si="4">+SUM(D35:D35)</f>
        <v>126400000</v>
      </c>
      <c r="E30" s="12">
        <f t="shared" si="4"/>
        <v>161350000</v>
      </c>
      <c r="F30" s="12">
        <f t="shared" si="4"/>
        <v>432300000</v>
      </c>
    </row>
    <row r="31" spans="1:6" ht="16.95" customHeight="1" x14ac:dyDescent="0.35">
      <c r="A31" s="214"/>
      <c r="B31" s="214"/>
      <c r="C31" s="118"/>
      <c r="D31" s="118"/>
      <c r="E31" s="118"/>
      <c r="F31" s="118"/>
    </row>
    <row r="32" spans="1:6" ht="16.95" customHeight="1" x14ac:dyDescent="0.35">
      <c r="A32" s="215" t="s">
        <v>174</v>
      </c>
      <c r="B32" s="215"/>
      <c r="C32" s="123"/>
      <c r="D32" s="123"/>
      <c r="E32" s="123"/>
      <c r="F32" s="123"/>
    </row>
    <row r="33" spans="1:7" ht="16.95" customHeight="1" x14ac:dyDescent="0.35">
      <c r="A33" s="214" t="s">
        <v>175</v>
      </c>
      <c r="B33" s="214"/>
      <c r="C33" s="118">
        <v>1333880.25</v>
      </c>
      <c r="D33" s="118"/>
      <c r="E33" s="118"/>
      <c r="F33" s="118">
        <f>+SUM(C33:E33)</f>
        <v>1333880.25</v>
      </c>
    </row>
    <row r="34" spans="1:7" ht="16.95" customHeight="1" x14ac:dyDescent="0.35">
      <c r="A34" s="215" t="s">
        <v>176</v>
      </c>
      <c r="B34" s="215"/>
      <c r="C34" s="123"/>
      <c r="D34" s="123"/>
      <c r="E34" s="123"/>
      <c r="F34" s="123"/>
    </row>
    <row r="35" spans="1:7" ht="16.95" customHeight="1" x14ac:dyDescent="0.35">
      <c r="A35" s="214" t="s">
        <v>177</v>
      </c>
      <c r="B35" s="214"/>
      <c r="C35" s="118">
        <v>144550000</v>
      </c>
      <c r="D35" s="118">
        <v>126400000</v>
      </c>
      <c r="E35" s="118">
        <v>161350000</v>
      </c>
      <c r="F35" s="119">
        <f>+SUM(C35:E35)</f>
        <v>432300000</v>
      </c>
    </row>
    <row r="36" spans="1:7" ht="16.95" customHeight="1" x14ac:dyDescent="0.3">
      <c r="A36" s="219" t="s">
        <v>240</v>
      </c>
      <c r="B36" s="219"/>
      <c r="C36" s="219"/>
      <c r="D36" s="219"/>
      <c r="E36" s="219"/>
      <c r="F36" s="42"/>
    </row>
    <row r="37" spans="1:7" ht="72" customHeight="1" x14ac:dyDescent="0.3">
      <c r="A37" s="190" t="s">
        <v>162</v>
      </c>
      <c r="B37" s="191"/>
      <c r="C37" s="191"/>
      <c r="D37" s="191"/>
      <c r="E37" s="191"/>
      <c r="F37" s="192"/>
    </row>
    <row r="38" spans="1:7" ht="15" customHeight="1" x14ac:dyDescent="0.3"/>
    <row r="39" spans="1:7" ht="16.95" customHeight="1" x14ac:dyDescent="0.3">
      <c r="A39" s="204" t="s">
        <v>39</v>
      </c>
      <c r="B39" s="204"/>
      <c r="C39" s="204"/>
      <c r="D39" s="204"/>
      <c r="E39" s="204"/>
      <c r="F39" s="204"/>
    </row>
    <row r="40" spans="1:7" ht="30" customHeight="1" x14ac:dyDescent="0.3">
      <c r="A40" s="210" t="s">
        <v>40</v>
      </c>
      <c r="B40" s="210"/>
      <c r="C40" s="210"/>
      <c r="D40" s="210"/>
      <c r="E40" s="210"/>
      <c r="F40" s="210"/>
    </row>
    <row r="41" spans="1:7" ht="15" customHeight="1" x14ac:dyDescent="0.3"/>
    <row r="42" spans="1:7" ht="31.2" x14ac:dyDescent="0.3">
      <c r="A42" s="224" t="s">
        <v>23</v>
      </c>
      <c r="B42" s="224"/>
      <c r="C42" s="7" t="s">
        <v>41</v>
      </c>
      <c r="D42" s="129" t="s">
        <v>42</v>
      </c>
      <c r="E42" s="7" t="s">
        <v>44</v>
      </c>
      <c r="F42" s="129" t="s">
        <v>24</v>
      </c>
    </row>
    <row r="43" spans="1:7" ht="28.05" customHeight="1" x14ac:dyDescent="0.3">
      <c r="A43" s="225" t="s">
        <v>28</v>
      </c>
      <c r="B43" s="226"/>
      <c r="C43" s="16" t="s">
        <v>238</v>
      </c>
      <c r="D43" s="16"/>
      <c r="E43" s="20"/>
      <c r="F43" s="17"/>
    </row>
    <row r="44" spans="1:7" ht="28.05" customHeight="1" x14ac:dyDescent="0.3">
      <c r="A44" s="225" t="s">
        <v>29</v>
      </c>
      <c r="B44" s="225"/>
      <c r="C44" s="16" t="s">
        <v>238</v>
      </c>
      <c r="D44" s="16"/>
      <c r="E44" s="16"/>
      <c r="F44" s="18"/>
    </row>
    <row r="45" spans="1:7" ht="28.05" customHeight="1" x14ac:dyDescent="0.3">
      <c r="A45" s="227" t="s">
        <v>27</v>
      </c>
      <c r="B45" s="227"/>
      <c r="C45" s="16" t="s">
        <v>238</v>
      </c>
      <c r="D45" s="16"/>
      <c r="E45" s="16"/>
      <c r="F45" s="18"/>
    </row>
    <row r="46" spans="1:7" ht="28.05" customHeight="1" x14ac:dyDescent="0.3">
      <c r="A46" s="228" t="s">
        <v>30</v>
      </c>
      <c r="B46" s="228"/>
      <c r="C46" s="16"/>
      <c r="D46" s="16" t="s">
        <v>238</v>
      </c>
      <c r="E46" s="16"/>
      <c r="F46" s="19"/>
    </row>
    <row r="47" spans="1:7" s="88" customFormat="1" x14ac:dyDescent="0.3">
      <c r="A47" s="189" t="s">
        <v>274</v>
      </c>
      <c r="B47" s="189"/>
      <c r="C47" s="189"/>
      <c r="D47" s="189"/>
      <c r="E47" s="189"/>
      <c r="F47" s="189"/>
      <c r="G47" s="37"/>
    </row>
    <row r="48" spans="1:7" s="88" customFormat="1" ht="55.05" customHeight="1" x14ac:dyDescent="0.3">
      <c r="A48" s="208" t="s">
        <v>88</v>
      </c>
      <c r="B48" s="208"/>
      <c r="C48" s="208"/>
      <c r="D48" s="208"/>
      <c r="E48" s="208"/>
      <c r="F48" s="208"/>
      <c r="G48" s="37"/>
    </row>
    <row r="49" spans="1:8" s="88" customFormat="1" ht="15" customHeight="1" x14ac:dyDescent="0.3">
      <c r="A49" s="132"/>
      <c r="B49" s="132"/>
      <c r="C49" s="132"/>
      <c r="D49" s="132"/>
      <c r="E49" s="132"/>
      <c r="F49" s="132"/>
      <c r="G49" s="37"/>
    </row>
    <row r="50" spans="1:8" s="88" customFormat="1" ht="15" customHeight="1" x14ac:dyDescent="0.3">
      <c r="A50" s="132"/>
      <c r="B50" s="132"/>
      <c r="C50" s="132"/>
      <c r="D50" s="132"/>
      <c r="E50" s="132"/>
      <c r="F50" s="132"/>
      <c r="G50" s="37"/>
    </row>
    <row r="51" spans="1:8" s="88" customFormat="1" ht="15" customHeight="1" x14ac:dyDescent="0.3">
      <c r="A51" s="132"/>
      <c r="B51" s="132"/>
      <c r="C51" s="132"/>
      <c r="D51" s="132"/>
      <c r="E51" s="132"/>
      <c r="F51" s="132"/>
      <c r="G51" s="37"/>
    </row>
    <row r="52" spans="1:8" s="88" customFormat="1" ht="15" customHeight="1" x14ac:dyDescent="0.3">
      <c r="A52" s="132"/>
      <c r="B52" s="132"/>
      <c r="C52" s="132"/>
      <c r="D52" s="132"/>
      <c r="E52" s="132"/>
      <c r="F52" s="132"/>
      <c r="G52" s="37"/>
    </row>
    <row r="53" spans="1:8" s="88" customFormat="1" ht="15" customHeight="1" x14ac:dyDescent="0.3">
      <c r="A53" s="132"/>
      <c r="B53" s="132"/>
      <c r="C53" s="132"/>
      <c r="D53" s="132"/>
      <c r="E53" s="132"/>
      <c r="F53" s="132"/>
      <c r="G53" s="37"/>
    </row>
    <row r="54" spans="1:8" x14ac:dyDescent="0.3">
      <c r="A54" s="204" t="s">
        <v>45</v>
      </c>
      <c r="B54" s="204"/>
      <c r="C54" s="204"/>
      <c r="D54" s="204"/>
      <c r="E54" s="204"/>
      <c r="F54" s="204"/>
    </row>
    <row r="55" spans="1:8" x14ac:dyDescent="0.3">
      <c r="A55" s="204" t="s">
        <v>25</v>
      </c>
      <c r="B55" s="204"/>
      <c r="C55" s="204"/>
      <c r="D55" s="204"/>
      <c r="E55" s="204"/>
      <c r="F55" s="204"/>
    </row>
    <row r="57" spans="1:8" ht="30" x14ac:dyDescent="0.3">
      <c r="A57" s="211" t="s">
        <v>23</v>
      </c>
      <c r="B57" s="211"/>
      <c r="C57" s="9" t="s">
        <v>41</v>
      </c>
      <c r="D57" s="126" t="s">
        <v>42</v>
      </c>
      <c r="E57" s="9" t="s">
        <v>87</v>
      </c>
      <c r="F57" s="126" t="s">
        <v>24</v>
      </c>
    </row>
    <row r="58" spans="1:8" ht="17.55" customHeight="1" x14ac:dyDescent="0.3">
      <c r="A58" s="212" t="s">
        <v>31</v>
      </c>
      <c r="B58" s="212"/>
      <c r="C58" s="20"/>
      <c r="D58" s="20" t="s">
        <v>238</v>
      </c>
      <c r="E58" s="31"/>
      <c r="F58" s="44"/>
      <c r="G58" s="88"/>
    </row>
    <row r="59" spans="1:8" ht="28.2" customHeight="1" x14ac:dyDescent="0.3">
      <c r="A59" s="213" t="s">
        <v>32</v>
      </c>
      <c r="B59" s="213"/>
      <c r="C59" s="32"/>
      <c r="D59" s="32" t="s">
        <v>238</v>
      </c>
      <c r="E59" s="33"/>
      <c r="F59" s="45"/>
      <c r="G59" s="88"/>
    </row>
    <row r="60" spans="1:8" x14ac:dyDescent="0.3">
      <c r="A60" s="189" t="s">
        <v>274</v>
      </c>
      <c r="B60" s="189"/>
      <c r="C60" s="189"/>
      <c r="D60" s="189"/>
      <c r="E60" s="189"/>
      <c r="F60" s="189"/>
    </row>
    <row r="61" spans="1:8" ht="50.1" customHeight="1" x14ac:dyDescent="0.3">
      <c r="A61" s="208" t="s">
        <v>57</v>
      </c>
      <c r="B61" s="208"/>
      <c r="C61" s="208"/>
      <c r="D61" s="208"/>
      <c r="E61" s="208"/>
      <c r="F61" s="208"/>
    </row>
    <row r="62" spans="1:8" x14ac:dyDescent="0.3">
      <c r="E62" s="46"/>
    </row>
    <row r="63" spans="1:8" ht="31.2" x14ac:dyDescent="0.35">
      <c r="A63" s="2" t="s">
        <v>46</v>
      </c>
      <c r="B63" s="193" t="s">
        <v>267</v>
      </c>
      <c r="C63" s="194"/>
      <c r="D63" s="195" t="s">
        <v>49</v>
      </c>
      <c r="E63" s="196"/>
      <c r="F63" s="197"/>
      <c r="G63" s="1"/>
      <c r="H63" s="1"/>
    </row>
    <row r="64" spans="1:8" x14ac:dyDescent="0.35">
      <c r="A64" s="2" t="s">
        <v>47</v>
      </c>
      <c r="B64" s="193" t="s">
        <v>268</v>
      </c>
      <c r="C64" s="194"/>
      <c r="D64" s="198"/>
      <c r="E64" s="199"/>
      <c r="F64" s="200"/>
      <c r="G64" s="1"/>
      <c r="H64" s="1"/>
    </row>
    <row r="65" spans="1:8" ht="26.55" customHeight="1" x14ac:dyDescent="0.35">
      <c r="A65" s="2" t="s">
        <v>48</v>
      </c>
      <c r="B65" s="236" t="s">
        <v>269</v>
      </c>
      <c r="C65" s="237"/>
      <c r="D65" s="201"/>
      <c r="E65" s="202"/>
      <c r="F65" s="203"/>
      <c r="G65" s="1"/>
      <c r="H65" s="1"/>
    </row>
    <row r="66" spans="1:8" x14ac:dyDescent="0.35">
      <c r="A66" s="1"/>
      <c r="B66" s="1"/>
      <c r="C66" s="1"/>
      <c r="D66" s="1"/>
      <c r="E66" s="1"/>
      <c r="F66" s="1"/>
      <c r="G66" s="1"/>
      <c r="H66" s="1"/>
    </row>
    <row r="68" spans="1:8" ht="22.05" customHeight="1" x14ac:dyDescent="0.3">
      <c r="A68" s="209" t="s">
        <v>50</v>
      </c>
      <c r="B68" s="209"/>
      <c r="C68" s="209"/>
      <c r="D68" s="209"/>
      <c r="E68" s="209"/>
      <c r="F68" s="209"/>
    </row>
    <row r="69" spans="1:8" ht="10.050000000000001" customHeight="1" x14ac:dyDescent="0.3"/>
    <row r="70" spans="1:8" x14ac:dyDescent="0.3">
      <c r="A70" s="204" t="s">
        <v>51</v>
      </c>
      <c r="B70" s="204"/>
      <c r="C70" s="204"/>
      <c r="D70" s="204"/>
      <c r="E70" s="204"/>
      <c r="F70" s="204"/>
    </row>
    <row r="71" spans="1:8" x14ac:dyDescent="0.3">
      <c r="A71" s="204" t="s">
        <v>63</v>
      </c>
      <c r="B71" s="204"/>
      <c r="C71" s="204"/>
      <c r="D71" s="204"/>
      <c r="E71" s="204"/>
      <c r="F71" s="204"/>
    </row>
    <row r="72" spans="1:8" x14ac:dyDescent="0.3">
      <c r="A72" s="204" t="s">
        <v>52</v>
      </c>
      <c r="B72" s="204"/>
      <c r="C72" s="204"/>
      <c r="D72" s="204"/>
      <c r="E72" s="204"/>
      <c r="F72" s="204"/>
    </row>
    <row r="73" spans="1:8" ht="10.050000000000001" customHeight="1" x14ac:dyDescent="0.3"/>
    <row r="74" spans="1:8" ht="45" x14ac:dyDescent="0.3">
      <c r="A74" s="70" t="s">
        <v>64</v>
      </c>
      <c r="B74" s="70" t="s">
        <v>68</v>
      </c>
      <c r="C74" s="70" t="s">
        <v>72</v>
      </c>
      <c r="D74" s="70" t="s">
        <v>69</v>
      </c>
      <c r="E74" s="70" t="s">
        <v>70</v>
      </c>
      <c r="F74" s="70" t="s">
        <v>71</v>
      </c>
    </row>
    <row r="75" spans="1:8" x14ac:dyDescent="0.3">
      <c r="A75" s="128" t="s">
        <v>16</v>
      </c>
      <c r="B75" s="36">
        <f>+SUM(B77:B81)</f>
        <v>200000000</v>
      </c>
      <c r="C75" s="79">
        <f>+SUM(C77:C81)</f>
        <v>100</v>
      </c>
      <c r="D75" s="11"/>
      <c r="E75" s="11"/>
      <c r="F75" s="11"/>
    </row>
    <row r="76" spans="1:8" ht="10.050000000000001" customHeight="1" x14ac:dyDescent="0.3">
      <c r="A76" s="25"/>
      <c r="B76" s="26"/>
      <c r="C76" s="67"/>
      <c r="D76" s="24"/>
      <c r="E76" s="24"/>
      <c r="F76" s="24"/>
    </row>
    <row r="77" spans="1:8" ht="30" x14ac:dyDescent="0.3">
      <c r="A77" s="25" t="s">
        <v>65</v>
      </c>
      <c r="B77" s="26">
        <f>+'1T'!B79</f>
        <v>200000000</v>
      </c>
      <c r="C77" s="67">
        <f>+B77/$B$75*100</f>
        <v>100</v>
      </c>
      <c r="D77" s="24" t="str">
        <f>+'1T'!D79</f>
        <v>DESS-PROMS-OF- 94- 2022</v>
      </c>
      <c r="E77" s="24" t="str">
        <f>+'1T'!E79</f>
        <v>MTSS-DESAF-OF- 50-2023.</v>
      </c>
      <c r="F77" s="24"/>
      <c r="G77" s="89"/>
    </row>
    <row r="78" spans="1:8" x14ac:dyDescent="0.3">
      <c r="A78" s="25" t="s">
        <v>66</v>
      </c>
      <c r="B78" s="26">
        <v>0</v>
      </c>
      <c r="C78" s="67">
        <f t="shared" ref="C78" si="5">+B78/$B$75*100</f>
        <v>0</v>
      </c>
      <c r="D78" s="25"/>
      <c r="E78" s="25"/>
      <c r="F78" s="25"/>
      <c r="G78" s="89"/>
    </row>
    <row r="79" spans="1:8" x14ac:dyDescent="0.3">
      <c r="A79" s="25" t="s">
        <v>67</v>
      </c>
      <c r="B79" s="26">
        <v>0</v>
      </c>
      <c r="C79" s="67">
        <f>+B79/$B$75*100</f>
        <v>0</v>
      </c>
      <c r="D79" s="25"/>
      <c r="E79" s="25"/>
      <c r="F79" s="25"/>
      <c r="G79" s="89"/>
    </row>
    <row r="80" spans="1:8" x14ac:dyDescent="0.3">
      <c r="A80" s="25" t="s">
        <v>170</v>
      </c>
      <c r="B80" s="26">
        <v>0</v>
      </c>
      <c r="C80" s="67">
        <f t="shared" ref="C80:C81" si="6">+B80/$B$75*100</f>
        <v>0</v>
      </c>
      <c r="D80" s="24"/>
      <c r="E80" s="24"/>
      <c r="F80" s="24"/>
    </row>
    <row r="81" spans="1:6" x14ac:dyDescent="0.3">
      <c r="A81" s="27" t="s">
        <v>171</v>
      </c>
      <c r="B81" s="26">
        <v>0</v>
      </c>
      <c r="C81" s="67">
        <f t="shared" si="6"/>
        <v>0</v>
      </c>
      <c r="D81" s="77"/>
      <c r="E81" s="77"/>
      <c r="F81" s="77"/>
    </row>
    <row r="82" spans="1:6" x14ac:dyDescent="0.3">
      <c r="A82" s="189" t="s">
        <v>237</v>
      </c>
      <c r="B82" s="189"/>
      <c r="C82" s="189"/>
      <c r="D82" s="189"/>
      <c r="E82" s="189"/>
      <c r="F82" s="189"/>
    </row>
    <row r="83" spans="1:6" ht="50.1" customHeight="1" x14ac:dyDescent="0.3">
      <c r="A83" s="208" t="s">
        <v>172</v>
      </c>
      <c r="B83" s="208"/>
      <c r="C83" s="208"/>
      <c r="D83" s="208"/>
      <c r="E83" s="208"/>
      <c r="F83" s="208"/>
    </row>
    <row r="84" spans="1:6" ht="10.050000000000001" customHeight="1" x14ac:dyDescent="0.3">
      <c r="A84" s="25"/>
      <c r="B84" s="49"/>
      <c r="C84" s="24"/>
    </row>
    <row r="85" spans="1:6" x14ac:dyDescent="0.3">
      <c r="A85" s="204" t="s">
        <v>73</v>
      </c>
      <c r="B85" s="204"/>
      <c r="C85" s="204"/>
      <c r="D85" s="204"/>
      <c r="E85" s="204"/>
      <c r="F85" s="204"/>
    </row>
    <row r="86" spans="1:6" x14ac:dyDescent="0.3">
      <c r="A86" s="204" t="s">
        <v>74</v>
      </c>
      <c r="B86" s="204"/>
      <c r="C86" s="204"/>
      <c r="D86" s="204"/>
      <c r="E86" s="204"/>
      <c r="F86" s="204"/>
    </row>
    <row r="87" spans="1:6" x14ac:dyDescent="0.3">
      <c r="A87" s="204" t="s">
        <v>52</v>
      </c>
      <c r="B87" s="204"/>
      <c r="C87" s="204"/>
      <c r="D87" s="204"/>
      <c r="E87" s="204"/>
      <c r="F87" s="204"/>
    </row>
    <row r="88" spans="1:6" ht="10.050000000000001" customHeight="1" x14ac:dyDescent="0.3"/>
    <row r="89" spans="1:6" ht="31.2" x14ac:dyDescent="0.3">
      <c r="A89" s="69" t="s">
        <v>55</v>
      </c>
      <c r="B89" s="69" t="s">
        <v>56</v>
      </c>
      <c r="C89" s="69" t="s">
        <v>5</v>
      </c>
      <c r="D89" s="69" t="s">
        <v>6</v>
      </c>
      <c r="E89" s="69" t="s">
        <v>7</v>
      </c>
      <c r="F89" s="69" t="s">
        <v>8</v>
      </c>
    </row>
    <row r="90" spans="1:6" x14ac:dyDescent="0.3">
      <c r="A90" s="128" t="s">
        <v>16</v>
      </c>
      <c r="B90" s="50"/>
      <c r="C90" s="12">
        <f>+C92+C96</f>
        <v>66666666.659999996</v>
      </c>
      <c r="D90" s="12">
        <f t="shared" ref="D90:E90" si="7">+D92+D96</f>
        <v>0</v>
      </c>
      <c r="E90" s="12">
        <f t="shared" si="7"/>
        <v>33333333.32</v>
      </c>
      <c r="F90" s="36">
        <f>+F92+F96</f>
        <v>99999999.979999989</v>
      </c>
    </row>
    <row r="91" spans="1:6" ht="10.050000000000001" customHeight="1" x14ac:dyDescent="0.3">
      <c r="A91" s="13"/>
      <c r="B91" s="51"/>
      <c r="C91" s="14"/>
      <c r="D91" s="14"/>
      <c r="E91" s="14"/>
      <c r="F91" s="52"/>
    </row>
    <row r="92" spans="1:6" x14ac:dyDescent="0.3">
      <c r="A92" s="205" t="s">
        <v>75</v>
      </c>
      <c r="B92" s="205"/>
      <c r="C92" s="53">
        <f>+SUM(C93:C94)</f>
        <v>66666666.659999996</v>
      </c>
      <c r="D92" s="53">
        <f>+SUM(D93:D94)</f>
        <v>0</v>
      </c>
      <c r="E92" s="53">
        <f>+SUM(E93:E94)</f>
        <v>33333333.32</v>
      </c>
      <c r="F92" s="54">
        <f>+SUM(F93:F94)</f>
        <v>99999999.979999989</v>
      </c>
    </row>
    <row r="93" spans="1:6" ht="45" x14ac:dyDescent="0.3">
      <c r="A93" s="55" t="s">
        <v>246</v>
      </c>
      <c r="B93" s="133" t="s">
        <v>247</v>
      </c>
      <c r="C93" s="15">
        <v>66666666.659999996</v>
      </c>
      <c r="D93" s="15"/>
      <c r="E93" s="15">
        <f>16666666.66*2</f>
        <v>33333333.32</v>
      </c>
      <c r="F93" s="56">
        <f>+C93+D93+E93</f>
        <v>99999999.979999989</v>
      </c>
    </row>
    <row r="94" spans="1:6" x14ac:dyDescent="0.3">
      <c r="A94" s="55" t="s">
        <v>59</v>
      </c>
      <c r="B94" s="51" t="s">
        <v>201</v>
      </c>
      <c r="C94" s="15">
        <v>0</v>
      </c>
      <c r="D94" s="15">
        <v>0</v>
      </c>
      <c r="E94" s="15">
        <v>0</v>
      </c>
      <c r="F94" s="56">
        <f t="shared" ref="F94" si="8">+C94+D94+E94</f>
        <v>0</v>
      </c>
    </row>
    <row r="95" spans="1:6" x14ac:dyDescent="0.3">
      <c r="A95" s="101"/>
      <c r="B95" s="51"/>
      <c r="C95" s="15"/>
      <c r="D95" s="15"/>
      <c r="E95" s="15"/>
      <c r="F95" s="56"/>
    </row>
    <row r="96" spans="1:6" x14ac:dyDescent="0.3">
      <c r="A96" s="205" t="s">
        <v>243</v>
      </c>
      <c r="B96" s="205"/>
      <c r="C96" s="53">
        <f>+SUM(C97:C98)</f>
        <v>0</v>
      </c>
      <c r="D96" s="53">
        <f>+SUM(D97:D98)</f>
        <v>0</v>
      </c>
      <c r="E96" s="53">
        <f>+SUM(E97:E98)</f>
        <v>0</v>
      </c>
      <c r="F96" s="54">
        <f>+SUM(F97:F98)</f>
        <v>0</v>
      </c>
    </row>
    <row r="97" spans="1:6" x14ac:dyDescent="0.3">
      <c r="A97" s="55" t="s">
        <v>59</v>
      </c>
      <c r="B97" s="51" t="s">
        <v>201</v>
      </c>
      <c r="C97" s="57">
        <v>0</v>
      </c>
      <c r="D97" s="57">
        <v>0</v>
      </c>
      <c r="E97" s="57">
        <v>0</v>
      </c>
      <c r="F97" s="57">
        <f t="shared" ref="F97:F98" si="9">+C97+D97+E97</f>
        <v>0</v>
      </c>
    </row>
    <row r="98" spans="1:6" x14ac:dyDescent="0.3">
      <c r="A98" s="55" t="s">
        <v>59</v>
      </c>
      <c r="B98" s="51" t="s">
        <v>201</v>
      </c>
      <c r="C98" s="57">
        <v>0</v>
      </c>
      <c r="D98" s="57">
        <v>0</v>
      </c>
      <c r="E98" s="57">
        <v>0</v>
      </c>
      <c r="F98" s="58">
        <f t="shared" si="9"/>
        <v>0</v>
      </c>
    </row>
    <row r="99" spans="1:6" x14ac:dyDescent="0.3">
      <c r="A99" s="189" t="s">
        <v>237</v>
      </c>
      <c r="B99" s="189"/>
      <c r="C99" s="189"/>
      <c r="D99" s="189"/>
      <c r="E99" s="189"/>
      <c r="F99" s="189"/>
    </row>
    <row r="100" spans="1:6" ht="41.55" customHeight="1" x14ac:dyDescent="0.3">
      <c r="A100" s="208" t="s">
        <v>152</v>
      </c>
      <c r="B100" s="208"/>
      <c r="C100" s="208"/>
      <c r="D100" s="208"/>
      <c r="E100" s="208"/>
      <c r="F100" s="208"/>
    </row>
    <row r="101" spans="1:6" ht="10.050000000000001" customHeight="1" x14ac:dyDescent="0.3">
      <c r="A101" s="25"/>
      <c r="B101" s="49"/>
      <c r="C101" s="24"/>
    </row>
    <row r="102" spans="1:6" x14ac:dyDescent="0.3">
      <c r="A102" s="204" t="s">
        <v>77</v>
      </c>
      <c r="B102" s="204"/>
      <c r="C102" s="204"/>
      <c r="D102" s="204"/>
      <c r="E102" s="204"/>
      <c r="F102" s="204"/>
    </row>
    <row r="103" spans="1:6" ht="32.25" customHeight="1" x14ac:dyDescent="0.3">
      <c r="A103" s="210" t="s">
        <v>54</v>
      </c>
      <c r="B103" s="210"/>
      <c r="C103" s="210"/>
      <c r="D103" s="210"/>
      <c r="E103" s="210"/>
      <c r="F103" s="210"/>
    </row>
    <row r="104" spans="1:6" x14ac:dyDescent="0.3">
      <c r="A104" s="204" t="s">
        <v>52</v>
      </c>
      <c r="B104" s="204"/>
      <c r="C104" s="204"/>
      <c r="D104" s="204"/>
      <c r="E104" s="204"/>
      <c r="F104" s="204"/>
    </row>
    <row r="105" spans="1:6" ht="10.050000000000001" customHeight="1" x14ac:dyDescent="0.3">
      <c r="A105" s="90"/>
      <c r="B105" s="91"/>
      <c r="C105" s="91"/>
      <c r="D105" s="91"/>
      <c r="E105" s="91"/>
      <c r="F105" s="92"/>
    </row>
    <row r="106" spans="1:6" ht="31.2" x14ac:dyDescent="0.3">
      <c r="A106" s="69" t="s">
        <v>55</v>
      </c>
      <c r="B106" s="69" t="s">
        <v>56</v>
      </c>
      <c r="C106" s="69" t="s">
        <v>5</v>
      </c>
      <c r="D106" s="69" t="s">
        <v>6</v>
      </c>
      <c r="E106" s="69" t="s">
        <v>7</v>
      </c>
      <c r="F106" s="69" t="s">
        <v>8</v>
      </c>
    </row>
    <row r="107" spans="1:6" x14ac:dyDescent="0.3">
      <c r="A107" s="128" t="s">
        <v>16</v>
      </c>
      <c r="B107" s="50"/>
      <c r="C107" s="36">
        <f>+C109+C116+C123</f>
        <v>1333880.25</v>
      </c>
      <c r="D107" s="36">
        <f t="shared" ref="D107:F107" si="10">+D109+D116+D123</f>
        <v>0</v>
      </c>
      <c r="E107" s="36">
        <f t="shared" si="10"/>
        <v>0</v>
      </c>
      <c r="F107" s="36">
        <f t="shared" si="10"/>
        <v>1333880.25</v>
      </c>
    </row>
    <row r="108" spans="1:6" ht="10.050000000000001" customHeight="1" x14ac:dyDescent="0.3">
      <c r="A108" s="13"/>
      <c r="B108" s="51"/>
      <c r="C108" s="14"/>
      <c r="D108" s="14"/>
      <c r="E108" s="14"/>
      <c r="F108" s="52"/>
    </row>
    <row r="109" spans="1:6" ht="15" customHeight="1" x14ac:dyDescent="0.3">
      <c r="A109" s="205" t="s">
        <v>58</v>
      </c>
      <c r="B109" s="205"/>
      <c r="C109" s="54">
        <f>+SUM(C110:C114)</f>
        <v>1333880.25</v>
      </c>
      <c r="D109" s="54">
        <f t="shared" ref="D109:E109" si="11">+SUM(D110:D114)</f>
        <v>0</v>
      </c>
      <c r="E109" s="54">
        <f t="shared" si="11"/>
        <v>0</v>
      </c>
      <c r="F109" s="54">
        <f>+SUM(F110:F114)</f>
        <v>1333880.25</v>
      </c>
    </row>
    <row r="110" spans="1:6" ht="30" x14ac:dyDescent="0.3">
      <c r="A110" s="158" t="s">
        <v>252</v>
      </c>
      <c r="B110" s="133" t="s">
        <v>251</v>
      </c>
      <c r="C110" s="15">
        <f>+C29</f>
        <v>1333880.25</v>
      </c>
      <c r="D110" s="15">
        <f>+D29</f>
        <v>0</v>
      </c>
      <c r="E110" s="15">
        <f>+E29</f>
        <v>0</v>
      </c>
      <c r="F110" s="56">
        <f>+C110+D110+E110</f>
        <v>1333880.25</v>
      </c>
    </row>
    <row r="111" spans="1:6" x14ac:dyDescent="0.3">
      <c r="A111" s="55" t="s">
        <v>59</v>
      </c>
      <c r="B111" s="51" t="s">
        <v>201</v>
      </c>
      <c r="C111" s="15">
        <v>0</v>
      </c>
      <c r="D111" s="59">
        <v>0</v>
      </c>
      <c r="E111" s="59">
        <v>0</v>
      </c>
      <c r="F111" s="56">
        <f t="shared" ref="F111:F114" si="12">+C111+D111+E111</f>
        <v>0</v>
      </c>
    </row>
    <row r="112" spans="1:6" x14ac:dyDescent="0.3">
      <c r="A112" s="55" t="s">
        <v>59</v>
      </c>
      <c r="B112" s="51" t="s">
        <v>201</v>
      </c>
      <c r="C112" s="15">
        <v>0</v>
      </c>
      <c r="D112" s="15">
        <v>0</v>
      </c>
      <c r="E112" s="15">
        <v>0</v>
      </c>
      <c r="F112" s="56">
        <f t="shared" si="12"/>
        <v>0</v>
      </c>
    </row>
    <row r="113" spans="1:6" x14ac:dyDescent="0.3">
      <c r="A113" s="55" t="s">
        <v>59</v>
      </c>
      <c r="B113" s="51" t="s">
        <v>201</v>
      </c>
      <c r="C113" s="15">
        <v>0</v>
      </c>
      <c r="D113" s="15">
        <v>0</v>
      </c>
      <c r="E113" s="15">
        <v>0</v>
      </c>
      <c r="F113" s="56">
        <f t="shared" si="12"/>
        <v>0</v>
      </c>
    </row>
    <row r="114" spans="1:6" x14ac:dyDescent="0.3">
      <c r="A114" s="55" t="s">
        <v>59</v>
      </c>
      <c r="B114" s="51" t="s">
        <v>201</v>
      </c>
      <c r="C114" s="15">
        <v>0</v>
      </c>
      <c r="D114" s="15">
        <v>0</v>
      </c>
      <c r="E114" s="15">
        <v>0</v>
      </c>
      <c r="F114" s="56">
        <f t="shared" si="12"/>
        <v>0</v>
      </c>
    </row>
    <row r="115" spans="1:6" x14ac:dyDescent="0.3">
      <c r="A115" s="101"/>
      <c r="B115" s="51"/>
      <c r="C115" s="15"/>
      <c r="D115" s="15"/>
      <c r="E115" s="15"/>
      <c r="F115" s="56"/>
    </row>
    <row r="116" spans="1:6" ht="15" customHeight="1" x14ac:dyDescent="0.3">
      <c r="A116" s="205" t="s">
        <v>242</v>
      </c>
      <c r="B116" s="205"/>
      <c r="C116" s="54">
        <f>+SUM(C117:C121)</f>
        <v>0</v>
      </c>
      <c r="D116" s="54">
        <f t="shared" ref="D116:F116" si="13">+SUM(D117:D121)</f>
        <v>0</v>
      </c>
      <c r="E116" s="54">
        <f t="shared" si="13"/>
        <v>0</v>
      </c>
      <c r="F116" s="54">
        <f t="shared" si="13"/>
        <v>0</v>
      </c>
    </row>
    <row r="117" spans="1:6" x14ac:dyDescent="0.3">
      <c r="A117" s="55" t="s">
        <v>59</v>
      </c>
      <c r="B117" s="51" t="s">
        <v>201</v>
      </c>
      <c r="C117" s="57">
        <v>0</v>
      </c>
      <c r="D117" s="57">
        <v>0</v>
      </c>
      <c r="E117" s="57">
        <v>0</v>
      </c>
      <c r="F117" s="41">
        <f>+C117+D117+E117</f>
        <v>0</v>
      </c>
    </row>
    <row r="118" spans="1:6" x14ac:dyDescent="0.3">
      <c r="A118" s="55" t="s">
        <v>59</v>
      </c>
      <c r="B118" s="51" t="s">
        <v>201</v>
      </c>
      <c r="C118" s="57">
        <v>0</v>
      </c>
      <c r="D118" s="57">
        <v>0</v>
      </c>
      <c r="E118" s="57">
        <v>0</v>
      </c>
      <c r="F118" s="41">
        <f t="shared" ref="F118:F121" si="14">+C118+D118+E118</f>
        <v>0</v>
      </c>
    </row>
    <row r="119" spans="1:6" x14ac:dyDescent="0.3">
      <c r="A119" s="55" t="s">
        <v>59</v>
      </c>
      <c r="B119" s="51" t="s">
        <v>201</v>
      </c>
      <c r="C119" s="57">
        <v>0</v>
      </c>
      <c r="D119" s="57">
        <v>0</v>
      </c>
      <c r="E119" s="57">
        <v>0</v>
      </c>
      <c r="F119" s="41">
        <f t="shared" si="14"/>
        <v>0</v>
      </c>
    </row>
    <row r="120" spans="1:6" x14ac:dyDescent="0.3">
      <c r="A120" s="55" t="s">
        <v>59</v>
      </c>
      <c r="B120" s="51" t="s">
        <v>201</v>
      </c>
      <c r="C120" s="57">
        <v>0</v>
      </c>
      <c r="D120" s="57">
        <v>0</v>
      </c>
      <c r="E120" s="57">
        <v>0</v>
      </c>
      <c r="F120" s="41">
        <f t="shared" si="14"/>
        <v>0</v>
      </c>
    </row>
    <row r="121" spans="1:6" x14ac:dyDescent="0.3">
      <c r="A121" s="55" t="s">
        <v>59</v>
      </c>
      <c r="B121" s="51" t="s">
        <v>201</v>
      </c>
      <c r="C121" s="57">
        <v>0</v>
      </c>
      <c r="D121" s="57">
        <v>0</v>
      </c>
      <c r="E121" s="57">
        <v>0</v>
      </c>
      <c r="F121" s="41">
        <f t="shared" si="14"/>
        <v>0</v>
      </c>
    </row>
    <row r="122" spans="1:6" x14ac:dyDescent="0.3">
      <c r="C122" s="41"/>
      <c r="D122" s="41"/>
      <c r="E122" s="41"/>
      <c r="F122" s="41"/>
    </row>
    <row r="123" spans="1:6" x14ac:dyDescent="0.3">
      <c r="A123" s="205" t="s">
        <v>61</v>
      </c>
      <c r="B123" s="205"/>
      <c r="C123" s="54">
        <f>+SUM(C124:C125)</f>
        <v>0</v>
      </c>
      <c r="D123" s="54">
        <f t="shared" ref="D123:F123" si="15">+SUM(D124:D125)</f>
        <v>0</v>
      </c>
      <c r="E123" s="54">
        <f t="shared" si="15"/>
        <v>0</v>
      </c>
      <c r="F123" s="54">
        <f t="shared" si="15"/>
        <v>0</v>
      </c>
    </row>
    <row r="124" spans="1:6" x14ac:dyDescent="0.3">
      <c r="A124" s="76" t="s">
        <v>59</v>
      </c>
      <c r="B124" s="51" t="s">
        <v>201</v>
      </c>
      <c r="C124" s="57">
        <v>0</v>
      </c>
      <c r="D124" s="57">
        <v>0</v>
      </c>
      <c r="E124" s="57">
        <v>0</v>
      </c>
      <c r="F124" s="41">
        <f>+C124+D124+E124</f>
        <v>0</v>
      </c>
    </row>
    <row r="125" spans="1:6" x14ac:dyDescent="0.3">
      <c r="A125" s="48" t="s">
        <v>59</v>
      </c>
      <c r="B125" s="51" t="s">
        <v>201</v>
      </c>
      <c r="C125" s="60">
        <v>0</v>
      </c>
      <c r="D125" s="60">
        <v>0</v>
      </c>
      <c r="E125" s="60">
        <v>0</v>
      </c>
      <c r="F125" s="61">
        <f>+C125+D125+E125</f>
        <v>0</v>
      </c>
    </row>
    <row r="126" spans="1:6" ht="15" customHeight="1" x14ac:dyDescent="0.3">
      <c r="A126" s="207" t="s">
        <v>62</v>
      </c>
      <c r="B126" s="207"/>
      <c r="C126" s="207"/>
      <c r="D126" s="207"/>
      <c r="E126" s="207"/>
      <c r="F126" s="207"/>
    </row>
    <row r="127" spans="1:6" ht="15" customHeight="1" x14ac:dyDescent="0.3">
      <c r="A127" s="189" t="s">
        <v>237</v>
      </c>
      <c r="B127" s="189"/>
      <c r="C127" s="189"/>
      <c r="D127" s="189"/>
      <c r="E127" s="189"/>
      <c r="F127" s="189"/>
    </row>
    <row r="128" spans="1:6" ht="50.1" customHeight="1" x14ac:dyDescent="0.3">
      <c r="A128" s="208" t="s">
        <v>153</v>
      </c>
      <c r="B128" s="208"/>
      <c r="C128" s="208"/>
      <c r="D128" s="208"/>
      <c r="E128" s="208"/>
      <c r="F128" s="208"/>
    </row>
    <row r="129" spans="1:6" ht="15" customHeight="1" x14ac:dyDescent="0.3">
      <c r="A129" s="55"/>
      <c r="B129" s="51"/>
    </row>
    <row r="130" spans="1:6" x14ac:dyDescent="0.3">
      <c r="A130" s="204" t="s">
        <v>79</v>
      </c>
      <c r="B130" s="204"/>
      <c r="C130" s="204"/>
      <c r="D130" s="204"/>
      <c r="E130" s="204"/>
      <c r="F130" s="204"/>
    </row>
    <row r="131" spans="1:6" x14ac:dyDescent="0.3">
      <c r="A131" s="204" t="s">
        <v>80</v>
      </c>
      <c r="B131" s="204"/>
      <c r="C131" s="204"/>
      <c r="D131" s="204"/>
      <c r="E131" s="204"/>
      <c r="F131" s="204"/>
    </row>
    <row r="132" spans="1:6" x14ac:dyDescent="0.3">
      <c r="A132" s="204" t="s">
        <v>52</v>
      </c>
      <c r="B132" s="204"/>
      <c r="C132" s="204"/>
      <c r="D132" s="204"/>
      <c r="E132" s="204"/>
      <c r="F132" s="204"/>
    </row>
    <row r="133" spans="1:6" ht="15" customHeight="1" x14ac:dyDescent="0.3">
      <c r="A133" s="90"/>
      <c r="B133" s="91"/>
      <c r="C133" s="91"/>
      <c r="D133" s="91"/>
      <c r="E133" s="91"/>
      <c r="F133" s="92"/>
    </row>
    <row r="134" spans="1:6" x14ac:dyDescent="0.3">
      <c r="A134" s="69" t="s">
        <v>78</v>
      </c>
      <c r="B134" s="69" t="s">
        <v>5</v>
      </c>
      <c r="C134" s="69" t="s">
        <v>6</v>
      </c>
      <c r="D134" s="69" t="s">
        <v>7</v>
      </c>
      <c r="E134" s="69" t="s">
        <v>8</v>
      </c>
      <c r="F134" s="23"/>
    </row>
    <row r="135" spans="1:6" x14ac:dyDescent="0.3">
      <c r="A135" s="109" t="s">
        <v>82</v>
      </c>
      <c r="B135" s="62">
        <f>+B136+B137</f>
        <v>0</v>
      </c>
      <c r="C135" s="62">
        <f t="shared" ref="C135:D135" si="16">+B145</f>
        <v>65332786.409999996</v>
      </c>
      <c r="D135" s="62">
        <f t="shared" si="16"/>
        <v>65332786.409999996</v>
      </c>
      <c r="E135" s="62">
        <f>+B135</f>
        <v>0</v>
      </c>
      <c r="F135" s="92"/>
    </row>
    <row r="136" spans="1:6" x14ac:dyDescent="0.3">
      <c r="A136" s="110" t="s">
        <v>83</v>
      </c>
      <c r="B136" s="26">
        <f>+'1T'!E148</f>
        <v>0</v>
      </c>
      <c r="C136" s="26">
        <f>+B146</f>
        <v>0</v>
      </c>
      <c r="D136" s="26">
        <f>+C146</f>
        <v>0</v>
      </c>
      <c r="E136" s="66">
        <f>+B136</f>
        <v>0</v>
      </c>
      <c r="F136" s="141" t="s">
        <v>93</v>
      </c>
    </row>
    <row r="137" spans="1:6" x14ac:dyDescent="0.3">
      <c r="A137" s="110" t="s">
        <v>81</v>
      </c>
      <c r="B137" s="26">
        <f>+'1T'!E149</f>
        <v>0</v>
      </c>
      <c r="C137" s="26">
        <f>+B147</f>
        <v>65332786.409999996</v>
      </c>
      <c r="D137" s="26">
        <f>+C147</f>
        <v>65332786.409999996</v>
      </c>
      <c r="E137" s="66">
        <f>+B137</f>
        <v>0</v>
      </c>
      <c r="F137" s="141" t="s">
        <v>93</v>
      </c>
    </row>
    <row r="138" spans="1:6" x14ac:dyDescent="0.3">
      <c r="A138" s="109" t="s">
        <v>85</v>
      </c>
      <c r="B138" s="62">
        <f>+C92</f>
        <v>66666666.659999996</v>
      </c>
      <c r="C138" s="62">
        <f>+D92</f>
        <v>0</v>
      </c>
      <c r="D138" s="62">
        <f>+E92</f>
        <v>33333333.32</v>
      </c>
      <c r="E138" s="62">
        <f>+B138+C138+D138</f>
        <v>99999999.979999989</v>
      </c>
      <c r="F138" s="142"/>
    </row>
    <row r="139" spans="1:6" x14ac:dyDescent="0.3">
      <c r="A139" s="109" t="s">
        <v>147</v>
      </c>
      <c r="B139" s="62">
        <f>+B140+B141</f>
        <v>66666666.659999996</v>
      </c>
      <c r="C139" s="62">
        <f t="shared" ref="C139:D139" si="17">+C140+C141</f>
        <v>65332786.409999996</v>
      </c>
      <c r="D139" s="62">
        <f t="shared" si="17"/>
        <v>98666119.729999989</v>
      </c>
      <c r="E139" s="62">
        <f>+E140+E141</f>
        <v>99999999.979999989</v>
      </c>
      <c r="F139" s="142"/>
    </row>
    <row r="140" spans="1:6" x14ac:dyDescent="0.3">
      <c r="A140" s="110" t="s">
        <v>83</v>
      </c>
      <c r="B140" s="26">
        <f>+B136</f>
        <v>0</v>
      </c>
      <c r="C140" s="26">
        <f>+C136</f>
        <v>0</v>
      </c>
      <c r="D140" s="26">
        <f>+D136</f>
        <v>0</v>
      </c>
      <c r="E140" s="66">
        <f>+E136</f>
        <v>0</v>
      </c>
      <c r="F140" s="141" t="s">
        <v>93</v>
      </c>
    </row>
    <row r="141" spans="1:6" x14ac:dyDescent="0.3">
      <c r="A141" s="110" t="s">
        <v>81</v>
      </c>
      <c r="B141" s="26">
        <f>+B138</f>
        <v>66666666.659999996</v>
      </c>
      <c r="C141" s="26">
        <f>+C138+C137</f>
        <v>65332786.409999996</v>
      </c>
      <c r="D141" s="26">
        <f>+D138+D137</f>
        <v>98666119.729999989</v>
      </c>
      <c r="E141" s="66">
        <f>+E138</f>
        <v>99999999.979999989</v>
      </c>
      <c r="F141" s="143"/>
    </row>
    <row r="142" spans="1:6" x14ac:dyDescent="0.3">
      <c r="A142" s="109" t="s">
        <v>84</v>
      </c>
      <c r="B142" s="62">
        <f>+B143+B144</f>
        <v>1333880.25</v>
      </c>
      <c r="C142" s="62">
        <f>+C143+C144</f>
        <v>0</v>
      </c>
      <c r="D142" s="62">
        <f>+D126</f>
        <v>0</v>
      </c>
      <c r="E142" s="62">
        <f>+B142+C142+D142</f>
        <v>1333880.25</v>
      </c>
      <c r="F142" s="142"/>
    </row>
    <row r="143" spans="1:6" x14ac:dyDescent="0.3">
      <c r="A143" s="110" t="s">
        <v>83</v>
      </c>
      <c r="B143" s="83">
        <f>+C116</f>
        <v>0</v>
      </c>
      <c r="C143" s="83">
        <f>+D116</f>
        <v>0</v>
      </c>
      <c r="D143" s="83">
        <f>+E116</f>
        <v>0</v>
      </c>
      <c r="E143" s="49">
        <f>+B143+C143+D143</f>
        <v>0</v>
      </c>
      <c r="F143" s="141" t="s">
        <v>93</v>
      </c>
    </row>
    <row r="144" spans="1:6" x14ac:dyDescent="0.3">
      <c r="A144" s="110" t="s">
        <v>81</v>
      </c>
      <c r="B144" s="83">
        <f>+C109</f>
        <v>1333880.25</v>
      </c>
      <c r="C144" s="83">
        <f>+D109</f>
        <v>0</v>
      </c>
      <c r="D144" s="83">
        <f>+E109</f>
        <v>0</v>
      </c>
      <c r="E144" s="49">
        <f>+B144+C144+D144</f>
        <v>1333880.25</v>
      </c>
      <c r="F144" s="142"/>
    </row>
    <row r="145" spans="1:6" x14ac:dyDescent="0.3">
      <c r="A145" s="109" t="s">
        <v>148</v>
      </c>
      <c r="B145" s="62">
        <f>+B139-B142</f>
        <v>65332786.409999996</v>
      </c>
      <c r="C145" s="62">
        <f t="shared" ref="C145:D145" si="18">+C139-C142</f>
        <v>65332786.409999996</v>
      </c>
      <c r="D145" s="62">
        <f t="shared" si="18"/>
        <v>98666119.729999989</v>
      </c>
      <c r="E145" s="62">
        <f>+E139-E142</f>
        <v>98666119.729999989</v>
      </c>
      <c r="F145" s="142"/>
    </row>
    <row r="146" spans="1:6" x14ac:dyDescent="0.3">
      <c r="A146" s="110" t="s">
        <v>83</v>
      </c>
      <c r="B146" s="83">
        <f>+B140-B143</f>
        <v>0</v>
      </c>
      <c r="C146" s="83">
        <f>+C140-C143</f>
        <v>0</v>
      </c>
      <c r="D146" s="83">
        <f>+D140-D143</f>
        <v>0</v>
      </c>
      <c r="E146" s="49">
        <f>+E140-E143</f>
        <v>0</v>
      </c>
      <c r="F146" s="141" t="s">
        <v>93</v>
      </c>
    </row>
    <row r="147" spans="1:6" x14ac:dyDescent="0.3">
      <c r="A147" s="111" t="s">
        <v>81</v>
      </c>
      <c r="B147" s="78">
        <f>+B141-B144</f>
        <v>65332786.409999996</v>
      </c>
      <c r="C147" s="78">
        <f>+C141-C144</f>
        <v>65332786.409999996</v>
      </c>
      <c r="D147" s="78">
        <f>+D141-D144</f>
        <v>98666119.729999989</v>
      </c>
      <c r="E147" s="63">
        <f>+E141-E144</f>
        <v>98666119.729999989</v>
      </c>
    </row>
    <row r="148" spans="1:6" x14ac:dyDescent="0.3">
      <c r="A148" s="189" t="s">
        <v>241</v>
      </c>
      <c r="B148" s="189"/>
      <c r="C148" s="189"/>
      <c r="D148" s="189"/>
      <c r="E148" s="189"/>
      <c r="F148" s="42"/>
    </row>
    <row r="149" spans="1:6" ht="50.1" customHeight="1" x14ac:dyDescent="0.3">
      <c r="A149" s="190" t="s">
        <v>92</v>
      </c>
      <c r="B149" s="191"/>
      <c r="C149" s="191"/>
      <c r="D149" s="191"/>
      <c r="E149" s="192"/>
      <c r="F149" s="64"/>
    </row>
    <row r="150" spans="1:6" x14ac:dyDescent="0.3">
      <c r="A150" s="132"/>
      <c r="B150" s="65"/>
      <c r="C150" s="65"/>
      <c r="D150" s="65"/>
      <c r="E150" s="65"/>
      <c r="F150" s="64"/>
    </row>
    <row r="151" spans="1:6" ht="31.2" x14ac:dyDescent="0.3">
      <c r="A151" s="80" t="s">
        <v>86</v>
      </c>
      <c r="B151" s="230" t="s">
        <v>191</v>
      </c>
      <c r="C151" s="231"/>
      <c r="D151" s="232" t="s">
        <v>49</v>
      </c>
      <c r="E151" s="196"/>
      <c r="F151" s="197"/>
    </row>
    <row r="152" spans="1:6" x14ac:dyDescent="0.3">
      <c r="A152" s="81" t="s">
        <v>47</v>
      </c>
      <c r="B152" s="193" t="s">
        <v>192</v>
      </c>
      <c r="C152" s="233"/>
      <c r="D152" s="199"/>
      <c r="E152" s="199"/>
      <c r="F152" s="200"/>
    </row>
    <row r="153" spans="1:6" ht="28.5" customHeight="1" x14ac:dyDescent="0.3">
      <c r="A153" s="82" t="s">
        <v>48</v>
      </c>
      <c r="B153" s="234" t="s">
        <v>269</v>
      </c>
      <c r="C153" s="235"/>
      <c r="D153" s="202"/>
      <c r="E153" s="202"/>
      <c r="F153" s="203"/>
    </row>
    <row r="158" spans="1:6" x14ac:dyDescent="0.3">
      <c r="A158" s="229" t="s">
        <v>202</v>
      </c>
      <c r="B158" s="229"/>
    </row>
    <row r="159" spans="1:6" x14ac:dyDescent="0.3">
      <c r="A159" s="229" t="s">
        <v>266</v>
      </c>
      <c r="B159" s="229"/>
    </row>
    <row r="160" spans="1:6" x14ac:dyDescent="0.3">
      <c r="A160" s="229" t="s">
        <v>204</v>
      </c>
      <c r="B160" s="229"/>
    </row>
    <row r="161" spans="1:2" x14ac:dyDescent="0.3">
      <c r="A161" s="144"/>
      <c r="B161" s="144"/>
    </row>
    <row r="162" spans="1:2" x14ac:dyDescent="0.3">
      <c r="A162" s="145" t="s">
        <v>205</v>
      </c>
      <c r="B162" s="145" t="s">
        <v>206</v>
      </c>
    </row>
    <row r="163" spans="1:2" x14ac:dyDescent="0.3">
      <c r="A163" s="146" t="s">
        <v>5</v>
      </c>
      <c r="B163" s="147">
        <v>134475000</v>
      </c>
    </row>
    <row r="164" spans="1:2" x14ac:dyDescent="0.3">
      <c r="A164" s="146" t="s">
        <v>6</v>
      </c>
      <c r="B164" s="147">
        <v>194971000</v>
      </c>
    </row>
    <row r="165" spans="1:2" x14ac:dyDescent="0.3">
      <c r="A165" s="146" t="s">
        <v>7</v>
      </c>
      <c r="B165" s="147">
        <v>167025333.31999999</v>
      </c>
    </row>
  </sheetData>
  <mergeCells count="76">
    <mergeCell ref="A9:F9"/>
    <mergeCell ref="A11:F11"/>
    <mergeCell ref="A12:F12"/>
    <mergeCell ref="A22:F22"/>
    <mergeCell ref="A23:F23"/>
    <mergeCell ref="A1:F2"/>
    <mergeCell ref="A3:F3"/>
    <mergeCell ref="C5:E5"/>
    <mergeCell ref="C6:E6"/>
    <mergeCell ref="C7:E7"/>
    <mergeCell ref="A36:E36"/>
    <mergeCell ref="A25:F25"/>
    <mergeCell ref="A26:F26"/>
    <mergeCell ref="A28:B28"/>
    <mergeCell ref="A29:B29"/>
    <mergeCell ref="A30:B30"/>
    <mergeCell ref="A31:B31"/>
    <mergeCell ref="A32:B32"/>
    <mergeCell ref="A33:B33"/>
    <mergeCell ref="A34:B34"/>
    <mergeCell ref="A35:B35"/>
    <mergeCell ref="A37:F37"/>
    <mergeCell ref="A39:F39"/>
    <mergeCell ref="A42:B42"/>
    <mergeCell ref="A43:B43"/>
    <mergeCell ref="A44:B44"/>
    <mergeCell ref="A40:F40"/>
    <mergeCell ref="A45:B45"/>
    <mergeCell ref="A46:B46"/>
    <mergeCell ref="A47:F47"/>
    <mergeCell ref="A48:F48"/>
    <mergeCell ref="A54:F54"/>
    <mergeCell ref="A55:F55"/>
    <mergeCell ref="A57:B57"/>
    <mergeCell ref="A58:B58"/>
    <mergeCell ref="A59:B59"/>
    <mergeCell ref="A60:F60"/>
    <mergeCell ref="A61:F61"/>
    <mergeCell ref="B63:C63"/>
    <mergeCell ref="D63:F65"/>
    <mergeCell ref="B64:C64"/>
    <mergeCell ref="B65:C65"/>
    <mergeCell ref="A68:F68"/>
    <mergeCell ref="A70:F70"/>
    <mergeCell ref="A71:F71"/>
    <mergeCell ref="A72:F72"/>
    <mergeCell ref="A82:F82"/>
    <mergeCell ref="A83:F83"/>
    <mergeCell ref="A85:F85"/>
    <mergeCell ref="A86:F86"/>
    <mergeCell ref="A87:F87"/>
    <mergeCell ref="A92:B92"/>
    <mergeCell ref="A123:B123"/>
    <mergeCell ref="A126:F126"/>
    <mergeCell ref="A96:B96"/>
    <mergeCell ref="A99:F99"/>
    <mergeCell ref="A100:F100"/>
    <mergeCell ref="A102:F102"/>
    <mergeCell ref="A103:F103"/>
    <mergeCell ref="A104:F104"/>
    <mergeCell ref="A109:B109"/>
    <mergeCell ref="A116:B116"/>
    <mergeCell ref="A158:B158"/>
    <mergeCell ref="A159:B159"/>
    <mergeCell ref="A160:B160"/>
    <mergeCell ref="A127:F127"/>
    <mergeCell ref="A128:F128"/>
    <mergeCell ref="A130:F130"/>
    <mergeCell ref="A131:F131"/>
    <mergeCell ref="A132:F132"/>
    <mergeCell ref="A148:E148"/>
    <mergeCell ref="A149:E149"/>
    <mergeCell ref="B151:C151"/>
    <mergeCell ref="D151:F153"/>
    <mergeCell ref="B152:C152"/>
    <mergeCell ref="B153:C153"/>
  </mergeCells>
  <phoneticPr fontId="9" type="noConversion"/>
  <printOptions horizontalCentered="1"/>
  <pageMargins left="0.70866141732283472" right="0.70866141732283472" top="0.94488188976377963" bottom="0.74803149606299213" header="0.19685039370078741" footer="0.31496062992125984"/>
  <pageSetup scale="62"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1" manualBreakCount="1">
    <brk id="66" max="16383" man="1"/>
  </rowBreaks>
  <ignoredErrors>
    <ignoredError sqref="C75:C81" evalError="1"/>
  </ignoredErrors>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97A55-DC55-415C-8418-19D0D5EBBED5}">
  <dimension ref="A1"/>
  <sheetViews>
    <sheetView workbookViewId="0">
      <selection activeCell="I52" sqref="I52"/>
    </sheetView>
  </sheetViews>
  <sheetFormatPr baseColWidth="10" defaultRowHeight="14.4" x14ac:dyDescent="0.3"/>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09"/>
  <sheetViews>
    <sheetView showGridLines="0" zoomScale="80" zoomScaleNormal="80" workbookViewId="0">
      <selection sqref="A1:E1"/>
    </sheetView>
  </sheetViews>
  <sheetFormatPr baseColWidth="10" defaultColWidth="11.44140625" defaultRowHeight="15.6" x14ac:dyDescent="0.3"/>
  <cols>
    <col min="1" max="1" width="56.5546875" style="37" customWidth="1"/>
    <col min="2" max="2" width="27.44140625" style="37" customWidth="1"/>
    <col min="3" max="6" width="20.77734375" style="37" customWidth="1"/>
    <col min="7" max="16384" width="11.44140625" style="37"/>
  </cols>
  <sheetData>
    <row r="1" spans="1:6" ht="42" customHeight="1" x14ac:dyDescent="0.3">
      <c r="A1" s="239" t="s">
        <v>38</v>
      </c>
      <c r="B1" s="239"/>
      <c r="C1" s="239"/>
      <c r="D1" s="239"/>
      <c r="E1" s="239"/>
      <c r="F1" s="106"/>
    </row>
    <row r="2" spans="1:6" ht="20.100000000000001" customHeight="1" x14ac:dyDescent="0.3">
      <c r="A2" s="240" t="s">
        <v>263</v>
      </c>
      <c r="B2" s="240"/>
      <c r="C2" s="240"/>
      <c r="D2" s="240"/>
      <c r="E2" s="240"/>
      <c r="F2" s="84"/>
    </row>
    <row r="3" spans="1:6" ht="15" customHeight="1" x14ac:dyDescent="0.3"/>
    <row r="4" spans="1:6" ht="35.549999999999997" customHeight="1" x14ac:dyDescent="0.3">
      <c r="A4" s="85"/>
      <c r="B4" s="73" t="s">
        <v>22</v>
      </c>
      <c r="C4" s="241" t="s">
        <v>182</v>
      </c>
      <c r="D4" s="237"/>
      <c r="F4" s="3"/>
    </row>
    <row r="5" spans="1:6" ht="28.05" customHeight="1" x14ac:dyDescent="0.3">
      <c r="A5" s="85"/>
      <c r="B5" s="74" t="s">
        <v>33</v>
      </c>
      <c r="C5" s="241" t="s">
        <v>183</v>
      </c>
      <c r="D5" s="237"/>
      <c r="F5" s="3"/>
    </row>
    <row r="6" spans="1:6" ht="18" customHeight="1" x14ac:dyDescent="0.3">
      <c r="A6" s="85"/>
      <c r="B6" s="75" t="s">
        <v>34</v>
      </c>
      <c r="C6" s="241" t="s">
        <v>184</v>
      </c>
      <c r="D6" s="237"/>
      <c r="F6" s="3"/>
    </row>
    <row r="7" spans="1:6" ht="15" customHeight="1" x14ac:dyDescent="0.3">
      <c r="A7" s="85"/>
      <c r="B7" s="3"/>
      <c r="C7" s="3"/>
      <c r="D7" s="3"/>
      <c r="E7" s="3"/>
      <c r="F7" s="3"/>
    </row>
    <row r="8" spans="1:6" ht="22.05" customHeight="1" x14ac:dyDescent="0.3">
      <c r="A8" s="209" t="s">
        <v>139</v>
      </c>
      <c r="B8" s="209"/>
      <c r="C8" s="209"/>
      <c r="D8" s="209"/>
      <c r="E8" s="209"/>
    </row>
    <row r="9" spans="1:6" ht="15" customHeight="1" x14ac:dyDescent="0.3"/>
    <row r="10" spans="1:6" x14ac:dyDescent="0.3">
      <c r="A10" s="218" t="s">
        <v>36</v>
      </c>
      <c r="B10" s="218"/>
      <c r="C10" s="218"/>
      <c r="D10" s="218"/>
      <c r="E10" s="218"/>
      <c r="F10" s="86"/>
    </row>
    <row r="11" spans="1:6" ht="15" customHeight="1" x14ac:dyDescent="0.3">
      <c r="A11" s="218" t="s">
        <v>19</v>
      </c>
      <c r="B11" s="218"/>
      <c r="C11" s="218"/>
      <c r="D11" s="218"/>
      <c r="E11" s="218"/>
      <c r="F11" s="86"/>
    </row>
    <row r="12" spans="1:6" ht="15" customHeight="1" x14ac:dyDescent="0.3">
      <c r="A12" s="38"/>
      <c r="B12" s="38"/>
      <c r="C12" s="38"/>
      <c r="D12" s="39"/>
      <c r="E12" s="39"/>
      <c r="F12" s="40"/>
    </row>
    <row r="13" spans="1:6" x14ac:dyDescent="0.3">
      <c r="A13" s="129" t="s">
        <v>17</v>
      </c>
      <c r="B13" s="7" t="s">
        <v>18</v>
      </c>
      <c r="C13" s="129" t="s">
        <v>95</v>
      </c>
      <c r="D13" s="7" t="s">
        <v>96</v>
      </c>
      <c r="E13" s="7" t="s">
        <v>138</v>
      </c>
    </row>
    <row r="14" spans="1:6" x14ac:dyDescent="0.3">
      <c r="A14" s="135" t="s">
        <v>178</v>
      </c>
      <c r="B14" s="134" t="s">
        <v>173</v>
      </c>
      <c r="C14" s="137">
        <f>+C18</f>
        <v>0</v>
      </c>
      <c r="D14" s="137">
        <f t="shared" ref="D14:E14" si="0">+D18</f>
        <v>1</v>
      </c>
      <c r="E14" s="137">
        <f t="shared" si="0"/>
        <v>1</v>
      </c>
    </row>
    <row r="15" spans="1:6" x14ac:dyDescent="0.3">
      <c r="A15" s="135" t="s">
        <v>179</v>
      </c>
      <c r="B15" s="134" t="s">
        <v>173</v>
      </c>
      <c r="C15" s="137">
        <f>+C20</f>
        <v>60</v>
      </c>
      <c r="D15" s="137">
        <f t="shared" ref="D15:E15" si="1">+D20</f>
        <v>119</v>
      </c>
      <c r="E15" s="137">
        <f t="shared" si="1"/>
        <v>179</v>
      </c>
    </row>
    <row r="16" spans="1:6" x14ac:dyDescent="0.3">
      <c r="A16" s="124"/>
      <c r="B16" s="115"/>
      <c r="C16" s="116"/>
      <c r="D16" s="116"/>
      <c r="E16" s="116"/>
    </row>
    <row r="17" spans="1:6" x14ac:dyDescent="0.3">
      <c r="A17" s="122" t="s">
        <v>174</v>
      </c>
      <c r="B17" s="120"/>
      <c r="C17" s="121"/>
      <c r="D17" s="121"/>
      <c r="E17" s="121"/>
    </row>
    <row r="18" spans="1:6" x14ac:dyDescent="0.3">
      <c r="A18" s="133" t="s">
        <v>175</v>
      </c>
      <c r="B18" s="115" t="s">
        <v>173</v>
      </c>
      <c r="C18" s="116">
        <f>+'1T'!F20</f>
        <v>0</v>
      </c>
      <c r="D18" s="116">
        <f>+'2T'!F19</f>
        <v>1</v>
      </c>
      <c r="E18" s="116">
        <f>+SUM(C18:D18)</f>
        <v>1</v>
      </c>
    </row>
    <row r="19" spans="1:6" x14ac:dyDescent="0.3">
      <c r="A19" s="122" t="s">
        <v>176</v>
      </c>
      <c r="B19" s="120"/>
      <c r="C19" s="121"/>
      <c r="D19" s="121"/>
      <c r="E19" s="121"/>
    </row>
    <row r="20" spans="1:6" x14ac:dyDescent="0.3">
      <c r="A20" s="133" t="s">
        <v>177</v>
      </c>
      <c r="B20" s="115" t="s">
        <v>173</v>
      </c>
      <c r="C20" s="116">
        <f>+'1T'!F22</f>
        <v>60</v>
      </c>
      <c r="D20" s="116">
        <f>+'2T'!F21</f>
        <v>119</v>
      </c>
      <c r="E20" s="116">
        <f>+SUM(C20:D20)</f>
        <v>179</v>
      </c>
    </row>
    <row r="21" spans="1:6" ht="15" customHeight="1" x14ac:dyDescent="0.3">
      <c r="A21" s="219" t="s">
        <v>43</v>
      </c>
      <c r="B21" s="219"/>
      <c r="C21" s="219"/>
      <c r="D21" s="219"/>
      <c r="E21" s="219"/>
    </row>
    <row r="22" spans="1:6" ht="60" customHeight="1" x14ac:dyDescent="0.3">
      <c r="A22" s="208" t="s">
        <v>163</v>
      </c>
      <c r="B22" s="208"/>
      <c r="C22" s="208"/>
      <c r="D22" s="208"/>
      <c r="E22" s="208"/>
    </row>
    <row r="23" spans="1:6" ht="15" customHeight="1" x14ac:dyDescent="0.3">
      <c r="A23" s="38"/>
      <c r="B23" s="38"/>
      <c r="C23" s="38"/>
      <c r="D23" s="39"/>
      <c r="E23" s="39"/>
      <c r="F23" s="40"/>
    </row>
    <row r="24" spans="1:6" x14ac:dyDescent="0.3">
      <c r="A24" s="218" t="s">
        <v>37</v>
      </c>
      <c r="B24" s="218"/>
      <c r="C24" s="218"/>
      <c r="D24" s="218"/>
      <c r="E24" s="86"/>
      <c r="F24" s="127"/>
    </row>
    <row r="25" spans="1:6" ht="15" customHeight="1" x14ac:dyDescent="0.3">
      <c r="A25" s="218" t="s">
        <v>20</v>
      </c>
      <c r="B25" s="218"/>
      <c r="C25" s="218"/>
      <c r="D25" s="218"/>
      <c r="E25" s="86"/>
      <c r="F25" s="127"/>
    </row>
    <row r="26" spans="1:6" ht="15" customHeight="1" x14ac:dyDescent="0.3">
      <c r="A26" s="38"/>
      <c r="B26" s="38"/>
      <c r="C26" s="39"/>
      <c r="D26" s="39"/>
      <c r="E26" s="39"/>
      <c r="F26" s="41"/>
    </row>
    <row r="27" spans="1:6" ht="16.95" customHeight="1" x14ac:dyDescent="0.3">
      <c r="A27" s="108" t="s">
        <v>21</v>
      </c>
      <c r="B27" s="113" t="s">
        <v>95</v>
      </c>
      <c r="C27" s="113" t="s">
        <v>96</v>
      </c>
      <c r="D27" s="113" t="s">
        <v>9</v>
      </c>
      <c r="E27" s="127"/>
      <c r="F27" s="41"/>
    </row>
    <row r="28" spans="1:6" ht="16.95" customHeight="1" x14ac:dyDescent="0.3">
      <c r="A28" s="135" t="s">
        <v>178</v>
      </c>
      <c r="B28" s="162">
        <f>+B32</f>
        <v>0</v>
      </c>
      <c r="C28" s="162">
        <f t="shared" ref="C28:D28" si="2">+C32</f>
        <v>1333880.25</v>
      </c>
      <c r="D28" s="162">
        <f t="shared" si="2"/>
        <v>1333880.25</v>
      </c>
      <c r="E28" s="127"/>
      <c r="F28" s="41"/>
    </row>
    <row r="29" spans="1:6" ht="16.95" customHeight="1" x14ac:dyDescent="0.3">
      <c r="A29" s="135" t="s">
        <v>179</v>
      </c>
      <c r="B29" s="162">
        <f>+B34</f>
        <v>230400000</v>
      </c>
      <c r="C29" s="162">
        <f t="shared" ref="C29:D29" si="3">+C34</f>
        <v>432300000</v>
      </c>
      <c r="D29" s="162">
        <f t="shared" si="3"/>
        <v>662700000</v>
      </c>
      <c r="E29" s="127"/>
      <c r="F29" s="41"/>
    </row>
    <row r="30" spans="1:6" ht="16.95" customHeight="1" x14ac:dyDescent="0.3">
      <c r="A30" s="124"/>
      <c r="B30" s="163"/>
      <c r="C30" s="163"/>
      <c r="D30" s="163"/>
      <c r="E30" s="127"/>
      <c r="F30" s="41"/>
    </row>
    <row r="31" spans="1:6" ht="16.95" customHeight="1" x14ac:dyDescent="0.3">
      <c r="A31" s="122" t="s">
        <v>174</v>
      </c>
      <c r="B31" s="164"/>
      <c r="C31" s="164"/>
      <c r="D31" s="164"/>
      <c r="E31" s="127"/>
      <c r="F31" s="41"/>
    </row>
    <row r="32" spans="1:6" ht="16.95" customHeight="1" x14ac:dyDescent="0.3">
      <c r="A32" s="133" t="s">
        <v>175</v>
      </c>
      <c r="B32" s="165">
        <f>+'1T'!F34</f>
        <v>0</v>
      </c>
      <c r="C32" s="165">
        <f>+'2T'!F33</f>
        <v>1333880.25</v>
      </c>
      <c r="D32" s="165">
        <f>+SUM(B32:C32)</f>
        <v>1333880.25</v>
      </c>
      <c r="E32" s="127"/>
      <c r="F32" s="41"/>
    </row>
    <row r="33" spans="1:6" ht="16.95" customHeight="1" x14ac:dyDescent="0.3">
      <c r="A33" s="122" t="s">
        <v>176</v>
      </c>
      <c r="B33" s="164"/>
      <c r="C33" s="164"/>
      <c r="D33" s="164"/>
      <c r="E33" s="127"/>
      <c r="F33" s="41"/>
    </row>
    <row r="34" spans="1:6" ht="16.95" customHeight="1" x14ac:dyDescent="0.3">
      <c r="A34" s="133" t="s">
        <v>177</v>
      </c>
      <c r="B34" s="165">
        <f>+'1T'!F36</f>
        <v>230400000</v>
      </c>
      <c r="C34" s="165">
        <f>+'2T'!F35</f>
        <v>432300000</v>
      </c>
      <c r="D34" s="165">
        <f>+SUM(B34:C34)</f>
        <v>662700000</v>
      </c>
      <c r="E34" s="127"/>
      <c r="F34" s="41"/>
    </row>
    <row r="35" spans="1:6" ht="15" customHeight="1" x14ac:dyDescent="0.35">
      <c r="A35" s="131" t="s">
        <v>43</v>
      </c>
      <c r="B35" s="131"/>
      <c r="C35" s="131"/>
      <c r="D35" s="131"/>
      <c r="E35" s="1"/>
      <c r="F35" s="42"/>
    </row>
    <row r="36" spans="1:6" ht="60" customHeight="1" x14ac:dyDescent="0.35">
      <c r="A36" s="190" t="s">
        <v>163</v>
      </c>
      <c r="B36" s="191"/>
      <c r="C36" s="191"/>
      <c r="D36" s="192"/>
      <c r="E36" s="1"/>
      <c r="F36" s="64"/>
    </row>
    <row r="37" spans="1:6" ht="15" customHeight="1" x14ac:dyDescent="0.3">
      <c r="A37" s="132"/>
      <c r="B37" s="132"/>
      <c r="C37" s="132"/>
      <c r="D37" s="132"/>
      <c r="E37" s="41"/>
      <c r="F37" s="64"/>
    </row>
    <row r="38" spans="1:6" ht="15" customHeight="1" x14ac:dyDescent="0.3"/>
    <row r="39" spans="1:6" ht="22.05" customHeight="1" x14ac:dyDescent="0.3">
      <c r="A39" s="209" t="s">
        <v>140</v>
      </c>
      <c r="B39" s="209"/>
      <c r="C39" s="209"/>
      <c r="D39" s="209"/>
      <c r="E39" s="209"/>
    </row>
    <row r="40" spans="1:6" ht="15" customHeight="1" x14ac:dyDescent="0.3"/>
    <row r="41" spans="1:6" x14ac:dyDescent="0.3">
      <c r="A41" s="204" t="s">
        <v>73</v>
      </c>
      <c r="B41" s="204"/>
      <c r="C41" s="204"/>
      <c r="D41" s="204"/>
      <c r="E41" s="204"/>
      <c r="F41" s="43"/>
    </row>
    <row r="42" spans="1:6" ht="31.5" customHeight="1" x14ac:dyDescent="0.3">
      <c r="A42" s="210" t="s">
        <v>74</v>
      </c>
      <c r="B42" s="210"/>
      <c r="C42" s="210"/>
      <c r="D42" s="210"/>
      <c r="E42" s="210"/>
      <c r="F42" s="43"/>
    </row>
    <row r="43" spans="1:6" x14ac:dyDescent="0.3">
      <c r="A43" s="204" t="s">
        <v>52</v>
      </c>
      <c r="B43" s="204"/>
      <c r="C43" s="204"/>
      <c r="D43" s="204"/>
      <c r="E43" s="204"/>
      <c r="F43" s="43"/>
    </row>
    <row r="44" spans="1:6" ht="15" customHeight="1" x14ac:dyDescent="0.3"/>
    <row r="45" spans="1:6" x14ac:dyDescent="0.3">
      <c r="A45" s="69" t="s">
        <v>55</v>
      </c>
      <c r="B45" s="69" t="s">
        <v>56</v>
      </c>
      <c r="C45" s="69" t="s">
        <v>95</v>
      </c>
      <c r="D45" s="69" t="s">
        <v>96</v>
      </c>
      <c r="E45" s="69" t="s">
        <v>9</v>
      </c>
    </row>
    <row r="46" spans="1:6" x14ac:dyDescent="0.3">
      <c r="A46" s="107" t="s">
        <v>16</v>
      </c>
      <c r="B46" s="50"/>
      <c r="C46" s="36">
        <f>+C48+C52</f>
        <v>0</v>
      </c>
      <c r="D46" s="36">
        <f>+D48+D52</f>
        <v>99999999.979999989</v>
      </c>
      <c r="E46" s="36">
        <f>+E48+E52</f>
        <v>99999999.979999989</v>
      </c>
    </row>
    <row r="47" spans="1:6" ht="15" customHeight="1" x14ac:dyDescent="0.3">
      <c r="A47" s="13"/>
      <c r="B47" s="51"/>
      <c r="C47" s="14"/>
      <c r="D47" s="14"/>
      <c r="E47" s="14"/>
    </row>
    <row r="48" spans="1:6" x14ac:dyDescent="0.3">
      <c r="A48" s="205" t="s">
        <v>75</v>
      </c>
      <c r="B48" s="205"/>
      <c r="C48" s="54">
        <f>+SUM(C49:C50)</f>
        <v>0</v>
      </c>
      <c r="D48" s="54">
        <f>+SUM(D49:D50)</f>
        <v>99999999.979999989</v>
      </c>
      <c r="E48" s="54">
        <f>+SUM(E49:E50)</f>
        <v>99999999.979999989</v>
      </c>
    </row>
    <row r="49" spans="1:6" ht="16.5" customHeight="1" x14ac:dyDescent="0.3">
      <c r="A49" s="55" t="s">
        <v>59</v>
      </c>
      <c r="B49" s="51" t="s">
        <v>53</v>
      </c>
      <c r="C49" s="15">
        <f>+'1T'!F95</f>
        <v>0</v>
      </c>
      <c r="D49" s="15">
        <f>+'2T'!F93</f>
        <v>99999999.979999989</v>
      </c>
      <c r="E49" s="15">
        <f>+C49+D49</f>
        <v>99999999.979999989</v>
      </c>
    </row>
    <row r="50" spans="1:6" ht="16.5" customHeight="1" x14ac:dyDescent="0.3">
      <c r="A50" s="55" t="s">
        <v>59</v>
      </c>
      <c r="B50" s="51" t="s">
        <v>53</v>
      </c>
      <c r="C50" s="15">
        <f>+'1T'!F96</f>
        <v>0</v>
      </c>
      <c r="D50" s="15">
        <f>+'2T'!F94</f>
        <v>0</v>
      </c>
      <c r="E50" s="15">
        <f>+C50+D50</f>
        <v>0</v>
      </c>
    </row>
    <row r="51" spans="1:6" ht="16.5" customHeight="1" x14ac:dyDescent="0.3">
      <c r="A51" s="101"/>
      <c r="B51" s="51"/>
      <c r="C51" s="15"/>
      <c r="D51" s="15"/>
      <c r="E51" s="15"/>
    </row>
    <row r="52" spans="1:6" ht="16.5" customHeight="1" x14ac:dyDescent="0.3">
      <c r="A52" s="205" t="s">
        <v>76</v>
      </c>
      <c r="B52" s="205"/>
      <c r="C52" s="54">
        <f>+SUM(C53:C54)</f>
        <v>0</v>
      </c>
      <c r="D52" s="54">
        <f>+SUM(D53:D54)</f>
        <v>0</v>
      </c>
      <c r="E52" s="54">
        <f>+SUM(E53:E54)</f>
        <v>0</v>
      </c>
    </row>
    <row r="53" spans="1:6" ht="16.5" customHeight="1" x14ac:dyDescent="0.3">
      <c r="A53" s="55" t="s">
        <v>59</v>
      </c>
      <c r="B53" s="51" t="s">
        <v>53</v>
      </c>
      <c r="C53" s="57">
        <f>+'1T'!F99</f>
        <v>0</v>
      </c>
      <c r="D53" s="57">
        <f>+'2T'!F97</f>
        <v>0</v>
      </c>
      <c r="E53" s="57">
        <f>+C53+D53</f>
        <v>0</v>
      </c>
    </row>
    <row r="54" spans="1:6" ht="16.5" customHeight="1" x14ac:dyDescent="0.3">
      <c r="A54" s="55" t="s">
        <v>59</v>
      </c>
      <c r="B54" s="51" t="s">
        <v>53</v>
      </c>
      <c r="C54" s="57">
        <f>+'1T'!F100</f>
        <v>0</v>
      </c>
      <c r="D54" s="57">
        <f>+'2T'!F98</f>
        <v>0</v>
      </c>
      <c r="E54" s="57">
        <f>+C54+D54</f>
        <v>0</v>
      </c>
    </row>
    <row r="55" spans="1:6" x14ac:dyDescent="0.3">
      <c r="A55" s="219" t="s">
        <v>43</v>
      </c>
      <c r="B55" s="219"/>
      <c r="C55" s="219"/>
      <c r="D55" s="219"/>
      <c r="E55" s="219"/>
    </row>
    <row r="56" spans="1:6" ht="50.1" customHeight="1" x14ac:dyDescent="0.3">
      <c r="A56" s="244" t="s">
        <v>154</v>
      </c>
      <c r="B56" s="245"/>
      <c r="C56" s="245"/>
      <c r="D56" s="245"/>
      <c r="E56" s="246"/>
    </row>
    <row r="57" spans="1:6" x14ac:dyDescent="0.3">
      <c r="A57" s="25"/>
      <c r="B57" s="49"/>
      <c r="C57" s="24"/>
    </row>
    <row r="58" spans="1:6" x14ac:dyDescent="0.3">
      <c r="A58" s="204" t="s">
        <v>77</v>
      </c>
      <c r="B58" s="204"/>
      <c r="C58" s="204"/>
      <c r="D58" s="204"/>
      <c r="E58" s="204"/>
      <c r="F58" s="43"/>
    </row>
    <row r="59" spans="1:6" ht="32.25" customHeight="1" x14ac:dyDescent="0.3">
      <c r="A59" s="210" t="s">
        <v>54</v>
      </c>
      <c r="B59" s="210"/>
      <c r="C59" s="210"/>
      <c r="D59" s="210"/>
      <c r="E59" s="210"/>
      <c r="F59" s="3"/>
    </row>
    <row r="60" spans="1:6" x14ac:dyDescent="0.3">
      <c r="A60" s="204" t="s">
        <v>52</v>
      </c>
      <c r="B60" s="204"/>
      <c r="C60" s="204"/>
      <c r="D60" s="204"/>
      <c r="E60" s="204"/>
      <c r="F60" s="43"/>
    </row>
    <row r="61" spans="1:6" x14ac:dyDescent="0.3">
      <c r="A61" s="90"/>
      <c r="B61" s="91"/>
      <c r="C61" s="91"/>
      <c r="D61" s="91"/>
      <c r="E61" s="91"/>
      <c r="F61" s="92"/>
    </row>
    <row r="62" spans="1:6" x14ac:dyDescent="0.3">
      <c r="A62" s="69" t="s">
        <v>55</v>
      </c>
      <c r="B62" s="69" t="s">
        <v>56</v>
      </c>
      <c r="C62" s="69" t="s">
        <v>95</v>
      </c>
      <c r="D62" s="69" t="s">
        <v>96</v>
      </c>
      <c r="E62" s="69" t="s">
        <v>9</v>
      </c>
    </row>
    <row r="63" spans="1:6" x14ac:dyDescent="0.3">
      <c r="A63" s="107" t="s">
        <v>16</v>
      </c>
      <c r="B63" s="50"/>
      <c r="C63" s="36">
        <f>+C65+C72+C79</f>
        <v>0</v>
      </c>
      <c r="D63" s="36">
        <f t="shared" ref="D63" si="4">+D65+D72+D79</f>
        <v>1333880.25</v>
      </c>
      <c r="E63" s="36">
        <f>+E65+E72+E79</f>
        <v>1333880.25</v>
      </c>
    </row>
    <row r="64" spans="1:6" x14ac:dyDescent="0.3">
      <c r="A64" s="13"/>
      <c r="B64" s="51"/>
      <c r="C64" s="14"/>
      <c r="D64" s="14"/>
      <c r="E64" s="52"/>
    </row>
    <row r="65" spans="1:5" x14ac:dyDescent="0.3">
      <c r="A65" s="205" t="s">
        <v>58</v>
      </c>
      <c r="B65" s="205"/>
      <c r="C65" s="54">
        <f>+SUM(C66:C70)</f>
        <v>0</v>
      </c>
      <c r="D65" s="54">
        <f t="shared" ref="D65:E65" si="5">+SUM(D66:D70)</f>
        <v>1333880.25</v>
      </c>
      <c r="E65" s="54">
        <f t="shared" si="5"/>
        <v>1333880.25</v>
      </c>
    </row>
    <row r="66" spans="1:5" x14ac:dyDescent="0.3">
      <c r="A66" s="55" t="s">
        <v>59</v>
      </c>
      <c r="B66" s="51" t="s">
        <v>53</v>
      </c>
      <c r="C66" s="15">
        <f>+'1T'!F112</f>
        <v>0</v>
      </c>
      <c r="D66" s="15">
        <f>+'2T'!F110</f>
        <v>1333880.25</v>
      </c>
      <c r="E66" s="94">
        <f>+C66+D66</f>
        <v>1333880.25</v>
      </c>
    </row>
    <row r="67" spans="1:5" x14ac:dyDescent="0.3">
      <c r="A67" s="55" t="s">
        <v>59</v>
      </c>
      <c r="B67" s="51" t="s">
        <v>53</v>
      </c>
      <c r="C67" s="15">
        <f>+'1T'!F113</f>
        <v>0</v>
      </c>
      <c r="D67" s="59">
        <f>+'2T'!F111</f>
        <v>0</v>
      </c>
      <c r="E67" s="94">
        <f t="shared" ref="E67:E70" si="6">+C67+D67</f>
        <v>0</v>
      </c>
    </row>
    <row r="68" spans="1:5" x14ac:dyDescent="0.3">
      <c r="A68" s="55" t="s">
        <v>59</v>
      </c>
      <c r="B68" s="51" t="s">
        <v>53</v>
      </c>
      <c r="C68" s="15">
        <f>+'1T'!F114</f>
        <v>0</v>
      </c>
      <c r="D68" s="15">
        <f>+'2T'!F112</f>
        <v>0</v>
      </c>
      <c r="E68" s="94">
        <f t="shared" si="6"/>
        <v>0</v>
      </c>
    </row>
    <row r="69" spans="1:5" x14ac:dyDescent="0.3">
      <c r="A69" s="55" t="s">
        <v>59</v>
      </c>
      <c r="B69" s="51" t="s">
        <v>53</v>
      </c>
      <c r="C69" s="15">
        <f>+'1T'!F115</f>
        <v>0</v>
      </c>
      <c r="D69" s="59">
        <f>+'2T'!F113</f>
        <v>0</v>
      </c>
      <c r="E69" s="94">
        <f t="shared" si="6"/>
        <v>0</v>
      </c>
    </row>
    <row r="70" spans="1:5" x14ac:dyDescent="0.3">
      <c r="A70" s="55" t="s">
        <v>59</v>
      </c>
      <c r="B70" s="51" t="s">
        <v>53</v>
      </c>
      <c r="C70" s="15">
        <f>+'1T'!F116</f>
        <v>0</v>
      </c>
      <c r="D70" s="15">
        <f>+'2T'!F114</f>
        <v>0</v>
      </c>
      <c r="E70" s="94">
        <f t="shared" si="6"/>
        <v>0</v>
      </c>
    </row>
    <row r="71" spans="1:5" x14ac:dyDescent="0.3">
      <c r="A71" s="101"/>
      <c r="B71" s="51"/>
      <c r="C71" s="15"/>
      <c r="D71" s="15"/>
      <c r="E71" s="94"/>
    </row>
    <row r="72" spans="1:5" x14ac:dyDescent="0.3">
      <c r="A72" s="205" t="s">
        <v>60</v>
      </c>
      <c r="B72" s="205"/>
      <c r="C72" s="54">
        <f>+SUM(C73:C77)</f>
        <v>0</v>
      </c>
      <c r="D72" s="54">
        <f t="shared" ref="D72:E72" si="7">+SUM(D73:D77)</f>
        <v>0</v>
      </c>
      <c r="E72" s="54">
        <f t="shared" si="7"/>
        <v>0</v>
      </c>
    </row>
    <row r="73" spans="1:5" x14ac:dyDescent="0.3">
      <c r="A73" s="55" t="s">
        <v>59</v>
      </c>
      <c r="B73" s="51" t="s">
        <v>53</v>
      </c>
      <c r="C73" s="57">
        <f>+'1T'!F119</f>
        <v>0</v>
      </c>
      <c r="D73" s="57">
        <f>+'2T'!F117</f>
        <v>0</v>
      </c>
      <c r="E73" s="95">
        <f>+C73+D73</f>
        <v>0</v>
      </c>
    </row>
    <row r="74" spans="1:5" x14ac:dyDescent="0.3">
      <c r="A74" s="55" t="s">
        <v>59</v>
      </c>
      <c r="B74" s="51" t="s">
        <v>53</v>
      </c>
      <c r="C74" s="57">
        <f>+'1T'!F120</f>
        <v>0</v>
      </c>
      <c r="D74" s="57">
        <f>+'2T'!F118</f>
        <v>0</v>
      </c>
      <c r="E74" s="95">
        <f t="shared" ref="E74:E77" si="8">+C74+D74</f>
        <v>0</v>
      </c>
    </row>
    <row r="75" spans="1:5" x14ac:dyDescent="0.3">
      <c r="A75" s="55" t="s">
        <v>59</v>
      </c>
      <c r="B75" s="51" t="s">
        <v>53</v>
      </c>
      <c r="C75" s="57">
        <f>+'1T'!F121</f>
        <v>0</v>
      </c>
      <c r="D75" s="57">
        <f>+'2T'!F119</f>
        <v>0</v>
      </c>
      <c r="E75" s="95">
        <f t="shared" si="8"/>
        <v>0</v>
      </c>
    </row>
    <row r="76" spans="1:5" x14ac:dyDescent="0.3">
      <c r="A76" s="55" t="s">
        <v>59</v>
      </c>
      <c r="B76" s="51" t="s">
        <v>53</v>
      </c>
      <c r="C76" s="57">
        <f>+'1T'!F122</f>
        <v>0</v>
      </c>
      <c r="D76" s="57">
        <f>+'2T'!F120</f>
        <v>0</v>
      </c>
      <c r="E76" s="95">
        <f t="shared" si="8"/>
        <v>0</v>
      </c>
    </row>
    <row r="77" spans="1:5" x14ac:dyDescent="0.3">
      <c r="A77" s="55" t="s">
        <v>59</v>
      </c>
      <c r="B77" s="51" t="s">
        <v>53</v>
      </c>
      <c r="C77" s="57">
        <f>+'1T'!F123</f>
        <v>0</v>
      </c>
      <c r="D77" s="57">
        <f>+'2T'!F121</f>
        <v>0</v>
      </c>
      <c r="E77" s="95">
        <f t="shared" si="8"/>
        <v>0</v>
      </c>
    </row>
    <row r="78" spans="1:5" x14ac:dyDescent="0.3">
      <c r="C78" s="41"/>
      <c r="D78" s="41"/>
      <c r="E78" s="41"/>
    </row>
    <row r="79" spans="1:5" x14ac:dyDescent="0.3">
      <c r="A79" s="205" t="s">
        <v>61</v>
      </c>
      <c r="B79" s="205"/>
      <c r="C79" s="54">
        <f>+SUM(C80:C81)</f>
        <v>0</v>
      </c>
      <c r="D79" s="54">
        <f t="shared" ref="D79:E79" si="9">+SUM(D80:D81)</f>
        <v>0</v>
      </c>
      <c r="E79" s="54">
        <f t="shared" si="9"/>
        <v>0</v>
      </c>
    </row>
    <row r="80" spans="1:5" x14ac:dyDescent="0.3">
      <c r="A80" s="76" t="s">
        <v>59</v>
      </c>
      <c r="B80" s="51" t="s">
        <v>53</v>
      </c>
      <c r="C80" s="57">
        <f>+'1T'!F126</f>
        <v>0</v>
      </c>
      <c r="D80" s="57">
        <f>+'2T'!F124</f>
        <v>0</v>
      </c>
      <c r="E80" s="57">
        <f>+C80+D80</f>
        <v>0</v>
      </c>
    </row>
    <row r="81" spans="1:6" x14ac:dyDescent="0.3">
      <c r="A81" s="48" t="s">
        <v>59</v>
      </c>
      <c r="B81" s="48" t="s">
        <v>53</v>
      </c>
      <c r="C81" s="60">
        <f>+'1T'!F127</f>
        <v>0</v>
      </c>
      <c r="D81" s="60">
        <f>+'2T'!F125</f>
        <v>0</v>
      </c>
      <c r="E81" s="60">
        <f>+C81+D81</f>
        <v>0</v>
      </c>
    </row>
    <row r="82" spans="1:6" ht="16.5" customHeight="1" x14ac:dyDescent="0.3">
      <c r="A82" s="242" t="s">
        <v>62</v>
      </c>
      <c r="B82" s="242"/>
      <c r="C82" s="242"/>
      <c r="D82" s="242"/>
      <c r="E82" s="242"/>
    </row>
    <row r="83" spans="1:6" x14ac:dyDescent="0.3">
      <c r="A83" s="243" t="s">
        <v>43</v>
      </c>
      <c r="B83" s="243"/>
      <c r="C83" s="243"/>
      <c r="D83" s="243"/>
      <c r="E83" s="243"/>
    </row>
    <row r="84" spans="1:6" x14ac:dyDescent="0.3">
      <c r="A84" s="55"/>
      <c r="B84" s="51"/>
    </row>
    <row r="85" spans="1:6" x14ac:dyDescent="0.3">
      <c r="A85" s="204" t="s">
        <v>79</v>
      </c>
      <c r="B85" s="204"/>
      <c r="C85" s="204"/>
      <c r="D85" s="204"/>
      <c r="E85" s="204"/>
      <c r="F85" s="68"/>
    </row>
    <row r="86" spans="1:6" x14ac:dyDescent="0.3">
      <c r="A86" s="204" t="s">
        <v>80</v>
      </c>
      <c r="B86" s="204"/>
      <c r="C86" s="204"/>
      <c r="D86" s="204"/>
      <c r="E86" s="204"/>
      <c r="F86" s="68"/>
    </row>
    <row r="87" spans="1:6" x14ac:dyDescent="0.3">
      <c r="A87" s="204" t="s">
        <v>52</v>
      </c>
      <c r="B87" s="204"/>
      <c r="C87" s="204"/>
      <c r="D87" s="204"/>
      <c r="E87" s="204"/>
      <c r="F87" s="68"/>
    </row>
    <row r="88" spans="1:6" x14ac:dyDescent="0.3">
      <c r="A88" s="90"/>
      <c r="B88" s="91"/>
      <c r="C88" s="91"/>
      <c r="D88" s="91"/>
      <c r="E88" s="91"/>
      <c r="F88" s="92"/>
    </row>
    <row r="89" spans="1:6" x14ac:dyDescent="0.3">
      <c r="A89" s="69" t="s">
        <v>78</v>
      </c>
      <c r="B89" s="69" t="s">
        <v>95</v>
      </c>
      <c r="C89" s="69" t="s">
        <v>96</v>
      </c>
      <c r="D89" s="69" t="s">
        <v>9</v>
      </c>
      <c r="F89" s="23"/>
    </row>
    <row r="90" spans="1:6" x14ac:dyDescent="0.3">
      <c r="A90" s="109" t="s">
        <v>82</v>
      </c>
      <c r="B90" s="62">
        <f>+B91</f>
        <v>0</v>
      </c>
      <c r="C90" s="62">
        <f t="shared" ref="C90" si="10">+B100</f>
        <v>0</v>
      </c>
      <c r="D90" s="62">
        <f>+B90</f>
        <v>0</v>
      </c>
      <c r="F90" s="92"/>
    </row>
    <row r="91" spans="1:6" x14ac:dyDescent="0.3">
      <c r="A91" s="110" t="s">
        <v>83</v>
      </c>
      <c r="B91" s="26">
        <f>+'1T'!E138</f>
        <v>0</v>
      </c>
      <c r="C91" s="26">
        <f>+'2T'!E136</f>
        <v>0</v>
      </c>
      <c r="D91" s="66">
        <f>+B91+C91</f>
        <v>0</v>
      </c>
      <c r="F91" s="23"/>
    </row>
    <row r="92" spans="1:6" x14ac:dyDescent="0.3">
      <c r="A92" s="110" t="s">
        <v>81</v>
      </c>
      <c r="B92" s="26" t="s">
        <v>93</v>
      </c>
      <c r="C92" s="26">
        <f>+'2T'!E137</f>
        <v>0</v>
      </c>
      <c r="D92" s="66" t="str">
        <f>+B92</f>
        <v>N/A</v>
      </c>
      <c r="F92" s="23"/>
    </row>
    <row r="93" spans="1:6" x14ac:dyDescent="0.3">
      <c r="A93" s="109" t="s">
        <v>85</v>
      </c>
      <c r="B93" s="62">
        <f>+'1T'!E140</f>
        <v>0</v>
      </c>
      <c r="C93" s="62">
        <f>+'2T'!E138</f>
        <v>99999999.979999989</v>
      </c>
      <c r="D93" s="62">
        <f>+B93+C93</f>
        <v>99999999.979999989</v>
      </c>
      <c r="F93" s="92"/>
    </row>
    <row r="94" spans="1:6" x14ac:dyDescent="0.3">
      <c r="A94" s="109" t="s">
        <v>147</v>
      </c>
      <c r="B94" s="62">
        <f>+B95+B96</f>
        <v>0</v>
      </c>
      <c r="C94" s="62">
        <f t="shared" ref="C94" si="11">+C95+C96</f>
        <v>99999999.979999989</v>
      </c>
      <c r="D94" s="62">
        <f>+D90+D93</f>
        <v>99999999.979999989</v>
      </c>
      <c r="F94" s="92"/>
    </row>
    <row r="95" spans="1:6" x14ac:dyDescent="0.3">
      <c r="A95" s="110" t="s">
        <v>83</v>
      </c>
      <c r="B95" s="26">
        <f>+B91</f>
        <v>0</v>
      </c>
      <c r="C95" s="26">
        <f>+C91</f>
        <v>0</v>
      </c>
      <c r="D95" s="66">
        <f>+B95+C95</f>
        <v>0</v>
      </c>
      <c r="F95" s="23"/>
    </row>
    <row r="96" spans="1:6" x14ac:dyDescent="0.3">
      <c r="A96" s="110" t="s">
        <v>81</v>
      </c>
      <c r="B96" s="26">
        <f>+B93</f>
        <v>0</v>
      </c>
      <c r="C96" s="26">
        <f>+C93</f>
        <v>99999999.979999989</v>
      </c>
      <c r="D96" s="66">
        <f>+B96+C96</f>
        <v>99999999.979999989</v>
      </c>
      <c r="F96" s="23"/>
    </row>
    <row r="97" spans="1:6" x14ac:dyDescent="0.3">
      <c r="A97" s="109" t="s">
        <v>84</v>
      </c>
      <c r="B97" s="62">
        <f>+B98+B99</f>
        <v>0</v>
      </c>
      <c r="C97" s="62">
        <f>+C98+C99</f>
        <v>1333880.25</v>
      </c>
      <c r="D97" s="62">
        <f>+D98+D99</f>
        <v>1333880.25</v>
      </c>
      <c r="F97" s="92"/>
    </row>
    <row r="98" spans="1:6" x14ac:dyDescent="0.3">
      <c r="A98" s="110" t="s">
        <v>83</v>
      </c>
      <c r="B98" s="83">
        <f>+'1T'!E145</f>
        <v>0</v>
      </c>
      <c r="C98" s="83">
        <f>+'2T'!E143</f>
        <v>0</v>
      </c>
      <c r="D98" s="49">
        <f>+B98+C98</f>
        <v>0</v>
      </c>
      <c r="F98" s="92"/>
    </row>
    <row r="99" spans="1:6" x14ac:dyDescent="0.3">
      <c r="A99" s="110" t="s">
        <v>81</v>
      </c>
      <c r="B99" s="83">
        <f>+'1T'!E146</f>
        <v>0</v>
      </c>
      <c r="C99" s="83">
        <f>+'2T'!E144</f>
        <v>1333880.25</v>
      </c>
      <c r="D99" s="49">
        <f>+B99+C99</f>
        <v>1333880.25</v>
      </c>
      <c r="F99" s="92"/>
    </row>
    <row r="100" spans="1:6" x14ac:dyDescent="0.3">
      <c r="A100" s="109" t="s">
        <v>148</v>
      </c>
      <c r="B100" s="62">
        <f t="shared" ref="B100:D102" si="12">+B94-B97</f>
        <v>0</v>
      </c>
      <c r="C100" s="62">
        <f t="shared" si="12"/>
        <v>98666119.729999989</v>
      </c>
      <c r="D100" s="62">
        <f>+D94-D97</f>
        <v>98666119.729999989</v>
      </c>
      <c r="F100" s="92"/>
    </row>
    <row r="101" spans="1:6" x14ac:dyDescent="0.3">
      <c r="A101" s="110" t="s">
        <v>83</v>
      </c>
      <c r="B101" s="83">
        <f t="shared" si="12"/>
        <v>0</v>
      </c>
      <c r="C101" s="83">
        <f t="shared" si="12"/>
        <v>0</v>
      </c>
      <c r="D101" s="49">
        <f>+D95-D98</f>
        <v>0</v>
      </c>
    </row>
    <row r="102" spans="1:6" x14ac:dyDescent="0.3">
      <c r="A102" s="111" t="s">
        <v>81</v>
      </c>
      <c r="B102" s="78">
        <f t="shared" si="12"/>
        <v>0</v>
      </c>
      <c r="C102" s="78">
        <f t="shared" si="12"/>
        <v>98666119.729999989</v>
      </c>
      <c r="D102" s="63">
        <f t="shared" si="12"/>
        <v>98666119.729999989</v>
      </c>
    </row>
    <row r="103" spans="1:6" ht="18" customHeight="1" x14ac:dyDescent="0.3">
      <c r="A103" s="219" t="s">
        <v>43</v>
      </c>
      <c r="B103" s="219"/>
      <c r="C103" s="219"/>
      <c r="D103" s="219"/>
      <c r="F103" s="42"/>
    </row>
    <row r="104" spans="1:6" x14ac:dyDescent="0.3">
      <c r="A104" s="132"/>
      <c r="B104" s="132"/>
      <c r="C104" s="132"/>
      <c r="D104" s="132"/>
    </row>
    <row r="105" spans="1:6" x14ac:dyDescent="0.35">
      <c r="A105" s="1"/>
      <c r="B105" s="1"/>
      <c r="C105" s="1"/>
      <c r="D105" s="1"/>
      <c r="E105" s="1"/>
    </row>
    <row r="106" spans="1:6" x14ac:dyDescent="0.35">
      <c r="A106" s="1"/>
      <c r="B106" s="1"/>
      <c r="C106" s="1"/>
      <c r="D106" s="1"/>
      <c r="E106" s="1"/>
    </row>
    <row r="107" spans="1:6" x14ac:dyDescent="0.35">
      <c r="A107" s="1"/>
      <c r="B107" s="1"/>
      <c r="C107" s="1"/>
      <c r="D107" s="1"/>
      <c r="E107" s="1"/>
    </row>
    <row r="108" spans="1:6" x14ac:dyDescent="0.35">
      <c r="A108" s="1"/>
      <c r="B108" s="1"/>
      <c r="C108" s="1"/>
      <c r="D108" s="1"/>
      <c r="E108" s="1"/>
    </row>
    <row r="109" spans="1:6" x14ac:dyDescent="0.35">
      <c r="A109" s="1"/>
      <c r="B109" s="1"/>
      <c r="C109" s="1"/>
      <c r="D109" s="1"/>
      <c r="E109" s="1"/>
    </row>
  </sheetData>
  <mergeCells count="33">
    <mergeCell ref="A39:E39"/>
    <mergeCell ref="A55:E55"/>
    <mergeCell ref="A56:E56"/>
    <mergeCell ref="A42:E42"/>
    <mergeCell ref="A41:E41"/>
    <mergeCell ref="A43:E43"/>
    <mergeCell ref="A48:B48"/>
    <mergeCell ref="A52:B52"/>
    <mergeCell ref="A59:E59"/>
    <mergeCell ref="A58:E58"/>
    <mergeCell ref="A60:E60"/>
    <mergeCell ref="A103:D103"/>
    <mergeCell ref="A85:E85"/>
    <mergeCell ref="A86:E86"/>
    <mergeCell ref="A87:E87"/>
    <mergeCell ref="A65:B65"/>
    <mergeCell ref="A72:B72"/>
    <mergeCell ref="A79:B79"/>
    <mergeCell ref="A82:E82"/>
    <mergeCell ref="A83:E83"/>
    <mergeCell ref="A1:E1"/>
    <mergeCell ref="A2:E2"/>
    <mergeCell ref="A22:E22"/>
    <mergeCell ref="A36:D36"/>
    <mergeCell ref="A10:E10"/>
    <mergeCell ref="A11:E11"/>
    <mergeCell ref="A24:D24"/>
    <mergeCell ref="A25:D25"/>
    <mergeCell ref="A8:E8"/>
    <mergeCell ref="A21:E21"/>
    <mergeCell ref="C4:D4"/>
    <mergeCell ref="C5:D5"/>
    <mergeCell ref="C6:D6"/>
  </mergeCells>
  <printOptions horizontalCentered="1"/>
  <pageMargins left="0.70866141732283472" right="0.70866141732283472" top="0.94488188976377963" bottom="0.74803149606299213" header="0.19685039370078741" footer="0.31496062992125984"/>
  <pageSetup scale="58"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2" manualBreakCount="2">
    <brk id="36" max="4" man="1"/>
    <brk id="105" max="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165"/>
  <sheetViews>
    <sheetView showGridLines="0" zoomScale="80" zoomScaleNormal="80" workbookViewId="0">
      <selection sqref="A1:F2"/>
    </sheetView>
  </sheetViews>
  <sheetFormatPr baseColWidth="10" defaultColWidth="11.44140625" defaultRowHeight="15.6" x14ac:dyDescent="0.3"/>
  <cols>
    <col min="1" max="1" width="62.21875" style="37" customWidth="1"/>
    <col min="2" max="2" width="28.21875" style="37" customWidth="1"/>
    <col min="3" max="6" width="16.44140625" style="37" customWidth="1"/>
    <col min="7" max="8" width="11.44140625" style="37"/>
    <col min="9" max="9" width="13.77734375" style="37" bestFit="1" customWidth="1"/>
    <col min="10" max="10" width="13.44140625" style="37" bestFit="1" customWidth="1"/>
    <col min="11" max="11" width="12.21875" style="37" bestFit="1" customWidth="1"/>
    <col min="12" max="16384" width="11.44140625" style="37"/>
  </cols>
  <sheetData>
    <row r="1" spans="1:6" s="1" customFormat="1" ht="22.05" customHeight="1" x14ac:dyDescent="0.35">
      <c r="A1" s="216" t="s">
        <v>38</v>
      </c>
      <c r="B1" s="216"/>
      <c r="C1" s="216"/>
      <c r="D1" s="216"/>
      <c r="E1" s="216"/>
      <c r="F1" s="216"/>
    </row>
    <row r="2" spans="1:6" s="1" customFormat="1" ht="22.05" customHeight="1" x14ac:dyDescent="0.35">
      <c r="A2" s="216"/>
      <c r="B2" s="216"/>
      <c r="C2" s="216"/>
      <c r="D2" s="216"/>
      <c r="E2" s="216"/>
      <c r="F2" s="216"/>
    </row>
    <row r="3" spans="1:6" s="1" customFormat="1" ht="17.399999999999999" x14ac:dyDescent="0.4">
      <c r="A3" s="221" t="s">
        <v>270</v>
      </c>
      <c r="B3" s="221"/>
      <c r="C3" s="221"/>
      <c r="D3" s="221"/>
      <c r="E3" s="221"/>
      <c r="F3" s="221"/>
    </row>
    <row r="4" spans="1:6" ht="17.399999999999999" x14ac:dyDescent="0.3">
      <c r="A4" s="130"/>
      <c r="B4" s="130"/>
      <c r="C4" s="130"/>
      <c r="D4" s="130"/>
      <c r="E4" s="130"/>
      <c r="F4" s="130"/>
    </row>
    <row r="5" spans="1:6" ht="30" customHeight="1" x14ac:dyDescent="0.3">
      <c r="A5" s="71"/>
      <c r="B5" s="73" t="s">
        <v>22</v>
      </c>
      <c r="C5" s="237" t="s">
        <v>182</v>
      </c>
      <c r="D5" s="238"/>
      <c r="E5" s="238"/>
    </row>
    <row r="6" spans="1:6" ht="22.95" customHeight="1" x14ac:dyDescent="0.3">
      <c r="A6" s="72"/>
      <c r="B6" s="74" t="s">
        <v>33</v>
      </c>
      <c r="C6" s="237" t="s">
        <v>183</v>
      </c>
      <c r="D6" s="238"/>
      <c r="E6" s="238"/>
      <c r="F6" s="3"/>
    </row>
    <row r="7" spans="1:6" ht="18" customHeight="1" x14ac:dyDescent="0.3">
      <c r="A7" s="72"/>
      <c r="B7" s="75" t="s">
        <v>34</v>
      </c>
      <c r="C7" s="237" t="s">
        <v>184</v>
      </c>
      <c r="D7" s="238"/>
      <c r="E7" s="238"/>
      <c r="F7" s="3"/>
    </row>
    <row r="8" spans="1:6" ht="15" customHeight="1" x14ac:dyDescent="0.3">
      <c r="A8" s="4"/>
      <c r="B8" s="127"/>
      <c r="C8" s="127"/>
      <c r="D8" s="127"/>
      <c r="E8" s="127"/>
      <c r="F8" s="127"/>
    </row>
    <row r="9" spans="1:6" ht="22.05" customHeight="1" x14ac:dyDescent="0.3">
      <c r="A9" s="209" t="s">
        <v>35</v>
      </c>
      <c r="B9" s="209"/>
      <c r="C9" s="209"/>
      <c r="D9" s="209"/>
      <c r="E9" s="209"/>
      <c r="F9" s="209"/>
    </row>
    <row r="10" spans="1:6" ht="16.95" customHeight="1" x14ac:dyDescent="0.3">
      <c r="A10" s="8"/>
      <c r="B10" s="8"/>
      <c r="C10" s="8"/>
      <c r="D10" s="8"/>
      <c r="E10" s="8"/>
      <c r="F10" s="8"/>
    </row>
    <row r="11" spans="1:6" ht="16.95" customHeight="1" x14ac:dyDescent="0.3">
      <c r="A11" s="218" t="s">
        <v>36</v>
      </c>
      <c r="B11" s="218"/>
      <c r="C11" s="218"/>
      <c r="D11" s="218"/>
      <c r="E11" s="218"/>
      <c r="F11" s="218"/>
    </row>
    <row r="12" spans="1:6" ht="16.95" customHeight="1" x14ac:dyDescent="0.3">
      <c r="A12" s="218" t="s">
        <v>19</v>
      </c>
      <c r="B12" s="218"/>
      <c r="C12" s="218"/>
      <c r="D12" s="218"/>
      <c r="E12" s="218"/>
      <c r="F12" s="218"/>
    </row>
    <row r="13" spans="1:6" ht="16.95" customHeight="1" x14ac:dyDescent="0.3">
      <c r="A13" s="127"/>
      <c r="B13" s="127"/>
      <c r="C13" s="127"/>
      <c r="D13" s="127"/>
      <c r="E13" s="127"/>
      <c r="F13" s="127"/>
    </row>
    <row r="14" spans="1:6" ht="16.95" customHeight="1" x14ac:dyDescent="0.3">
      <c r="A14" s="126" t="s">
        <v>17</v>
      </c>
      <c r="B14" s="9" t="s">
        <v>18</v>
      </c>
      <c r="C14" s="10" t="s">
        <v>11</v>
      </c>
      <c r="D14" s="9" t="s">
        <v>89</v>
      </c>
      <c r="E14" s="9" t="s">
        <v>90</v>
      </c>
      <c r="F14" s="126" t="s">
        <v>10</v>
      </c>
    </row>
    <row r="15" spans="1:6" ht="16.95" customHeight="1" x14ac:dyDescent="0.3">
      <c r="A15" s="135" t="s">
        <v>178</v>
      </c>
      <c r="B15" s="134" t="s">
        <v>173</v>
      </c>
      <c r="C15" s="136">
        <f>+C19</f>
        <v>5</v>
      </c>
      <c r="D15" s="136">
        <f t="shared" ref="D15:F15" si="0">+D19</f>
        <v>0</v>
      </c>
      <c r="E15" s="136">
        <f t="shared" si="0"/>
        <v>73</v>
      </c>
      <c r="F15" s="136">
        <f t="shared" si="0"/>
        <v>78</v>
      </c>
    </row>
    <row r="16" spans="1:6" ht="16.95" customHeight="1" x14ac:dyDescent="0.3">
      <c r="A16" s="135" t="s">
        <v>179</v>
      </c>
      <c r="B16" s="134" t="s">
        <v>173</v>
      </c>
      <c r="C16" s="136">
        <f>+C21</f>
        <v>50</v>
      </c>
      <c r="D16" s="136">
        <f t="shared" ref="D16:F16" si="1">+D21</f>
        <v>50</v>
      </c>
      <c r="E16" s="136">
        <f t="shared" si="1"/>
        <v>38</v>
      </c>
      <c r="F16" s="136">
        <f t="shared" si="1"/>
        <v>138</v>
      </c>
    </row>
    <row r="17" spans="1:6" ht="16.95" customHeight="1" x14ac:dyDescent="0.3">
      <c r="A17" s="124"/>
      <c r="B17" s="115"/>
      <c r="C17" s="116"/>
      <c r="D17" s="116"/>
      <c r="E17" s="116"/>
      <c r="F17" s="116"/>
    </row>
    <row r="18" spans="1:6" ht="16.95" customHeight="1" x14ac:dyDescent="0.3">
      <c r="A18" s="122" t="s">
        <v>174</v>
      </c>
      <c r="B18" s="120"/>
      <c r="C18" s="121"/>
      <c r="D18" s="121"/>
      <c r="E18" s="121"/>
      <c r="F18" s="121"/>
    </row>
    <row r="19" spans="1:6" ht="16.95" customHeight="1" x14ac:dyDescent="0.3">
      <c r="A19" s="133" t="s">
        <v>175</v>
      </c>
      <c r="B19" s="115" t="s">
        <v>173</v>
      </c>
      <c r="C19" s="140">
        <v>5</v>
      </c>
      <c r="D19" s="140">
        <v>0</v>
      </c>
      <c r="E19" s="140">
        <v>73</v>
      </c>
      <c r="F19" s="140">
        <f>+SUM(C19:E19)</f>
        <v>78</v>
      </c>
    </row>
    <row r="20" spans="1:6" ht="16.95" customHeight="1" x14ac:dyDescent="0.3">
      <c r="A20" s="122" t="s">
        <v>176</v>
      </c>
      <c r="B20" s="120"/>
      <c r="C20" s="121"/>
      <c r="D20" s="121"/>
      <c r="E20" s="121"/>
      <c r="F20" s="121"/>
    </row>
    <row r="21" spans="1:6" ht="16.95" customHeight="1" x14ac:dyDescent="0.3">
      <c r="A21" s="133" t="s">
        <v>177</v>
      </c>
      <c r="B21" s="115" t="s">
        <v>173</v>
      </c>
      <c r="C21" s="140">
        <v>50</v>
      </c>
      <c r="D21" s="140">
        <v>50</v>
      </c>
      <c r="E21" s="140">
        <v>38</v>
      </c>
      <c r="F21" s="140">
        <f t="shared" ref="F21" si="2">+SUM(C21:E21)</f>
        <v>138</v>
      </c>
    </row>
    <row r="22" spans="1:6" ht="16.95" customHeight="1" x14ac:dyDescent="0.3">
      <c r="A22" s="219" t="s">
        <v>275</v>
      </c>
      <c r="B22" s="219"/>
      <c r="C22" s="219"/>
      <c r="D22" s="219"/>
      <c r="E22" s="219"/>
      <c r="F22" s="219"/>
    </row>
    <row r="23" spans="1:6" ht="74.55" customHeight="1" x14ac:dyDescent="0.3">
      <c r="A23" s="190" t="s">
        <v>163</v>
      </c>
      <c r="B23" s="191"/>
      <c r="C23" s="191"/>
      <c r="D23" s="191"/>
      <c r="E23" s="191"/>
      <c r="F23" s="192"/>
    </row>
    <row r="24" spans="1:6" ht="16.95" customHeight="1" x14ac:dyDescent="0.3">
      <c r="A24" s="38"/>
      <c r="B24" s="38"/>
      <c r="C24" s="38"/>
      <c r="D24" s="39"/>
      <c r="E24" s="39"/>
      <c r="F24" s="40"/>
    </row>
    <row r="25" spans="1:6" ht="16.95" customHeight="1" x14ac:dyDescent="0.3">
      <c r="A25" s="218" t="s">
        <v>37</v>
      </c>
      <c r="B25" s="218"/>
      <c r="C25" s="218"/>
      <c r="D25" s="218"/>
      <c r="E25" s="218"/>
      <c r="F25" s="218"/>
    </row>
    <row r="26" spans="1:6" ht="16.95" customHeight="1" x14ac:dyDescent="0.3">
      <c r="A26" s="218" t="s">
        <v>20</v>
      </c>
      <c r="B26" s="218"/>
      <c r="C26" s="218"/>
      <c r="D26" s="218"/>
      <c r="E26" s="218"/>
      <c r="F26" s="218"/>
    </row>
    <row r="27" spans="1:6" x14ac:dyDescent="0.3">
      <c r="A27" s="38"/>
      <c r="B27" s="38"/>
      <c r="C27" s="39"/>
      <c r="D27" s="39"/>
      <c r="E27" s="39"/>
      <c r="F27" s="41"/>
    </row>
    <row r="28" spans="1:6" ht="15" customHeight="1" x14ac:dyDescent="0.3">
      <c r="A28" s="211" t="s">
        <v>17</v>
      </c>
      <c r="B28" s="217"/>
      <c r="C28" s="9" t="s">
        <v>11</v>
      </c>
      <c r="D28" s="9" t="s">
        <v>89</v>
      </c>
      <c r="E28" s="9" t="s">
        <v>90</v>
      </c>
      <c r="F28" s="126" t="s">
        <v>10</v>
      </c>
    </row>
    <row r="29" spans="1:6" ht="18" customHeight="1" x14ac:dyDescent="0.3">
      <c r="A29" s="220" t="s">
        <v>180</v>
      </c>
      <c r="B29" s="220"/>
      <c r="C29" s="12">
        <f>+SUM(C33:C33)</f>
        <v>4441312.0999999996</v>
      </c>
      <c r="D29" s="12">
        <f t="shared" ref="D29:F29" si="3">+SUM(D33:D33)</f>
        <v>0</v>
      </c>
      <c r="E29" s="12">
        <f t="shared" si="3"/>
        <v>83589467.079999998</v>
      </c>
      <c r="F29" s="12">
        <f t="shared" si="3"/>
        <v>88030779.179999992</v>
      </c>
    </row>
    <row r="30" spans="1:6" ht="18" customHeight="1" x14ac:dyDescent="0.3">
      <c r="A30" s="220" t="s">
        <v>179</v>
      </c>
      <c r="B30" s="220"/>
      <c r="C30" s="12">
        <f>+SUM(C35:C35)</f>
        <v>177050000</v>
      </c>
      <c r="D30" s="12">
        <f t="shared" ref="D30:F30" si="4">+SUM(D35:D35)</f>
        <v>175025000</v>
      </c>
      <c r="E30" s="12">
        <f t="shared" si="4"/>
        <v>148100000</v>
      </c>
      <c r="F30" s="12">
        <f t="shared" si="4"/>
        <v>500175000</v>
      </c>
    </row>
    <row r="31" spans="1:6" ht="16.95" customHeight="1" x14ac:dyDescent="0.35">
      <c r="A31" s="214"/>
      <c r="B31" s="214"/>
      <c r="C31" s="118"/>
      <c r="D31" s="118"/>
      <c r="E31" s="118"/>
      <c r="F31" s="118"/>
    </row>
    <row r="32" spans="1:6" ht="16.95" customHeight="1" x14ac:dyDescent="0.35">
      <c r="A32" s="215" t="s">
        <v>174</v>
      </c>
      <c r="B32" s="215"/>
      <c r="C32" s="123"/>
      <c r="D32" s="123"/>
      <c r="E32" s="123"/>
      <c r="F32" s="123"/>
    </row>
    <row r="33" spans="1:6" ht="16.95" customHeight="1" x14ac:dyDescent="0.35">
      <c r="A33" s="214" t="s">
        <v>175</v>
      </c>
      <c r="B33" s="214"/>
      <c r="C33" s="118">
        <f>1569465.59+1986382+885464.51</f>
        <v>4441312.0999999996</v>
      </c>
      <c r="D33" s="118">
        <v>0</v>
      </c>
      <c r="E33" s="118">
        <f>452000+1750000+21563827+41904938+9272983+111657.08+2940905+588900+329900+199445+4475000-88</f>
        <v>83589467.079999998</v>
      </c>
      <c r="F33" s="118">
        <f>+SUM(C33:E33)</f>
        <v>88030779.179999992</v>
      </c>
    </row>
    <row r="34" spans="1:6" ht="16.95" customHeight="1" x14ac:dyDescent="0.35">
      <c r="A34" s="215" t="s">
        <v>176</v>
      </c>
      <c r="B34" s="215"/>
      <c r="C34" s="123"/>
      <c r="D34" s="123"/>
      <c r="E34" s="123"/>
      <c r="F34" s="123"/>
    </row>
    <row r="35" spans="1:6" ht="16.95" customHeight="1" x14ac:dyDescent="0.35">
      <c r="A35" s="214" t="s">
        <v>177</v>
      </c>
      <c r="B35" s="214"/>
      <c r="C35" s="118">
        <v>177050000</v>
      </c>
      <c r="D35" s="118">
        <v>175025000</v>
      </c>
      <c r="E35" s="118">
        <v>148100000</v>
      </c>
      <c r="F35" s="119">
        <f>+SUM(C35:E35)</f>
        <v>500175000</v>
      </c>
    </row>
    <row r="36" spans="1:6" ht="16.95" customHeight="1" x14ac:dyDescent="0.3">
      <c r="A36" s="219" t="s">
        <v>276</v>
      </c>
      <c r="B36" s="219"/>
      <c r="C36" s="219"/>
      <c r="D36" s="219"/>
      <c r="E36" s="219"/>
      <c r="F36" s="42"/>
    </row>
    <row r="37" spans="1:6" ht="73.2" customHeight="1" x14ac:dyDescent="0.3">
      <c r="A37" s="190" t="s">
        <v>163</v>
      </c>
      <c r="B37" s="191"/>
      <c r="C37" s="191"/>
      <c r="D37" s="191"/>
      <c r="E37" s="191"/>
      <c r="F37" s="192"/>
    </row>
    <row r="38" spans="1:6" ht="16.95" customHeight="1" x14ac:dyDescent="0.3"/>
    <row r="39" spans="1:6" ht="16.95" customHeight="1" x14ac:dyDescent="0.3">
      <c r="A39" s="204" t="s">
        <v>39</v>
      </c>
      <c r="B39" s="204"/>
      <c r="C39" s="204"/>
      <c r="D39" s="204"/>
      <c r="E39" s="204"/>
      <c r="F39" s="204"/>
    </row>
    <row r="40" spans="1:6" ht="35.25" customHeight="1" x14ac:dyDescent="0.3">
      <c r="A40" s="210" t="s">
        <v>40</v>
      </c>
      <c r="B40" s="210"/>
      <c r="C40" s="210"/>
      <c r="D40" s="210"/>
      <c r="E40" s="210"/>
      <c r="F40" s="210"/>
    </row>
    <row r="42" spans="1:6" ht="31.2" x14ac:dyDescent="0.3">
      <c r="A42" s="224" t="s">
        <v>23</v>
      </c>
      <c r="B42" s="224"/>
      <c r="C42" s="7" t="s">
        <v>41</v>
      </c>
      <c r="D42" s="7" t="s">
        <v>42</v>
      </c>
      <c r="E42" s="7" t="s">
        <v>44</v>
      </c>
      <c r="F42" s="129" t="s">
        <v>24</v>
      </c>
    </row>
    <row r="43" spans="1:6" ht="28.05" customHeight="1" x14ac:dyDescent="0.3">
      <c r="A43" s="225" t="s">
        <v>28</v>
      </c>
      <c r="B43" s="226"/>
      <c r="C43" s="16" t="s">
        <v>238</v>
      </c>
      <c r="D43" s="16"/>
      <c r="E43" s="20"/>
      <c r="F43" s="17"/>
    </row>
    <row r="44" spans="1:6" ht="28.05" customHeight="1" x14ac:dyDescent="0.3">
      <c r="A44" s="225" t="s">
        <v>29</v>
      </c>
      <c r="B44" s="225"/>
      <c r="C44" s="16" t="s">
        <v>238</v>
      </c>
      <c r="D44" s="16"/>
      <c r="E44" s="16"/>
      <c r="F44" s="18"/>
    </row>
    <row r="45" spans="1:6" ht="28.05" customHeight="1" x14ac:dyDescent="0.3">
      <c r="A45" s="227" t="s">
        <v>27</v>
      </c>
      <c r="B45" s="227"/>
      <c r="C45" s="16" t="s">
        <v>238</v>
      </c>
      <c r="D45" s="16"/>
      <c r="E45" s="16"/>
      <c r="F45" s="18"/>
    </row>
    <row r="46" spans="1:6" ht="28.05" customHeight="1" x14ac:dyDescent="0.3">
      <c r="A46" s="228" t="s">
        <v>30</v>
      </c>
      <c r="B46" s="228"/>
      <c r="C46" s="16"/>
      <c r="D46" s="16" t="s">
        <v>238</v>
      </c>
      <c r="E46" s="16"/>
      <c r="F46" s="19"/>
    </row>
    <row r="47" spans="1:6" s="88" customFormat="1" x14ac:dyDescent="0.3">
      <c r="A47" s="189" t="s">
        <v>274</v>
      </c>
      <c r="B47" s="189"/>
      <c r="C47" s="189"/>
      <c r="D47" s="189"/>
      <c r="E47" s="189"/>
      <c r="F47" s="189"/>
    </row>
    <row r="48" spans="1:6" s="88" customFormat="1" ht="60.6" customHeight="1" x14ac:dyDescent="0.3">
      <c r="A48" s="208" t="s">
        <v>155</v>
      </c>
      <c r="B48" s="208"/>
      <c r="C48" s="208"/>
      <c r="D48" s="208"/>
      <c r="E48" s="208"/>
      <c r="F48" s="208"/>
    </row>
    <row r="49" spans="1:6" s="88" customFormat="1" ht="15" customHeight="1" x14ac:dyDescent="0.3">
      <c r="A49" s="132"/>
      <c r="B49" s="132"/>
      <c r="C49" s="132"/>
      <c r="D49" s="132"/>
      <c r="E49" s="132"/>
      <c r="F49" s="132"/>
    </row>
    <row r="50" spans="1:6" s="88" customFormat="1" ht="15" customHeight="1" x14ac:dyDescent="0.3">
      <c r="A50" s="132"/>
      <c r="B50" s="132"/>
      <c r="C50" s="132"/>
      <c r="D50" s="132"/>
      <c r="E50" s="132"/>
      <c r="F50" s="132"/>
    </row>
    <row r="52" spans="1:6" x14ac:dyDescent="0.3">
      <c r="A52" s="204" t="s">
        <v>45</v>
      </c>
      <c r="B52" s="204"/>
      <c r="C52" s="204"/>
      <c r="D52" s="204"/>
      <c r="E52" s="204"/>
      <c r="F52" s="204"/>
    </row>
    <row r="53" spans="1:6" x14ac:dyDescent="0.3">
      <c r="A53" s="204" t="s">
        <v>25</v>
      </c>
      <c r="B53" s="204"/>
      <c r="C53" s="204"/>
      <c r="D53" s="204"/>
      <c r="E53" s="204"/>
      <c r="F53" s="204"/>
    </row>
    <row r="55" spans="1:6" ht="30" x14ac:dyDescent="0.3">
      <c r="A55" s="211" t="s">
        <v>23</v>
      </c>
      <c r="B55" s="211"/>
      <c r="C55" s="9" t="s">
        <v>41</v>
      </c>
      <c r="D55" s="9" t="s">
        <v>42</v>
      </c>
      <c r="E55" s="9" t="s">
        <v>87</v>
      </c>
      <c r="F55" s="126" t="s">
        <v>24</v>
      </c>
    </row>
    <row r="56" spans="1:6" ht="28.05" customHeight="1" x14ac:dyDescent="0.3">
      <c r="A56" s="212" t="s">
        <v>31</v>
      </c>
      <c r="B56" s="212"/>
      <c r="C56" s="20"/>
      <c r="D56" s="20" t="s">
        <v>238</v>
      </c>
      <c r="E56" s="31"/>
      <c r="F56" s="44"/>
    </row>
    <row r="57" spans="1:6" ht="28.05" customHeight="1" x14ac:dyDescent="0.3">
      <c r="A57" s="213" t="s">
        <v>32</v>
      </c>
      <c r="B57" s="213"/>
      <c r="C57" s="32"/>
      <c r="D57" s="32" t="s">
        <v>238</v>
      </c>
      <c r="E57" s="33"/>
      <c r="F57" s="45"/>
    </row>
    <row r="58" spans="1:6" x14ac:dyDescent="0.3">
      <c r="A58" s="189" t="s">
        <v>274</v>
      </c>
      <c r="B58" s="189"/>
      <c r="C58" s="189"/>
      <c r="D58" s="189"/>
      <c r="E58" s="189"/>
      <c r="F58" s="189"/>
    </row>
    <row r="59" spans="1:6" ht="45" customHeight="1" x14ac:dyDescent="0.3">
      <c r="A59" s="208" t="s">
        <v>57</v>
      </c>
      <c r="B59" s="208"/>
      <c r="C59" s="208"/>
      <c r="D59" s="208"/>
      <c r="E59" s="208"/>
      <c r="F59" s="208"/>
    </row>
    <row r="60" spans="1:6" x14ac:dyDescent="0.3">
      <c r="E60" s="46"/>
    </row>
    <row r="61" spans="1:6" x14ac:dyDescent="0.3">
      <c r="A61" s="93" t="s">
        <v>46</v>
      </c>
      <c r="B61" s="193" t="s">
        <v>267</v>
      </c>
      <c r="C61" s="194"/>
      <c r="D61" s="195" t="s">
        <v>49</v>
      </c>
      <c r="E61" s="196"/>
      <c r="F61" s="197"/>
    </row>
    <row r="62" spans="1:6" ht="19.95" customHeight="1" x14ac:dyDescent="0.3">
      <c r="A62" s="74" t="s">
        <v>47</v>
      </c>
      <c r="B62" s="193" t="s">
        <v>268</v>
      </c>
      <c r="C62" s="194"/>
      <c r="D62" s="198"/>
      <c r="E62" s="199"/>
      <c r="F62" s="200"/>
    </row>
    <row r="63" spans="1:6" ht="27" customHeight="1" x14ac:dyDescent="0.3">
      <c r="A63" s="75" t="s">
        <v>48</v>
      </c>
      <c r="B63" s="236" t="s">
        <v>269</v>
      </c>
      <c r="C63" s="237"/>
      <c r="D63" s="201"/>
      <c r="E63" s="202"/>
      <c r="F63" s="203"/>
    </row>
    <row r="64" spans="1:6" x14ac:dyDescent="0.35">
      <c r="A64" s="1"/>
      <c r="B64" s="68"/>
      <c r="C64" s="68"/>
      <c r="D64" s="125"/>
      <c r="E64" s="125"/>
      <c r="F64" s="125"/>
    </row>
    <row r="65" spans="1:6" x14ac:dyDescent="0.35">
      <c r="A65" s="1"/>
      <c r="B65" s="68"/>
      <c r="C65" s="68"/>
      <c r="D65" s="125"/>
      <c r="E65" s="125"/>
      <c r="F65" s="125"/>
    </row>
    <row r="66" spans="1:6" x14ac:dyDescent="0.35">
      <c r="A66" s="1"/>
      <c r="B66" s="68"/>
      <c r="C66" s="68"/>
      <c r="D66" s="125"/>
      <c r="E66" s="125"/>
      <c r="F66" s="125"/>
    </row>
    <row r="68" spans="1:6" ht="22.05" customHeight="1" x14ac:dyDescent="0.3">
      <c r="A68" s="209" t="s">
        <v>50</v>
      </c>
      <c r="B68" s="209"/>
      <c r="C68" s="209"/>
      <c r="D68" s="209"/>
      <c r="E68" s="209"/>
      <c r="F68" s="209"/>
    </row>
    <row r="69" spans="1:6" ht="10.050000000000001" customHeight="1" x14ac:dyDescent="0.3"/>
    <row r="70" spans="1:6" x14ac:dyDescent="0.3">
      <c r="A70" s="204" t="s">
        <v>51</v>
      </c>
      <c r="B70" s="204"/>
      <c r="C70" s="204"/>
      <c r="D70" s="204"/>
      <c r="E70" s="204"/>
      <c r="F70" s="204"/>
    </row>
    <row r="71" spans="1:6" x14ac:dyDescent="0.3">
      <c r="A71" s="204" t="s">
        <v>63</v>
      </c>
      <c r="B71" s="204"/>
      <c r="C71" s="204"/>
      <c r="D71" s="204"/>
      <c r="E71" s="204"/>
      <c r="F71" s="204"/>
    </row>
    <row r="72" spans="1:6" x14ac:dyDescent="0.3">
      <c r="A72" s="204" t="s">
        <v>52</v>
      </c>
      <c r="B72" s="204"/>
      <c r="C72" s="204"/>
      <c r="D72" s="204"/>
      <c r="E72" s="204"/>
      <c r="F72" s="204"/>
    </row>
    <row r="73" spans="1:6" ht="10.050000000000001" customHeight="1" x14ac:dyDescent="0.3"/>
    <row r="74" spans="1:6" ht="45" x14ac:dyDescent="0.3">
      <c r="A74" s="70" t="s">
        <v>64</v>
      </c>
      <c r="B74" s="70" t="s">
        <v>68</v>
      </c>
      <c r="C74" s="70" t="s">
        <v>72</v>
      </c>
      <c r="D74" s="70" t="s">
        <v>69</v>
      </c>
      <c r="E74" s="70" t="s">
        <v>70</v>
      </c>
      <c r="F74" s="70" t="s">
        <v>71</v>
      </c>
    </row>
    <row r="75" spans="1:6" x14ac:dyDescent="0.3">
      <c r="A75" s="128" t="s">
        <v>16</v>
      </c>
      <c r="B75" s="36">
        <f>+SUM(B77:B81)</f>
        <v>1916552986.45</v>
      </c>
      <c r="C75" s="79">
        <f>+SUM(C77:C81)</f>
        <v>100</v>
      </c>
      <c r="D75" s="11"/>
      <c r="E75" s="11"/>
      <c r="F75" s="11"/>
    </row>
    <row r="76" spans="1:6" x14ac:dyDescent="0.3">
      <c r="A76" s="25"/>
      <c r="B76" s="26"/>
      <c r="C76" s="67"/>
      <c r="D76" s="24"/>
      <c r="E76" s="24"/>
      <c r="F76" s="24"/>
    </row>
    <row r="77" spans="1:6" ht="15" customHeight="1" x14ac:dyDescent="0.3">
      <c r="A77" s="25" t="s">
        <v>65</v>
      </c>
      <c r="B77" s="26">
        <v>1892000000</v>
      </c>
      <c r="C77" s="67">
        <f>+B77/$B$75*100</f>
        <v>98.718898636062278</v>
      </c>
      <c r="D77" s="24"/>
      <c r="E77" s="24"/>
      <c r="F77" s="24"/>
    </row>
    <row r="78" spans="1:6" ht="15" customHeight="1" x14ac:dyDescent="0.3">
      <c r="A78" s="25" t="s">
        <v>66</v>
      </c>
      <c r="B78" s="26">
        <v>24552986.449999999</v>
      </c>
      <c r="C78" s="67">
        <f t="shared" ref="C78:C81" si="5">+B78/$B$75*100</f>
        <v>1.2811013639377171</v>
      </c>
      <c r="D78" s="25"/>
      <c r="E78" s="25"/>
      <c r="F78" s="25"/>
    </row>
    <row r="79" spans="1:6" ht="15" customHeight="1" x14ac:dyDescent="0.3">
      <c r="A79" s="25" t="s">
        <v>67</v>
      </c>
      <c r="B79" s="26">
        <v>0</v>
      </c>
      <c r="C79" s="67">
        <f t="shared" si="5"/>
        <v>0</v>
      </c>
      <c r="D79" s="25"/>
      <c r="E79" s="25"/>
      <c r="F79" s="25"/>
    </row>
    <row r="80" spans="1:6" ht="15" customHeight="1" x14ac:dyDescent="0.3">
      <c r="A80" s="25" t="s">
        <v>170</v>
      </c>
      <c r="B80" s="26">
        <v>0</v>
      </c>
      <c r="C80" s="67">
        <f t="shared" si="5"/>
        <v>0</v>
      </c>
      <c r="D80" s="25"/>
      <c r="E80" s="25"/>
      <c r="F80" s="25"/>
    </row>
    <row r="81" spans="1:6" ht="15" customHeight="1" x14ac:dyDescent="0.3">
      <c r="A81" s="27" t="s">
        <v>171</v>
      </c>
      <c r="B81" s="26">
        <v>0</v>
      </c>
      <c r="C81" s="67">
        <f t="shared" si="5"/>
        <v>0</v>
      </c>
      <c r="D81" s="77"/>
      <c r="E81" s="77"/>
      <c r="F81" s="77"/>
    </row>
    <row r="82" spans="1:6" ht="15" customHeight="1" x14ac:dyDescent="0.3">
      <c r="A82" s="189" t="s">
        <v>237</v>
      </c>
      <c r="B82" s="189"/>
      <c r="C82" s="189"/>
      <c r="D82" s="189"/>
      <c r="E82" s="189"/>
      <c r="F82" s="189"/>
    </row>
    <row r="83" spans="1:6" ht="50.1" customHeight="1" x14ac:dyDescent="0.3">
      <c r="A83" s="208" t="s">
        <v>172</v>
      </c>
      <c r="B83" s="208"/>
      <c r="C83" s="208"/>
      <c r="D83" s="208"/>
      <c r="E83" s="208"/>
      <c r="F83" s="208"/>
    </row>
    <row r="84" spans="1:6" ht="10.050000000000001" customHeight="1" x14ac:dyDescent="0.3">
      <c r="A84" s="25"/>
      <c r="B84" s="49"/>
      <c r="C84" s="24"/>
    </row>
    <row r="85" spans="1:6" x14ac:dyDescent="0.3">
      <c r="A85" s="204" t="s">
        <v>73</v>
      </c>
      <c r="B85" s="204"/>
      <c r="C85" s="204"/>
      <c r="D85" s="204"/>
      <c r="E85" s="204"/>
      <c r="F85" s="204"/>
    </row>
    <row r="86" spans="1:6" x14ac:dyDescent="0.3">
      <c r="A86" s="204" t="s">
        <v>74</v>
      </c>
      <c r="B86" s="204"/>
      <c r="C86" s="204"/>
      <c r="D86" s="204"/>
      <c r="E86" s="204"/>
      <c r="F86" s="204"/>
    </row>
    <row r="87" spans="1:6" x14ac:dyDescent="0.3">
      <c r="A87" s="204" t="s">
        <v>52</v>
      </c>
      <c r="B87" s="204"/>
      <c r="C87" s="204"/>
      <c r="D87" s="204"/>
      <c r="E87" s="204"/>
      <c r="F87" s="204"/>
    </row>
    <row r="88" spans="1:6" ht="10.050000000000001" customHeight="1" x14ac:dyDescent="0.3"/>
    <row r="89" spans="1:6" x14ac:dyDescent="0.3">
      <c r="A89" s="69" t="s">
        <v>55</v>
      </c>
      <c r="B89" s="69" t="s">
        <v>56</v>
      </c>
      <c r="C89" s="69" t="s">
        <v>11</v>
      </c>
      <c r="D89" s="69" t="s">
        <v>89</v>
      </c>
      <c r="E89" s="69" t="s">
        <v>90</v>
      </c>
      <c r="F89" s="69" t="s">
        <v>10</v>
      </c>
    </row>
    <row r="90" spans="1:6" x14ac:dyDescent="0.3">
      <c r="A90" s="128" t="s">
        <v>16</v>
      </c>
      <c r="B90" s="50"/>
      <c r="C90" s="36">
        <f>+C92+C96+C100</f>
        <v>41219653.109999999</v>
      </c>
      <c r="D90" s="36">
        <f>+D92+D96+D100</f>
        <v>16666666.66</v>
      </c>
      <c r="E90" s="36">
        <f>+E92+E96+E100</f>
        <v>0</v>
      </c>
      <c r="F90" s="36">
        <f>+F92+F96+F100</f>
        <v>57886319.769999996</v>
      </c>
    </row>
    <row r="91" spans="1:6" ht="10.050000000000001" customHeight="1" x14ac:dyDescent="0.3">
      <c r="A91" s="13"/>
      <c r="B91" s="51"/>
      <c r="C91" s="14"/>
      <c r="D91" s="14"/>
      <c r="E91" s="14"/>
      <c r="F91" s="52"/>
    </row>
    <row r="92" spans="1:6" x14ac:dyDescent="0.3">
      <c r="A92" s="205" t="s">
        <v>75</v>
      </c>
      <c r="B92" s="205"/>
      <c r="C92" s="54">
        <f>+SUM(C93:C94)</f>
        <v>41219653.109999999</v>
      </c>
      <c r="D92" s="54">
        <f>+SUM(D93:D94)</f>
        <v>16666666.66</v>
      </c>
      <c r="E92" s="54">
        <f>+SUM(E93:E94)</f>
        <v>0</v>
      </c>
      <c r="F92" s="54">
        <f>+SUM(F93:F94)</f>
        <v>57886319.769999996</v>
      </c>
    </row>
    <row r="93" spans="1:6" x14ac:dyDescent="0.3">
      <c r="A93" s="55" t="s">
        <v>246</v>
      </c>
      <c r="B93" s="174" t="s">
        <v>292</v>
      </c>
      <c r="C93" s="15">
        <v>16666666.66</v>
      </c>
      <c r="D93" s="15">
        <v>16666666.66</v>
      </c>
      <c r="E93" s="15">
        <v>0</v>
      </c>
      <c r="F93" s="56">
        <f>+C93+D93+E93</f>
        <v>33333333.32</v>
      </c>
    </row>
    <row r="94" spans="1:6" x14ac:dyDescent="0.3">
      <c r="A94" s="175" t="s">
        <v>297</v>
      </c>
      <c r="B94" s="174" t="s">
        <v>296</v>
      </c>
      <c r="C94" s="173">
        <v>24552986.449999999</v>
      </c>
      <c r="D94" s="15">
        <v>0</v>
      </c>
      <c r="E94" s="15">
        <v>0</v>
      </c>
      <c r="F94" s="56">
        <f>+C94+D94+E94</f>
        <v>24552986.449999999</v>
      </c>
    </row>
    <row r="95" spans="1:6" x14ac:dyDescent="0.3">
      <c r="A95" s="101"/>
      <c r="B95" s="51"/>
      <c r="C95" s="15"/>
      <c r="D95" s="15"/>
      <c r="E95" s="15"/>
      <c r="F95" s="56"/>
    </row>
    <row r="96" spans="1:6" x14ac:dyDescent="0.3">
      <c r="A96" s="205" t="s">
        <v>76</v>
      </c>
      <c r="B96" s="205"/>
      <c r="C96" s="54">
        <f>+SUM(C97:C98)</f>
        <v>0</v>
      </c>
      <c r="D96" s="54">
        <f>+SUM(D97:D98)</f>
        <v>0</v>
      </c>
      <c r="E96" s="54">
        <f>+SUM(E97:E98)</f>
        <v>0</v>
      </c>
      <c r="F96" s="54">
        <f>+SUM(F97:F98)</f>
        <v>0</v>
      </c>
    </row>
    <row r="97" spans="1:6" x14ac:dyDescent="0.3">
      <c r="A97" s="55" t="s">
        <v>59</v>
      </c>
      <c r="B97" s="51" t="s">
        <v>53</v>
      </c>
      <c r="C97" s="57">
        <v>0</v>
      </c>
      <c r="D97" s="57">
        <v>0</v>
      </c>
      <c r="E97" s="57">
        <v>0</v>
      </c>
      <c r="F97" s="58">
        <f>+C97+D97+E97</f>
        <v>0</v>
      </c>
    </row>
    <row r="98" spans="1:6" x14ac:dyDescent="0.3">
      <c r="A98" s="55" t="s">
        <v>59</v>
      </c>
      <c r="B98" s="51" t="s">
        <v>53</v>
      </c>
      <c r="C98" s="57">
        <v>0</v>
      </c>
      <c r="D98" s="57">
        <v>0</v>
      </c>
      <c r="E98" s="57">
        <v>0</v>
      </c>
      <c r="F98" s="58">
        <f t="shared" ref="F98" si="6">+C98+D98+E98</f>
        <v>0</v>
      </c>
    </row>
    <row r="99" spans="1:6" x14ac:dyDescent="0.3">
      <c r="A99" s="189" t="s">
        <v>237</v>
      </c>
      <c r="B99" s="189"/>
      <c r="C99" s="189"/>
      <c r="D99" s="189"/>
      <c r="E99" s="189"/>
      <c r="F99" s="189"/>
    </row>
    <row r="100" spans="1:6" ht="39" customHeight="1" x14ac:dyDescent="0.3">
      <c r="A100" s="208" t="s">
        <v>152</v>
      </c>
      <c r="B100" s="208"/>
      <c r="C100" s="208"/>
      <c r="D100" s="208"/>
      <c r="E100" s="208"/>
      <c r="F100" s="208"/>
    </row>
    <row r="101" spans="1:6" ht="10.050000000000001" customHeight="1" x14ac:dyDescent="0.3">
      <c r="A101" s="25"/>
      <c r="B101" s="49"/>
      <c r="C101" s="24"/>
    </row>
    <row r="102" spans="1:6" x14ac:dyDescent="0.3">
      <c r="A102" s="204" t="s">
        <v>77</v>
      </c>
      <c r="B102" s="204"/>
      <c r="C102" s="204"/>
      <c r="D102" s="204"/>
      <c r="E102" s="204"/>
      <c r="F102" s="204"/>
    </row>
    <row r="103" spans="1:6" ht="30.75" customHeight="1" x14ac:dyDescent="0.3">
      <c r="A103" s="210" t="s">
        <v>54</v>
      </c>
      <c r="B103" s="210"/>
      <c r="C103" s="210"/>
      <c r="D103" s="210"/>
      <c r="E103" s="210"/>
      <c r="F103" s="210"/>
    </row>
    <row r="104" spans="1:6" x14ac:dyDescent="0.3">
      <c r="A104" s="204" t="s">
        <v>52</v>
      </c>
      <c r="B104" s="204"/>
      <c r="C104" s="204"/>
      <c r="D104" s="204"/>
      <c r="E104" s="204"/>
      <c r="F104" s="204"/>
    </row>
    <row r="105" spans="1:6" ht="10.050000000000001" customHeight="1" x14ac:dyDescent="0.3">
      <c r="A105" s="90"/>
      <c r="B105" s="91"/>
      <c r="C105" s="91"/>
      <c r="D105" s="91"/>
      <c r="E105" s="91"/>
      <c r="F105" s="92"/>
    </row>
    <row r="106" spans="1:6" x14ac:dyDescent="0.3">
      <c r="A106" s="69" t="s">
        <v>55</v>
      </c>
      <c r="B106" s="69" t="s">
        <v>56</v>
      </c>
      <c r="C106" s="69" t="s">
        <v>11</v>
      </c>
      <c r="D106" s="69" t="s">
        <v>89</v>
      </c>
      <c r="E106" s="69" t="s">
        <v>90</v>
      </c>
      <c r="F106" s="69" t="s">
        <v>10</v>
      </c>
    </row>
    <row r="107" spans="1:6" x14ac:dyDescent="0.3">
      <c r="A107" s="128" t="s">
        <v>16</v>
      </c>
      <c r="B107" s="50"/>
      <c r="C107" s="36">
        <f>+C109+C116+C123</f>
        <v>4441312.0999999996</v>
      </c>
      <c r="D107" s="36">
        <f t="shared" ref="D107:F107" si="7">+D109+D116+D123</f>
        <v>0</v>
      </c>
      <c r="E107" s="36">
        <f t="shared" si="7"/>
        <v>83589467.079999998</v>
      </c>
      <c r="F107" s="36">
        <f t="shared" si="7"/>
        <v>88030779.179999992</v>
      </c>
    </row>
    <row r="108" spans="1:6" x14ac:dyDescent="0.3">
      <c r="A108" s="13"/>
      <c r="B108" s="51"/>
      <c r="C108" s="14"/>
      <c r="D108" s="14"/>
      <c r="E108" s="14"/>
      <c r="F108" s="52"/>
    </row>
    <row r="109" spans="1:6" ht="15" customHeight="1" x14ac:dyDescent="0.3">
      <c r="A109" s="205" t="s">
        <v>58</v>
      </c>
      <c r="B109" s="205"/>
      <c r="C109" s="54">
        <f>+SUM(C110:C114)</f>
        <v>4441312.0999999996</v>
      </c>
      <c r="D109" s="54">
        <f t="shared" ref="D109:E109" si="8">+SUM(D110:D114)</f>
        <v>0</v>
      </c>
      <c r="E109" s="54">
        <f t="shared" si="8"/>
        <v>83589467.079999998</v>
      </c>
      <c r="F109" s="54">
        <f>+SUM(F110:F114)</f>
        <v>88030779.179999992</v>
      </c>
    </row>
    <row r="110" spans="1:6" x14ac:dyDescent="0.3">
      <c r="A110" s="158" t="s">
        <v>252</v>
      </c>
      <c r="B110" s="51" t="s">
        <v>53</v>
      </c>
      <c r="C110" s="15">
        <f>+C29</f>
        <v>4441312.0999999996</v>
      </c>
      <c r="D110" s="15">
        <f>+D29</f>
        <v>0</v>
      </c>
      <c r="E110" s="15">
        <f>+E29</f>
        <v>83589467.079999998</v>
      </c>
      <c r="F110" s="56">
        <f>+C110+D110+E110</f>
        <v>88030779.179999992</v>
      </c>
    </row>
    <row r="111" spans="1:6" x14ac:dyDescent="0.3">
      <c r="A111" s="55" t="s">
        <v>59</v>
      </c>
      <c r="B111" s="51" t="s">
        <v>53</v>
      </c>
      <c r="C111" s="15">
        <v>0</v>
      </c>
      <c r="D111" s="59">
        <v>0</v>
      </c>
      <c r="E111" s="59">
        <v>0</v>
      </c>
      <c r="F111" s="56">
        <f t="shared" ref="F111:F114" si="9">+C111+D111+E111</f>
        <v>0</v>
      </c>
    </row>
    <row r="112" spans="1:6" x14ac:dyDescent="0.3">
      <c r="A112" s="55" t="s">
        <v>59</v>
      </c>
      <c r="B112" s="51" t="s">
        <v>53</v>
      </c>
      <c r="C112" s="15">
        <v>0</v>
      </c>
      <c r="D112" s="15">
        <v>0</v>
      </c>
      <c r="E112" s="15">
        <v>0</v>
      </c>
      <c r="F112" s="56">
        <f t="shared" si="9"/>
        <v>0</v>
      </c>
    </row>
    <row r="113" spans="1:6" x14ac:dyDescent="0.3">
      <c r="A113" s="55" t="s">
        <v>59</v>
      </c>
      <c r="B113" s="51" t="s">
        <v>53</v>
      </c>
      <c r="C113" s="15">
        <v>0</v>
      </c>
      <c r="D113" s="15">
        <v>0</v>
      </c>
      <c r="E113" s="15">
        <v>0</v>
      </c>
      <c r="F113" s="56">
        <f t="shared" si="9"/>
        <v>0</v>
      </c>
    </row>
    <row r="114" spans="1:6" x14ac:dyDescent="0.3">
      <c r="A114" s="55" t="s">
        <v>59</v>
      </c>
      <c r="B114" s="51" t="s">
        <v>53</v>
      </c>
      <c r="C114" s="15">
        <v>0</v>
      </c>
      <c r="D114" s="15">
        <v>0</v>
      </c>
      <c r="E114" s="15">
        <v>0</v>
      </c>
      <c r="F114" s="56">
        <f t="shared" si="9"/>
        <v>0</v>
      </c>
    </row>
    <row r="115" spans="1:6" x14ac:dyDescent="0.3">
      <c r="A115" s="101"/>
      <c r="B115" s="51"/>
      <c r="C115" s="15"/>
      <c r="D115" s="15"/>
      <c r="E115" s="15"/>
      <c r="F115" s="56"/>
    </row>
    <row r="116" spans="1:6" ht="15" customHeight="1" x14ac:dyDescent="0.3">
      <c r="A116" s="205" t="s">
        <v>60</v>
      </c>
      <c r="B116" s="205"/>
      <c r="C116" s="54">
        <f>+SUM(C117:C121)</f>
        <v>0</v>
      </c>
      <c r="D116" s="54">
        <f t="shared" ref="D116:F116" si="10">+SUM(D117:D121)</f>
        <v>0</v>
      </c>
      <c r="E116" s="54">
        <f t="shared" si="10"/>
        <v>0</v>
      </c>
      <c r="F116" s="54">
        <f t="shared" si="10"/>
        <v>0</v>
      </c>
    </row>
    <row r="117" spans="1:6" x14ac:dyDescent="0.3">
      <c r="A117" s="55" t="s">
        <v>59</v>
      </c>
      <c r="B117" s="51" t="s">
        <v>53</v>
      </c>
      <c r="C117" s="57">
        <v>0</v>
      </c>
      <c r="D117" s="57">
        <v>0</v>
      </c>
      <c r="E117" s="57">
        <v>0</v>
      </c>
      <c r="F117" s="41">
        <f>+C117+D117+E117</f>
        <v>0</v>
      </c>
    </row>
    <row r="118" spans="1:6" x14ac:dyDescent="0.3">
      <c r="A118" s="55" t="s">
        <v>59</v>
      </c>
      <c r="B118" s="51" t="s">
        <v>53</v>
      </c>
      <c r="C118" s="57">
        <v>0</v>
      </c>
      <c r="D118" s="57">
        <v>0</v>
      </c>
      <c r="E118" s="57">
        <v>0</v>
      </c>
      <c r="F118" s="41">
        <f t="shared" ref="F118:F121" si="11">+C118+D118+E118</f>
        <v>0</v>
      </c>
    </row>
    <row r="119" spans="1:6" x14ac:dyDescent="0.3">
      <c r="A119" s="55" t="s">
        <v>59</v>
      </c>
      <c r="B119" s="51" t="s">
        <v>53</v>
      </c>
      <c r="C119" s="57">
        <v>0</v>
      </c>
      <c r="D119" s="57">
        <v>0</v>
      </c>
      <c r="E119" s="57">
        <v>0</v>
      </c>
      <c r="F119" s="41">
        <f t="shared" si="11"/>
        <v>0</v>
      </c>
    </row>
    <row r="120" spans="1:6" x14ac:dyDescent="0.3">
      <c r="A120" s="55" t="s">
        <v>59</v>
      </c>
      <c r="B120" s="51" t="s">
        <v>53</v>
      </c>
      <c r="C120" s="57">
        <v>0</v>
      </c>
      <c r="D120" s="57">
        <v>0</v>
      </c>
      <c r="E120" s="57">
        <v>0</v>
      </c>
      <c r="F120" s="41">
        <f t="shared" si="11"/>
        <v>0</v>
      </c>
    </row>
    <row r="121" spans="1:6" x14ac:dyDescent="0.3">
      <c r="A121" s="55" t="s">
        <v>59</v>
      </c>
      <c r="B121" s="51" t="s">
        <v>53</v>
      </c>
      <c r="C121" s="57">
        <v>0</v>
      </c>
      <c r="D121" s="57">
        <v>0</v>
      </c>
      <c r="E121" s="57">
        <v>0</v>
      </c>
      <c r="F121" s="41">
        <f t="shared" si="11"/>
        <v>0</v>
      </c>
    </row>
    <row r="122" spans="1:6" x14ac:dyDescent="0.3">
      <c r="C122" s="41"/>
      <c r="D122" s="41"/>
      <c r="E122" s="41"/>
      <c r="F122" s="41"/>
    </row>
    <row r="123" spans="1:6" x14ac:dyDescent="0.3">
      <c r="A123" s="205" t="s">
        <v>61</v>
      </c>
      <c r="B123" s="205"/>
      <c r="C123" s="54">
        <f>+SUM(C124:C125)</f>
        <v>0</v>
      </c>
      <c r="D123" s="54">
        <f t="shared" ref="D123:F123" si="12">+SUM(D124:D125)</f>
        <v>0</v>
      </c>
      <c r="E123" s="54">
        <f t="shared" si="12"/>
        <v>0</v>
      </c>
      <c r="F123" s="54">
        <f t="shared" si="12"/>
        <v>0</v>
      </c>
    </row>
    <row r="124" spans="1:6" x14ac:dyDescent="0.3">
      <c r="A124" s="76" t="s">
        <v>59</v>
      </c>
      <c r="B124" s="51" t="s">
        <v>53</v>
      </c>
      <c r="C124" s="57">
        <v>0</v>
      </c>
      <c r="D124" s="57">
        <v>0</v>
      </c>
      <c r="E124" s="57">
        <v>0</v>
      </c>
      <c r="F124" s="41">
        <f>+C124+D124+E124</f>
        <v>0</v>
      </c>
    </row>
    <row r="125" spans="1:6" x14ac:dyDescent="0.3">
      <c r="A125" s="48" t="s">
        <v>59</v>
      </c>
      <c r="B125" s="48" t="s">
        <v>53</v>
      </c>
      <c r="C125" s="60">
        <v>0</v>
      </c>
      <c r="D125" s="60">
        <v>0</v>
      </c>
      <c r="E125" s="60">
        <v>0</v>
      </c>
      <c r="F125" s="61">
        <f>+C125+D125+E125</f>
        <v>0</v>
      </c>
    </row>
    <row r="126" spans="1:6" ht="14.25" customHeight="1" x14ac:dyDescent="0.3">
      <c r="A126" s="207" t="s">
        <v>62</v>
      </c>
      <c r="B126" s="207"/>
      <c r="C126" s="207"/>
      <c r="D126" s="207"/>
      <c r="E126" s="207"/>
      <c r="F126" s="207"/>
    </row>
    <row r="127" spans="1:6" x14ac:dyDescent="0.3">
      <c r="A127" s="189" t="s">
        <v>237</v>
      </c>
      <c r="B127" s="189"/>
      <c r="C127" s="189"/>
      <c r="D127" s="189"/>
      <c r="E127" s="189"/>
      <c r="F127" s="189"/>
    </row>
    <row r="128" spans="1:6" ht="50.1" customHeight="1" x14ac:dyDescent="0.3">
      <c r="A128" s="208" t="s">
        <v>153</v>
      </c>
      <c r="B128" s="208"/>
      <c r="C128" s="208"/>
      <c r="D128" s="208"/>
      <c r="E128" s="208"/>
      <c r="F128" s="208"/>
    </row>
    <row r="129" spans="1:10" ht="10.050000000000001" customHeight="1" x14ac:dyDescent="0.3">
      <c r="A129" s="55"/>
      <c r="B129" s="51"/>
    </row>
    <row r="130" spans="1:10" x14ac:dyDescent="0.3">
      <c r="A130" s="204" t="s">
        <v>79</v>
      </c>
      <c r="B130" s="204"/>
      <c r="C130" s="204"/>
      <c r="D130" s="204"/>
      <c r="E130" s="204"/>
      <c r="F130" s="204"/>
    </row>
    <row r="131" spans="1:10" x14ac:dyDescent="0.3">
      <c r="A131" s="204" t="s">
        <v>80</v>
      </c>
      <c r="B131" s="204"/>
      <c r="C131" s="204"/>
      <c r="D131" s="204"/>
      <c r="E131" s="204"/>
      <c r="F131" s="204"/>
    </row>
    <row r="132" spans="1:10" x14ac:dyDescent="0.3">
      <c r="A132" s="204" t="s">
        <v>52</v>
      </c>
      <c r="B132" s="204"/>
      <c r="C132" s="204"/>
      <c r="D132" s="204"/>
      <c r="E132" s="204"/>
      <c r="F132" s="204"/>
    </row>
    <row r="133" spans="1:10" ht="10.050000000000001" customHeight="1" x14ac:dyDescent="0.3">
      <c r="A133" s="90"/>
      <c r="B133" s="91"/>
      <c r="C133" s="91"/>
      <c r="D133" s="91"/>
      <c r="E133" s="91"/>
      <c r="F133" s="92"/>
    </row>
    <row r="134" spans="1:10" x14ac:dyDescent="0.3">
      <c r="A134" s="69" t="s">
        <v>78</v>
      </c>
      <c r="B134" s="69" t="s">
        <v>11</v>
      </c>
      <c r="C134" s="69" t="s">
        <v>89</v>
      </c>
      <c r="D134" s="69" t="s">
        <v>90</v>
      </c>
      <c r="E134" s="69" t="s">
        <v>10</v>
      </c>
      <c r="F134" s="23"/>
    </row>
    <row r="135" spans="1:10" x14ac:dyDescent="0.3">
      <c r="A135" s="109" t="s">
        <v>82</v>
      </c>
      <c r="B135" s="62">
        <f>+B136+B137</f>
        <v>98666119.729999989</v>
      </c>
      <c r="C135" s="62">
        <f>+B145</f>
        <v>135444460.73999998</v>
      </c>
      <c r="D135" s="62">
        <f t="shared" ref="D135" si="13">+C145</f>
        <v>152111127.39999998</v>
      </c>
      <c r="E135" s="62">
        <f>+B135</f>
        <v>98666119.729999989</v>
      </c>
      <c r="F135" s="92"/>
    </row>
    <row r="136" spans="1:10" x14ac:dyDescent="0.3">
      <c r="A136" s="110" t="s">
        <v>83</v>
      </c>
      <c r="B136" s="172">
        <f>+'2T'!E146</f>
        <v>0</v>
      </c>
      <c r="C136" s="26">
        <f>+B146</f>
        <v>0</v>
      </c>
      <c r="D136" s="26">
        <f>+C146</f>
        <v>0</v>
      </c>
      <c r="E136" s="66">
        <f>+B136</f>
        <v>0</v>
      </c>
      <c r="F136" s="23"/>
      <c r="J136" s="41"/>
    </row>
    <row r="137" spans="1:10" x14ac:dyDescent="0.3">
      <c r="A137" s="110" t="s">
        <v>81</v>
      </c>
      <c r="B137" s="172">
        <f>+'2T'!E147</f>
        <v>98666119.729999989</v>
      </c>
      <c r="C137" s="26">
        <f>+B147</f>
        <v>135444460.73999998</v>
      </c>
      <c r="D137" s="26">
        <f>+C147</f>
        <v>152111127.39999998</v>
      </c>
      <c r="E137" s="66">
        <f>+B137</f>
        <v>98666119.729999989</v>
      </c>
      <c r="F137" s="23"/>
    </row>
    <row r="138" spans="1:10" x14ac:dyDescent="0.3">
      <c r="A138" s="109" t="s">
        <v>85</v>
      </c>
      <c r="B138" s="62">
        <f>+C92</f>
        <v>41219653.109999999</v>
      </c>
      <c r="C138" s="62">
        <f>+D92</f>
        <v>16666666.66</v>
      </c>
      <c r="D138" s="62">
        <f>+E92</f>
        <v>0</v>
      </c>
      <c r="E138" s="62">
        <f>+B138+C138+D138</f>
        <v>57886319.769999996</v>
      </c>
      <c r="F138" s="92"/>
    </row>
    <row r="139" spans="1:10" x14ac:dyDescent="0.3">
      <c r="A139" s="109" t="s">
        <v>147</v>
      </c>
      <c r="B139" s="62">
        <f>+B135+B138</f>
        <v>139885772.83999997</v>
      </c>
      <c r="C139" s="62">
        <f>+C135+C138</f>
        <v>152111127.39999998</v>
      </c>
      <c r="D139" s="62">
        <f>+D135+D138</f>
        <v>152111127.39999998</v>
      </c>
      <c r="E139" s="62">
        <f>+E135+E138</f>
        <v>156552439.5</v>
      </c>
      <c r="F139" s="92"/>
      <c r="J139" s="41"/>
    </row>
    <row r="140" spans="1:10" x14ac:dyDescent="0.3">
      <c r="A140" s="110" t="s">
        <v>83</v>
      </c>
      <c r="B140" s="118">
        <f>+B136</f>
        <v>0</v>
      </c>
      <c r="C140" s="26">
        <f>+C136</f>
        <v>0</v>
      </c>
      <c r="D140" s="26">
        <f>+D136</f>
        <v>0</v>
      </c>
      <c r="E140" s="66">
        <f>+E136</f>
        <v>0</v>
      </c>
      <c r="F140" s="23"/>
      <c r="J140" s="41"/>
    </row>
    <row r="141" spans="1:10" x14ac:dyDescent="0.3">
      <c r="A141" s="110" t="s">
        <v>81</v>
      </c>
      <c r="B141" s="26">
        <f>+B138+B137</f>
        <v>139885772.83999997</v>
      </c>
      <c r="C141" s="26">
        <f>+C138+C137</f>
        <v>152111127.39999998</v>
      </c>
      <c r="D141" s="26">
        <f>+D138+D137</f>
        <v>152111127.39999998</v>
      </c>
      <c r="E141" s="66">
        <f>+E138+E137</f>
        <v>156552439.5</v>
      </c>
      <c r="F141" s="23"/>
      <c r="J141" s="41"/>
    </row>
    <row r="142" spans="1:10" x14ac:dyDescent="0.3">
      <c r="A142" s="109" t="s">
        <v>84</v>
      </c>
      <c r="B142" s="62">
        <f>+B143+B144</f>
        <v>4441312.0999999996</v>
      </c>
      <c r="C142" s="62">
        <f>+C143+C144</f>
        <v>0</v>
      </c>
      <c r="D142" s="62">
        <f>+D143+D144</f>
        <v>83589467.079999998</v>
      </c>
      <c r="E142" s="62">
        <f>+B142+C142+D142</f>
        <v>88030779.179999992</v>
      </c>
      <c r="F142" s="92"/>
      <c r="J142" s="41"/>
    </row>
    <row r="143" spans="1:10" x14ac:dyDescent="0.3">
      <c r="A143" s="110" t="s">
        <v>83</v>
      </c>
      <c r="B143" s="83">
        <f>+C116</f>
        <v>0</v>
      </c>
      <c r="C143" s="83">
        <f>+D116</f>
        <v>0</v>
      </c>
      <c r="D143" s="83">
        <f>+E116</f>
        <v>0</v>
      </c>
      <c r="E143" s="49">
        <f>+B143+C143+D143</f>
        <v>0</v>
      </c>
      <c r="F143" s="92"/>
    </row>
    <row r="144" spans="1:10" x14ac:dyDescent="0.3">
      <c r="A144" s="110" t="s">
        <v>81</v>
      </c>
      <c r="B144" s="83">
        <f>+C109</f>
        <v>4441312.0999999996</v>
      </c>
      <c r="C144" s="83">
        <f>+D109</f>
        <v>0</v>
      </c>
      <c r="D144" s="83">
        <f>+E109</f>
        <v>83589467.079999998</v>
      </c>
      <c r="E144" s="49">
        <f>+B144+C144+D144</f>
        <v>88030779.179999992</v>
      </c>
      <c r="F144" s="92"/>
    </row>
    <row r="145" spans="1:9" x14ac:dyDescent="0.3">
      <c r="A145" s="109" t="s">
        <v>148</v>
      </c>
      <c r="B145" s="62">
        <f>+B139-B142</f>
        <v>135444460.73999998</v>
      </c>
      <c r="C145" s="62">
        <f t="shared" ref="C145" si="14">+C139-C142</f>
        <v>152111127.39999998</v>
      </c>
      <c r="D145" s="62">
        <f t="shared" ref="D145:E147" si="15">+D139-D142</f>
        <v>68521660.319999978</v>
      </c>
      <c r="E145" s="62">
        <f t="shared" si="15"/>
        <v>68521660.320000008</v>
      </c>
      <c r="F145" s="92"/>
      <c r="G145" s="41"/>
    </row>
    <row r="146" spans="1:9" x14ac:dyDescent="0.3">
      <c r="A146" s="110" t="s">
        <v>83</v>
      </c>
      <c r="B146" s="83">
        <f>+B140-B143</f>
        <v>0</v>
      </c>
      <c r="C146" s="83">
        <f>+C140-C143</f>
        <v>0</v>
      </c>
      <c r="D146" s="83">
        <f t="shared" si="15"/>
        <v>0</v>
      </c>
      <c r="E146" s="49">
        <f t="shared" si="15"/>
        <v>0</v>
      </c>
    </row>
    <row r="147" spans="1:9" x14ac:dyDescent="0.3">
      <c r="A147" s="111" t="s">
        <v>81</v>
      </c>
      <c r="B147" s="78">
        <f>+B141-B144</f>
        <v>135444460.73999998</v>
      </c>
      <c r="C147" s="78">
        <f>+C141-C144</f>
        <v>152111127.39999998</v>
      </c>
      <c r="D147" s="78">
        <f t="shared" si="15"/>
        <v>68521660.319999978</v>
      </c>
      <c r="E147" s="63">
        <f t="shared" si="15"/>
        <v>68521660.320000008</v>
      </c>
      <c r="I147" s="41"/>
    </row>
    <row r="148" spans="1:9" x14ac:dyDescent="0.3">
      <c r="A148" s="189" t="s">
        <v>241</v>
      </c>
      <c r="B148" s="189"/>
      <c r="C148" s="189"/>
      <c r="D148" s="189"/>
      <c r="E148" s="189"/>
      <c r="F148" s="42"/>
      <c r="I148" s="41"/>
    </row>
    <row r="149" spans="1:9" ht="43.95" customHeight="1" x14ac:dyDescent="0.3">
      <c r="A149" s="190" t="s">
        <v>92</v>
      </c>
      <c r="B149" s="191"/>
      <c r="C149" s="191"/>
      <c r="D149" s="191"/>
      <c r="E149" s="192"/>
      <c r="F149" s="64"/>
      <c r="I149" s="41"/>
    </row>
    <row r="150" spans="1:9" x14ac:dyDescent="0.3">
      <c r="A150" s="132"/>
      <c r="B150" s="65"/>
      <c r="C150" s="65"/>
      <c r="D150" s="65"/>
      <c r="E150" s="65"/>
      <c r="F150" s="64"/>
    </row>
    <row r="151" spans="1:9" ht="31.2" x14ac:dyDescent="0.3">
      <c r="A151" s="93" t="s">
        <v>86</v>
      </c>
      <c r="B151" s="230" t="s">
        <v>191</v>
      </c>
      <c r="C151" s="231"/>
      <c r="D151" s="195" t="s">
        <v>49</v>
      </c>
      <c r="E151" s="196"/>
      <c r="F151" s="197"/>
    </row>
    <row r="152" spans="1:9" ht="24.45" customHeight="1" x14ac:dyDescent="0.3">
      <c r="A152" s="74" t="s">
        <v>47</v>
      </c>
      <c r="B152" s="193" t="s">
        <v>192</v>
      </c>
      <c r="C152" s="233"/>
      <c r="D152" s="198"/>
      <c r="E152" s="199"/>
      <c r="F152" s="200"/>
    </row>
    <row r="153" spans="1:9" ht="25.95" customHeight="1" x14ac:dyDescent="0.3">
      <c r="A153" s="75" t="s">
        <v>48</v>
      </c>
      <c r="B153" s="234" t="s">
        <v>269</v>
      </c>
      <c r="C153" s="235"/>
      <c r="D153" s="201"/>
      <c r="E153" s="202"/>
      <c r="F153" s="203"/>
    </row>
    <row r="158" spans="1:9" x14ac:dyDescent="0.3">
      <c r="A158" s="229" t="s">
        <v>202</v>
      </c>
      <c r="B158" s="229"/>
    </row>
    <row r="159" spans="1:9" x14ac:dyDescent="0.3">
      <c r="A159" s="229" t="s">
        <v>266</v>
      </c>
      <c r="B159" s="229"/>
    </row>
    <row r="160" spans="1:9" x14ac:dyDescent="0.3">
      <c r="A160" s="229" t="s">
        <v>271</v>
      </c>
      <c r="B160" s="229"/>
    </row>
    <row r="161" spans="1:2" x14ac:dyDescent="0.3">
      <c r="A161" s="144"/>
      <c r="B161" s="144"/>
    </row>
    <row r="162" spans="1:2" x14ac:dyDescent="0.3">
      <c r="A162" s="145" t="s">
        <v>205</v>
      </c>
      <c r="B162" s="145" t="s">
        <v>206</v>
      </c>
    </row>
    <row r="163" spans="1:2" x14ac:dyDescent="0.3">
      <c r="A163" s="146" t="s">
        <v>11</v>
      </c>
      <c r="B163" s="147">
        <v>154665000</v>
      </c>
    </row>
    <row r="164" spans="1:2" x14ac:dyDescent="0.3">
      <c r="A164" s="146" t="s">
        <v>272</v>
      </c>
      <c r="B164" s="147">
        <v>133377000</v>
      </c>
    </row>
    <row r="165" spans="1:2" x14ac:dyDescent="0.3">
      <c r="A165" s="146" t="s">
        <v>273</v>
      </c>
      <c r="B165" s="147">
        <v>147958000</v>
      </c>
    </row>
  </sheetData>
  <mergeCells count="76">
    <mergeCell ref="A45:B45"/>
    <mergeCell ref="A40:F40"/>
    <mergeCell ref="A37:F37"/>
    <mergeCell ref="A39:F39"/>
    <mergeCell ref="A42:B42"/>
    <mergeCell ref="A43:B43"/>
    <mergeCell ref="A44:B44"/>
    <mergeCell ref="A9:F9"/>
    <mergeCell ref="A36:E36"/>
    <mergeCell ref="A11:F11"/>
    <mergeCell ref="A12:F12"/>
    <mergeCell ref="A22:F22"/>
    <mergeCell ref="A23:F23"/>
    <mergeCell ref="A25:F25"/>
    <mergeCell ref="A26:F26"/>
    <mergeCell ref="A28:B28"/>
    <mergeCell ref="A35:B35"/>
    <mergeCell ref="A34:B34"/>
    <mergeCell ref="A29:B29"/>
    <mergeCell ref="A30:B30"/>
    <mergeCell ref="A31:B31"/>
    <mergeCell ref="A32:B32"/>
    <mergeCell ref="A33:B33"/>
    <mergeCell ref="A1:F2"/>
    <mergeCell ref="A3:F3"/>
    <mergeCell ref="C5:E5"/>
    <mergeCell ref="C6:E6"/>
    <mergeCell ref="C7:E7"/>
    <mergeCell ref="A46:B46"/>
    <mergeCell ref="A47:F47"/>
    <mergeCell ref="A48:F48"/>
    <mergeCell ref="A52:F52"/>
    <mergeCell ref="A53:F53"/>
    <mergeCell ref="A55:B55"/>
    <mergeCell ref="A56:B56"/>
    <mergeCell ref="A57:B57"/>
    <mergeCell ref="A58:F58"/>
    <mergeCell ref="A59:F59"/>
    <mergeCell ref="B61:C61"/>
    <mergeCell ref="D61:F63"/>
    <mergeCell ref="B62:C62"/>
    <mergeCell ref="B63:C63"/>
    <mergeCell ref="A68:F68"/>
    <mergeCell ref="A70:F70"/>
    <mergeCell ref="A71:F71"/>
    <mergeCell ref="A72:F72"/>
    <mergeCell ref="A82:F82"/>
    <mergeCell ref="A83:F83"/>
    <mergeCell ref="A85:F85"/>
    <mergeCell ref="A86:F86"/>
    <mergeCell ref="A87:F87"/>
    <mergeCell ref="A92:B92"/>
    <mergeCell ref="A96:B96"/>
    <mergeCell ref="B152:C152"/>
    <mergeCell ref="B153:C153"/>
    <mergeCell ref="A99:F99"/>
    <mergeCell ref="A100:F100"/>
    <mergeCell ref="A102:F102"/>
    <mergeCell ref="A103:F103"/>
    <mergeCell ref="A104:F104"/>
    <mergeCell ref="A158:B158"/>
    <mergeCell ref="A159:B159"/>
    <mergeCell ref="A160:B160"/>
    <mergeCell ref="A109:B109"/>
    <mergeCell ref="A116:B116"/>
    <mergeCell ref="A123:B123"/>
    <mergeCell ref="A126:F126"/>
    <mergeCell ref="A127:F127"/>
    <mergeCell ref="A128:F128"/>
    <mergeCell ref="A130:F130"/>
    <mergeCell ref="A131:F131"/>
    <mergeCell ref="A132:F132"/>
    <mergeCell ref="A148:E148"/>
    <mergeCell ref="A149:E149"/>
    <mergeCell ref="B151:C151"/>
    <mergeCell ref="D151:F153"/>
  </mergeCells>
  <printOptions horizontalCentered="1"/>
  <pageMargins left="0.70866141732283472" right="0.70866141732283472" top="0.94488188976377963" bottom="0.74803149606299213" header="0.19685039370078741" footer="0.31496062992125984"/>
  <pageSetup scale="57"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3" manualBreakCount="3">
    <brk id="48" max="5" man="1"/>
    <brk id="66" max="16383" man="1"/>
    <brk id="128" max="5" man="1"/>
  </rowBreaks>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04"/>
  <sheetViews>
    <sheetView showGridLines="0" zoomScale="80" zoomScaleNormal="80" workbookViewId="0">
      <selection sqref="A1:F1"/>
    </sheetView>
  </sheetViews>
  <sheetFormatPr baseColWidth="10" defaultColWidth="11.44140625" defaultRowHeight="15.6" x14ac:dyDescent="0.3"/>
  <cols>
    <col min="1" max="1" width="56.77734375" style="37" customWidth="1"/>
    <col min="2" max="2" width="26.5546875" style="37" customWidth="1"/>
    <col min="3" max="6" width="20.77734375" style="37" customWidth="1"/>
    <col min="7" max="16384" width="11.44140625" style="37"/>
  </cols>
  <sheetData>
    <row r="1" spans="1:6" ht="42" customHeight="1" x14ac:dyDescent="0.45">
      <c r="A1" s="216" t="s">
        <v>38</v>
      </c>
      <c r="B1" s="216"/>
      <c r="C1" s="216"/>
      <c r="D1" s="216"/>
      <c r="E1" s="216"/>
      <c r="F1" s="216"/>
    </row>
    <row r="2" spans="1:6" ht="17.399999999999999" x14ac:dyDescent="0.4">
      <c r="A2" s="221" t="s">
        <v>277</v>
      </c>
      <c r="B2" s="221"/>
      <c r="C2" s="221"/>
      <c r="D2" s="221"/>
      <c r="E2" s="221"/>
      <c r="F2" s="221"/>
    </row>
    <row r="4" spans="1:6" ht="34.049999999999997" customHeight="1" x14ac:dyDescent="0.35">
      <c r="A4" s="85"/>
      <c r="B4" s="73" t="s">
        <v>22</v>
      </c>
      <c r="C4" s="241" t="s">
        <v>182</v>
      </c>
      <c r="D4" s="237"/>
      <c r="E4" s="1"/>
    </row>
    <row r="5" spans="1:6" ht="36" customHeight="1" x14ac:dyDescent="0.35">
      <c r="A5" s="85"/>
      <c r="B5" s="74" t="s">
        <v>33</v>
      </c>
      <c r="C5" s="241" t="s">
        <v>183</v>
      </c>
      <c r="D5" s="237"/>
      <c r="E5" s="1"/>
    </row>
    <row r="6" spans="1:6" ht="18" customHeight="1" x14ac:dyDescent="0.35">
      <c r="A6" s="85"/>
      <c r="B6" s="75" t="s">
        <v>34</v>
      </c>
      <c r="C6" s="241" t="s">
        <v>184</v>
      </c>
      <c r="D6" s="237"/>
      <c r="E6" s="1"/>
    </row>
    <row r="7" spans="1:6" x14ac:dyDescent="0.3">
      <c r="A7" s="85"/>
      <c r="B7" s="3"/>
      <c r="C7" s="3"/>
      <c r="D7" s="3"/>
      <c r="E7" s="3"/>
      <c r="F7" s="3"/>
    </row>
    <row r="8" spans="1:6" ht="21" customHeight="1" x14ac:dyDescent="0.3">
      <c r="A8" s="209" t="s">
        <v>156</v>
      </c>
      <c r="B8" s="209"/>
      <c r="C8" s="209"/>
      <c r="D8" s="209"/>
      <c r="E8" s="209"/>
      <c r="F8" s="209"/>
    </row>
    <row r="10" spans="1:6" x14ac:dyDescent="0.3">
      <c r="A10" s="218" t="s">
        <v>36</v>
      </c>
      <c r="B10" s="218"/>
      <c r="C10" s="218"/>
      <c r="D10" s="218"/>
      <c r="E10" s="218"/>
      <c r="F10" s="218"/>
    </row>
    <row r="11" spans="1:6" ht="15" customHeight="1" x14ac:dyDescent="0.3">
      <c r="A11" s="218" t="s">
        <v>19</v>
      </c>
      <c r="B11" s="218"/>
      <c r="C11" s="218"/>
      <c r="D11" s="218"/>
      <c r="E11" s="218"/>
      <c r="F11" s="218"/>
    </row>
    <row r="12" spans="1:6" x14ac:dyDescent="0.35">
      <c r="A12" s="38"/>
      <c r="B12" s="38"/>
      <c r="C12" s="38"/>
      <c r="D12" s="39"/>
      <c r="E12" s="39"/>
      <c r="F12" s="1"/>
    </row>
    <row r="13" spans="1:6" ht="31.2" x14ac:dyDescent="0.3">
      <c r="A13" s="129" t="s">
        <v>17</v>
      </c>
      <c r="B13" s="7" t="s">
        <v>18</v>
      </c>
      <c r="C13" s="129" t="s">
        <v>95</v>
      </c>
      <c r="D13" s="7" t="s">
        <v>96</v>
      </c>
      <c r="E13" s="7" t="s">
        <v>98</v>
      </c>
      <c r="F13" s="108" t="s">
        <v>99</v>
      </c>
    </row>
    <row r="14" spans="1:6" x14ac:dyDescent="0.3">
      <c r="A14" s="135" t="s">
        <v>178</v>
      </c>
      <c r="B14" s="134" t="s">
        <v>173</v>
      </c>
      <c r="C14" s="137">
        <f>+C18</f>
        <v>0</v>
      </c>
      <c r="D14" s="137">
        <f t="shared" ref="D14:E14" si="0">+D18</f>
        <v>1</v>
      </c>
      <c r="E14" s="137">
        <f t="shared" si="0"/>
        <v>78</v>
      </c>
      <c r="F14" s="137">
        <f t="shared" ref="F14" si="1">+F18</f>
        <v>79</v>
      </c>
    </row>
    <row r="15" spans="1:6" x14ac:dyDescent="0.3">
      <c r="A15" s="135" t="s">
        <v>179</v>
      </c>
      <c r="B15" s="134" t="s">
        <v>173</v>
      </c>
      <c r="C15" s="137">
        <f>+C20</f>
        <v>60</v>
      </c>
      <c r="D15" s="137">
        <f t="shared" ref="D15:E15" si="2">+D20</f>
        <v>119</v>
      </c>
      <c r="E15" s="137">
        <f t="shared" si="2"/>
        <v>138</v>
      </c>
      <c r="F15" s="137">
        <f t="shared" ref="F15" si="3">+F20</f>
        <v>317</v>
      </c>
    </row>
    <row r="16" spans="1:6" x14ac:dyDescent="0.3">
      <c r="A16" s="124"/>
      <c r="B16" s="115"/>
      <c r="C16" s="116"/>
      <c r="D16" s="116"/>
      <c r="E16" s="116"/>
      <c r="F16" s="116"/>
    </row>
    <row r="17" spans="1:6" x14ac:dyDescent="0.3">
      <c r="A17" s="122" t="s">
        <v>174</v>
      </c>
      <c r="B17" s="120"/>
      <c r="C17" s="121"/>
      <c r="D17" s="121"/>
      <c r="E17" s="121"/>
      <c r="F17" s="121"/>
    </row>
    <row r="18" spans="1:6" x14ac:dyDescent="0.3">
      <c r="A18" s="133" t="s">
        <v>175</v>
      </c>
      <c r="B18" s="115" t="s">
        <v>173</v>
      </c>
      <c r="C18" s="116">
        <f>+'1T'!F20</f>
        <v>0</v>
      </c>
      <c r="D18" s="116">
        <f>+'2T'!F19</f>
        <v>1</v>
      </c>
      <c r="E18" s="116">
        <f>+'3T'!F19</f>
        <v>78</v>
      </c>
      <c r="F18" s="116">
        <f>+SUM(C18:E18)</f>
        <v>79</v>
      </c>
    </row>
    <row r="19" spans="1:6" x14ac:dyDescent="0.3">
      <c r="A19" s="122" t="s">
        <v>176</v>
      </c>
      <c r="B19" s="120"/>
      <c r="C19" s="121"/>
      <c r="D19" s="121"/>
      <c r="E19" s="121"/>
      <c r="F19" s="121"/>
    </row>
    <row r="20" spans="1:6" x14ac:dyDescent="0.3">
      <c r="A20" s="133" t="s">
        <v>177</v>
      </c>
      <c r="B20" s="115" t="s">
        <v>173</v>
      </c>
      <c r="C20" s="116">
        <f>+'1T'!F22</f>
        <v>60</v>
      </c>
      <c r="D20" s="116">
        <f>+'2T'!F21</f>
        <v>119</v>
      </c>
      <c r="E20" s="116">
        <f>+'3T'!F21</f>
        <v>138</v>
      </c>
      <c r="F20" s="138">
        <f>+SUM(C20:E20)</f>
        <v>317</v>
      </c>
    </row>
    <row r="21" spans="1:6" ht="15" customHeight="1" x14ac:dyDescent="0.35">
      <c r="A21" s="219" t="s">
        <v>276</v>
      </c>
      <c r="B21" s="219"/>
      <c r="C21" s="219"/>
      <c r="D21" s="219"/>
      <c r="E21" s="219"/>
      <c r="F21" s="1"/>
    </row>
    <row r="22" spans="1:6" ht="50.1" customHeight="1" x14ac:dyDescent="0.3">
      <c r="A22" s="190" t="s">
        <v>162</v>
      </c>
      <c r="B22" s="191"/>
      <c r="C22" s="191"/>
      <c r="D22" s="191"/>
      <c r="E22" s="191"/>
      <c r="F22" s="192"/>
    </row>
    <row r="23" spans="1:6" x14ac:dyDescent="0.35">
      <c r="A23" s="38"/>
      <c r="B23" s="38"/>
      <c r="C23" s="38"/>
      <c r="D23" s="39"/>
      <c r="E23" s="39"/>
      <c r="F23" s="1"/>
    </row>
    <row r="24" spans="1:6" ht="15" customHeight="1" x14ac:dyDescent="0.35">
      <c r="A24" s="218" t="s">
        <v>37</v>
      </c>
      <c r="B24" s="218"/>
      <c r="C24" s="218"/>
      <c r="D24" s="218"/>
      <c r="E24" s="218"/>
      <c r="F24" s="1"/>
    </row>
    <row r="25" spans="1:6" ht="17.25" customHeight="1" x14ac:dyDescent="0.35">
      <c r="A25" s="218" t="s">
        <v>20</v>
      </c>
      <c r="B25" s="218"/>
      <c r="C25" s="218"/>
      <c r="D25" s="218"/>
      <c r="E25" s="218"/>
      <c r="F25" s="1"/>
    </row>
    <row r="26" spans="1:6" ht="16.95" customHeight="1" x14ac:dyDescent="0.35">
      <c r="A26" s="38"/>
      <c r="B26" s="38"/>
      <c r="C26" s="39"/>
      <c r="D26" s="39"/>
      <c r="E26" s="39"/>
      <c r="F26" s="1"/>
    </row>
    <row r="27" spans="1:6" ht="35.1" customHeight="1" x14ac:dyDescent="0.35">
      <c r="A27" s="129" t="s">
        <v>21</v>
      </c>
      <c r="B27" s="114" t="s">
        <v>95</v>
      </c>
      <c r="C27" s="114" t="s">
        <v>96</v>
      </c>
      <c r="D27" s="114" t="s">
        <v>98</v>
      </c>
      <c r="E27" s="114" t="s">
        <v>99</v>
      </c>
      <c r="F27" s="1"/>
    </row>
    <row r="28" spans="1:6" ht="16.95" customHeight="1" x14ac:dyDescent="0.3">
      <c r="A28" s="135" t="s">
        <v>178</v>
      </c>
      <c r="B28" s="167">
        <f>+B32</f>
        <v>0</v>
      </c>
      <c r="C28" s="167">
        <f t="shared" ref="C28:D28" si="4">+C32</f>
        <v>1333880.25</v>
      </c>
      <c r="D28" s="167">
        <f t="shared" si="4"/>
        <v>88030779.179999992</v>
      </c>
      <c r="E28" s="167">
        <f t="shared" ref="E28" si="5">+E32</f>
        <v>89364659.429999992</v>
      </c>
      <c r="F28" s="41"/>
    </row>
    <row r="29" spans="1:6" ht="16.95" customHeight="1" x14ac:dyDescent="0.3">
      <c r="A29" s="135" t="s">
        <v>179</v>
      </c>
      <c r="B29" s="167">
        <f>+B34</f>
        <v>230400000</v>
      </c>
      <c r="C29" s="167">
        <f t="shared" ref="C29:D29" si="6">+C34</f>
        <v>432300000</v>
      </c>
      <c r="D29" s="167">
        <f t="shared" si="6"/>
        <v>500175000</v>
      </c>
      <c r="E29" s="167">
        <f t="shared" ref="E29" si="7">+E34</f>
        <v>1162875000</v>
      </c>
      <c r="F29" s="41"/>
    </row>
    <row r="30" spans="1:6" ht="16.95" customHeight="1" x14ac:dyDescent="0.3">
      <c r="A30" s="124"/>
      <c r="B30" s="168"/>
      <c r="C30" s="168"/>
      <c r="D30" s="168"/>
      <c r="E30" s="168"/>
      <c r="F30" s="41"/>
    </row>
    <row r="31" spans="1:6" ht="16.95" customHeight="1" x14ac:dyDescent="0.3">
      <c r="A31" s="122" t="s">
        <v>174</v>
      </c>
      <c r="B31" s="169"/>
      <c r="C31" s="169"/>
      <c r="D31" s="169"/>
      <c r="E31" s="169"/>
      <c r="F31" s="41"/>
    </row>
    <row r="32" spans="1:6" ht="16.95" customHeight="1" x14ac:dyDescent="0.3">
      <c r="A32" s="133" t="s">
        <v>175</v>
      </c>
      <c r="B32" s="94">
        <f>+'1T'!F34</f>
        <v>0</v>
      </c>
      <c r="C32" s="94">
        <f>+'2T'!F33</f>
        <v>1333880.25</v>
      </c>
      <c r="D32" s="94">
        <f>+'3T'!F33</f>
        <v>88030779.179999992</v>
      </c>
      <c r="E32" s="94">
        <f>+SUM(B32:D32)</f>
        <v>89364659.429999992</v>
      </c>
      <c r="F32" s="41"/>
    </row>
    <row r="33" spans="1:6" ht="16.95" customHeight="1" x14ac:dyDescent="0.3">
      <c r="A33" s="122" t="s">
        <v>176</v>
      </c>
      <c r="B33" s="169"/>
      <c r="C33" s="169"/>
      <c r="D33" s="169"/>
      <c r="E33" s="169"/>
      <c r="F33" s="41"/>
    </row>
    <row r="34" spans="1:6" ht="16.95" customHeight="1" x14ac:dyDescent="0.3">
      <c r="A34" s="133" t="s">
        <v>177</v>
      </c>
      <c r="B34" s="94">
        <f>+'1T'!F36</f>
        <v>230400000</v>
      </c>
      <c r="C34" s="94">
        <f>+'2T'!F35</f>
        <v>432300000</v>
      </c>
      <c r="D34" s="94">
        <f>+'3T'!F35</f>
        <v>500175000</v>
      </c>
      <c r="E34" s="170">
        <f t="shared" ref="E34" si="8">+SUM(B34:D34)</f>
        <v>1162875000</v>
      </c>
      <c r="F34" s="41"/>
    </row>
    <row r="35" spans="1:6" ht="15" customHeight="1" x14ac:dyDescent="0.35">
      <c r="A35" s="131" t="s">
        <v>276</v>
      </c>
      <c r="B35" s="131"/>
      <c r="C35" s="131"/>
      <c r="D35" s="131"/>
      <c r="E35" s="1"/>
      <c r="F35" s="1"/>
    </row>
    <row r="36" spans="1:6" ht="50.1" customHeight="1" x14ac:dyDescent="0.35">
      <c r="A36" s="190" t="s">
        <v>162</v>
      </c>
      <c r="B36" s="191"/>
      <c r="C36" s="191"/>
      <c r="D36" s="191"/>
      <c r="E36" s="192"/>
      <c r="F36" s="1"/>
    </row>
    <row r="37" spans="1:6" ht="15" customHeight="1" x14ac:dyDescent="0.35">
      <c r="A37" s="1"/>
      <c r="B37" s="1"/>
      <c r="C37" s="1"/>
      <c r="D37" s="1"/>
      <c r="E37" s="1"/>
      <c r="F37" s="1"/>
    </row>
    <row r="39" spans="1:6" ht="21" customHeight="1" x14ac:dyDescent="0.3">
      <c r="A39" s="209" t="s">
        <v>97</v>
      </c>
      <c r="B39" s="209"/>
      <c r="C39" s="209"/>
      <c r="D39" s="209"/>
      <c r="E39" s="209"/>
      <c r="F39" s="209"/>
    </row>
    <row r="40" spans="1:6" ht="10.050000000000001" customHeight="1" x14ac:dyDescent="0.3"/>
    <row r="41" spans="1:6" x14ac:dyDescent="0.3">
      <c r="A41" s="204" t="s">
        <v>73</v>
      </c>
      <c r="B41" s="204"/>
      <c r="C41" s="204"/>
      <c r="D41" s="204"/>
      <c r="E41" s="204"/>
      <c r="F41" s="204"/>
    </row>
    <row r="42" spans="1:6" ht="17.25" customHeight="1" x14ac:dyDescent="0.3">
      <c r="A42" s="210" t="s">
        <v>74</v>
      </c>
      <c r="B42" s="210"/>
      <c r="C42" s="210"/>
      <c r="D42" s="210"/>
      <c r="E42" s="210"/>
      <c r="F42" s="210"/>
    </row>
    <row r="43" spans="1:6" x14ac:dyDescent="0.3">
      <c r="A43" s="204" t="s">
        <v>52</v>
      </c>
      <c r="B43" s="204"/>
      <c r="C43" s="204"/>
      <c r="D43" s="204"/>
      <c r="E43" s="204"/>
      <c r="F43" s="204"/>
    </row>
    <row r="45" spans="1:6" ht="31.2" x14ac:dyDescent="0.3">
      <c r="A45" s="69" t="s">
        <v>55</v>
      </c>
      <c r="B45" s="69" t="s">
        <v>56</v>
      </c>
      <c r="C45" s="69" t="s">
        <v>95</v>
      </c>
      <c r="D45" s="69" t="s">
        <v>96</v>
      </c>
      <c r="E45" s="69" t="s">
        <v>98</v>
      </c>
      <c r="F45" s="69" t="s">
        <v>99</v>
      </c>
    </row>
    <row r="46" spans="1:6" x14ac:dyDescent="0.3">
      <c r="A46" s="128" t="s">
        <v>16</v>
      </c>
      <c r="B46" s="50"/>
      <c r="C46" s="36">
        <f>+C48+C52</f>
        <v>0</v>
      </c>
      <c r="D46" s="36">
        <f>+D48+D52</f>
        <v>99999999.979999989</v>
      </c>
      <c r="E46" s="36">
        <f>+E48+E52</f>
        <v>57886319.769999996</v>
      </c>
      <c r="F46" s="36">
        <f>+F48+F52</f>
        <v>157886319.74999997</v>
      </c>
    </row>
    <row r="47" spans="1:6" x14ac:dyDescent="0.3">
      <c r="A47" s="13"/>
      <c r="B47" s="51"/>
      <c r="C47" s="14"/>
      <c r="D47" s="14"/>
      <c r="E47" s="14"/>
      <c r="F47" s="52"/>
    </row>
    <row r="48" spans="1:6" x14ac:dyDescent="0.3">
      <c r="A48" s="205" t="s">
        <v>75</v>
      </c>
      <c r="B48" s="205"/>
      <c r="C48" s="54">
        <f>+SUM(C49:C50)</f>
        <v>0</v>
      </c>
      <c r="D48" s="54">
        <f>+SUM(D49:D50)</f>
        <v>99999999.979999989</v>
      </c>
      <c r="E48" s="54">
        <f>+SUM(E49:E50)</f>
        <v>57886319.769999996</v>
      </c>
      <c r="F48" s="54">
        <f>+SUM(F49:F50)</f>
        <v>157886319.74999997</v>
      </c>
    </row>
    <row r="49" spans="1:6" x14ac:dyDescent="0.3">
      <c r="A49" s="55" t="s">
        <v>59</v>
      </c>
      <c r="B49" s="51" t="s">
        <v>53</v>
      </c>
      <c r="C49" s="15">
        <f>+'1T'!F95</f>
        <v>0</v>
      </c>
      <c r="D49" s="15">
        <f>+'2T'!F93</f>
        <v>99999999.979999989</v>
      </c>
      <c r="E49" s="15">
        <f>+'3T'!F93</f>
        <v>33333333.32</v>
      </c>
      <c r="F49" s="94">
        <f>+C49+D49+E49</f>
        <v>133333333.29999998</v>
      </c>
    </row>
    <row r="50" spans="1:6" x14ac:dyDescent="0.3">
      <c r="A50" s="55" t="s">
        <v>59</v>
      </c>
      <c r="B50" s="51" t="s">
        <v>53</v>
      </c>
      <c r="C50" s="15">
        <f>+'1T'!F96</f>
        <v>0</v>
      </c>
      <c r="D50" s="15">
        <f>+'2T'!F94</f>
        <v>0</v>
      </c>
      <c r="E50" s="15">
        <f>+'3T'!F94</f>
        <v>24552986.449999999</v>
      </c>
      <c r="F50" s="94">
        <f>+C50+D50+E50</f>
        <v>24552986.449999999</v>
      </c>
    </row>
    <row r="51" spans="1:6" x14ac:dyDescent="0.3">
      <c r="A51" s="101"/>
      <c r="B51" s="51"/>
      <c r="C51" s="15"/>
      <c r="D51" s="15"/>
      <c r="E51" s="15"/>
      <c r="F51" s="94"/>
    </row>
    <row r="52" spans="1:6" x14ac:dyDescent="0.3">
      <c r="A52" s="205" t="s">
        <v>76</v>
      </c>
      <c r="B52" s="205"/>
      <c r="C52" s="54">
        <f>+SUM(C53:C54)</f>
        <v>0</v>
      </c>
      <c r="D52" s="54">
        <f>+SUM(D53:D54)</f>
        <v>0</v>
      </c>
      <c r="E52" s="54">
        <f>+SUM(E53:E54)</f>
        <v>0</v>
      </c>
      <c r="F52" s="54">
        <f>+SUM(F53:F54)</f>
        <v>0</v>
      </c>
    </row>
    <row r="53" spans="1:6" x14ac:dyDescent="0.3">
      <c r="A53" s="55" t="s">
        <v>59</v>
      </c>
      <c r="B53" s="51" t="s">
        <v>53</v>
      </c>
      <c r="C53" s="57">
        <f>+'1T'!F99</f>
        <v>0</v>
      </c>
      <c r="D53" s="57">
        <f>+'2T'!F97</f>
        <v>0</v>
      </c>
      <c r="E53" s="57">
        <f>+'3T'!F97</f>
        <v>0</v>
      </c>
      <c r="F53" s="95">
        <f>+C53+D53+E53</f>
        <v>0</v>
      </c>
    </row>
    <row r="54" spans="1:6" x14ac:dyDescent="0.3">
      <c r="A54" s="55" t="s">
        <v>59</v>
      </c>
      <c r="B54" s="51" t="s">
        <v>53</v>
      </c>
      <c r="C54" s="57">
        <f>+'1T'!F100</f>
        <v>0</v>
      </c>
      <c r="D54" s="57">
        <f>+'2T'!F98</f>
        <v>0</v>
      </c>
      <c r="E54" s="57">
        <f>+'3T'!F98</f>
        <v>0</v>
      </c>
      <c r="F54" s="97">
        <f>+C54+D54+E54</f>
        <v>0</v>
      </c>
    </row>
    <row r="55" spans="1:6" x14ac:dyDescent="0.3">
      <c r="A55" s="219" t="s">
        <v>278</v>
      </c>
      <c r="B55" s="219"/>
      <c r="C55" s="219"/>
      <c r="D55" s="219"/>
      <c r="E55" s="219"/>
    </row>
    <row r="56" spans="1:6" ht="50.1" customHeight="1" x14ac:dyDescent="0.3">
      <c r="A56" s="190" t="s">
        <v>157</v>
      </c>
      <c r="B56" s="191"/>
      <c r="C56" s="191"/>
      <c r="D56" s="191"/>
      <c r="E56" s="191"/>
      <c r="F56" s="192"/>
    </row>
    <row r="57" spans="1:6" x14ac:dyDescent="0.3">
      <c r="A57" s="25"/>
      <c r="B57" s="49"/>
      <c r="C57" s="24"/>
    </row>
    <row r="58" spans="1:6" x14ac:dyDescent="0.3">
      <c r="A58" s="204" t="s">
        <v>77</v>
      </c>
      <c r="B58" s="204"/>
      <c r="C58" s="204"/>
      <c r="D58" s="204"/>
      <c r="E58" s="204"/>
      <c r="F58" s="204"/>
    </row>
    <row r="59" spans="1:6" ht="17.25" customHeight="1" x14ac:dyDescent="0.3">
      <c r="A59" s="210" t="s">
        <v>54</v>
      </c>
      <c r="B59" s="210"/>
      <c r="C59" s="210"/>
      <c r="D59" s="210"/>
      <c r="E59" s="210"/>
      <c r="F59" s="210"/>
    </row>
    <row r="60" spans="1:6" x14ac:dyDescent="0.3">
      <c r="A60" s="204" t="s">
        <v>52</v>
      </c>
      <c r="B60" s="204"/>
      <c r="C60" s="204"/>
      <c r="D60" s="204"/>
      <c r="E60" s="204"/>
      <c r="F60" s="204"/>
    </row>
    <row r="61" spans="1:6" x14ac:dyDescent="0.3">
      <c r="A61" s="90"/>
      <c r="B61" s="91"/>
      <c r="C61" s="91"/>
      <c r="D61" s="91"/>
      <c r="E61" s="91"/>
    </row>
    <row r="62" spans="1:6" ht="31.2" x14ac:dyDescent="0.3">
      <c r="A62" s="69" t="s">
        <v>55</v>
      </c>
      <c r="B62" s="69" t="s">
        <v>56</v>
      </c>
      <c r="C62" s="69" t="s">
        <v>95</v>
      </c>
      <c r="D62" s="69" t="s">
        <v>96</v>
      </c>
      <c r="E62" s="69" t="s">
        <v>98</v>
      </c>
      <c r="F62" s="69" t="s">
        <v>99</v>
      </c>
    </row>
    <row r="63" spans="1:6" x14ac:dyDescent="0.3">
      <c r="A63" s="128" t="s">
        <v>16</v>
      </c>
      <c r="B63" s="50"/>
      <c r="C63" s="36">
        <f>+C65+C72+C79</f>
        <v>0</v>
      </c>
      <c r="D63" s="36">
        <f t="shared" ref="D63:E63" si="9">+D65+D72+D79</f>
        <v>1333880.25</v>
      </c>
      <c r="E63" s="36">
        <f t="shared" si="9"/>
        <v>88030779.179999992</v>
      </c>
      <c r="F63" s="36">
        <f>+F65+F72+F79</f>
        <v>89364659.429999992</v>
      </c>
    </row>
    <row r="64" spans="1:6" x14ac:dyDescent="0.3">
      <c r="A64" s="13"/>
      <c r="B64" s="51"/>
      <c r="C64" s="14"/>
      <c r="D64" s="14"/>
      <c r="E64" s="14"/>
      <c r="F64" s="52"/>
    </row>
    <row r="65" spans="1:6" x14ac:dyDescent="0.3">
      <c r="A65" s="205" t="s">
        <v>58</v>
      </c>
      <c r="B65" s="205"/>
      <c r="C65" s="54">
        <f>+SUM(C66:C70)</f>
        <v>0</v>
      </c>
      <c r="D65" s="54">
        <f t="shared" ref="D65:E65" si="10">+SUM(D66:D70)</f>
        <v>1333880.25</v>
      </c>
      <c r="E65" s="54">
        <f t="shared" si="10"/>
        <v>88030779.179999992</v>
      </c>
      <c r="F65" s="54">
        <f>+SUM(F66:F70)</f>
        <v>89364659.429999992</v>
      </c>
    </row>
    <row r="66" spans="1:6" x14ac:dyDescent="0.3">
      <c r="A66" s="55" t="s">
        <v>59</v>
      </c>
      <c r="B66" s="51" t="s">
        <v>53</v>
      </c>
      <c r="C66" s="15">
        <f>+'1T'!F112</f>
        <v>0</v>
      </c>
      <c r="D66" s="15">
        <f>+'2T'!F110</f>
        <v>1333880.25</v>
      </c>
      <c r="E66" s="15">
        <f>+'3T'!F110</f>
        <v>88030779.179999992</v>
      </c>
      <c r="F66" s="94">
        <f>+C66+D66+E66</f>
        <v>89364659.429999992</v>
      </c>
    </row>
    <row r="67" spans="1:6" x14ac:dyDescent="0.3">
      <c r="A67" s="55" t="s">
        <v>59</v>
      </c>
      <c r="B67" s="51" t="s">
        <v>53</v>
      </c>
      <c r="C67" s="15">
        <f>+'1T'!F113</f>
        <v>0</v>
      </c>
      <c r="D67" s="15">
        <f>+'2T'!F111</f>
        <v>0</v>
      </c>
      <c r="E67" s="59">
        <f>+'3T'!F111</f>
        <v>0</v>
      </c>
      <c r="F67" s="94">
        <f t="shared" ref="F67:F70" si="11">+C67+D67+E67</f>
        <v>0</v>
      </c>
    </row>
    <row r="68" spans="1:6" x14ac:dyDescent="0.3">
      <c r="A68" s="55" t="s">
        <v>59</v>
      </c>
      <c r="B68" s="51" t="s">
        <v>53</v>
      </c>
      <c r="C68" s="15">
        <f>+'1T'!F114</f>
        <v>0</v>
      </c>
      <c r="D68" s="15">
        <f>+'2T'!F112</f>
        <v>0</v>
      </c>
      <c r="E68" s="15">
        <f>+'3T'!F112</f>
        <v>0</v>
      </c>
      <c r="F68" s="94">
        <f t="shared" si="11"/>
        <v>0</v>
      </c>
    </row>
    <row r="69" spans="1:6" x14ac:dyDescent="0.3">
      <c r="A69" s="55" t="s">
        <v>59</v>
      </c>
      <c r="B69" s="51" t="s">
        <v>53</v>
      </c>
      <c r="C69" s="15">
        <f>+'1T'!F115</f>
        <v>0</v>
      </c>
      <c r="D69" s="15">
        <f>+'2T'!F113</f>
        <v>0</v>
      </c>
      <c r="E69" s="59">
        <f>+'3T'!F113</f>
        <v>0</v>
      </c>
      <c r="F69" s="94">
        <f t="shared" si="11"/>
        <v>0</v>
      </c>
    </row>
    <row r="70" spans="1:6" x14ac:dyDescent="0.3">
      <c r="A70" s="55" t="s">
        <v>59</v>
      </c>
      <c r="B70" s="51" t="s">
        <v>53</v>
      </c>
      <c r="C70" s="15">
        <f>+'1T'!F116</f>
        <v>0</v>
      </c>
      <c r="D70" s="15">
        <f>+'2T'!F114</f>
        <v>0</v>
      </c>
      <c r="E70" s="15">
        <f>+'3T'!F114</f>
        <v>0</v>
      </c>
      <c r="F70" s="94">
        <f t="shared" si="11"/>
        <v>0</v>
      </c>
    </row>
    <row r="71" spans="1:6" x14ac:dyDescent="0.3">
      <c r="A71" s="101"/>
      <c r="B71" s="51"/>
      <c r="C71" s="15"/>
      <c r="D71" s="15"/>
      <c r="E71" s="15"/>
      <c r="F71" s="94"/>
    </row>
    <row r="72" spans="1:6" x14ac:dyDescent="0.3">
      <c r="A72" s="205" t="s">
        <v>60</v>
      </c>
      <c r="B72" s="205"/>
      <c r="C72" s="54">
        <f>+SUM(C73:C77)</f>
        <v>0</v>
      </c>
      <c r="D72" s="54">
        <f t="shared" ref="D72:E72" si="12">+SUM(D73:D77)</f>
        <v>0</v>
      </c>
      <c r="E72" s="54">
        <f t="shared" si="12"/>
        <v>0</v>
      </c>
      <c r="F72" s="54">
        <f>+SUM(F73:F77)</f>
        <v>0</v>
      </c>
    </row>
    <row r="73" spans="1:6" x14ac:dyDescent="0.3">
      <c r="A73" s="55" t="s">
        <v>59</v>
      </c>
      <c r="B73" s="51" t="s">
        <v>53</v>
      </c>
      <c r="C73" s="57">
        <f>+'1T'!F119</f>
        <v>0</v>
      </c>
      <c r="D73" s="57">
        <f>+'2T'!F117</f>
        <v>0</v>
      </c>
      <c r="E73" s="57">
        <f>+'3T'!F117</f>
        <v>0</v>
      </c>
      <c r="F73" s="95">
        <f>+C73+D73+E73</f>
        <v>0</v>
      </c>
    </row>
    <row r="74" spans="1:6" x14ac:dyDescent="0.3">
      <c r="A74" s="55" t="s">
        <v>59</v>
      </c>
      <c r="B74" s="51" t="s">
        <v>53</v>
      </c>
      <c r="C74" s="57">
        <f>+'1T'!F120</f>
        <v>0</v>
      </c>
      <c r="D74" s="57">
        <f>+'2T'!F118</f>
        <v>0</v>
      </c>
      <c r="E74" s="57">
        <f>+'3T'!F118</f>
        <v>0</v>
      </c>
      <c r="F74" s="95">
        <f>+C74+D74+E74</f>
        <v>0</v>
      </c>
    </row>
    <row r="75" spans="1:6" x14ac:dyDescent="0.3">
      <c r="A75" s="55" t="s">
        <v>59</v>
      </c>
      <c r="B75" s="51" t="s">
        <v>53</v>
      </c>
      <c r="C75" s="57">
        <f>+'1T'!F121</f>
        <v>0</v>
      </c>
      <c r="D75" s="57">
        <f>+'2T'!F119</f>
        <v>0</v>
      </c>
      <c r="E75" s="57">
        <f>+'3T'!F119</f>
        <v>0</v>
      </c>
      <c r="F75" s="95">
        <f>+C75+D75+E75</f>
        <v>0</v>
      </c>
    </row>
    <row r="76" spans="1:6" x14ac:dyDescent="0.3">
      <c r="A76" s="55" t="s">
        <v>59</v>
      </c>
      <c r="B76" s="51" t="s">
        <v>53</v>
      </c>
      <c r="C76" s="57">
        <f>+'1T'!F122</f>
        <v>0</v>
      </c>
      <c r="D76" s="57">
        <f>+'2T'!F120</f>
        <v>0</v>
      </c>
      <c r="E76" s="57">
        <f>+'3T'!F120</f>
        <v>0</v>
      </c>
      <c r="F76" s="95">
        <f t="shared" ref="F76" si="13">+C76+D76+E76</f>
        <v>0</v>
      </c>
    </row>
    <row r="77" spans="1:6" x14ac:dyDescent="0.3">
      <c r="A77" s="55" t="s">
        <v>59</v>
      </c>
      <c r="B77" s="51" t="s">
        <v>53</v>
      </c>
      <c r="C77" s="57">
        <f>+'1T'!F123</f>
        <v>0</v>
      </c>
      <c r="D77" s="57">
        <f>+'2T'!F121</f>
        <v>0</v>
      </c>
      <c r="E77" s="57">
        <f>+'3T'!F121</f>
        <v>0</v>
      </c>
      <c r="F77" s="95">
        <f>+C77+D77+E77</f>
        <v>0</v>
      </c>
    </row>
    <row r="78" spans="1:6" x14ac:dyDescent="0.3">
      <c r="C78" s="41"/>
      <c r="D78" s="41"/>
      <c r="E78" s="41"/>
      <c r="F78" s="41"/>
    </row>
    <row r="79" spans="1:6" x14ac:dyDescent="0.3">
      <c r="A79" s="205" t="s">
        <v>61</v>
      </c>
      <c r="B79" s="205"/>
      <c r="C79" s="54">
        <f>+SUM(C80:C81)</f>
        <v>0</v>
      </c>
      <c r="D79" s="54">
        <f t="shared" ref="D79:E79" si="14">+SUM(D80:D81)</f>
        <v>0</v>
      </c>
      <c r="E79" s="54">
        <f t="shared" si="14"/>
        <v>0</v>
      </c>
      <c r="F79" s="54">
        <f>+SUM(F80:F81)</f>
        <v>0</v>
      </c>
    </row>
    <row r="80" spans="1:6" x14ac:dyDescent="0.3">
      <c r="A80" s="76" t="s">
        <v>59</v>
      </c>
      <c r="B80" s="51" t="s">
        <v>53</v>
      </c>
      <c r="C80" s="57">
        <f>+'1T'!F126</f>
        <v>0</v>
      </c>
      <c r="D80" s="57">
        <f>+'2T'!F124</f>
        <v>0</v>
      </c>
      <c r="E80" s="57">
        <f>+'3T'!F124</f>
        <v>0</v>
      </c>
      <c r="F80" s="95">
        <f>+C80+D80+E80</f>
        <v>0</v>
      </c>
    </row>
    <row r="81" spans="1:6" x14ac:dyDescent="0.3">
      <c r="A81" s="48" t="s">
        <v>59</v>
      </c>
      <c r="B81" s="48" t="s">
        <v>53</v>
      </c>
      <c r="C81" s="96">
        <f>+'1T'!F127</f>
        <v>0</v>
      </c>
      <c r="D81" s="96">
        <f>+'2T'!F125</f>
        <v>0</v>
      </c>
      <c r="E81" s="60">
        <f>+'3T'!F125</f>
        <v>0</v>
      </c>
      <c r="F81" s="97">
        <f>+C81+D81+E81</f>
        <v>0</v>
      </c>
    </row>
    <row r="82" spans="1:6" ht="14.25" customHeight="1" x14ac:dyDescent="0.3">
      <c r="A82" s="206" t="s">
        <v>62</v>
      </c>
      <c r="B82" s="206"/>
      <c r="C82" s="206"/>
      <c r="D82" s="206"/>
      <c r="E82" s="206"/>
      <c r="F82" s="206"/>
    </row>
    <row r="83" spans="1:6" x14ac:dyDescent="0.3">
      <c r="A83" s="247" t="s">
        <v>241</v>
      </c>
      <c r="B83" s="247"/>
      <c r="C83" s="247"/>
      <c r="D83" s="247"/>
      <c r="E83" s="247"/>
      <c r="F83" s="247"/>
    </row>
    <row r="84" spans="1:6" x14ac:dyDescent="0.3">
      <c r="A84" s="55"/>
      <c r="B84" s="51"/>
    </row>
    <row r="85" spans="1:6" x14ac:dyDescent="0.3">
      <c r="A85" s="204" t="s">
        <v>79</v>
      </c>
      <c r="B85" s="204"/>
      <c r="C85" s="204"/>
      <c r="D85" s="204"/>
      <c r="E85" s="204"/>
      <c r="F85" s="43"/>
    </row>
    <row r="86" spans="1:6" x14ac:dyDescent="0.3">
      <c r="A86" s="204" t="s">
        <v>80</v>
      </c>
      <c r="B86" s="204"/>
      <c r="C86" s="204"/>
      <c r="D86" s="204"/>
      <c r="E86" s="204"/>
      <c r="F86" s="43"/>
    </row>
    <row r="87" spans="1:6" x14ac:dyDescent="0.3">
      <c r="A87" s="204" t="s">
        <v>52</v>
      </c>
      <c r="B87" s="204"/>
      <c r="C87" s="204"/>
      <c r="D87" s="204"/>
      <c r="E87" s="204"/>
      <c r="F87" s="43"/>
    </row>
    <row r="88" spans="1:6" x14ac:dyDescent="0.3">
      <c r="A88" s="90"/>
      <c r="B88" s="91"/>
      <c r="C88" s="91"/>
      <c r="D88" s="91"/>
      <c r="E88" s="91"/>
    </row>
    <row r="89" spans="1:6" ht="31.2" x14ac:dyDescent="0.3">
      <c r="A89" s="69" t="s">
        <v>78</v>
      </c>
      <c r="B89" s="69" t="s">
        <v>95</v>
      </c>
      <c r="C89" s="69" t="s">
        <v>96</v>
      </c>
      <c r="D89" s="69" t="s">
        <v>98</v>
      </c>
      <c r="E89" s="69" t="s">
        <v>99</v>
      </c>
    </row>
    <row r="90" spans="1:6" x14ac:dyDescent="0.3">
      <c r="A90" s="109" t="s">
        <v>82</v>
      </c>
      <c r="B90" s="62">
        <f>+B91</f>
        <v>0</v>
      </c>
      <c r="C90" s="62">
        <f t="shared" ref="C90:D90" si="15">+B100</f>
        <v>0</v>
      </c>
      <c r="D90" s="62">
        <f t="shared" si="15"/>
        <v>98666119.729999989</v>
      </c>
      <c r="E90" s="62">
        <f>+B90</f>
        <v>0</v>
      </c>
    </row>
    <row r="91" spans="1:6" x14ac:dyDescent="0.3">
      <c r="A91" s="110" t="s">
        <v>83</v>
      </c>
      <c r="B91" s="26">
        <f>+'1T'!E138</f>
        <v>0</v>
      </c>
      <c r="C91" s="26">
        <f>+'2T'!E136</f>
        <v>0</v>
      </c>
      <c r="D91" s="26">
        <f>+'3T'!E136</f>
        <v>0</v>
      </c>
      <c r="E91" s="26">
        <f>+B91+C91+D91</f>
        <v>0</v>
      </c>
    </row>
    <row r="92" spans="1:6" x14ac:dyDescent="0.3">
      <c r="A92" s="110" t="s">
        <v>81</v>
      </c>
      <c r="B92" s="26" t="str">
        <f>+'1T'!E139</f>
        <v>N/A</v>
      </c>
      <c r="C92" s="26">
        <f>+'2T'!E137</f>
        <v>0</v>
      </c>
      <c r="D92" s="26">
        <f>+'3T'!E137</f>
        <v>98666119.729999989</v>
      </c>
      <c r="E92" s="26" t="str">
        <f>+B92</f>
        <v>N/A</v>
      </c>
    </row>
    <row r="93" spans="1:6" x14ac:dyDescent="0.3">
      <c r="A93" s="109" t="s">
        <v>85</v>
      </c>
      <c r="B93" s="62">
        <f>+'1T'!E140</f>
        <v>0</v>
      </c>
      <c r="C93" s="62">
        <f>+'2T'!E138</f>
        <v>99999999.979999989</v>
      </c>
      <c r="D93" s="62">
        <f>+'3T'!E138</f>
        <v>57886319.769999996</v>
      </c>
      <c r="E93" s="62">
        <f>+B93+C93+D93</f>
        <v>157886319.75</v>
      </c>
    </row>
    <row r="94" spans="1:6" x14ac:dyDescent="0.3">
      <c r="A94" s="109" t="s">
        <v>147</v>
      </c>
      <c r="B94" s="62">
        <f>+B95+B96</f>
        <v>0</v>
      </c>
      <c r="C94" s="62">
        <f>+C95+C96</f>
        <v>99999999.979999989</v>
      </c>
      <c r="D94" s="62">
        <f>+D95+D96</f>
        <v>57886319.769999996</v>
      </c>
      <c r="E94" s="62">
        <f>+E90+E93</f>
        <v>157886319.75</v>
      </c>
    </row>
    <row r="95" spans="1:6" x14ac:dyDescent="0.3">
      <c r="A95" s="110" t="s">
        <v>83</v>
      </c>
      <c r="B95" s="26">
        <f>+B91</f>
        <v>0</v>
      </c>
      <c r="C95" s="26">
        <f>+C91</f>
        <v>0</v>
      </c>
      <c r="D95" s="26">
        <f>+D91</f>
        <v>0</v>
      </c>
      <c r="E95" s="26">
        <f>+B95+C95+D95</f>
        <v>0</v>
      </c>
    </row>
    <row r="96" spans="1:6" x14ac:dyDescent="0.3">
      <c r="A96" s="110" t="s">
        <v>81</v>
      </c>
      <c r="B96" s="26">
        <f>+B93</f>
        <v>0</v>
      </c>
      <c r="C96" s="26">
        <f>+C93</f>
        <v>99999999.979999989</v>
      </c>
      <c r="D96" s="26">
        <f>+D93</f>
        <v>57886319.769999996</v>
      </c>
      <c r="E96" s="26">
        <f t="shared" ref="E96:E99" si="16">+B96+C96+D96</f>
        <v>157886319.75</v>
      </c>
    </row>
    <row r="97" spans="1:5" x14ac:dyDescent="0.3">
      <c r="A97" s="109" t="s">
        <v>84</v>
      </c>
      <c r="B97" s="62">
        <f>+B98+B99</f>
        <v>0</v>
      </c>
      <c r="C97" s="62">
        <f>+C98+C99</f>
        <v>1333880.25</v>
      </c>
      <c r="D97" s="62">
        <f>+D98+D99</f>
        <v>88030779.179999992</v>
      </c>
      <c r="E97" s="62">
        <f t="shared" si="16"/>
        <v>89364659.429999992</v>
      </c>
    </row>
    <row r="98" spans="1:5" x14ac:dyDescent="0.3">
      <c r="A98" s="110" t="s">
        <v>83</v>
      </c>
      <c r="B98" s="83">
        <f>+'1T'!E145</f>
        <v>0</v>
      </c>
      <c r="C98" s="83">
        <f>+'2T'!E143</f>
        <v>0</v>
      </c>
      <c r="D98" s="83">
        <f>+'3T'!E143</f>
        <v>0</v>
      </c>
      <c r="E98" s="83">
        <f t="shared" si="16"/>
        <v>0</v>
      </c>
    </row>
    <row r="99" spans="1:5" x14ac:dyDescent="0.3">
      <c r="A99" s="110" t="s">
        <v>81</v>
      </c>
      <c r="B99" s="83">
        <f>+'1T'!E146</f>
        <v>0</v>
      </c>
      <c r="C99" s="83">
        <f>+'2T'!E144</f>
        <v>1333880.25</v>
      </c>
      <c r="D99" s="83">
        <f>+'3T'!E144</f>
        <v>88030779.179999992</v>
      </c>
      <c r="E99" s="83">
        <f t="shared" si="16"/>
        <v>89364659.429999992</v>
      </c>
    </row>
    <row r="100" spans="1:5" x14ac:dyDescent="0.3">
      <c r="A100" s="109" t="s">
        <v>148</v>
      </c>
      <c r="B100" s="62">
        <f t="shared" ref="B100:E101" si="17">+B94-B97</f>
        <v>0</v>
      </c>
      <c r="C100" s="62">
        <f t="shared" si="17"/>
        <v>98666119.729999989</v>
      </c>
      <c r="D100" s="62">
        <f t="shared" si="17"/>
        <v>-30144459.409999996</v>
      </c>
      <c r="E100" s="62">
        <f t="shared" si="17"/>
        <v>68521660.320000008</v>
      </c>
    </row>
    <row r="101" spans="1:5" x14ac:dyDescent="0.3">
      <c r="A101" s="110" t="s">
        <v>83</v>
      </c>
      <c r="B101" s="83">
        <f t="shared" si="17"/>
        <v>0</v>
      </c>
      <c r="C101" s="83">
        <f t="shared" si="17"/>
        <v>0</v>
      </c>
      <c r="D101" s="83">
        <f t="shared" si="17"/>
        <v>0</v>
      </c>
      <c r="E101" s="83">
        <f t="shared" si="17"/>
        <v>0</v>
      </c>
    </row>
    <row r="102" spans="1:5" x14ac:dyDescent="0.3">
      <c r="A102" s="111" t="s">
        <v>81</v>
      </c>
      <c r="B102" s="78">
        <f t="shared" ref="B102" si="18">+B96-B99</f>
        <v>0</v>
      </c>
      <c r="C102" s="78">
        <f t="shared" ref="C102:D102" si="19">+C96-C99</f>
        <v>98666119.729999989</v>
      </c>
      <c r="D102" s="78">
        <f t="shared" si="19"/>
        <v>-30144459.409999996</v>
      </c>
      <c r="E102" s="78">
        <f t="shared" ref="E102" si="20">+E96-E99</f>
        <v>68521660.320000008</v>
      </c>
    </row>
    <row r="103" spans="1:5" x14ac:dyDescent="0.3">
      <c r="A103" s="219" t="s">
        <v>241</v>
      </c>
      <c r="B103" s="219"/>
      <c r="C103" s="219"/>
      <c r="D103" s="219"/>
    </row>
    <row r="104" spans="1:5" x14ac:dyDescent="0.3">
      <c r="A104" s="132"/>
      <c r="B104" s="132"/>
      <c r="C104" s="132"/>
      <c r="D104" s="132"/>
    </row>
  </sheetData>
  <mergeCells count="33">
    <mergeCell ref="A36:E36"/>
    <mergeCell ref="A25:E25"/>
    <mergeCell ref="A85:E85"/>
    <mergeCell ref="A103:D103"/>
    <mergeCell ref="A83:F83"/>
    <mergeCell ref="A86:E86"/>
    <mergeCell ref="A87:E87"/>
    <mergeCell ref="A65:B65"/>
    <mergeCell ref="A72:B72"/>
    <mergeCell ref="A79:B79"/>
    <mergeCell ref="A60:F60"/>
    <mergeCell ref="A82:F82"/>
    <mergeCell ref="A52:B52"/>
    <mergeCell ref="A55:E55"/>
    <mergeCell ref="A58:F58"/>
    <mergeCell ref="A59:F59"/>
    <mergeCell ref="A56:F56"/>
    <mergeCell ref="A48:B48"/>
    <mergeCell ref="A39:F39"/>
    <mergeCell ref="A41:F41"/>
    <mergeCell ref="A42:F42"/>
    <mergeCell ref="A43:F43"/>
    <mergeCell ref="A24:E24"/>
    <mergeCell ref="A10:F10"/>
    <mergeCell ref="A11:F11"/>
    <mergeCell ref="A21:E21"/>
    <mergeCell ref="A8:F8"/>
    <mergeCell ref="A22:F22"/>
    <mergeCell ref="C4:D4"/>
    <mergeCell ref="C5:D5"/>
    <mergeCell ref="C6:D6"/>
    <mergeCell ref="A2:F2"/>
    <mergeCell ref="A1:F1"/>
  </mergeCells>
  <printOptions horizontalCentered="1"/>
  <pageMargins left="0.70866141732283472" right="0.70866141732283472" top="0.94488188976377963" bottom="0.74803149606299213" header="0.19685039370078741" footer="0.31496062992125984"/>
  <pageSetup scale="50"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1" manualBreakCount="1">
    <brk id="36" max="5" man="1"/>
  </rowBreaks>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185"/>
  <sheetViews>
    <sheetView showGridLines="0" zoomScale="80" zoomScaleNormal="80" workbookViewId="0">
      <selection sqref="A1:F2"/>
    </sheetView>
  </sheetViews>
  <sheetFormatPr baseColWidth="10" defaultColWidth="11.44140625" defaultRowHeight="15.6" x14ac:dyDescent="0.35"/>
  <cols>
    <col min="1" max="1" width="52.44140625" style="1" customWidth="1"/>
    <col min="2" max="2" width="28.21875" style="1" customWidth="1"/>
    <col min="3" max="3" width="16.44140625" style="1" customWidth="1"/>
    <col min="4" max="4" width="26.109375" style="1" customWidth="1"/>
    <col min="5" max="5" width="19.21875" style="1" customWidth="1"/>
    <col min="6" max="6" width="20.5546875" style="1" customWidth="1"/>
    <col min="7" max="16384" width="11.44140625" style="1"/>
  </cols>
  <sheetData>
    <row r="1" spans="1:7" ht="22.05" customHeight="1" x14ac:dyDescent="0.35">
      <c r="A1" s="216" t="s">
        <v>38</v>
      </c>
      <c r="B1" s="216"/>
      <c r="C1" s="216"/>
      <c r="D1" s="216"/>
      <c r="E1" s="216"/>
      <c r="F1" s="216"/>
    </row>
    <row r="2" spans="1:7" ht="22.05" customHeight="1" x14ac:dyDescent="0.35">
      <c r="A2" s="216"/>
      <c r="B2" s="216"/>
      <c r="C2" s="216"/>
      <c r="D2" s="216"/>
      <c r="E2" s="216"/>
      <c r="F2" s="216"/>
    </row>
    <row r="3" spans="1:7" ht="17.399999999999999" x14ac:dyDescent="0.4">
      <c r="A3" s="221" t="s">
        <v>281</v>
      </c>
      <c r="B3" s="221"/>
      <c r="C3" s="221"/>
      <c r="D3" s="221"/>
      <c r="E3" s="221"/>
      <c r="F3" s="221"/>
    </row>
    <row r="4" spans="1:7" ht="17.399999999999999" x14ac:dyDescent="0.35">
      <c r="A4" s="130"/>
      <c r="B4" s="130"/>
      <c r="C4" s="130"/>
      <c r="D4" s="130"/>
      <c r="E4" s="130"/>
      <c r="F4" s="130"/>
    </row>
    <row r="5" spans="1:7" ht="27" customHeight="1" x14ac:dyDescent="0.35">
      <c r="A5" s="71"/>
      <c r="B5" s="73" t="s">
        <v>22</v>
      </c>
      <c r="C5" s="241" t="s">
        <v>182</v>
      </c>
      <c r="D5" s="260"/>
      <c r="E5" s="237"/>
      <c r="F5" s="37"/>
    </row>
    <row r="6" spans="1:7" ht="18" customHeight="1" x14ac:dyDescent="0.35">
      <c r="A6" s="72"/>
      <c r="B6" s="74" t="s">
        <v>33</v>
      </c>
      <c r="C6" s="237" t="s">
        <v>183</v>
      </c>
      <c r="D6" s="238"/>
      <c r="E6" s="238"/>
      <c r="F6" s="3"/>
    </row>
    <row r="7" spans="1:7" ht="18" customHeight="1" x14ac:dyDescent="0.35">
      <c r="A7" s="72"/>
      <c r="B7" s="75" t="s">
        <v>34</v>
      </c>
      <c r="C7" s="237" t="s">
        <v>184</v>
      </c>
      <c r="D7" s="238"/>
      <c r="E7" s="238"/>
      <c r="F7" s="3"/>
    </row>
    <row r="8" spans="1:7" ht="15" customHeight="1" x14ac:dyDescent="0.35">
      <c r="A8" s="4"/>
      <c r="B8" s="127"/>
      <c r="C8" s="127"/>
      <c r="D8" s="127"/>
      <c r="E8" s="127"/>
      <c r="F8" s="127"/>
    </row>
    <row r="9" spans="1:7" ht="22.05" customHeight="1" x14ac:dyDescent="0.35">
      <c r="A9" s="209" t="s">
        <v>35</v>
      </c>
      <c r="B9" s="209"/>
      <c r="C9" s="209"/>
      <c r="D9" s="209"/>
      <c r="E9" s="209"/>
      <c r="F9" s="209"/>
    </row>
    <row r="10" spans="1:7" s="37" customFormat="1" ht="16.95" customHeight="1" x14ac:dyDescent="0.35">
      <c r="A10" s="8"/>
      <c r="B10" s="8"/>
      <c r="C10" s="8"/>
      <c r="D10" s="8"/>
      <c r="E10" s="8"/>
      <c r="F10" s="8"/>
      <c r="G10" s="1"/>
    </row>
    <row r="11" spans="1:7" s="37" customFormat="1" ht="16.95" customHeight="1" x14ac:dyDescent="0.35">
      <c r="A11" s="218" t="s">
        <v>36</v>
      </c>
      <c r="B11" s="218"/>
      <c r="C11" s="218"/>
      <c r="D11" s="218"/>
      <c r="E11" s="218"/>
      <c r="F11" s="218"/>
      <c r="G11" s="1"/>
    </row>
    <row r="12" spans="1:7" s="37" customFormat="1" ht="16.95" customHeight="1" x14ac:dyDescent="0.35">
      <c r="A12" s="218" t="s">
        <v>19</v>
      </c>
      <c r="B12" s="218"/>
      <c r="C12" s="218"/>
      <c r="D12" s="218"/>
      <c r="E12" s="218"/>
      <c r="F12" s="218"/>
      <c r="G12" s="1"/>
    </row>
    <row r="13" spans="1:7" s="37" customFormat="1" ht="16.95" customHeight="1" x14ac:dyDescent="0.35">
      <c r="A13" s="127"/>
      <c r="B13" s="127"/>
      <c r="C13" s="127"/>
      <c r="D13" s="127"/>
      <c r="E13" s="127"/>
      <c r="F13" s="127"/>
      <c r="G13" s="1"/>
    </row>
    <row r="14" spans="1:7" s="37" customFormat="1" ht="16.95" customHeight="1" x14ac:dyDescent="0.35">
      <c r="A14" s="126" t="s">
        <v>17</v>
      </c>
      <c r="B14" s="9" t="s">
        <v>18</v>
      </c>
      <c r="C14" s="9" t="s">
        <v>14</v>
      </c>
      <c r="D14" s="9" t="s">
        <v>15</v>
      </c>
      <c r="E14" s="9" t="s">
        <v>91</v>
      </c>
      <c r="F14" s="126" t="s">
        <v>12</v>
      </c>
      <c r="G14" s="1"/>
    </row>
    <row r="15" spans="1:7" s="37" customFormat="1" ht="16.95" customHeight="1" x14ac:dyDescent="0.3">
      <c r="A15" s="135" t="s">
        <v>178</v>
      </c>
      <c r="B15" s="134" t="s">
        <v>173</v>
      </c>
      <c r="C15" s="136">
        <f>+C19</f>
        <v>34</v>
      </c>
      <c r="D15" s="136">
        <f>+D19+D20</f>
        <v>59</v>
      </c>
      <c r="E15" s="136">
        <f>+E19+E20</f>
        <v>37</v>
      </c>
      <c r="F15" s="136">
        <f>SUM(C15:E15)</f>
        <v>130</v>
      </c>
    </row>
    <row r="16" spans="1:7" s="37" customFormat="1" ht="16.95" customHeight="1" x14ac:dyDescent="0.3">
      <c r="A16" s="135" t="s">
        <v>179</v>
      </c>
      <c r="B16" s="134" t="s">
        <v>173</v>
      </c>
      <c r="C16" s="136">
        <f>+C22</f>
        <v>29</v>
      </c>
      <c r="D16" s="136">
        <f>+D22</f>
        <v>20</v>
      </c>
      <c r="E16" s="136"/>
      <c r="F16" s="136">
        <f>+F22</f>
        <v>49</v>
      </c>
    </row>
    <row r="17" spans="1:7" s="37" customFormat="1" ht="16.95" customHeight="1" x14ac:dyDescent="0.3">
      <c r="A17" s="124"/>
      <c r="B17" s="115"/>
      <c r="C17" s="116"/>
      <c r="D17" s="116"/>
      <c r="E17" s="116"/>
      <c r="F17" s="116"/>
    </row>
    <row r="18" spans="1:7" s="37" customFormat="1" ht="16.95" customHeight="1" x14ac:dyDescent="0.3">
      <c r="A18" s="122" t="s">
        <v>174</v>
      </c>
      <c r="B18" s="120"/>
      <c r="C18" s="121"/>
      <c r="D18" s="121"/>
      <c r="E18" s="171"/>
      <c r="F18" s="171">
        <f>SUM(C18:E18)</f>
        <v>0</v>
      </c>
    </row>
    <row r="19" spans="1:7" s="37" customFormat="1" ht="16.95" customHeight="1" x14ac:dyDescent="0.3">
      <c r="A19" s="133" t="s">
        <v>175</v>
      </c>
      <c r="B19" s="115" t="s">
        <v>173</v>
      </c>
      <c r="C19" s="140">
        <v>34</v>
      </c>
      <c r="D19" s="140">
        <v>44</v>
      </c>
      <c r="E19" s="140">
        <v>9</v>
      </c>
      <c r="F19" s="140">
        <f>SUM(C19:E19)</f>
        <v>87</v>
      </c>
    </row>
    <row r="20" spans="1:7" s="37" customFormat="1" ht="16.95" customHeight="1" x14ac:dyDescent="0.3">
      <c r="A20" s="133" t="s">
        <v>177</v>
      </c>
      <c r="B20" s="115"/>
      <c r="C20" s="116"/>
      <c r="D20" s="140">
        <v>15</v>
      </c>
      <c r="E20" s="140">
        <v>28</v>
      </c>
      <c r="F20" s="140">
        <f>SUM(C20:E20)</f>
        <v>43</v>
      </c>
    </row>
    <row r="21" spans="1:7" s="37" customFormat="1" ht="16.95" customHeight="1" x14ac:dyDescent="0.3">
      <c r="A21" s="122" t="s">
        <v>176</v>
      </c>
      <c r="B21" s="120"/>
      <c r="C21" s="121"/>
      <c r="D21" s="121"/>
      <c r="E21" s="121"/>
      <c r="F21" s="121"/>
    </row>
    <row r="22" spans="1:7" s="37" customFormat="1" ht="16.95" customHeight="1" x14ac:dyDescent="0.3">
      <c r="A22" s="133" t="s">
        <v>177</v>
      </c>
      <c r="B22" s="115" t="s">
        <v>173</v>
      </c>
      <c r="C22" s="140">
        <v>29</v>
      </c>
      <c r="D22" s="140">
        <v>20</v>
      </c>
      <c r="E22" s="140"/>
      <c r="F22" s="140">
        <f t="shared" ref="F22" si="0">+SUM(C22:E22)</f>
        <v>49</v>
      </c>
    </row>
    <row r="23" spans="1:7" ht="16.95" customHeight="1" x14ac:dyDescent="0.35">
      <c r="A23" s="219" t="s">
        <v>288</v>
      </c>
      <c r="B23" s="219"/>
      <c r="C23" s="219"/>
      <c r="D23" s="219"/>
      <c r="E23" s="219"/>
      <c r="F23" s="219"/>
    </row>
    <row r="24" spans="1:7" s="37" customFormat="1" ht="66" customHeight="1" x14ac:dyDescent="0.35">
      <c r="A24" s="190" t="s">
        <v>164</v>
      </c>
      <c r="B24" s="191"/>
      <c r="C24" s="191"/>
      <c r="D24" s="191"/>
      <c r="E24" s="191"/>
      <c r="F24" s="192"/>
      <c r="G24" s="1"/>
    </row>
    <row r="25" spans="1:7" s="37" customFormat="1" ht="16.95" customHeight="1" x14ac:dyDescent="0.35">
      <c r="A25" s="38"/>
      <c r="B25" s="38"/>
      <c r="C25" s="38"/>
      <c r="D25" s="39"/>
      <c r="E25" s="39"/>
      <c r="F25" s="40"/>
      <c r="G25" s="1"/>
    </row>
    <row r="26" spans="1:7" s="37" customFormat="1" ht="16.95" customHeight="1" x14ac:dyDescent="0.35">
      <c r="A26" s="218" t="s">
        <v>37</v>
      </c>
      <c r="B26" s="218"/>
      <c r="C26" s="218"/>
      <c r="D26" s="218"/>
      <c r="E26" s="218"/>
      <c r="F26" s="218"/>
      <c r="G26" s="1"/>
    </row>
    <row r="27" spans="1:7" s="37" customFormat="1" ht="16.95" customHeight="1" x14ac:dyDescent="0.35">
      <c r="A27" s="218" t="s">
        <v>20</v>
      </c>
      <c r="B27" s="218"/>
      <c r="C27" s="218"/>
      <c r="D27" s="218"/>
      <c r="E27" s="218"/>
      <c r="F27" s="218"/>
      <c r="G27" s="1"/>
    </row>
    <row r="28" spans="1:7" s="37" customFormat="1" x14ac:dyDescent="0.35">
      <c r="A28" s="38"/>
      <c r="B28" s="38"/>
      <c r="C28" s="39"/>
      <c r="D28" s="39"/>
      <c r="E28" s="39"/>
      <c r="F28" s="41"/>
      <c r="G28" s="1"/>
    </row>
    <row r="29" spans="1:7" ht="15" customHeight="1" x14ac:dyDescent="0.35">
      <c r="A29" s="211" t="s">
        <v>17</v>
      </c>
      <c r="B29" s="217"/>
      <c r="C29" s="9" t="s">
        <v>14</v>
      </c>
      <c r="D29" s="9" t="s">
        <v>15</v>
      </c>
      <c r="E29" s="9" t="s">
        <v>91</v>
      </c>
      <c r="F29" s="126" t="s">
        <v>12</v>
      </c>
    </row>
    <row r="30" spans="1:7" s="37" customFormat="1" ht="18" customHeight="1" x14ac:dyDescent="0.3">
      <c r="A30" s="220" t="s">
        <v>180</v>
      </c>
      <c r="B30" s="220"/>
      <c r="C30" s="12">
        <f>+SUM(C34:C34)</f>
        <v>72996822.109999999</v>
      </c>
      <c r="D30" s="12">
        <f>+D34+D35</f>
        <v>87609333.859999999</v>
      </c>
      <c r="E30" s="12">
        <f>+E34+E35</f>
        <v>123679292.03</v>
      </c>
      <c r="F30" s="12">
        <f>SUM(C30:E30)</f>
        <v>284285448</v>
      </c>
    </row>
    <row r="31" spans="1:7" s="37" customFormat="1" ht="18" customHeight="1" x14ac:dyDescent="0.3">
      <c r="A31" s="220" t="s">
        <v>179</v>
      </c>
      <c r="B31" s="220"/>
      <c r="C31" s="12">
        <f>+SUM(C37:C37)</f>
        <v>125100000</v>
      </c>
      <c r="D31" s="12">
        <f t="shared" ref="D31:E31" si="1">+SUM(D37:D37)</f>
        <v>61515000</v>
      </c>
      <c r="E31" s="12">
        <f t="shared" si="1"/>
        <v>0</v>
      </c>
      <c r="F31" s="12">
        <f>SUM(C31:E31)</f>
        <v>186615000</v>
      </c>
    </row>
    <row r="32" spans="1:7" s="37" customFormat="1" ht="16.95" customHeight="1" x14ac:dyDescent="0.35">
      <c r="A32" s="214"/>
      <c r="B32" s="214"/>
      <c r="C32" s="118"/>
      <c r="D32" s="118"/>
      <c r="E32" s="118"/>
      <c r="F32" s="118"/>
    </row>
    <row r="33" spans="1:6" s="37" customFormat="1" ht="16.95" customHeight="1" x14ac:dyDescent="0.35">
      <c r="A33" s="215" t="s">
        <v>174</v>
      </c>
      <c r="B33" s="215"/>
      <c r="C33" s="123"/>
      <c r="D33" s="123"/>
      <c r="E33" s="123"/>
      <c r="F33" s="123"/>
    </row>
    <row r="34" spans="1:6" s="37" customFormat="1" ht="16.95" customHeight="1" x14ac:dyDescent="0.35">
      <c r="A34" s="214" t="s">
        <v>175</v>
      </c>
      <c r="B34" s="214"/>
      <c r="C34" s="15">
        <v>72996822.109999999</v>
      </c>
      <c r="D34" s="15">
        <v>45509333.859999999</v>
      </c>
      <c r="E34" s="15">
        <v>15329292.029999999</v>
      </c>
      <c r="F34" s="15">
        <f>+SUM(C34:E34)</f>
        <v>133835448</v>
      </c>
    </row>
    <row r="35" spans="1:6" s="37" customFormat="1" ht="16.95" customHeight="1" x14ac:dyDescent="0.35">
      <c r="A35" s="214" t="s">
        <v>177</v>
      </c>
      <c r="B35" s="214"/>
      <c r="C35" s="118"/>
      <c r="D35" s="118">
        <v>42100000</v>
      </c>
      <c r="E35" s="118">
        <v>108350000</v>
      </c>
      <c r="F35" s="118">
        <f>SUM(C35:E35)</f>
        <v>150450000</v>
      </c>
    </row>
    <row r="36" spans="1:6" s="37" customFormat="1" ht="16.95" customHeight="1" x14ac:dyDescent="0.35">
      <c r="A36" s="215" t="s">
        <v>176</v>
      </c>
      <c r="B36" s="215"/>
      <c r="C36" s="123"/>
      <c r="D36" s="123"/>
      <c r="E36" s="123"/>
      <c r="F36" s="123"/>
    </row>
    <row r="37" spans="1:6" s="37" customFormat="1" ht="16.95" customHeight="1" x14ac:dyDescent="0.35">
      <c r="A37" s="214" t="s">
        <v>177</v>
      </c>
      <c r="B37" s="214"/>
      <c r="C37" s="118">
        <v>125100000</v>
      </c>
      <c r="D37" s="118">
        <v>61515000</v>
      </c>
      <c r="E37" s="118"/>
      <c r="F37" s="119">
        <f>+SUM(C37:E37)</f>
        <v>186615000</v>
      </c>
    </row>
    <row r="38" spans="1:6" ht="16.95" customHeight="1" x14ac:dyDescent="0.35">
      <c r="A38" s="189" t="s">
        <v>288</v>
      </c>
      <c r="B38" s="189"/>
      <c r="C38" s="189"/>
      <c r="D38" s="189"/>
      <c r="E38" s="189"/>
      <c r="F38" s="42"/>
    </row>
    <row r="39" spans="1:6" ht="79.2" customHeight="1" x14ac:dyDescent="0.35">
      <c r="A39" s="190" t="s">
        <v>162</v>
      </c>
      <c r="B39" s="191"/>
      <c r="C39" s="191"/>
      <c r="D39" s="191"/>
      <c r="E39" s="191"/>
      <c r="F39" s="192"/>
    </row>
    <row r="40" spans="1:6" ht="16.95" customHeight="1" x14ac:dyDescent="0.35">
      <c r="A40" s="37"/>
      <c r="B40" s="37"/>
      <c r="C40" s="37"/>
      <c r="D40" s="37"/>
      <c r="E40" s="37"/>
      <c r="F40" s="37"/>
    </row>
    <row r="41" spans="1:6" ht="16.95" customHeight="1" x14ac:dyDescent="0.35">
      <c r="A41" s="204" t="s">
        <v>39</v>
      </c>
      <c r="B41" s="204"/>
      <c r="C41" s="204"/>
      <c r="D41" s="204"/>
      <c r="E41" s="204"/>
      <c r="F41" s="204"/>
    </row>
    <row r="42" spans="1:6" ht="16.95" customHeight="1" x14ac:dyDescent="0.35">
      <c r="A42" s="43" t="s">
        <v>40</v>
      </c>
      <c r="B42" s="43"/>
      <c r="C42" s="43"/>
      <c r="D42" s="43"/>
      <c r="E42" s="43"/>
      <c r="F42" s="43"/>
    </row>
    <row r="43" spans="1:6" x14ac:dyDescent="0.35">
      <c r="A43" s="37"/>
      <c r="B43" s="37"/>
      <c r="C43" s="37"/>
      <c r="D43" s="37"/>
      <c r="E43" s="37"/>
      <c r="F43" s="37"/>
    </row>
    <row r="44" spans="1:6" ht="31.2" x14ac:dyDescent="0.35">
      <c r="A44" s="224" t="s">
        <v>23</v>
      </c>
      <c r="B44" s="224"/>
      <c r="C44" s="7" t="s">
        <v>41</v>
      </c>
      <c r="D44" s="129" t="s">
        <v>42</v>
      </c>
      <c r="E44" s="21" t="s">
        <v>44</v>
      </c>
      <c r="F44" s="129" t="s">
        <v>24</v>
      </c>
    </row>
    <row r="45" spans="1:6" ht="30" customHeight="1" x14ac:dyDescent="0.35">
      <c r="A45" s="225" t="s">
        <v>28</v>
      </c>
      <c r="B45" s="226"/>
      <c r="C45" s="16" t="s">
        <v>238</v>
      </c>
      <c r="D45" s="16"/>
      <c r="E45" s="20"/>
      <c r="F45" s="17"/>
    </row>
    <row r="46" spans="1:6" ht="30" customHeight="1" x14ac:dyDescent="0.35">
      <c r="A46" s="225" t="s">
        <v>29</v>
      </c>
      <c r="B46" s="225"/>
      <c r="C46" s="16" t="s">
        <v>238</v>
      </c>
      <c r="D46" s="16"/>
      <c r="E46" s="16"/>
      <c r="F46" s="18"/>
    </row>
    <row r="47" spans="1:6" ht="30" customHeight="1" x14ac:dyDescent="0.35">
      <c r="A47" s="227" t="s">
        <v>27</v>
      </c>
      <c r="B47" s="227"/>
      <c r="C47" s="16" t="s">
        <v>238</v>
      </c>
      <c r="D47" s="16"/>
      <c r="E47" s="16"/>
      <c r="F47" s="18"/>
    </row>
    <row r="48" spans="1:6" ht="30" customHeight="1" x14ac:dyDescent="0.35">
      <c r="A48" s="228" t="s">
        <v>30</v>
      </c>
      <c r="B48" s="228"/>
      <c r="C48" s="16"/>
      <c r="D48" s="16" t="s">
        <v>238</v>
      </c>
      <c r="E48" s="16"/>
      <c r="F48" s="19"/>
    </row>
    <row r="49" spans="1:7" s="88" customFormat="1" x14ac:dyDescent="0.35">
      <c r="A49" s="219" t="s">
        <v>282</v>
      </c>
      <c r="B49" s="219"/>
      <c r="C49" s="219"/>
      <c r="D49" s="219"/>
      <c r="E49" s="219"/>
      <c r="F49" s="219"/>
      <c r="G49" s="1"/>
    </row>
    <row r="50" spans="1:7" s="88" customFormat="1" ht="69.599999999999994" customHeight="1" x14ac:dyDescent="0.35">
      <c r="A50" s="208" t="s">
        <v>88</v>
      </c>
      <c r="B50" s="208"/>
      <c r="C50" s="208"/>
      <c r="D50" s="208"/>
      <c r="E50" s="208"/>
      <c r="F50" s="208"/>
      <c r="G50" s="1"/>
    </row>
    <row r="51" spans="1:7" x14ac:dyDescent="0.35">
      <c r="A51" s="37"/>
      <c r="B51" s="37"/>
      <c r="C51" s="37"/>
      <c r="D51" s="37"/>
      <c r="E51" s="37"/>
      <c r="F51" s="37"/>
    </row>
    <row r="52" spans="1:7" x14ac:dyDescent="0.35">
      <c r="A52" s="37"/>
      <c r="B52" s="37"/>
      <c r="C52" s="37"/>
      <c r="D52" s="37"/>
      <c r="E52" s="37"/>
      <c r="F52" s="37"/>
    </row>
    <row r="53" spans="1:7" x14ac:dyDescent="0.35">
      <c r="A53" s="37"/>
      <c r="B53" s="37"/>
      <c r="C53" s="37"/>
      <c r="D53" s="37"/>
      <c r="E53" s="37"/>
      <c r="F53" s="37"/>
    </row>
    <row r="54" spans="1:7" x14ac:dyDescent="0.35">
      <c r="A54" s="37"/>
      <c r="B54" s="37"/>
      <c r="C54" s="37"/>
      <c r="D54" s="37"/>
      <c r="E54" s="37"/>
      <c r="F54" s="37"/>
    </row>
    <row r="55" spans="1:7" x14ac:dyDescent="0.35">
      <c r="A55" s="204" t="s">
        <v>45</v>
      </c>
      <c r="B55" s="204"/>
      <c r="C55" s="204"/>
      <c r="D55" s="204"/>
      <c r="E55" s="204"/>
      <c r="F55" s="204"/>
    </row>
    <row r="56" spans="1:7" x14ac:dyDescent="0.35">
      <c r="A56" s="204" t="s">
        <v>25</v>
      </c>
      <c r="B56" s="204"/>
      <c r="C56" s="204"/>
      <c r="D56" s="204"/>
      <c r="E56" s="204"/>
      <c r="F56" s="204"/>
    </row>
    <row r="57" spans="1:7" x14ac:dyDescent="0.35">
      <c r="A57" s="37"/>
      <c r="B57" s="37"/>
      <c r="C57" s="37"/>
      <c r="D57" s="37"/>
      <c r="E57" s="37"/>
      <c r="F57" s="37"/>
    </row>
    <row r="58" spans="1:7" x14ac:dyDescent="0.35">
      <c r="A58" s="211" t="s">
        <v>23</v>
      </c>
      <c r="B58" s="211"/>
      <c r="C58" s="9" t="s">
        <v>41</v>
      </c>
      <c r="D58" s="126" t="s">
        <v>42</v>
      </c>
      <c r="E58" s="22" t="s">
        <v>87</v>
      </c>
      <c r="F58" s="126" t="s">
        <v>24</v>
      </c>
    </row>
    <row r="59" spans="1:7" ht="30" customHeight="1" x14ac:dyDescent="0.35">
      <c r="A59" s="212" t="s">
        <v>31</v>
      </c>
      <c r="B59" s="212"/>
      <c r="C59" s="20"/>
      <c r="D59" s="20" t="s">
        <v>238</v>
      </c>
      <c r="E59" s="31"/>
      <c r="F59" s="44"/>
      <c r="G59" s="88"/>
    </row>
    <row r="60" spans="1:7" ht="30" customHeight="1" x14ac:dyDescent="0.35">
      <c r="A60" s="213" t="s">
        <v>32</v>
      </c>
      <c r="B60" s="213"/>
      <c r="C60" s="32"/>
      <c r="D60" s="32" t="s">
        <v>238</v>
      </c>
      <c r="E60" s="33"/>
      <c r="F60" s="45"/>
      <c r="G60" s="88"/>
    </row>
    <row r="61" spans="1:7" x14ac:dyDescent="0.35">
      <c r="A61" s="189" t="s">
        <v>282</v>
      </c>
      <c r="B61" s="189"/>
      <c r="C61" s="189"/>
      <c r="D61" s="189"/>
      <c r="E61" s="189"/>
      <c r="F61" s="189"/>
    </row>
    <row r="62" spans="1:7" ht="50.1" customHeight="1" x14ac:dyDescent="0.35">
      <c r="A62" s="208" t="s">
        <v>57</v>
      </c>
      <c r="B62" s="208"/>
      <c r="C62" s="208"/>
      <c r="D62" s="208"/>
      <c r="E62" s="208"/>
      <c r="F62" s="208"/>
    </row>
    <row r="63" spans="1:7" x14ac:dyDescent="0.35">
      <c r="A63" s="37"/>
      <c r="B63" s="37"/>
      <c r="C63" s="37"/>
      <c r="D63" s="37"/>
      <c r="E63" s="46"/>
      <c r="F63" s="37"/>
    </row>
    <row r="64" spans="1:7" ht="31.2" x14ac:dyDescent="0.35">
      <c r="A64" s="2" t="s">
        <v>46</v>
      </c>
      <c r="B64" s="193" t="s">
        <v>191</v>
      </c>
      <c r="C64" s="194"/>
      <c r="D64" s="195" t="s">
        <v>49</v>
      </c>
      <c r="E64" s="196"/>
      <c r="F64" s="197"/>
    </row>
    <row r="65" spans="1:7" x14ac:dyDescent="0.35">
      <c r="A65" s="2" t="s">
        <v>47</v>
      </c>
      <c r="B65" s="193" t="s">
        <v>192</v>
      </c>
      <c r="C65" s="194"/>
      <c r="D65" s="198"/>
      <c r="E65" s="199"/>
      <c r="F65" s="200"/>
    </row>
    <row r="66" spans="1:7" x14ac:dyDescent="0.35">
      <c r="A66" s="2" t="s">
        <v>48</v>
      </c>
      <c r="B66" s="258" t="s">
        <v>285</v>
      </c>
      <c r="C66" s="259"/>
      <c r="D66" s="201"/>
      <c r="E66" s="202"/>
      <c r="F66" s="203"/>
    </row>
    <row r="69" spans="1:7" ht="12.75" customHeight="1" x14ac:dyDescent="0.35">
      <c r="A69" s="37"/>
      <c r="B69" s="37"/>
      <c r="C69" s="37"/>
      <c r="D69" s="37"/>
      <c r="E69" s="37"/>
      <c r="F69" s="37"/>
    </row>
    <row r="70" spans="1:7" ht="22.05" customHeight="1" x14ac:dyDescent="0.35">
      <c r="A70" s="209" t="s">
        <v>50</v>
      </c>
      <c r="B70" s="209"/>
      <c r="C70" s="209"/>
      <c r="D70" s="209"/>
      <c r="E70" s="209"/>
      <c r="F70" s="209"/>
    </row>
    <row r="71" spans="1:7" ht="10.050000000000001" customHeight="1" x14ac:dyDescent="0.35">
      <c r="A71" s="37"/>
      <c r="B71" s="37"/>
      <c r="C71" s="37"/>
      <c r="D71" s="37"/>
      <c r="E71" s="37"/>
      <c r="F71" s="37"/>
    </row>
    <row r="72" spans="1:7" x14ac:dyDescent="0.35">
      <c r="A72" s="204" t="s">
        <v>51</v>
      </c>
      <c r="B72" s="204"/>
      <c r="C72" s="204"/>
      <c r="D72" s="204"/>
      <c r="E72" s="204"/>
      <c r="F72" s="204"/>
    </row>
    <row r="73" spans="1:7" x14ac:dyDescent="0.35">
      <c r="A73" s="204" t="s">
        <v>63</v>
      </c>
      <c r="B73" s="204"/>
      <c r="C73" s="204"/>
      <c r="D73" s="204"/>
      <c r="E73" s="204"/>
      <c r="F73" s="204"/>
    </row>
    <row r="74" spans="1:7" x14ac:dyDescent="0.35">
      <c r="A74" s="204" t="s">
        <v>52</v>
      </c>
      <c r="B74" s="204"/>
      <c r="C74" s="204"/>
      <c r="D74" s="204"/>
      <c r="E74" s="204"/>
      <c r="F74" s="204"/>
    </row>
    <row r="75" spans="1:7" ht="10.050000000000001" customHeight="1" x14ac:dyDescent="0.35">
      <c r="A75" s="37"/>
      <c r="B75" s="37"/>
      <c r="C75" s="37"/>
      <c r="D75" s="37"/>
      <c r="E75" s="37"/>
      <c r="F75" s="37"/>
    </row>
    <row r="76" spans="1:7" ht="30" x14ac:dyDescent="0.35">
      <c r="A76" s="70" t="s">
        <v>64</v>
      </c>
      <c r="B76" s="70" t="s">
        <v>68</v>
      </c>
      <c r="C76" s="70" t="s">
        <v>72</v>
      </c>
      <c r="D76" s="70" t="s">
        <v>69</v>
      </c>
      <c r="E76" s="70" t="s">
        <v>70</v>
      </c>
      <c r="F76" s="70" t="s">
        <v>71</v>
      </c>
    </row>
    <row r="77" spans="1:7" x14ac:dyDescent="0.35">
      <c r="A77" s="128" t="s">
        <v>16</v>
      </c>
      <c r="B77" s="36">
        <f>+SUM(B79:B83)</f>
        <v>2217266050.23</v>
      </c>
      <c r="C77" s="79">
        <f>+SUM(C79:C83)</f>
        <v>100</v>
      </c>
      <c r="D77" s="11"/>
      <c r="E77" s="11"/>
      <c r="F77" s="11"/>
    </row>
    <row r="78" spans="1:7" ht="10.050000000000001" customHeight="1" x14ac:dyDescent="0.35">
      <c r="A78" s="25"/>
      <c r="B78" s="26"/>
      <c r="C78" s="67"/>
      <c r="D78" s="24"/>
      <c r="E78" s="24"/>
      <c r="F78" s="24"/>
    </row>
    <row r="79" spans="1:7" x14ac:dyDescent="0.35">
      <c r="A79" s="25" t="s">
        <v>65</v>
      </c>
      <c r="B79" s="26">
        <v>1892000000</v>
      </c>
      <c r="C79" s="67">
        <f>+B79/$B$77*100</f>
        <v>85.330310262214155</v>
      </c>
      <c r="D79" s="24"/>
      <c r="E79" s="24"/>
      <c r="F79" s="24"/>
      <c r="G79" s="139"/>
    </row>
    <row r="80" spans="1:7" ht="75" x14ac:dyDescent="0.35">
      <c r="A80" s="179" t="s">
        <v>66</v>
      </c>
      <c r="B80" s="176">
        <v>24552986.449999999</v>
      </c>
      <c r="C80" s="180">
        <f t="shared" ref="C80:C83" si="2">+B80/$B$77*100</f>
        <v>1.1073540970626004</v>
      </c>
      <c r="D80" s="179" t="s">
        <v>291</v>
      </c>
      <c r="E80" s="179"/>
      <c r="F80" s="179" t="s">
        <v>298</v>
      </c>
      <c r="G80" s="139"/>
    </row>
    <row r="81" spans="1:6" ht="60" x14ac:dyDescent="0.35">
      <c r="A81" s="179" t="s">
        <v>67</v>
      </c>
      <c r="B81" s="176">
        <v>300713063.77999997</v>
      </c>
      <c r="C81" s="180">
        <f t="shared" si="2"/>
        <v>13.56233564072325</v>
      </c>
      <c r="D81" s="181"/>
      <c r="E81" s="179"/>
      <c r="F81" s="179" t="s">
        <v>290</v>
      </c>
    </row>
    <row r="82" spans="1:6" x14ac:dyDescent="0.35">
      <c r="A82" s="25" t="s">
        <v>170</v>
      </c>
      <c r="B82" s="26">
        <v>0</v>
      </c>
      <c r="C82" s="67">
        <f t="shared" si="2"/>
        <v>0</v>
      </c>
      <c r="D82" s="25"/>
      <c r="E82" s="25"/>
      <c r="F82" s="25"/>
    </row>
    <row r="83" spans="1:6" x14ac:dyDescent="0.35">
      <c r="A83" s="27" t="s">
        <v>171</v>
      </c>
      <c r="B83" s="26">
        <v>0</v>
      </c>
      <c r="C83" s="67">
        <f t="shared" si="2"/>
        <v>0</v>
      </c>
      <c r="D83" s="77"/>
      <c r="E83" s="77"/>
      <c r="F83" s="77"/>
    </row>
    <row r="84" spans="1:6" ht="14.55" customHeight="1" x14ac:dyDescent="0.35">
      <c r="A84" s="189" t="s">
        <v>283</v>
      </c>
      <c r="B84" s="189"/>
      <c r="C84" s="189"/>
      <c r="D84" s="189"/>
      <c r="E84" s="189"/>
      <c r="F84" s="189"/>
    </row>
    <row r="85" spans="1:6" ht="156" customHeight="1" x14ac:dyDescent="0.35">
      <c r="A85" s="208" t="s">
        <v>299</v>
      </c>
      <c r="B85" s="208"/>
      <c r="C85" s="208"/>
      <c r="D85" s="208"/>
      <c r="E85" s="208"/>
      <c r="F85" s="208"/>
    </row>
    <row r="86" spans="1:6" ht="10.050000000000001" customHeight="1" x14ac:dyDescent="0.35">
      <c r="A86" s="25"/>
      <c r="B86" s="49"/>
      <c r="C86" s="24"/>
      <c r="D86" s="37"/>
      <c r="E86" s="37"/>
      <c r="F86" s="37"/>
    </row>
    <row r="87" spans="1:6" x14ac:dyDescent="0.35">
      <c r="A87" s="204" t="s">
        <v>73</v>
      </c>
      <c r="B87" s="204"/>
      <c r="C87" s="204"/>
      <c r="D87" s="204"/>
      <c r="E87" s="204"/>
      <c r="F87" s="204"/>
    </row>
    <row r="88" spans="1:6" x14ac:dyDescent="0.35">
      <c r="A88" s="204" t="s">
        <v>74</v>
      </c>
      <c r="B88" s="204"/>
      <c r="C88" s="204"/>
      <c r="D88" s="204"/>
      <c r="E88" s="204"/>
      <c r="F88" s="204"/>
    </row>
    <row r="89" spans="1:6" x14ac:dyDescent="0.35">
      <c r="A89" s="204" t="s">
        <v>52</v>
      </c>
      <c r="B89" s="204"/>
      <c r="C89" s="204"/>
      <c r="D89" s="204"/>
      <c r="E89" s="204"/>
      <c r="F89" s="204"/>
    </row>
    <row r="90" spans="1:6" ht="10.050000000000001" customHeight="1" x14ac:dyDescent="0.35">
      <c r="A90" s="37"/>
      <c r="B90" s="37"/>
      <c r="C90" s="37"/>
      <c r="D90" s="37"/>
      <c r="E90" s="37"/>
      <c r="F90" s="37"/>
    </row>
    <row r="91" spans="1:6" x14ac:dyDescent="0.35">
      <c r="A91" s="69" t="s">
        <v>55</v>
      </c>
      <c r="B91" s="69" t="s">
        <v>56</v>
      </c>
      <c r="C91" s="69" t="s">
        <v>14</v>
      </c>
      <c r="D91" s="69" t="s">
        <v>15</v>
      </c>
      <c r="E91" s="69" t="s">
        <v>91</v>
      </c>
      <c r="F91" s="69" t="s">
        <v>12</v>
      </c>
    </row>
    <row r="92" spans="1:6" x14ac:dyDescent="0.35">
      <c r="A92" s="128" t="s">
        <v>16</v>
      </c>
      <c r="B92" s="50"/>
      <c r="C92" s="36">
        <f>+C94+C98+C102</f>
        <v>33333333.32</v>
      </c>
      <c r="D92" s="36">
        <f>+D94+D98+D102</f>
        <v>317379730.44</v>
      </c>
      <c r="E92" s="36">
        <f>+E94+E98+E102</f>
        <v>16666666.66</v>
      </c>
      <c r="F92" s="36">
        <f>+F94+F98+F102</f>
        <v>367379730.42000002</v>
      </c>
    </row>
    <row r="93" spans="1:6" ht="10.050000000000001" customHeight="1" x14ac:dyDescent="0.35">
      <c r="A93" s="13"/>
      <c r="B93" s="51"/>
      <c r="C93" s="14"/>
      <c r="D93" s="14"/>
      <c r="E93" s="14"/>
      <c r="F93" s="52"/>
    </row>
    <row r="94" spans="1:6" x14ac:dyDescent="0.35">
      <c r="A94" s="205" t="s">
        <v>75</v>
      </c>
      <c r="B94" s="205"/>
      <c r="C94" s="54">
        <f>+SUM(C95:C96)</f>
        <v>33333333.32</v>
      </c>
      <c r="D94" s="54">
        <f>+SUM(D95:D96)</f>
        <v>317379730.44</v>
      </c>
      <c r="E94" s="54">
        <f>+SUM(E95:E96)</f>
        <v>16666666.66</v>
      </c>
      <c r="F94" s="54">
        <f>+SUM(F95:F96)</f>
        <v>367379730.42000002</v>
      </c>
    </row>
    <row r="95" spans="1:6" x14ac:dyDescent="0.35">
      <c r="A95" s="55" t="s">
        <v>246</v>
      </c>
      <c r="B95" s="51" t="s">
        <v>292</v>
      </c>
      <c r="C95" s="15">
        <f>16666666.66+16666666.66</f>
        <v>33333333.32</v>
      </c>
      <c r="D95" s="15">
        <f>16666666.66+300713063.78</f>
        <v>317379730.44</v>
      </c>
      <c r="E95" s="15">
        <v>16666666.66</v>
      </c>
      <c r="F95" s="56">
        <f>+C95+D95+E95</f>
        <v>367379730.42000002</v>
      </c>
    </row>
    <row r="96" spans="1:6" x14ac:dyDescent="0.35">
      <c r="A96" s="55" t="s">
        <v>59</v>
      </c>
      <c r="B96" s="51" t="s">
        <v>53</v>
      </c>
      <c r="C96" s="15">
        <v>0</v>
      </c>
      <c r="D96" s="15">
        <v>0</v>
      </c>
      <c r="E96" s="15">
        <v>0</v>
      </c>
      <c r="F96" s="56">
        <f t="shared" ref="F96" si="3">+C96+D96+E96</f>
        <v>0</v>
      </c>
    </row>
    <row r="97" spans="1:6" x14ac:dyDescent="0.35">
      <c r="A97" s="101"/>
      <c r="B97" s="51"/>
      <c r="C97" s="15"/>
      <c r="D97" s="15"/>
      <c r="E97" s="15"/>
      <c r="F97" s="56"/>
    </row>
    <row r="98" spans="1:6" x14ac:dyDescent="0.35">
      <c r="A98" s="205" t="s">
        <v>76</v>
      </c>
      <c r="B98" s="205"/>
      <c r="C98" s="54">
        <f>+SUM(C99:C100)</f>
        <v>0</v>
      </c>
      <c r="D98" s="54">
        <f>+SUM(D99:D100)</f>
        <v>0</v>
      </c>
      <c r="E98" s="54">
        <f>+SUM(E99:E100)</f>
        <v>0</v>
      </c>
      <c r="F98" s="54">
        <f>+SUM(F99:F100)</f>
        <v>0</v>
      </c>
    </row>
    <row r="99" spans="1:6" x14ac:dyDescent="0.35">
      <c r="A99" s="55" t="s">
        <v>59</v>
      </c>
      <c r="B99" s="51" t="s">
        <v>53</v>
      </c>
      <c r="C99" s="57">
        <v>0</v>
      </c>
      <c r="D99" s="57">
        <v>0</v>
      </c>
      <c r="E99" s="57">
        <v>0</v>
      </c>
      <c r="F99" s="58">
        <f t="shared" ref="F99:F100" si="4">+C99+D99+E99</f>
        <v>0</v>
      </c>
    </row>
    <row r="100" spans="1:6" x14ac:dyDescent="0.35">
      <c r="A100" s="55" t="s">
        <v>59</v>
      </c>
      <c r="B100" s="51" t="s">
        <v>53</v>
      </c>
      <c r="C100" s="57">
        <v>0</v>
      </c>
      <c r="D100" s="57">
        <v>0</v>
      </c>
      <c r="E100" s="57">
        <v>0</v>
      </c>
      <c r="F100" s="58">
        <f t="shared" si="4"/>
        <v>0</v>
      </c>
    </row>
    <row r="101" spans="1:6" x14ac:dyDescent="0.35">
      <c r="A101" s="189" t="s">
        <v>241</v>
      </c>
      <c r="B101" s="189"/>
      <c r="C101" s="189"/>
      <c r="D101" s="189"/>
      <c r="E101" s="189"/>
      <c r="F101" s="189"/>
    </row>
    <row r="102" spans="1:6" ht="45" customHeight="1" x14ac:dyDescent="0.35">
      <c r="A102" s="208" t="s">
        <v>152</v>
      </c>
      <c r="B102" s="208"/>
      <c r="C102" s="208"/>
      <c r="D102" s="208"/>
      <c r="E102" s="208"/>
      <c r="F102" s="208"/>
    </row>
    <row r="103" spans="1:6" ht="10.050000000000001" customHeight="1" x14ac:dyDescent="0.35">
      <c r="A103" s="25"/>
      <c r="B103" s="49"/>
      <c r="C103" s="24"/>
      <c r="D103" s="37"/>
      <c r="E103" s="37"/>
      <c r="F103" s="37"/>
    </row>
    <row r="104" spans="1:6" x14ac:dyDescent="0.35">
      <c r="A104" s="204" t="s">
        <v>77</v>
      </c>
      <c r="B104" s="204"/>
      <c r="C104" s="204"/>
      <c r="D104" s="204"/>
      <c r="E104" s="204"/>
      <c r="F104" s="204"/>
    </row>
    <row r="105" spans="1:6" ht="33" customHeight="1" x14ac:dyDescent="0.35">
      <c r="A105" s="210" t="s">
        <v>54</v>
      </c>
      <c r="B105" s="210"/>
      <c r="C105" s="210"/>
      <c r="D105" s="210"/>
      <c r="E105" s="210"/>
      <c r="F105" s="210"/>
    </row>
    <row r="106" spans="1:6" x14ac:dyDescent="0.35">
      <c r="A106" s="204" t="s">
        <v>52</v>
      </c>
      <c r="B106" s="204"/>
      <c r="C106" s="204"/>
      <c r="D106" s="204"/>
      <c r="E106" s="204"/>
      <c r="F106" s="204"/>
    </row>
    <row r="107" spans="1:6" ht="10.050000000000001" customHeight="1" x14ac:dyDescent="0.35">
      <c r="A107" s="90"/>
      <c r="B107" s="91"/>
      <c r="C107" s="91"/>
      <c r="D107" s="91"/>
      <c r="E107" s="91"/>
      <c r="F107" s="92"/>
    </row>
    <row r="108" spans="1:6" x14ac:dyDescent="0.35">
      <c r="A108" s="69" t="s">
        <v>55</v>
      </c>
      <c r="B108" s="69" t="s">
        <v>56</v>
      </c>
      <c r="C108" s="69" t="s">
        <v>14</v>
      </c>
      <c r="D108" s="69" t="s">
        <v>15</v>
      </c>
      <c r="E108" s="69" t="s">
        <v>91</v>
      </c>
      <c r="F108" s="69" t="s">
        <v>12</v>
      </c>
    </row>
    <row r="109" spans="1:6" x14ac:dyDescent="0.35">
      <c r="A109" s="128" t="s">
        <v>16</v>
      </c>
      <c r="B109" s="50"/>
      <c r="C109" s="36">
        <f>+C111+C118+C125</f>
        <v>72996822.109999999</v>
      </c>
      <c r="D109" s="36">
        <f t="shared" ref="D109:F109" si="5">+D111+D118+D125</f>
        <v>87609333.859999999</v>
      </c>
      <c r="E109" s="36">
        <f t="shared" si="5"/>
        <v>123679292.03</v>
      </c>
      <c r="F109" s="36">
        <f t="shared" si="5"/>
        <v>284285448</v>
      </c>
    </row>
    <row r="110" spans="1:6" x14ac:dyDescent="0.35">
      <c r="A110" s="13"/>
      <c r="B110" s="51"/>
      <c r="C110" s="14"/>
      <c r="D110" s="14"/>
      <c r="E110" s="14"/>
      <c r="F110" s="52"/>
    </row>
    <row r="111" spans="1:6" ht="15.75" customHeight="1" x14ac:dyDescent="0.35">
      <c r="A111" s="205" t="s">
        <v>58</v>
      </c>
      <c r="B111" s="205"/>
      <c r="C111" s="54">
        <f>+SUM(C112:C116)</f>
        <v>72996822.109999999</v>
      </c>
      <c r="D111" s="54">
        <f t="shared" ref="D111:E111" si="6">+SUM(D112:D116)</f>
        <v>87609333.859999999</v>
      </c>
      <c r="E111" s="54">
        <f t="shared" si="6"/>
        <v>123679292.03</v>
      </c>
      <c r="F111" s="54">
        <f>+SUM(F112:F116)</f>
        <v>284285448</v>
      </c>
    </row>
    <row r="112" spans="1:6" x14ac:dyDescent="0.35">
      <c r="A112" s="158" t="s">
        <v>252</v>
      </c>
      <c r="B112" s="51" t="s">
        <v>295</v>
      </c>
      <c r="C112" s="15">
        <v>72996822.109999999</v>
      </c>
      <c r="D112" s="15">
        <v>45509333.859999999</v>
      </c>
      <c r="E112" s="15">
        <v>15329292.029999999</v>
      </c>
      <c r="F112" s="56">
        <f>+C112+D112+E112</f>
        <v>133835448</v>
      </c>
    </row>
    <row r="113" spans="1:6" x14ac:dyDescent="0.35">
      <c r="A113" s="158" t="s">
        <v>293</v>
      </c>
      <c r="B113" s="51" t="s">
        <v>294</v>
      </c>
      <c r="C113" s="15">
        <v>0</v>
      </c>
      <c r="D113" s="59">
        <v>42100000</v>
      </c>
      <c r="E113" s="59">
        <v>108350000</v>
      </c>
      <c r="F113" s="56">
        <f>+C113+D113+E113</f>
        <v>150450000</v>
      </c>
    </row>
    <row r="114" spans="1:6" x14ac:dyDescent="0.35">
      <c r="A114" s="55" t="s">
        <v>59</v>
      </c>
      <c r="B114" s="51" t="s">
        <v>53</v>
      </c>
      <c r="C114" s="15">
        <v>0</v>
      </c>
      <c r="D114" s="15">
        <v>0</v>
      </c>
      <c r="E114" s="15">
        <v>0</v>
      </c>
      <c r="F114" s="56">
        <f t="shared" ref="F114:F116" si="7">+C114+D114+E114</f>
        <v>0</v>
      </c>
    </row>
    <row r="115" spans="1:6" x14ac:dyDescent="0.35">
      <c r="A115" s="55" t="s">
        <v>59</v>
      </c>
      <c r="B115" s="51" t="s">
        <v>53</v>
      </c>
      <c r="C115" s="15">
        <v>0</v>
      </c>
      <c r="D115" s="15">
        <v>0</v>
      </c>
      <c r="E115" s="15">
        <v>0</v>
      </c>
      <c r="F115" s="56">
        <f t="shared" si="7"/>
        <v>0</v>
      </c>
    </row>
    <row r="116" spans="1:6" x14ac:dyDescent="0.35">
      <c r="A116" s="55" t="s">
        <v>59</v>
      </c>
      <c r="B116" s="51" t="s">
        <v>53</v>
      </c>
      <c r="C116" s="15">
        <v>0</v>
      </c>
      <c r="D116" s="15">
        <v>0</v>
      </c>
      <c r="E116" s="15">
        <v>0</v>
      </c>
      <c r="F116" s="56">
        <f t="shared" si="7"/>
        <v>0</v>
      </c>
    </row>
    <row r="117" spans="1:6" x14ac:dyDescent="0.35">
      <c r="A117" s="101"/>
      <c r="B117" s="51"/>
      <c r="C117" s="15"/>
      <c r="D117" s="15"/>
      <c r="E117" s="15"/>
      <c r="F117" s="56"/>
    </row>
    <row r="118" spans="1:6" ht="15.75" customHeight="1" x14ac:dyDescent="0.35">
      <c r="A118" s="205" t="s">
        <v>60</v>
      </c>
      <c r="B118" s="205"/>
      <c r="C118" s="54">
        <f>+SUM(C119:C123)</f>
        <v>0</v>
      </c>
      <c r="D118" s="54">
        <f t="shared" ref="D118:F118" si="8">+SUM(D119:D123)</f>
        <v>0</v>
      </c>
      <c r="E118" s="54">
        <f t="shared" si="8"/>
        <v>0</v>
      </c>
      <c r="F118" s="54">
        <f t="shared" si="8"/>
        <v>0</v>
      </c>
    </row>
    <row r="119" spans="1:6" x14ac:dyDescent="0.35">
      <c r="A119" s="55" t="s">
        <v>59</v>
      </c>
      <c r="B119" s="51" t="s">
        <v>53</v>
      </c>
      <c r="C119" s="57">
        <v>0</v>
      </c>
      <c r="D119" s="57">
        <v>0</v>
      </c>
      <c r="E119" s="57">
        <v>0</v>
      </c>
      <c r="F119" s="41">
        <f>+C119+D119+E119</f>
        <v>0</v>
      </c>
    </row>
    <row r="120" spans="1:6" x14ac:dyDescent="0.35">
      <c r="A120" s="55" t="s">
        <v>59</v>
      </c>
      <c r="B120" s="51" t="s">
        <v>53</v>
      </c>
      <c r="C120" s="57">
        <v>0</v>
      </c>
      <c r="D120" s="57">
        <v>0</v>
      </c>
      <c r="E120" s="57">
        <v>0</v>
      </c>
      <c r="F120" s="41">
        <f t="shared" ref="F120:F121" si="9">+C120+D120+E120</f>
        <v>0</v>
      </c>
    </row>
    <row r="121" spans="1:6" x14ac:dyDescent="0.35">
      <c r="A121" s="55" t="s">
        <v>59</v>
      </c>
      <c r="B121" s="51" t="s">
        <v>53</v>
      </c>
      <c r="C121" s="57">
        <v>0</v>
      </c>
      <c r="D121" s="57">
        <v>0</v>
      </c>
      <c r="E121" s="57">
        <v>0</v>
      </c>
      <c r="F121" s="41">
        <f t="shared" si="9"/>
        <v>0</v>
      </c>
    </row>
    <row r="122" spans="1:6" x14ac:dyDescent="0.35">
      <c r="A122" s="55" t="s">
        <v>59</v>
      </c>
      <c r="B122" s="51" t="s">
        <v>53</v>
      </c>
      <c r="C122" s="57">
        <v>0</v>
      </c>
      <c r="D122" s="57">
        <v>0</v>
      </c>
      <c r="E122" s="57">
        <v>0</v>
      </c>
      <c r="F122" s="41">
        <f>+C122+D122+E122</f>
        <v>0</v>
      </c>
    </row>
    <row r="123" spans="1:6" x14ac:dyDescent="0.35">
      <c r="A123" s="55" t="s">
        <v>59</v>
      </c>
      <c r="B123" s="51" t="s">
        <v>53</v>
      </c>
      <c r="C123" s="57">
        <v>0</v>
      </c>
      <c r="D123" s="57">
        <v>0</v>
      </c>
      <c r="E123" s="57">
        <v>0</v>
      </c>
      <c r="F123" s="41">
        <f>+C123+D123+E123</f>
        <v>0</v>
      </c>
    </row>
    <row r="124" spans="1:6" x14ac:dyDescent="0.35">
      <c r="A124" s="37"/>
      <c r="B124" s="37"/>
      <c r="C124" s="41"/>
      <c r="D124" s="41"/>
      <c r="E124" s="41"/>
      <c r="F124" s="41"/>
    </row>
    <row r="125" spans="1:6" x14ac:dyDescent="0.35">
      <c r="A125" s="205" t="s">
        <v>61</v>
      </c>
      <c r="B125" s="205"/>
      <c r="C125" s="54">
        <f>+SUM(C126:C127)</f>
        <v>0</v>
      </c>
      <c r="D125" s="54">
        <f t="shared" ref="D125:F125" si="10">+SUM(D126:D127)</f>
        <v>0</v>
      </c>
      <c r="E125" s="54">
        <f t="shared" si="10"/>
        <v>0</v>
      </c>
      <c r="F125" s="54">
        <f t="shared" si="10"/>
        <v>0</v>
      </c>
    </row>
    <row r="126" spans="1:6" x14ac:dyDescent="0.35">
      <c r="A126" s="76" t="s">
        <v>59</v>
      </c>
      <c r="B126" s="51" t="s">
        <v>53</v>
      </c>
      <c r="C126" s="57">
        <v>0</v>
      </c>
      <c r="D126" s="57">
        <v>0</v>
      </c>
      <c r="E126" s="57">
        <v>0</v>
      </c>
      <c r="F126" s="41">
        <f>+C126+D126+E126</f>
        <v>0</v>
      </c>
    </row>
    <row r="127" spans="1:6" x14ac:dyDescent="0.35">
      <c r="A127" s="48" t="s">
        <v>59</v>
      </c>
      <c r="B127" s="48" t="s">
        <v>53</v>
      </c>
      <c r="C127" s="60">
        <v>0</v>
      </c>
      <c r="D127" s="60">
        <v>0</v>
      </c>
      <c r="E127" s="60">
        <v>0</v>
      </c>
      <c r="F127" s="61">
        <f>+C127+D127+E127</f>
        <v>0</v>
      </c>
    </row>
    <row r="128" spans="1:6" ht="15.75" customHeight="1" x14ac:dyDescent="0.35">
      <c r="A128" s="207" t="s">
        <v>62</v>
      </c>
      <c r="B128" s="207"/>
      <c r="C128" s="207"/>
      <c r="D128" s="207"/>
      <c r="E128" s="207"/>
      <c r="F128" s="207"/>
    </row>
    <row r="129" spans="1:6" ht="15.6" customHeight="1" x14ac:dyDescent="0.35">
      <c r="A129" s="189" t="s">
        <v>241</v>
      </c>
      <c r="B129" s="189"/>
      <c r="C129" s="189"/>
      <c r="D129" s="189"/>
      <c r="E129" s="189"/>
      <c r="F129" s="189"/>
    </row>
    <row r="130" spans="1:6" ht="50.1" customHeight="1" x14ac:dyDescent="0.35">
      <c r="A130" s="208" t="s">
        <v>158</v>
      </c>
      <c r="B130" s="208"/>
      <c r="C130" s="208"/>
      <c r="D130" s="208"/>
      <c r="E130" s="208"/>
      <c r="F130" s="208"/>
    </row>
    <row r="131" spans="1:6" ht="15" customHeight="1" x14ac:dyDescent="0.35">
      <c r="A131" s="132"/>
      <c r="B131" s="132"/>
      <c r="C131" s="132"/>
      <c r="D131" s="132"/>
      <c r="E131" s="132"/>
      <c r="F131" s="132"/>
    </row>
    <row r="132" spans="1:6" x14ac:dyDescent="0.35">
      <c r="A132" s="204" t="s">
        <v>79</v>
      </c>
      <c r="B132" s="204"/>
      <c r="C132" s="204"/>
      <c r="D132" s="204"/>
      <c r="E132" s="204"/>
      <c r="F132" s="204"/>
    </row>
    <row r="133" spans="1:6" x14ac:dyDescent="0.35">
      <c r="A133" s="204" t="s">
        <v>80</v>
      </c>
      <c r="B133" s="204"/>
      <c r="C133" s="204"/>
      <c r="D133" s="204"/>
      <c r="E133" s="204"/>
      <c r="F133" s="204"/>
    </row>
    <row r="134" spans="1:6" x14ac:dyDescent="0.35">
      <c r="A134" s="204" t="s">
        <v>52</v>
      </c>
      <c r="B134" s="204"/>
      <c r="C134" s="204"/>
      <c r="D134" s="204"/>
      <c r="E134" s="204"/>
      <c r="F134" s="204"/>
    </row>
    <row r="135" spans="1:6" ht="10.050000000000001" customHeight="1" x14ac:dyDescent="0.35">
      <c r="A135" s="90"/>
      <c r="B135" s="91"/>
      <c r="C135" s="91"/>
      <c r="D135" s="91"/>
      <c r="E135" s="91"/>
      <c r="F135" s="92"/>
    </row>
    <row r="136" spans="1:6" x14ac:dyDescent="0.35">
      <c r="A136" s="69" t="s">
        <v>78</v>
      </c>
      <c r="B136" s="69" t="s">
        <v>14</v>
      </c>
      <c r="C136" s="69" t="s">
        <v>15</v>
      </c>
      <c r="D136" s="69" t="s">
        <v>91</v>
      </c>
      <c r="E136" s="69" t="s">
        <v>12</v>
      </c>
      <c r="F136" s="23"/>
    </row>
    <row r="137" spans="1:6" x14ac:dyDescent="0.35">
      <c r="A137" s="109" t="s">
        <v>82</v>
      </c>
      <c r="B137" s="62">
        <f>+B138+B139</f>
        <v>68521660.320000008</v>
      </c>
      <c r="C137" s="62">
        <f t="shared" ref="C137:D137" si="11">+B147</f>
        <v>28858171.530000016</v>
      </c>
      <c r="D137" s="62">
        <f t="shared" si="11"/>
        <v>258628568.11000001</v>
      </c>
      <c r="E137" s="62">
        <f>+B137</f>
        <v>68521660.320000008</v>
      </c>
      <c r="F137" s="92"/>
    </row>
    <row r="138" spans="1:6" x14ac:dyDescent="0.35">
      <c r="A138" s="51" t="s">
        <v>83</v>
      </c>
      <c r="B138" s="176">
        <f>+'3T'!E146</f>
        <v>0</v>
      </c>
      <c r="C138" s="176">
        <f>+B148</f>
        <v>-72996822.109999999</v>
      </c>
      <c r="D138" s="176">
        <f>+C148</f>
        <v>-160606155.97</v>
      </c>
      <c r="E138" s="177">
        <f>+B138</f>
        <v>0</v>
      </c>
      <c r="F138" s="178"/>
    </row>
    <row r="139" spans="1:6" x14ac:dyDescent="0.35">
      <c r="A139" s="51" t="s">
        <v>81</v>
      </c>
      <c r="B139" s="176">
        <f>+'3T'!E147</f>
        <v>68521660.320000008</v>
      </c>
      <c r="C139" s="176">
        <f>+B149</f>
        <v>101854993.64000002</v>
      </c>
      <c r="D139" s="176">
        <f>+C149</f>
        <v>419234724.08000004</v>
      </c>
      <c r="E139" s="177">
        <f>+B139</f>
        <v>68521660.320000008</v>
      </c>
      <c r="F139" s="178"/>
    </row>
    <row r="140" spans="1:6" x14ac:dyDescent="0.35">
      <c r="A140" s="109" t="s">
        <v>85</v>
      </c>
      <c r="B140" s="62">
        <f>+C94</f>
        <v>33333333.32</v>
      </c>
      <c r="C140" s="62">
        <f>+D94</f>
        <v>317379730.44</v>
      </c>
      <c r="D140" s="62">
        <f>+E94</f>
        <v>16666666.66</v>
      </c>
      <c r="E140" s="62">
        <f>+B140+C140+D140</f>
        <v>367379730.42000002</v>
      </c>
      <c r="F140" s="92"/>
    </row>
    <row r="141" spans="1:6" x14ac:dyDescent="0.35">
      <c r="A141" s="109" t="s">
        <v>147</v>
      </c>
      <c r="B141" s="62">
        <f>+B142+B143</f>
        <v>101854993.64000002</v>
      </c>
      <c r="C141" s="62">
        <f>+C142+C143</f>
        <v>346237901.97000003</v>
      </c>
      <c r="D141" s="62">
        <f t="shared" ref="D141" si="12">+D142+D143</f>
        <v>275295234.7700001</v>
      </c>
      <c r="E141" s="62">
        <f>+E137+E140</f>
        <v>435901390.74000001</v>
      </c>
      <c r="F141" s="92"/>
    </row>
    <row r="142" spans="1:6" x14ac:dyDescent="0.35">
      <c r="A142" s="110" t="s">
        <v>83</v>
      </c>
      <c r="B142" s="26">
        <f>+B138</f>
        <v>0</v>
      </c>
      <c r="C142" s="26">
        <f>+C138</f>
        <v>-72996822.109999999</v>
      </c>
      <c r="D142" s="26">
        <f>+D138</f>
        <v>-160606155.97</v>
      </c>
      <c r="E142" s="66">
        <f>+E138</f>
        <v>0</v>
      </c>
      <c r="F142" s="23"/>
    </row>
    <row r="143" spans="1:6" x14ac:dyDescent="0.35">
      <c r="A143" s="110" t="s">
        <v>81</v>
      </c>
      <c r="B143" s="26">
        <f>+B140+B139</f>
        <v>101854993.64000002</v>
      </c>
      <c r="C143" s="26">
        <f>+C140+C139</f>
        <v>419234724.08000004</v>
      </c>
      <c r="D143" s="26">
        <f>+D140+D139</f>
        <v>435901390.74000007</v>
      </c>
      <c r="E143" s="66">
        <f>+E139+E140</f>
        <v>435901390.74000001</v>
      </c>
      <c r="F143" s="23"/>
    </row>
    <row r="144" spans="1:6" x14ac:dyDescent="0.35">
      <c r="A144" s="109" t="s">
        <v>84</v>
      </c>
      <c r="B144" s="62">
        <f>+B145+B146</f>
        <v>72996822.109999999</v>
      </c>
      <c r="C144" s="62">
        <f>+C145+C146</f>
        <v>87609333.859999999</v>
      </c>
      <c r="D144" s="62">
        <f>+D145+D146</f>
        <v>123679292.03</v>
      </c>
      <c r="E144" s="62">
        <f>+B144+C144+D144</f>
        <v>284285448</v>
      </c>
      <c r="F144" s="92"/>
    </row>
    <row r="145" spans="1:6" x14ac:dyDescent="0.35">
      <c r="A145" s="110" t="s">
        <v>83</v>
      </c>
      <c r="B145" s="83">
        <f>+C111</f>
        <v>72996822.109999999</v>
      </c>
      <c r="C145" s="83">
        <f t="shared" ref="C145:D145" si="13">+D111</f>
        <v>87609333.859999999</v>
      </c>
      <c r="D145" s="83">
        <f t="shared" si="13"/>
        <v>123679292.03</v>
      </c>
      <c r="E145" s="49">
        <f>+B145+C145+D145</f>
        <v>284285448</v>
      </c>
      <c r="F145" s="92"/>
    </row>
    <row r="146" spans="1:6" x14ac:dyDescent="0.35">
      <c r="A146" s="110" t="s">
        <v>81</v>
      </c>
      <c r="B146" s="83">
        <f>+C118</f>
        <v>0</v>
      </c>
      <c r="C146" s="83">
        <f t="shared" ref="C146:D146" si="14">+D118</f>
        <v>0</v>
      </c>
      <c r="D146" s="83">
        <f t="shared" si="14"/>
        <v>0</v>
      </c>
      <c r="E146" s="49">
        <f>+B146+C146+D146</f>
        <v>0</v>
      </c>
      <c r="F146" s="92"/>
    </row>
    <row r="147" spans="1:6" x14ac:dyDescent="0.35">
      <c r="A147" s="109" t="s">
        <v>148</v>
      </c>
      <c r="B147" s="62">
        <f>+B141-B144</f>
        <v>28858171.530000016</v>
      </c>
      <c r="C147" s="62">
        <f t="shared" ref="C147:D147" si="15">+C141-C144</f>
        <v>258628568.11000001</v>
      </c>
      <c r="D147" s="62">
        <f t="shared" si="15"/>
        <v>151615942.7400001</v>
      </c>
      <c r="E147" s="62">
        <f>+E141-E144</f>
        <v>151615942.74000001</v>
      </c>
      <c r="F147" s="92"/>
    </row>
    <row r="148" spans="1:6" x14ac:dyDescent="0.35">
      <c r="A148" s="110" t="s">
        <v>83</v>
      </c>
      <c r="B148" s="83">
        <f>+B142-B145</f>
        <v>-72996822.109999999</v>
      </c>
      <c r="C148" s="83">
        <f>+C142-C145</f>
        <v>-160606155.97</v>
      </c>
      <c r="D148" s="83">
        <f>+D142-D145</f>
        <v>-284285448</v>
      </c>
      <c r="E148" s="49">
        <f>+E142-E145</f>
        <v>-284285448</v>
      </c>
      <c r="F148" s="37"/>
    </row>
    <row r="149" spans="1:6" x14ac:dyDescent="0.35">
      <c r="A149" s="111" t="s">
        <v>81</v>
      </c>
      <c r="B149" s="78">
        <f>+B143-B146</f>
        <v>101854993.64000002</v>
      </c>
      <c r="C149" s="78">
        <f>+C143-C146</f>
        <v>419234724.08000004</v>
      </c>
      <c r="D149" s="78">
        <f>+D143-D146</f>
        <v>435901390.74000007</v>
      </c>
      <c r="E149" s="63">
        <f>+E143-E146</f>
        <v>435901390.74000001</v>
      </c>
      <c r="F149" s="37"/>
    </row>
    <row r="150" spans="1:6" x14ac:dyDescent="0.35">
      <c r="A150" s="189" t="s">
        <v>284</v>
      </c>
      <c r="B150" s="189"/>
      <c r="C150" s="189"/>
      <c r="D150" s="189"/>
      <c r="E150" s="189"/>
      <c r="F150" s="42"/>
    </row>
    <row r="151" spans="1:6" ht="50.1" customHeight="1" x14ac:dyDescent="0.35">
      <c r="A151" s="190" t="s">
        <v>92</v>
      </c>
      <c r="B151" s="191"/>
      <c r="C151" s="191"/>
      <c r="D151" s="191"/>
      <c r="E151" s="192"/>
      <c r="F151" s="64"/>
    </row>
    <row r="152" spans="1:6" x14ac:dyDescent="0.35">
      <c r="A152" s="132"/>
      <c r="B152" s="65"/>
      <c r="C152" s="65"/>
      <c r="D152" s="65"/>
      <c r="E152" s="65"/>
      <c r="F152" s="64"/>
    </row>
    <row r="153" spans="1:6" ht="31.2" x14ac:dyDescent="0.35">
      <c r="A153" s="93" t="s">
        <v>86</v>
      </c>
      <c r="B153" s="248" t="s">
        <v>191</v>
      </c>
      <c r="C153" s="248"/>
      <c r="D153" s="249" t="s">
        <v>49</v>
      </c>
      <c r="E153" s="250"/>
      <c r="F153" s="251"/>
    </row>
    <row r="154" spans="1:6" x14ac:dyDescent="0.35">
      <c r="A154" s="74" t="s">
        <v>47</v>
      </c>
      <c r="B154" s="248" t="s">
        <v>192</v>
      </c>
      <c r="C154" s="248"/>
      <c r="D154" s="252"/>
      <c r="E154" s="199"/>
      <c r="F154" s="253"/>
    </row>
    <row r="155" spans="1:6" ht="35.549999999999997" customHeight="1" x14ac:dyDescent="0.35">
      <c r="A155" s="75" t="s">
        <v>48</v>
      </c>
      <c r="B155" s="241" t="s">
        <v>285</v>
      </c>
      <c r="C155" s="257"/>
      <c r="D155" s="254"/>
      <c r="E155" s="255"/>
      <c r="F155" s="256"/>
    </row>
    <row r="156" spans="1:6" x14ac:dyDescent="0.35">
      <c r="A156" s="37"/>
      <c r="B156" s="37"/>
      <c r="C156" s="37"/>
      <c r="D156" s="37"/>
      <c r="E156" s="37"/>
      <c r="F156" s="37"/>
    </row>
    <row r="157" spans="1:6" x14ac:dyDescent="0.35">
      <c r="A157" s="37"/>
      <c r="B157" s="37"/>
      <c r="C157" s="37"/>
      <c r="D157" s="37"/>
      <c r="E157" s="37"/>
      <c r="F157" s="37"/>
    </row>
    <row r="158" spans="1:6" x14ac:dyDescent="0.35">
      <c r="A158" s="37"/>
      <c r="B158" s="37"/>
      <c r="C158" s="37"/>
      <c r="D158" s="37"/>
      <c r="E158" s="37"/>
      <c r="F158" s="37"/>
    </row>
    <row r="159" spans="1:6" x14ac:dyDescent="0.35">
      <c r="A159" s="37"/>
      <c r="B159" s="37"/>
      <c r="C159" s="37"/>
      <c r="D159" s="37"/>
      <c r="E159" s="37"/>
      <c r="F159" s="37"/>
    </row>
    <row r="160" spans="1:6" x14ac:dyDescent="0.35">
      <c r="A160" s="229" t="s">
        <v>202</v>
      </c>
      <c r="B160" s="229"/>
      <c r="C160" s="37"/>
      <c r="D160" s="37"/>
      <c r="E160" s="37"/>
      <c r="F160" s="37"/>
    </row>
    <row r="161" spans="1:6" x14ac:dyDescent="0.35">
      <c r="A161" s="229" t="s">
        <v>266</v>
      </c>
      <c r="B161" s="229"/>
      <c r="C161" s="37"/>
      <c r="D161" s="37"/>
      <c r="E161" s="37"/>
      <c r="F161" s="37"/>
    </row>
    <row r="162" spans="1:6" x14ac:dyDescent="0.35">
      <c r="A162" s="229" t="s">
        <v>286</v>
      </c>
      <c r="B162" s="229"/>
      <c r="C162" s="37"/>
      <c r="D162" s="37"/>
      <c r="E162" s="37"/>
      <c r="F162" s="37"/>
    </row>
    <row r="163" spans="1:6" x14ac:dyDescent="0.35">
      <c r="A163" s="144"/>
      <c r="B163" s="144"/>
      <c r="C163" s="37"/>
      <c r="D163" s="37"/>
      <c r="E163" s="37"/>
      <c r="F163" s="37"/>
    </row>
    <row r="164" spans="1:6" x14ac:dyDescent="0.35">
      <c r="A164" s="145" t="s">
        <v>205</v>
      </c>
      <c r="B164" s="145" t="s">
        <v>206</v>
      </c>
      <c r="C164" s="37"/>
      <c r="D164" s="37"/>
      <c r="E164" s="37"/>
      <c r="F164" s="37"/>
    </row>
    <row r="165" spans="1:6" x14ac:dyDescent="0.35">
      <c r="A165" s="146" t="s">
        <v>14</v>
      </c>
      <c r="B165" s="147">
        <v>113000000</v>
      </c>
      <c r="C165" s="37"/>
      <c r="D165" s="37"/>
      <c r="E165" s="37"/>
      <c r="F165" s="37"/>
    </row>
    <row r="166" spans="1:6" x14ac:dyDescent="0.35">
      <c r="A166" s="146" t="s">
        <v>15</v>
      </c>
      <c r="B166" s="147">
        <v>228111000</v>
      </c>
      <c r="C166" s="37"/>
      <c r="D166" s="37"/>
      <c r="E166" s="37"/>
      <c r="F166" s="37"/>
    </row>
    <row r="167" spans="1:6" x14ac:dyDescent="0.35">
      <c r="A167" s="146" t="s">
        <v>91</v>
      </c>
      <c r="B167" s="147">
        <v>196693000</v>
      </c>
      <c r="C167" s="37"/>
      <c r="D167" s="37"/>
      <c r="E167" s="37"/>
      <c r="F167" s="37"/>
    </row>
    <row r="168" spans="1:6" x14ac:dyDescent="0.35">
      <c r="A168" s="37"/>
      <c r="B168" s="37"/>
      <c r="C168" s="37"/>
      <c r="D168" s="37"/>
      <c r="E168" s="37"/>
      <c r="F168" s="37"/>
    </row>
    <row r="169" spans="1:6" x14ac:dyDescent="0.35">
      <c r="A169" s="37"/>
      <c r="B169" s="37"/>
      <c r="C169" s="37"/>
      <c r="D169" s="37"/>
      <c r="E169" s="37"/>
      <c r="F169" s="37"/>
    </row>
    <row r="170" spans="1:6" x14ac:dyDescent="0.35">
      <c r="A170" s="37"/>
      <c r="B170" s="37"/>
      <c r="C170" s="37"/>
      <c r="D170" s="37"/>
      <c r="E170" s="37"/>
      <c r="F170" s="37"/>
    </row>
    <row r="171" spans="1:6" x14ac:dyDescent="0.35">
      <c r="A171" s="37"/>
      <c r="B171" s="37"/>
      <c r="C171" s="37"/>
      <c r="D171" s="37"/>
      <c r="E171" s="37"/>
      <c r="F171" s="37"/>
    </row>
    <row r="172" spans="1:6" x14ac:dyDescent="0.35">
      <c r="A172" s="37"/>
      <c r="B172" s="37"/>
      <c r="C172" s="37"/>
      <c r="D172" s="37"/>
      <c r="E172" s="37"/>
      <c r="F172" s="37"/>
    </row>
    <row r="173" spans="1:6" x14ac:dyDescent="0.35">
      <c r="A173" s="37"/>
      <c r="B173" s="37"/>
      <c r="C173" s="37"/>
      <c r="D173" s="37"/>
      <c r="E173" s="37"/>
      <c r="F173" s="37"/>
    </row>
    <row r="174" spans="1:6" x14ac:dyDescent="0.35">
      <c r="A174" s="37"/>
      <c r="B174" s="37"/>
      <c r="C174" s="37"/>
      <c r="D174" s="37"/>
      <c r="E174" s="37"/>
      <c r="F174" s="37"/>
    </row>
    <row r="175" spans="1:6" x14ac:dyDescent="0.35">
      <c r="A175" s="37"/>
      <c r="B175" s="37"/>
      <c r="C175" s="37"/>
      <c r="D175" s="37"/>
      <c r="E175" s="37"/>
      <c r="F175" s="37"/>
    </row>
    <row r="176" spans="1:6" x14ac:dyDescent="0.35">
      <c r="A176" s="37"/>
      <c r="B176" s="37"/>
      <c r="C176" s="37"/>
      <c r="D176" s="37"/>
      <c r="E176" s="37"/>
      <c r="F176" s="37"/>
    </row>
    <row r="177" spans="1:6" x14ac:dyDescent="0.35">
      <c r="A177" s="37"/>
      <c r="B177" s="37"/>
      <c r="C177" s="37"/>
      <c r="D177" s="37"/>
      <c r="E177" s="37"/>
      <c r="F177" s="37"/>
    </row>
    <row r="178" spans="1:6" x14ac:dyDescent="0.35">
      <c r="A178" s="37"/>
      <c r="B178" s="37"/>
      <c r="C178" s="37"/>
      <c r="D178" s="37"/>
      <c r="E178" s="37"/>
      <c r="F178" s="37"/>
    </row>
    <row r="179" spans="1:6" x14ac:dyDescent="0.35">
      <c r="A179" s="37"/>
      <c r="B179" s="37"/>
      <c r="C179" s="37"/>
      <c r="D179" s="37"/>
      <c r="E179" s="37"/>
      <c r="F179" s="37"/>
    </row>
    <row r="180" spans="1:6" x14ac:dyDescent="0.35">
      <c r="A180" s="37"/>
      <c r="B180" s="37"/>
      <c r="C180" s="37"/>
      <c r="D180" s="37"/>
      <c r="E180" s="37"/>
      <c r="F180" s="37"/>
    </row>
    <row r="181" spans="1:6" x14ac:dyDescent="0.35">
      <c r="A181" s="37"/>
      <c r="B181" s="37"/>
      <c r="C181" s="37"/>
      <c r="D181" s="37"/>
      <c r="E181" s="37"/>
      <c r="F181" s="37"/>
    </row>
    <row r="182" spans="1:6" x14ac:dyDescent="0.35">
      <c r="A182" s="37"/>
      <c r="B182" s="37"/>
      <c r="C182" s="37"/>
      <c r="D182" s="37"/>
      <c r="E182" s="37"/>
      <c r="F182" s="37"/>
    </row>
    <row r="183" spans="1:6" x14ac:dyDescent="0.35">
      <c r="A183" s="37"/>
      <c r="B183" s="37"/>
      <c r="C183" s="37"/>
      <c r="D183" s="37"/>
      <c r="E183" s="37"/>
      <c r="F183" s="37"/>
    </row>
    <row r="184" spans="1:6" x14ac:dyDescent="0.35">
      <c r="A184" s="37"/>
      <c r="B184" s="37"/>
      <c r="C184" s="37"/>
      <c r="D184" s="37"/>
      <c r="E184" s="37"/>
      <c r="F184" s="37"/>
    </row>
    <row r="185" spans="1:6" x14ac:dyDescent="0.35">
      <c r="A185" s="37"/>
      <c r="B185" s="37"/>
      <c r="C185" s="37"/>
      <c r="D185" s="37"/>
      <c r="E185" s="37"/>
      <c r="F185" s="37"/>
    </row>
  </sheetData>
  <mergeCells count="76">
    <mergeCell ref="A160:B160"/>
    <mergeCell ref="A161:B161"/>
    <mergeCell ref="A162:B162"/>
    <mergeCell ref="A47:B47"/>
    <mergeCell ref="A39:F39"/>
    <mergeCell ref="A41:F41"/>
    <mergeCell ref="A44:B44"/>
    <mergeCell ref="A45:B45"/>
    <mergeCell ref="A46:B46"/>
    <mergeCell ref="A48:B48"/>
    <mergeCell ref="A49:F49"/>
    <mergeCell ref="A50:F50"/>
    <mergeCell ref="A55:F55"/>
    <mergeCell ref="A56:F56"/>
    <mergeCell ref="A58:B58"/>
    <mergeCell ref="A59:B59"/>
    <mergeCell ref="A9:F9"/>
    <mergeCell ref="A38:E38"/>
    <mergeCell ref="A11:F11"/>
    <mergeCell ref="A12:F12"/>
    <mergeCell ref="A23:F23"/>
    <mergeCell ref="A24:F24"/>
    <mergeCell ref="A26:F26"/>
    <mergeCell ref="A27:F27"/>
    <mergeCell ref="A29:B29"/>
    <mergeCell ref="A37:B37"/>
    <mergeCell ref="A36:B36"/>
    <mergeCell ref="A30:B30"/>
    <mergeCell ref="A31:B31"/>
    <mergeCell ref="A32:B32"/>
    <mergeCell ref="A33:B33"/>
    <mergeCell ref="A34:B34"/>
    <mergeCell ref="A1:F2"/>
    <mergeCell ref="A3:F3"/>
    <mergeCell ref="C5:E5"/>
    <mergeCell ref="C6:E6"/>
    <mergeCell ref="C7:E7"/>
    <mergeCell ref="A60:B60"/>
    <mergeCell ref="A61:F61"/>
    <mergeCell ref="A62:F62"/>
    <mergeCell ref="B64:C64"/>
    <mergeCell ref="D64:F66"/>
    <mergeCell ref="B65:C65"/>
    <mergeCell ref="B66:C66"/>
    <mergeCell ref="A70:F70"/>
    <mergeCell ref="A72:F72"/>
    <mergeCell ref="A73:F73"/>
    <mergeCell ref="A74:F74"/>
    <mergeCell ref="A84:F84"/>
    <mergeCell ref="A85:F85"/>
    <mergeCell ref="A87:F87"/>
    <mergeCell ref="A88:F88"/>
    <mergeCell ref="A89:F89"/>
    <mergeCell ref="A94:B94"/>
    <mergeCell ref="A129:F129"/>
    <mergeCell ref="A98:B98"/>
    <mergeCell ref="A101:F101"/>
    <mergeCell ref="A102:F102"/>
    <mergeCell ref="A104:F104"/>
    <mergeCell ref="A105:F105"/>
    <mergeCell ref="A35:B35"/>
    <mergeCell ref="A106:F106"/>
    <mergeCell ref="A151:E151"/>
    <mergeCell ref="B153:C153"/>
    <mergeCell ref="D153:F155"/>
    <mergeCell ref="B154:C154"/>
    <mergeCell ref="B155:C155"/>
    <mergeCell ref="A130:F130"/>
    <mergeCell ref="A132:F132"/>
    <mergeCell ref="A133:F133"/>
    <mergeCell ref="A134:F134"/>
    <mergeCell ref="A150:E150"/>
    <mergeCell ref="A111:B111"/>
    <mergeCell ref="A118:B118"/>
    <mergeCell ref="A125:B125"/>
    <mergeCell ref="A128:F128"/>
  </mergeCells>
  <printOptions horizontalCentered="1"/>
  <pageMargins left="0.70866141732283472" right="0.70866141732283472" top="0.94488188976377963" bottom="0.74803149606299213" header="0.19685039370078741" footer="0.31496062992125984"/>
  <pageSetup scale="61" orientation="portrait" r:id="rId1"/>
  <headerFooter>
    <oddHeader>&amp;L&amp;G&amp;R&amp;G</oddHeader>
    <oddFooter>&amp;L&amp;"Palatino Linotype,Normal"&amp;K979797&amp;D&amp;C&amp;"Palatino Linotype,Normal"&amp;K979797Reporte de Ejecución programática y presupuestaria (I trimestre)&amp;R&amp;"Palatino Linotype,Normal"&amp;K979797&amp;P</oddFooter>
  </headerFooter>
  <rowBreaks count="2" manualBreakCount="2">
    <brk id="68" max="16383" man="1"/>
    <brk id="130" max="5" man="1"/>
  </rowBreaks>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3A1965-F72B-4383-BEE4-1ECAA7C8F545}">
  <dimension ref="A3:A114"/>
  <sheetViews>
    <sheetView topLeftCell="A151" workbookViewId="0">
      <selection activeCell="H127" sqref="H127"/>
    </sheetView>
  </sheetViews>
  <sheetFormatPr baseColWidth="10" defaultRowHeight="14.4" x14ac:dyDescent="0.3"/>
  <sheetData>
    <row r="3" spans="1:1" x14ac:dyDescent="0.3">
      <c r="A3" t="s">
        <v>279</v>
      </c>
    </row>
    <row r="4" spans="1:1" x14ac:dyDescent="0.3">
      <c r="A4" t="s">
        <v>280</v>
      </c>
    </row>
    <row r="114" spans="1:1" x14ac:dyDescent="0.3">
      <c r="A114" t="s">
        <v>287</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C31579EE2B15044A21CA214DC1621B7" ma:contentTypeVersion="14" ma:contentTypeDescription="Crear nuevo documento." ma:contentTypeScope="" ma:versionID="8260f902f2d60db69e695c40ea4e902b">
  <xsd:schema xmlns:xsd="http://www.w3.org/2001/XMLSchema" xmlns:xs="http://www.w3.org/2001/XMLSchema" xmlns:p="http://schemas.microsoft.com/office/2006/metadata/properties" xmlns:ns3="3be6da85-fe21-4610-adb7-d3a94d3af923" xmlns:ns4="4413b21b-dea0-4953-b6fb-287dbf680181" targetNamespace="http://schemas.microsoft.com/office/2006/metadata/properties" ma:root="true" ma:fieldsID="871d47853e11c214d02b94e708f3e850" ns3:_="" ns4:_="">
    <xsd:import namespace="3be6da85-fe21-4610-adb7-d3a94d3af923"/>
    <xsd:import namespace="4413b21b-dea0-4953-b6fb-287dbf680181"/>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element ref="ns3:MediaServiceAutoKeyPoints" minOccurs="0"/>
                <xsd:element ref="ns3:MediaServiceKeyPoints"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e6da85-fe21-4610-adb7-d3a94d3af92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13b21b-dea0-4953-b6fb-287dbf680181"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E6050B5-F82E-4BE2-A8D9-3BB2E94122C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e6da85-fe21-4610-adb7-d3a94d3af923"/>
    <ds:schemaRef ds:uri="4413b21b-dea0-4953-b6fb-287dbf6801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277D53E-41DB-40B5-AC48-AE9FBE30DF9E}">
  <ds:schemaRefs>
    <ds:schemaRef ds:uri="3be6da85-fe21-4610-adb7-d3a94d3af923"/>
    <ds:schemaRef ds:uri="http://purl.org/dc/terms/"/>
    <ds:schemaRef ds:uri="http://purl.org/dc/elements/1.1/"/>
    <ds:schemaRef ds:uri="http://schemas.microsoft.com/office/2006/documentManagement/types"/>
    <ds:schemaRef ds:uri="http://www.w3.org/XML/1998/namespace"/>
    <ds:schemaRef ds:uri="http://schemas.microsoft.com/office/infopath/2007/PartnerControls"/>
    <ds:schemaRef ds:uri="http://purl.org/dc/dcmitype/"/>
    <ds:schemaRef ds:uri="http://schemas.openxmlformats.org/package/2006/metadata/core-properties"/>
    <ds:schemaRef ds:uri="4413b21b-dea0-4953-b6fb-287dbf680181"/>
    <ds:schemaRef ds:uri="http://schemas.microsoft.com/office/2006/metadata/properties"/>
  </ds:schemaRefs>
</ds:datastoreItem>
</file>

<file path=customXml/itemProps3.xml><?xml version="1.0" encoding="utf-8"?>
<ds:datastoreItem xmlns:ds="http://schemas.openxmlformats.org/officeDocument/2006/customXml" ds:itemID="{52EDFD0C-C76C-4B97-A82D-A90D862E5C6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8</vt:i4>
      </vt:variant>
    </vt:vector>
  </HeadingPairs>
  <TitlesOfParts>
    <vt:vector size="22" baseType="lpstr">
      <vt:lpstr>Instrucciones</vt:lpstr>
      <vt:lpstr>1T</vt:lpstr>
      <vt:lpstr>2T</vt:lpstr>
      <vt:lpstr>Hoja1</vt:lpstr>
      <vt:lpstr>I Semestre</vt:lpstr>
      <vt:lpstr>3T</vt:lpstr>
      <vt:lpstr>III T Acumulado</vt:lpstr>
      <vt:lpstr>4T</vt:lpstr>
      <vt:lpstr>oct-nov-dic</vt:lpstr>
      <vt:lpstr>Anual</vt:lpstr>
      <vt:lpstr>JULIO-AGOSTO</vt:lpstr>
      <vt:lpstr>UDE</vt:lpstr>
      <vt:lpstr>enero-febrero-marzo</vt:lpstr>
      <vt:lpstr>abri-mayo-junio</vt:lpstr>
      <vt:lpstr>'1T'!Área_de_impresión</vt:lpstr>
      <vt:lpstr>'2T'!Área_de_impresión</vt:lpstr>
      <vt:lpstr>'3T'!Área_de_impresión</vt:lpstr>
      <vt:lpstr>'4T'!Área_de_impresión</vt:lpstr>
      <vt:lpstr>Anual!Área_de_impresión</vt:lpstr>
      <vt:lpstr>'I Semestre'!Área_de_impresión</vt:lpstr>
      <vt:lpstr>'III T Acumulado'!Área_de_impresión</vt:lpstr>
      <vt:lpstr>Instrucciones!Área_de_impresión</vt:lpstr>
    </vt:vector>
  </TitlesOfParts>
  <Company>Lenovo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Sirlen Rivera Serrano;Stephanie Salas Soto;Tatiana Vargas Baltodano</dc:creator>
  <cp:lastModifiedBy>Stephanie Tatiana Salas Soto</cp:lastModifiedBy>
  <cp:lastPrinted>2023-10-19T15:40:08Z</cp:lastPrinted>
  <dcterms:created xsi:type="dcterms:W3CDTF">2011-10-26T20:29:12Z</dcterms:created>
  <dcterms:modified xsi:type="dcterms:W3CDTF">2025-12-31T03:55:27Z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0x010100EC31579EE2B15044A21CA214DC1621B7</vt:lpwstr>
  </property>
  <property fmtid="{D5CDD505-2E9C-101B-9397-08002B2CF9AE}" pid="3" name="MSIP_Label_da3f8bcf-8828-47b6-8a2c-5e2a7008821f_Enabled">
    <vt:lpwstr>true</vt:lpwstr>
  </property>
  <property fmtid="{D5CDD505-2E9C-101B-9397-08002B2CF9AE}" pid="4" name="MSIP_Label_da3f8bcf-8828-47b6-8a2c-5e2a7008821f_SetDate">
    <vt:lpwstr>2023-07-18T20:20:52Z</vt:lpwstr>
  </property>
  <property fmtid="{D5CDD505-2E9C-101B-9397-08002B2CF9AE}" pid="5" name="MSIP_Label_da3f8bcf-8828-47b6-8a2c-5e2a7008821f_Method">
    <vt:lpwstr>Standard</vt:lpwstr>
  </property>
  <property fmtid="{D5CDD505-2E9C-101B-9397-08002B2CF9AE}" pid="6" name="MSIP_Label_da3f8bcf-8828-47b6-8a2c-5e2a7008821f_Name">
    <vt:lpwstr>da3f8bcf-8828-47b6-8a2c-5e2a7008821f</vt:lpwstr>
  </property>
  <property fmtid="{D5CDD505-2E9C-101B-9397-08002B2CF9AE}" pid="7" name="MSIP_Label_da3f8bcf-8828-47b6-8a2c-5e2a7008821f_SiteId">
    <vt:lpwstr>6e852f85-8b27-4c6b-8ee2-181db2a7f482</vt:lpwstr>
  </property>
  <property fmtid="{D5CDD505-2E9C-101B-9397-08002B2CF9AE}" pid="8" name="MSIP_Label_da3f8bcf-8828-47b6-8a2c-5e2a7008821f_ActionId">
    <vt:lpwstr>5bad83e1-f761-4df8-a5be-6d9b3a5edd49</vt:lpwstr>
  </property>
  <property fmtid="{D5CDD505-2E9C-101B-9397-08002B2CF9AE}" pid="9" name="MSIP_Label_da3f8bcf-8828-47b6-8a2c-5e2a7008821f_ContentBits">
    <vt:lpwstr>0</vt:lpwstr>
  </property>
</Properties>
</file>