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4CE9CB0D-7D1A-4D2B-A1E7-2E45ED6AB73D}"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'1T'!$A$1:$F$161</definedName>
    <definedName name="_xlnm.Print_Area" localSheetId="2">'2T'!$A$1:$F$160</definedName>
    <definedName name="_xlnm.Print_Area" localSheetId="4">'3T'!$A$1:$F$168</definedName>
    <definedName name="_xlnm.Print_Area" localSheetId="6">'4T'!$A$1:$F$164</definedName>
    <definedName name="_xlnm.Print_Area" localSheetId="7">Anual!$A$1:$G$124</definedName>
    <definedName name="_xlnm.Print_Area" localSheetId="3">'I Semestre'!$A$1:$E$112</definedName>
    <definedName name="_xlnm.Print_Area" localSheetId="5">'III T Acumulado'!$A$1:$F$122</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1" i="24" l="1"/>
  <c r="F36" i="24" l="1"/>
  <c r="C36" i="24"/>
  <c r="D36" i="24"/>
  <c r="E36" i="24"/>
  <c r="B36" i="24"/>
  <c r="F43" i="24"/>
  <c r="C43" i="24"/>
  <c r="D43" i="24"/>
  <c r="E43" i="24"/>
  <c r="B43" i="24"/>
  <c r="F28" i="24"/>
  <c r="G28" i="24" s="1"/>
  <c r="F27" i="24"/>
  <c r="G27" i="24" s="1"/>
  <c r="E147" i="17"/>
  <c r="B145" i="20"/>
  <c r="D120" i="20"/>
  <c r="E120" i="20"/>
  <c r="B154" i="20"/>
  <c r="B148" i="20"/>
  <c r="C120" i="20"/>
  <c r="C91" i="20"/>
  <c r="C90" i="20"/>
  <c r="C89" i="20"/>
  <c r="C88" i="20"/>
  <c r="C87" i="20"/>
  <c r="C38" i="20"/>
  <c r="D38" i="20"/>
  <c r="E38" i="20"/>
  <c r="F45" i="20"/>
  <c r="D16" i="20"/>
  <c r="E16" i="20"/>
  <c r="D17" i="20"/>
  <c r="E17" i="20"/>
  <c r="C16" i="20"/>
  <c r="C17" i="20"/>
  <c r="F30" i="20"/>
  <c r="F29" i="20"/>
  <c r="B144" i="17"/>
  <c r="B144" i="1"/>
  <c r="E148" i="20"/>
  <c r="C85" i="20" l="1"/>
  <c r="C101" i="23"/>
  <c r="C107" i="23" s="1"/>
  <c r="B101" i="23"/>
  <c r="B107" i="23" s="1"/>
  <c r="C107" i="22"/>
  <c r="D107" i="22"/>
  <c r="D103" i="22"/>
  <c r="C101" i="22"/>
  <c r="B101" i="22"/>
  <c r="B105" i="23"/>
  <c r="C105" i="23"/>
  <c r="E98" i="23"/>
  <c r="B98" i="23"/>
  <c r="C97" i="23"/>
  <c r="B97" i="23"/>
  <c r="D101" i="22" l="1"/>
  <c r="E144" i="17" l="1"/>
  <c r="C147" i="19"/>
  <c r="C153" i="19" s="1"/>
  <c r="B147" i="1"/>
  <c r="E150" i="19"/>
  <c r="C152" i="17"/>
  <c r="E146" i="17"/>
  <c r="E144" i="1"/>
  <c r="E143" i="1"/>
  <c r="E142" i="1"/>
  <c r="E148" i="17"/>
  <c r="B146" i="17"/>
  <c r="D148" i="1" l="1"/>
  <c r="C148" i="1"/>
  <c r="B148" i="1"/>
  <c r="E147" i="1"/>
  <c r="E145" i="1" s="1"/>
  <c r="E146" i="1"/>
  <c r="B145" i="1"/>
  <c r="E141" i="1"/>
  <c r="C150" i="17" l="1"/>
  <c r="D150" i="17"/>
  <c r="E150" i="17"/>
  <c r="C148" i="17"/>
  <c r="D148" i="17"/>
  <c r="B150" i="17"/>
  <c r="B148" i="17"/>
  <c r="C21" i="24" l="1"/>
  <c r="F44" i="20"/>
  <c r="E42" i="24" s="1"/>
  <c r="F43" i="20"/>
  <c r="E41" i="24" s="1"/>
  <c r="F42" i="20"/>
  <c r="E40" i="24" s="1"/>
  <c r="F41" i="20"/>
  <c r="E39" i="24" s="1"/>
  <c r="F40" i="20"/>
  <c r="E38" i="24" s="1"/>
  <c r="F28" i="20"/>
  <c r="F26" i="24" s="1"/>
  <c r="F27" i="20"/>
  <c r="F25" i="24" s="1"/>
  <c r="F26" i="20"/>
  <c r="F24" i="24" s="1"/>
  <c r="F25" i="20"/>
  <c r="F23" i="24" s="1"/>
  <c r="F24" i="20"/>
  <c r="F22" i="24" s="1"/>
  <c r="F23" i="20"/>
  <c r="F21" i="24" s="1"/>
  <c r="F22" i="20"/>
  <c r="F20" i="24" s="1"/>
  <c r="F21" i="20"/>
  <c r="F19" i="24" s="1"/>
  <c r="F20" i="20"/>
  <c r="F19" i="20"/>
  <c r="D18" i="23"/>
  <c r="C19" i="23"/>
  <c r="C20" i="23"/>
  <c r="E23" i="23"/>
  <c r="F42" i="19"/>
  <c r="D40" i="23" s="1"/>
  <c r="F41" i="19"/>
  <c r="D39" i="23" s="1"/>
  <c r="F40" i="19"/>
  <c r="D38" i="23" s="1"/>
  <c r="F39" i="19"/>
  <c r="D39" i="24" s="1"/>
  <c r="F38" i="19"/>
  <c r="D38" i="24" s="1"/>
  <c r="E36" i="19"/>
  <c r="E117" i="19" s="1"/>
  <c r="D36" i="19"/>
  <c r="D117" i="19" s="1"/>
  <c r="C36" i="19"/>
  <c r="C117" i="19" s="1"/>
  <c r="F28" i="19"/>
  <c r="E26" i="23" s="1"/>
  <c r="F27" i="19"/>
  <c r="E25" i="24" s="1"/>
  <c r="F26" i="19"/>
  <c r="E24" i="23" s="1"/>
  <c r="F25" i="19"/>
  <c r="E23" i="24" s="1"/>
  <c r="F24" i="19"/>
  <c r="E22" i="23" s="1"/>
  <c r="F23" i="19"/>
  <c r="E21" i="23" s="1"/>
  <c r="F22" i="19"/>
  <c r="E20" i="23" s="1"/>
  <c r="F21" i="19"/>
  <c r="E19" i="24" s="1"/>
  <c r="F20" i="19"/>
  <c r="E18" i="23" s="1"/>
  <c r="F19" i="19"/>
  <c r="E17" i="24" s="1"/>
  <c r="E17" i="19"/>
  <c r="D17" i="19"/>
  <c r="C17" i="19"/>
  <c r="E16" i="19"/>
  <c r="D16" i="19"/>
  <c r="C16" i="19"/>
  <c r="B37" i="22"/>
  <c r="B38" i="22"/>
  <c r="C18" i="22"/>
  <c r="D22" i="22"/>
  <c r="D23" i="22"/>
  <c r="F42" i="17"/>
  <c r="C40" i="23" s="1"/>
  <c r="F41" i="17"/>
  <c r="C39" i="22" s="1"/>
  <c r="F40" i="17"/>
  <c r="C38" i="22" s="1"/>
  <c r="F39" i="17"/>
  <c r="C39" i="24" s="1"/>
  <c r="F38" i="17"/>
  <c r="C36" i="23" s="1"/>
  <c r="E36" i="17"/>
  <c r="E116" i="17" s="1"/>
  <c r="D36" i="17"/>
  <c r="D116" i="17" s="1"/>
  <c r="C36" i="17"/>
  <c r="C116" i="17" s="1"/>
  <c r="F28" i="17"/>
  <c r="D26" i="24" s="1"/>
  <c r="F27" i="17"/>
  <c r="D25" i="23" s="1"/>
  <c r="F26" i="17"/>
  <c r="D24" i="22" s="1"/>
  <c r="F25" i="17"/>
  <c r="D23" i="24" s="1"/>
  <c r="F24" i="17"/>
  <c r="D22" i="23" s="1"/>
  <c r="F23" i="17"/>
  <c r="D21" i="23" s="1"/>
  <c r="F22" i="17"/>
  <c r="D20" i="24" s="1"/>
  <c r="F21" i="17"/>
  <c r="D19" i="24" s="1"/>
  <c r="F20" i="17"/>
  <c r="F19" i="17"/>
  <c r="D17" i="24" s="1"/>
  <c r="E17" i="17"/>
  <c r="D17" i="17"/>
  <c r="C17" i="17"/>
  <c r="E16" i="17"/>
  <c r="D16" i="17"/>
  <c r="C16" i="17"/>
  <c r="C36" i="1"/>
  <c r="C116" i="1" s="1"/>
  <c r="D36" i="1"/>
  <c r="D116" i="1" s="1"/>
  <c r="E36" i="1"/>
  <c r="E116" i="1" s="1"/>
  <c r="F39" i="1"/>
  <c r="B37" i="23" s="1"/>
  <c r="F40" i="1"/>
  <c r="B40" i="24" s="1"/>
  <c r="F41" i="1"/>
  <c r="B39" i="23" s="1"/>
  <c r="F42" i="1"/>
  <c r="B42" i="24" s="1"/>
  <c r="F38" i="1"/>
  <c r="B36" i="23" s="1"/>
  <c r="D16" i="1"/>
  <c r="E16" i="1"/>
  <c r="D17" i="1"/>
  <c r="E17" i="1"/>
  <c r="C17" i="1"/>
  <c r="C16" i="1"/>
  <c r="F20" i="1"/>
  <c r="C18" i="23" s="1"/>
  <c r="F21" i="1"/>
  <c r="C19" i="22" s="1"/>
  <c r="F22" i="1"/>
  <c r="C20" i="22" s="1"/>
  <c r="F23" i="1"/>
  <c r="C21" i="22" s="1"/>
  <c r="F24" i="1"/>
  <c r="C22" i="24" s="1"/>
  <c r="F25" i="1"/>
  <c r="C23" i="23" s="1"/>
  <c r="F26" i="1"/>
  <c r="C24" i="24" s="1"/>
  <c r="F27" i="1"/>
  <c r="C25" i="23" s="1"/>
  <c r="F28" i="1"/>
  <c r="C26" i="23" s="1"/>
  <c r="F19" i="1"/>
  <c r="C17" i="24" s="1"/>
  <c r="F18" i="24" l="1"/>
  <c r="F15" i="24" s="1"/>
  <c r="F17" i="20"/>
  <c r="F17" i="24"/>
  <c r="F14" i="24" s="1"/>
  <c r="F16" i="20"/>
  <c r="F38" i="20"/>
  <c r="E19" i="23"/>
  <c r="F19" i="23" s="1"/>
  <c r="D37" i="23"/>
  <c r="E21" i="24"/>
  <c r="E14" i="24" s="1"/>
  <c r="D36" i="23"/>
  <c r="D42" i="24"/>
  <c r="D41" i="24"/>
  <c r="D34" i="23"/>
  <c r="D40" i="24"/>
  <c r="E20" i="24"/>
  <c r="E18" i="24"/>
  <c r="E26" i="24"/>
  <c r="E24" i="24"/>
  <c r="E15" i="23"/>
  <c r="F17" i="19"/>
  <c r="E22" i="24"/>
  <c r="E17" i="23"/>
  <c r="E25" i="23"/>
  <c r="F25" i="23" s="1"/>
  <c r="F16" i="19"/>
  <c r="C41" i="24"/>
  <c r="D19" i="22"/>
  <c r="D19" i="23"/>
  <c r="D25" i="24"/>
  <c r="D17" i="22"/>
  <c r="D24" i="23"/>
  <c r="C19" i="24"/>
  <c r="G19" i="24" s="1"/>
  <c r="C25" i="22"/>
  <c r="E25" i="22" s="1"/>
  <c r="C25" i="24"/>
  <c r="C17" i="23"/>
  <c r="C18" i="24"/>
  <c r="F17" i="1"/>
  <c r="C20" i="24"/>
  <c r="C17" i="22"/>
  <c r="E17" i="22" s="1"/>
  <c r="B36" i="22"/>
  <c r="B39" i="24"/>
  <c r="F39" i="24" s="1"/>
  <c r="C38" i="24"/>
  <c r="C40" i="22"/>
  <c r="C39" i="23"/>
  <c r="F36" i="17"/>
  <c r="C38" i="23"/>
  <c r="E39" i="23"/>
  <c r="C36" i="22"/>
  <c r="C34" i="22" s="1"/>
  <c r="C40" i="24"/>
  <c r="C37" i="23"/>
  <c r="E37" i="23" s="1"/>
  <c r="D38" i="22"/>
  <c r="C42" i="24"/>
  <c r="C37" i="22"/>
  <c r="F42" i="24"/>
  <c r="D37" i="22"/>
  <c r="D21" i="22"/>
  <c r="D14" i="22" s="1"/>
  <c r="D23" i="23"/>
  <c r="F23" i="23" s="1"/>
  <c r="D22" i="24"/>
  <c r="D26" i="23"/>
  <c r="F26" i="23" s="1"/>
  <c r="D26" i="22"/>
  <c r="D24" i="24"/>
  <c r="D25" i="22"/>
  <c r="D21" i="24"/>
  <c r="D14" i="24" s="1"/>
  <c r="E21" i="22"/>
  <c r="F17" i="17"/>
  <c r="E19" i="22"/>
  <c r="D20" i="23"/>
  <c r="F20" i="23" s="1"/>
  <c r="D20" i="22"/>
  <c r="E20" i="22" s="1"/>
  <c r="D17" i="23"/>
  <c r="D18" i="22"/>
  <c r="E18" i="22" s="1"/>
  <c r="F18" i="23"/>
  <c r="F16" i="17"/>
  <c r="D18" i="24"/>
  <c r="E36" i="23"/>
  <c r="E40" i="23"/>
  <c r="B38" i="23"/>
  <c r="F36" i="1"/>
  <c r="B40" i="22"/>
  <c r="D40" i="22" s="1"/>
  <c r="B40" i="23"/>
  <c r="B38" i="24"/>
  <c r="B41" i="24"/>
  <c r="B39" i="22"/>
  <c r="D39" i="22" s="1"/>
  <c r="C22" i="23"/>
  <c r="F22" i="23" s="1"/>
  <c r="C21" i="23"/>
  <c r="F21" i="23" s="1"/>
  <c r="C26" i="24"/>
  <c r="C22" i="22"/>
  <c r="E22" i="22" s="1"/>
  <c r="F16" i="1"/>
  <c r="C23" i="24"/>
  <c r="G23" i="24" s="1"/>
  <c r="C24" i="22"/>
  <c r="E24" i="22" s="1"/>
  <c r="C24" i="23"/>
  <c r="C26" i="22"/>
  <c r="C23" i="22"/>
  <c r="C14" i="22" s="1"/>
  <c r="F36" i="19"/>
  <c r="B85" i="20"/>
  <c r="B82" i="19"/>
  <c r="B81" i="17"/>
  <c r="C86" i="17" s="1"/>
  <c r="B81" i="1"/>
  <c r="C15" i="24" l="1"/>
  <c r="D15" i="24"/>
  <c r="E15" i="24"/>
  <c r="C14" i="24"/>
  <c r="G17" i="24"/>
  <c r="G20" i="24"/>
  <c r="G26" i="24"/>
  <c r="E14" i="23"/>
  <c r="G18" i="24"/>
  <c r="G15" i="24" s="1"/>
  <c r="G22" i="24"/>
  <c r="F41" i="24"/>
  <c r="G24" i="24"/>
  <c r="F24" i="23"/>
  <c r="F15" i="23" s="1"/>
  <c r="E38" i="23"/>
  <c r="E34" i="23" s="1"/>
  <c r="G21" i="24"/>
  <c r="F17" i="23"/>
  <c r="F14" i="23" s="1"/>
  <c r="G25" i="24"/>
  <c r="F38" i="24"/>
  <c r="F40" i="24"/>
  <c r="C34" i="23"/>
  <c r="D36" i="22"/>
  <c r="D34" i="22" s="1"/>
  <c r="E26" i="22"/>
  <c r="E15" i="22" s="1"/>
  <c r="D14" i="23"/>
  <c r="D15" i="23"/>
  <c r="D15" i="22"/>
  <c r="B34" i="22"/>
  <c r="B34" i="23"/>
  <c r="C15" i="23"/>
  <c r="E23" i="22"/>
  <c r="E14" i="22" s="1"/>
  <c r="C15" i="22"/>
  <c r="C14" i="23"/>
  <c r="C86" i="1"/>
  <c r="C83" i="1"/>
  <c r="C87" i="1"/>
  <c r="C88" i="19"/>
  <c r="C87" i="19"/>
  <c r="C87" i="17"/>
  <c r="C85" i="1"/>
  <c r="C84" i="1"/>
  <c r="G14" i="24" l="1"/>
  <c r="C81" i="1"/>
  <c r="B152" i="20"/>
  <c r="F134" i="20"/>
  <c r="F131" i="20"/>
  <c r="F130" i="20"/>
  <c r="F127" i="20"/>
  <c r="F121" i="20"/>
  <c r="F120" i="20"/>
  <c r="F124" i="19"/>
  <c r="F104" i="19"/>
  <c r="F101" i="19"/>
  <c r="F100" i="19"/>
  <c r="F101" i="24"/>
  <c r="D98" i="22"/>
  <c r="F99" i="17"/>
  <c r="D58" i="24" s="1"/>
  <c r="D55" i="23" l="1"/>
  <c r="D55" i="22"/>
  <c r="B146" i="1" l="1"/>
  <c r="B152" i="1" s="1"/>
  <c r="C98" i="1"/>
  <c r="E154" i="20"/>
  <c r="E108" i="24" s="1"/>
  <c r="E153" i="20"/>
  <c r="E107" i="24" s="1"/>
  <c r="D152" i="20"/>
  <c r="C152" i="20"/>
  <c r="F135" i="20"/>
  <c r="F90" i="24" s="1"/>
  <c r="F89" i="24"/>
  <c r="E133" i="20"/>
  <c r="D133" i="20"/>
  <c r="C133" i="20"/>
  <c r="F86" i="24"/>
  <c r="F85" i="24"/>
  <c r="F129" i="20"/>
  <c r="F84" i="24" s="1"/>
  <c r="F128" i="20"/>
  <c r="F83" i="24" s="1"/>
  <c r="F82" i="24"/>
  <c r="E126" i="20"/>
  <c r="D126" i="20"/>
  <c r="C126" i="20"/>
  <c r="F124" i="20"/>
  <c r="F79" i="24" s="1"/>
  <c r="F123" i="20"/>
  <c r="F78" i="24" s="1"/>
  <c r="F122" i="20"/>
  <c r="F77" i="24" s="1"/>
  <c r="F76" i="24"/>
  <c r="F75" i="24"/>
  <c r="E119" i="20"/>
  <c r="D154" i="20" s="1"/>
  <c r="D119" i="20"/>
  <c r="C154" i="20" s="1"/>
  <c r="C119" i="20"/>
  <c r="F108" i="20"/>
  <c r="F63" i="24" s="1"/>
  <c r="F107" i="20"/>
  <c r="F62" i="24" s="1"/>
  <c r="E106" i="20"/>
  <c r="D106" i="20"/>
  <c r="C106" i="20"/>
  <c r="F104" i="20"/>
  <c r="F59" i="24" s="1"/>
  <c r="F103" i="20"/>
  <c r="F58" i="24" s="1"/>
  <c r="E102" i="20"/>
  <c r="D102" i="20"/>
  <c r="C102" i="20"/>
  <c r="C149" i="19"/>
  <c r="F132" i="19"/>
  <c r="F131" i="19"/>
  <c r="E130" i="19"/>
  <c r="D130" i="19"/>
  <c r="C130" i="19"/>
  <c r="F128" i="19"/>
  <c r="F127" i="19"/>
  <c r="F126" i="19"/>
  <c r="F125" i="19"/>
  <c r="E123" i="19"/>
  <c r="D123" i="19"/>
  <c r="C123" i="19"/>
  <c r="F121" i="19"/>
  <c r="F120" i="19"/>
  <c r="F119" i="19"/>
  <c r="F118" i="19"/>
  <c r="F117" i="19"/>
  <c r="E116" i="19"/>
  <c r="D151" i="19" s="1"/>
  <c r="D149" i="19" s="1"/>
  <c r="D116" i="19"/>
  <c r="C151" i="19" s="1"/>
  <c r="C116" i="19"/>
  <c r="B151" i="19" s="1"/>
  <c r="F105" i="19"/>
  <c r="F103" i="19" s="1"/>
  <c r="E103" i="19"/>
  <c r="D103" i="19"/>
  <c r="C103" i="19"/>
  <c r="E99" i="19"/>
  <c r="D99" i="19"/>
  <c r="C99" i="19"/>
  <c r="C85" i="19"/>
  <c r="E149" i="17"/>
  <c r="F131" i="17"/>
  <c r="D87" i="23" s="1"/>
  <c r="F130" i="17"/>
  <c r="D86" i="23" s="1"/>
  <c r="E129" i="17"/>
  <c r="D129" i="17"/>
  <c r="C129" i="17"/>
  <c r="F127" i="17"/>
  <c r="D83" i="23" s="1"/>
  <c r="F126" i="17"/>
  <c r="D82" i="23" s="1"/>
  <c r="F125" i="17"/>
  <c r="D81" i="23" s="1"/>
  <c r="F124" i="17"/>
  <c r="D80" i="23" s="1"/>
  <c r="F123" i="17"/>
  <c r="E122" i="17"/>
  <c r="D122" i="17"/>
  <c r="C122" i="17"/>
  <c r="F120" i="17"/>
  <c r="D76" i="23" s="1"/>
  <c r="F119" i="17"/>
  <c r="D75" i="23" s="1"/>
  <c r="F118" i="17"/>
  <c r="D74" i="23" s="1"/>
  <c r="F117" i="17"/>
  <c r="D73" i="23" s="1"/>
  <c r="F116" i="17"/>
  <c r="E115" i="17"/>
  <c r="D115" i="17"/>
  <c r="C115" i="17"/>
  <c r="F104" i="17"/>
  <c r="D60" i="23" s="1"/>
  <c r="F103" i="17"/>
  <c r="D59" i="23" s="1"/>
  <c r="E102" i="17"/>
  <c r="D102" i="17"/>
  <c r="C102" i="17"/>
  <c r="F100" i="17"/>
  <c r="D56" i="23" s="1"/>
  <c r="E98" i="17"/>
  <c r="D98" i="17"/>
  <c r="C98" i="17"/>
  <c r="C85" i="17"/>
  <c r="E149" i="1"/>
  <c r="B102" i="24"/>
  <c r="B105" i="24" s="1"/>
  <c r="B100" i="24"/>
  <c r="B104" i="24" s="1"/>
  <c r="B141" i="1"/>
  <c r="F99" i="1"/>
  <c r="F103" i="1"/>
  <c r="F104" i="1"/>
  <c r="C60" i="23" s="1"/>
  <c r="E102" i="1"/>
  <c r="D102" i="1"/>
  <c r="C102" i="1"/>
  <c r="F100" i="1"/>
  <c r="C56" i="23" s="1"/>
  <c r="E98" i="1"/>
  <c r="D98" i="1"/>
  <c r="F131" i="1"/>
  <c r="F123" i="1"/>
  <c r="F130" i="1"/>
  <c r="F124" i="1"/>
  <c r="F125" i="1"/>
  <c r="F126" i="1"/>
  <c r="F127" i="1"/>
  <c r="F117" i="1"/>
  <c r="F118" i="1"/>
  <c r="F119" i="1"/>
  <c r="F120" i="1"/>
  <c r="F116" i="1"/>
  <c r="D129" i="1"/>
  <c r="E129" i="1"/>
  <c r="C129" i="1"/>
  <c r="D122" i="1"/>
  <c r="E122" i="1"/>
  <c r="C122" i="1"/>
  <c r="D115" i="1"/>
  <c r="C150" i="1" s="1"/>
  <c r="E115" i="1"/>
  <c r="D150" i="1" s="1"/>
  <c r="C115" i="1"/>
  <c r="B150" i="1" s="1"/>
  <c r="E151" i="19" l="1"/>
  <c r="B149" i="19"/>
  <c r="E150" i="1"/>
  <c r="B108" i="24" s="1"/>
  <c r="B111" i="24" s="1"/>
  <c r="E106" i="24"/>
  <c r="D72" i="23"/>
  <c r="D75" i="24"/>
  <c r="D58" i="23"/>
  <c r="B107" i="24"/>
  <c r="B104" i="22"/>
  <c r="C55" i="23"/>
  <c r="C55" i="22"/>
  <c r="D96" i="17"/>
  <c r="D85" i="23"/>
  <c r="E96" i="17"/>
  <c r="D79" i="23"/>
  <c r="D79" i="22"/>
  <c r="D107" i="24"/>
  <c r="D104" i="23"/>
  <c r="E104" i="23" s="1"/>
  <c r="D108" i="24"/>
  <c r="C104" i="22"/>
  <c r="C107" i="24"/>
  <c r="C104" i="23"/>
  <c r="C108" i="24"/>
  <c r="C105" i="22"/>
  <c r="C102" i="24"/>
  <c r="C105" i="24" s="1"/>
  <c r="C99" i="23"/>
  <c r="C102" i="23" s="1"/>
  <c r="C108" i="23" s="1"/>
  <c r="C99" i="22"/>
  <c r="C102" i="22" s="1"/>
  <c r="C72" i="22"/>
  <c r="C75" i="24"/>
  <c r="C72" i="23"/>
  <c r="C80" i="22"/>
  <c r="C80" i="23"/>
  <c r="C83" i="24"/>
  <c r="C89" i="24"/>
  <c r="C86" i="23"/>
  <c r="B97" i="22"/>
  <c r="C74" i="22"/>
  <c r="C77" i="24"/>
  <c r="C74" i="23"/>
  <c r="C87" i="22"/>
  <c r="C90" i="24"/>
  <c r="C87" i="23"/>
  <c r="B104" i="23"/>
  <c r="C142" i="1"/>
  <c r="C146" i="1" s="1"/>
  <c r="C152" i="1" s="1"/>
  <c r="D142" i="1" s="1"/>
  <c r="D146" i="1" s="1"/>
  <c r="C73" i="22"/>
  <c r="C73" i="23"/>
  <c r="C76" i="24"/>
  <c r="B105" i="22"/>
  <c r="C86" i="24"/>
  <c r="C83" i="23"/>
  <c r="C76" i="23"/>
  <c r="C79" i="24"/>
  <c r="C78" i="24"/>
  <c r="C75" i="23"/>
  <c r="C79" i="23"/>
  <c r="C82" i="24"/>
  <c r="B99" i="23"/>
  <c r="B102" i="23" s="1"/>
  <c r="B108" i="23" s="1"/>
  <c r="B99" i="22"/>
  <c r="C62" i="24"/>
  <c r="C59" i="23"/>
  <c r="C58" i="23" s="1"/>
  <c r="C82" i="23"/>
  <c r="C85" i="24"/>
  <c r="C81" i="22"/>
  <c r="C84" i="24"/>
  <c r="C81" i="23"/>
  <c r="E87" i="23"/>
  <c r="E90" i="24"/>
  <c r="E86" i="23"/>
  <c r="E89" i="24"/>
  <c r="E114" i="19"/>
  <c r="E83" i="23"/>
  <c r="E86" i="24"/>
  <c r="E82" i="23"/>
  <c r="E85" i="24"/>
  <c r="E81" i="23"/>
  <c r="E84" i="24"/>
  <c r="E80" i="23"/>
  <c r="E83" i="24"/>
  <c r="E79" i="23"/>
  <c r="E82" i="24"/>
  <c r="E76" i="23"/>
  <c r="E79" i="24"/>
  <c r="E75" i="23"/>
  <c r="E78" i="24"/>
  <c r="E74" i="23"/>
  <c r="E77" i="24"/>
  <c r="E73" i="23"/>
  <c r="E76" i="24"/>
  <c r="E72" i="23"/>
  <c r="E75" i="24"/>
  <c r="E60" i="23"/>
  <c r="F60" i="23" s="1"/>
  <c r="E63" i="24"/>
  <c r="C97" i="19"/>
  <c r="B145" i="19" s="1"/>
  <c r="E145" i="19" s="1"/>
  <c r="E59" i="23"/>
  <c r="E62" i="24"/>
  <c r="E56" i="23"/>
  <c r="F56" i="23" s="1"/>
  <c r="E59" i="24"/>
  <c r="E55" i="23"/>
  <c r="E58" i="24"/>
  <c r="D87" i="22"/>
  <c r="D90" i="24"/>
  <c r="D89" i="24"/>
  <c r="D86" i="22"/>
  <c r="E113" i="17"/>
  <c r="D86" i="24"/>
  <c r="D83" i="22"/>
  <c r="D85" i="24"/>
  <c r="D82" i="22"/>
  <c r="D84" i="24"/>
  <c r="D81" i="22"/>
  <c r="D80" i="22"/>
  <c r="D83" i="24"/>
  <c r="D82" i="24"/>
  <c r="D76" i="22"/>
  <c r="D79" i="24"/>
  <c r="D75" i="22"/>
  <c r="D78" i="24"/>
  <c r="D77" i="24"/>
  <c r="D74" i="22"/>
  <c r="D76" i="24"/>
  <c r="D73" i="22"/>
  <c r="D72" i="22"/>
  <c r="D63" i="24"/>
  <c r="D60" i="22"/>
  <c r="D62" i="24"/>
  <c r="D59" i="22"/>
  <c r="C96" i="17"/>
  <c r="D59" i="24"/>
  <c r="D57" i="24" s="1"/>
  <c r="D56" i="22"/>
  <c r="D54" i="22" s="1"/>
  <c r="C60" i="22"/>
  <c r="C63" i="24"/>
  <c r="C56" i="22"/>
  <c r="C59" i="24"/>
  <c r="C58" i="24"/>
  <c r="C100" i="20"/>
  <c r="E151" i="20"/>
  <c r="E157" i="20" s="1"/>
  <c r="E102" i="24"/>
  <c r="F57" i="24"/>
  <c r="F74" i="24"/>
  <c r="F81" i="24"/>
  <c r="F88" i="24"/>
  <c r="F61" i="24"/>
  <c r="E117" i="20"/>
  <c r="F133" i="20"/>
  <c r="F119" i="20"/>
  <c r="F106" i="20"/>
  <c r="F102" i="20"/>
  <c r="D117" i="20"/>
  <c r="E100" i="20"/>
  <c r="C75" i="22"/>
  <c r="C59" i="22"/>
  <c r="C79" i="22"/>
  <c r="C83" i="22"/>
  <c r="C82" i="22"/>
  <c r="C76" i="22"/>
  <c r="C86" i="22"/>
  <c r="D100" i="20"/>
  <c r="F126" i="20"/>
  <c r="C117" i="20"/>
  <c r="E152" i="20"/>
  <c r="F99" i="19"/>
  <c r="F97" i="19" s="1"/>
  <c r="F130" i="19"/>
  <c r="C86" i="19"/>
  <c r="F116" i="19"/>
  <c r="D97" i="19"/>
  <c r="E97" i="19"/>
  <c r="C84" i="19"/>
  <c r="F123" i="19"/>
  <c r="D114" i="19"/>
  <c r="C114" i="19"/>
  <c r="F98" i="17"/>
  <c r="D113" i="17"/>
  <c r="F129" i="17"/>
  <c r="F115" i="17"/>
  <c r="E96" i="1"/>
  <c r="C96" i="1"/>
  <c r="D96" i="1"/>
  <c r="B151" i="1"/>
  <c r="C141" i="1" s="1"/>
  <c r="B153" i="1"/>
  <c r="C143" i="1" s="1"/>
  <c r="C147" i="1" s="1"/>
  <c r="C145" i="1" s="1"/>
  <c r="E113" i="1"/>
  <c r="D113" i="1"/>
  <c r="C113" i="1"/>
  <c r="C113" i="17"/>
  <c r="C83" i="17"/>
  <c r="C84" i="17"/>
  <c r="F102" i="17"/>
  <c r="F122" i="17"/>
  <c r="E148" i="1"/>
  <c r="F98" i="1"/>
  <c r="F102" i="1"/>
  <c r="F115" i="1"/>
  <c r="F129" i="1"/>
  <c r="F122" i="1"/>
  <c r="B106" i="24" l="1"/>
  <c r="D102" i="24"/>
  <c r="D105" i="24" s="1"/>
  <c r="D111" i="24" s="1"/>
  <c r="D99" i="23"/>
  <c r="D102" i="23" s="1"/>
  <c r="D105" i="23"/>
  <c r="E105" i="23" s="1"/>
  <c r="E149" i="19"/>
  <c r="C108" i="22"/>
  <c r="C100" i="22"/>
  <c r="B102" i="22"/>
  <c r="D99" i="22"/>
  <c r="C82" i="19"/>
  <c r="C81" i="17"/>
  <c r="C58" i="22"/>
  <c r="D105" i="22"/>
  <c r="C111" i="24"/>
  <c r="E55" i="22"/>
  <c r="C54" i="22"/>
  <c r="C103" i="23"/>
  <c r="E73" i="22"/>
  <c r="E88" i="24"/>
  <c r="E72" i="22"/>
  <c r="E151" i="1"/>
  <c r="F100" i="20"/>
  <c r="D106" i="24"/>
  <c r="E75" i="22"/>
  <c r="C106" i="24"/>
  <c r="F108" i="24"/>
  <c r="C103" i="22"/>
  <c r="F96" i="17"/>
  <c r="F87" i="23"/>
  <c r="G90" i="24"/>
  <c r="F74" i="23"/>
  <c r="E87" i="22"/>
  <c r="F86" i="23"/>
  <c r="D104" i="22"/>
  <c r="B103" i="22"/>
  <c r="C74" i="24"/>
  <c r="E152" i="1"/>
  <c r="B142" i="17" s="1"/>
  <c r="F72" i="23"/>
  <c r="B103" i="23"/>
  <c r="E74" i="22"/>
  <c r="C85" i="23"/>
  <c r="F81" i="23"/>
  <c r="C81" i="24"/>
  <c r="F107" i="24"/>
  <c r="B100" i="23"/>
  <c r="B106" i="23" s="1"/>
  <c r="E80" i="22"/>
  <c r="F79" i="23"/>
  <c r="F83" i="23"/>
  <c r="C88" i="24"/>
  <c r="C61" i="24"/>
  <c r="E81" i="22"/>
  <c r="G86" i="24"/>
  <c r="G79" i="24"/>
  <c r="E57" i="24"/>
  <c r="G83" i="24"/>
  <c r="G77" i="24"/>
  <c r="E56" i="22"/>
  <c r="E76" i="22"/>
  <c r="E82" i="22"/>
  <c r="G76" i="24"/>
  <c r="E61" i="24"/>
  <c r="E105" i="24"/>
  <c r="E54" i="23"/>
  <c r="F55" i="23"/>
  <c r="F54" i="23" s="1"/>
  <c r="F59" i="23"/>
  <c r="F58" i="23" s="1"/>
  <c r="D85" i="22"/>
  <c r="E83" i="22"/>
  <c r="D58" i="22"/>
  <c r="D52" i="22" s="1"/>
  <c r="E59" i="22"/>
  <c r="E85" i="23"/>
  <c r="G85" i="24"/>
  <c r="G84" i="24"/>
  <c r="E81" i="24"/>
  <c r="F80" i="23"/>
  <c r="E78" i="23"/>
  <c r="G78" i="24"/>
  <c r="E74" i="24"/>
  <c r="E71" i="23"/>
  <c r="E58" i="23"/>
  <c r="F82" i="23"/>
  <c r="D78" i="23"/>
  <c r="D88" i="24"/>
  <c r="G89" i="24"/>
  <c r="F76" i="23"/>
  <c r="D78" i="22"/>
  <c r="F75" i="23"/>
  <c r="G82" i="24"/>
  <c r="D81" i="24"/>
  <c r="F73" i="23"/>
  <c r="D71" i="22"/>
  <c r="D71" i="23"/>
  <c r="F113" i="17"/>
  <c r="G75" i="24"/>
  <c r="D74" i="24"/>
  <c r="D61" i="24"/>
  <c r="D55" i="24" s="1"/>
  <c r="G63" i="24"/>
  <c r="D54" i="23"/>
  <c r="D52" i="23" s="1"/>
  <c r="G62" i="24"/>
  <c r="E60" i="22"/>
  <c r="G59" i="24"/>
  <c r="G58" i="24"/>
  <c r="C57" i="24"/>
  <c r="F55" i="24"/>
  <c r="F72" i="24"/>
  <c r="F117" i="20"/>
  <c r="C71" i="22"/>
  <c r="E79" i="22"/>
  <c r="C78" i="22"/>
  <c r="B96" i="22"/>
  <c r="D96" i="22" s="1"/>
  <c r="C78" i="23"/>
  <c r="C85" i="22"/>
  <c r="E86" i="22"/>
  <c r="C71" i="23"/>
  <c r="B96" i="23"/>
  <c r="E96" i="23" s="1"/>
  <c r="E153" i="1"/>
  <c r="B143" i="17" s="1"/>
  <c r="C54" i="23"/>
  <c r="C52" i="23" s="1"/>
  <c r="F114" i="19"/>
  <c r="C153" i="1"/>
  <c r="D143" i="1" s="1"/>
  <c r="D147" i="1" s="1"/>
  <c r="D145" i="1" s="1"/>
  <c r="F96" i="1"/>
  <c r="D152" i="1"/>
  <c r="F113" i="1"/>
  <c r="F102" i="24" l="1"/>
  <c r="D108" i="23"/>
  <c r="E99" i="23"/>
  <c r="E102" i="23" s="1"/>
  <c r="D103" i="23"/>
  <c r="E103" i="23" s="1"/>
  <c r="E108" i="23"/>
  <c r="B147" i="17"/>
  <c r="B145" i="17" s="1"/>
  <c r="B100" i="22"/>
  <c r="D102" i="22"/>
  <c r="E143" i="17"/>
  <c r="C98" i="22" s="1"/>
  <c r="E52" i="23"/>
  <c r="C52" i="22"/>
  <c r="C96" i="23"/>
  <c r="B107" i="22"/>
  <c r="E54" i="22"/>
  <c r="E71" i="22"/>
  <c r="G88" i="24"/>
  <c r="F106" i="24"/>
  <c r="F85" i="23"/>
  <c r="E85" i="22"/>
  <c r="C72" i="24"/>
  <c r="B108" i="22"/>
  <c r="B99" i="24"/>
  <c r="F99" i="24" s="1"/>
  <c r="F103" i="24" s="1"/>
  <c r="B110" i="24"/>
  <c r="C55" i="24"/>
  <c r="B141" i="17"/>
  <c r="E142" i="17"/>
  <c r="G81" i="24"/>
  <c r="E55" i="24"/>
  <c r="E72" i="24"/>
  <c r="E69" i="23"/>
  <c r="E111" i="24"/>
  <c r="F105" i="24"/>
  <c r="G74" i="24"/>
  <c r="F52" i="23"/>
  <c r="D69" i="22"/>
  <c r="C69" i="22"/>
  <c r="E78" i="22"/>
  <c r="D69" i="23"/>
  <c r="C69" i="23"/>
  <c r="F78" i="23"/>
  <c r="G61" i="24"/>
  <c r="G57" i="24"/>
  <c r="F71" i="23"/>
  <c r="D72" i="24"/>
  <c r="E58" i="22"/>
  <c r="D153" i="1"/>
  <c r="D151" i="1"/>
  <c r="D108" i="22" l="1"/>
  <c r="D100" i="22"/>
  <c r="D106" i="22" s="1"/>
  <c r="B153" i="17"/>
  <c r="C143" i="17" s="1"/>
  <c r="C147" i="17" s="1"/>
  <c r="C145" i="17" s="1"/>
  <c r="C98" i="23"/>
  <c r="E141" i="17"/>
  <c r="C101" i="24"/>
  <c r="C97" i="22"/>
  <c r="C100" i="24"/>
  <c r="E52" i="22"/>
  <c r="F109" i="24"/>
  <c r="E69" i="22"/>
  <c r="B103" i="24"/>
  <c r="B109" i="24" s="1"/>
  <c r="C99" i="24" s="1"/>
  <c r="G72" i="24"/>
  <c r="B151" i="17"/>
  <c r="C141" i="17" s="1"/>
  <c r="B152" i="17"/>
  <c r="C142" i="17" s="1"/>
  <c r="C146" i="17" s="1"/>
  <c r="F69" i="23"/>
  <c r="B106" i="22"/>
  <c r="C96" i="22" s="1"/>
  <c r="G55" i="24"/>
  <c r="C153" i="17" l="1"/>
  <c r="D143" i="17" s="1"/>
  <c r="D147" i="17" s="1"/>
  <c r="D145" i="17" s="1"/>
  <c r="E145" i="17"/>
  <c r="E151" i="17" s="1"/>
  <c r="E153" i="17"/>
  <c r="B144" i="19" s="1"/>
  <c r="B148" i="19" s="1"/>
  <c r="D153" i="17"/>
  <c r="D142" i="17"/>
  <c r="D146" i="17" s="1"/>
  <c r="D152" i="17" s="1"/>
  <c r="E152" i="17"/>
  <c r="B143" i="19" s="1"/>
  <c r="B147" i="19" s="1"/>
  <c r="B153" i="19" s="1"/>
  <c r="D97" i="22"/>
  <c r="C151" i="1"/>
  <c r="D141" i="1" s="1"/>
  <c r="B146" i="19" l="1"/>
  <c r="B154" i="19"/>
  <c r="C144" i="19" s="1"/>
  <c r="C148" i="19" s="1"/>
  <c r="E144" i="19"/>
  <c r="C151" i="17"/>
  <c r="D141" i="17" s="1"/>
  <c r="C106" i="22"/>
  <c r="D151" i="17"/>
  <c r="B142" i="19"/>
  <c r="E143" i="19"/>
  <c r="C100" i="23"/>
  <c r="C106" i="23" s="1"/>
  <c r="D96" i="23" s="1"/>
  <c r="C104" i="24"/>
  <c r="D100" i="24" l="1"/>
  <c r="D97" i="23"/>
  <c r="E147" i="19"/>
  <c r="D98" i="23"/>
  <c r="E148" i="19"/>
  <c r="E146" i="19" s="1"/>
  <c r="E152" i="19" s="1"/>
  <c r="C146" i="19"/>
  <c r="C152" i="19" s="1"/>
  <c r="C154" i="19"/>
  <c r="D144" i="19" s="1"/>
  <c r="D101" i="24"/>
  <c r="B152" i="19"/>
  <c r="E142" i="19"/>
  <c r="C103" i="24"/>
  <c r="C109" i="24" s="1"/>
  <c r="D99" i="24" s="1"/>
  <c r="C110" i="24"/>
  <c r="D101" i="23" l="1"/>
  <c r="E97" i="23"/>
  <c r="E101" i="23" s="1"/>
  <c r="E154" i="19"/>
  <c r="B147" i="20" s="1"/>
  <c r="E147" i="20" s="1"/>
  <c r="E101" i="24" s="1"/>
  <c r="D148" i="19"/>
  <c r="D154" i="19" s="1"/>
  <c r="C142" i="19"/>
  <c r="D142" i="19"/>
  <c r="D143" i="19"/>
  <c r="D147" i="19" s="1"/>
  <c r="D153" i="19" s="1"/>
  <c r="E153" i="19"/>
  <c r="B146" i="20" s="1"/>
  <c r="D104" i="24"/>
  <c r="B151" i="20" l="1"/>
  <c r="B149" i="20" s="1"/>
  <c r="E146" i="20"/>
  <c r="E145" i="20"/>
  <c r="E107" i="23"/>
  <c r="E100" i="23"/>
  <c r="E106" i="23" s="1"/>
  <c r="D107" i="23"/>
  <c r="D100" i="23"/>
  <c r="D106" i="23" s="1"/>
  <c r="B157" i="20"/>
  <c r="C147" i="20" s="1"/>
  <c r="C151" i="20" s="1"/>
  <c r="D146" i="19"/>
  <c r="D152" i="19" s="1"/>
  <c r="D110" i="24"/>
  <c r="D103" i="24"/>
  <c r="D109" i="24" s="1"/>
  <c r="E99" i="24" s="1"/>
  <c r="B150" i="20"/>
  <c r="C157" i="20" l="1"/>
  <c r="D147" i="20" s="1"/>
  <c r="D151" i="20" s="1"/>
  <c r="D157" i="20" s="1"/>
  <c r="E150" i="20"/>
  <c r="E100" i="24"/>
  <c r="B155" i="20"/>
  <c r="C145" i="20" s="1"/>
  <c r="B156" i="20"/>
  <c r="C146" i="20" l="1"/>
  <c r="C150" i="20" s="1"/>
  <c r="E104" i="24"/>
  <c r="F100" i="24"/>
  <c r="E156" i="20"/>
  <c r="E149" i="20"/>
  <c r="E155" i="20" s="1"/>
  <c r="C149" i="20" l="1"/>
  <c r="C155" i="20" s="1"/>
  <c r="D145" i="20" s="1"/>
  <c r="C156" i="20"/>
  <c r="E110" i="24"/>
  <c r="E103" i="24"/>
  <c r="E109" i="24" s="1"/>
  <c r="F104" i="24"/>
  <c r="F110" i="24" s="1"/>
  <c r="D146" i="20" l="1"/>
  <c r="D150" i="20" s="1"/>
  <c r="D156" i="20" l="1"/>
  <c r="D149" i="20"/>
  <c r="D155"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72" authorId="0" shapeId="0" xr:uid="{83CCF871-6FE7-48BA-BDEE-A52C6FF58CF9}">
      <text>
        <r>
          <rPr>
            <sz val="9"/>
            <color indexed="81"/>
            <rFont val="Tahoma"/>
            <family val="2"/>
          </rPr>
          <t xml:space="preserve">Lo relacionado a la ejecución programática debe ser completado por el encargado de Planificación o su homólogo.
</t>
        </r>
      </text>
    </comment>
    <comment ref="A159" authorId="0" shapeId="0" xr:uid="{FBF49275-580A-46AB-A749-29F3652F591C}">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<sst xmlns="http://schemas.openxmlformats.org/spreadsheetml/2006/main" count="1271" uniqueCount="213">
  <si>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</si>
  <si>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</si>
  <si>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</si>
  <si>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</si>
  <si>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</si>
  <si>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</si>
  <si>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</si>
  <si>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</si>
  <si>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</si>
  <si>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</si>
  <si>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</si>
  <si>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</si>
  <si>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</si>
  <si>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</si>
  <si>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</si>
  <si>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</si>
  <si>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</si>
  <si>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</si>
  <si>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</si>
  <si>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</si>
  <si>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</si>
  <si>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</si>
  <si>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</si>
  <si>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</si>
  <si>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</si>
  <si>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</si>
  <si>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</si>
  <si>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</si>
  <si>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</si>
  <si>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</si>
  <si>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</si>
  <si>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</si>
  <si>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</si>
  <si>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</si>
  <si>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</si>
  <si>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</si>
  <si>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</si>
  <si>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</si>
  <si>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</si>
  <si>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</si>
  <si>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</si>
  <si>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</si>
  <si>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</si>
  <si>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</si>
  <si>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</si>
  <si>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</si>
  <si>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</si>
  <si>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</si>
  <si>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</si>
  <si>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</si>
  <si>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</si>
  <si>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</si>
  <si>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</si>
  <si>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</si>
  <si>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</si>
  <si>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</si>
  <si>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</si>
  <si>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</si>
  <si>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</si>
  <si>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</si>
  <si>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</si>
  <si>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</si>
  <si>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</si>
  <si>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</si>
  <si>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</si>
  <si>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</si>
  <si>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</si>
  <si>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</si>
  <si>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</si>
  <si>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</si>
  <si>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</si>
  <si>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</si>
  <si>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</si>
  <si>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</si>
  <si>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</si>
  <si>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</si>
  <si>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</si>
  <si>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</si>
  <si>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</si>
  <si>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</si>
  <si>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</si>
  <si>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</si>
  <si>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</si>
  <si>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</si>
  <si>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</si>
  <si>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</si>
  <si>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</si>
  <si>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</si>
  <si>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</si>
  <si>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</si>
  <si>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</si>
  <si>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</si>
  <si>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</si>
  <si>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</si>
  <si>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</si>
  <si>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</si>
  <si>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</si>
  <si>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</si>
  <si>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</si>
  <si>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</si>
  <si>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</si>
  <si>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</si>
  <si>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</si>
  <si>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</si>
  <si>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</si>
  <si>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</si>
  <si>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</si>
  <si>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</si>
  <si>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</si>
  <si>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</si>
  <si>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</si>
  <si>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</si>
  <si>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</si>
  <si>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</si>
  <si>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</si>
  <si>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</si>
  <si>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</si>
  <si>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</si>
  <si>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</si>
  <si>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</si>
  <si>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</si>
  <si>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</si>
  <si>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</si>
  <si>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</si>
  <si>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</si>
  <si>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</si>
  <si>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</si>
  <si>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</si>
  <si>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</si>
  <si>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</si>
  <si>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</si>
  <si>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</si>
  <si>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</si>
  <si>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</si>
  <si>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</si>
  <si>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</si>
  <si>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</si>
  <si>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</si>
  <si>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</si>
  <si>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</si>
  <si>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</si>
  <si>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</si>
  <si>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</si>
  <si>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</si>
  <si>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</si>
  <si>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</si>
  <si>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</si>
  <si>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</si>
  <si>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</si>
  <si>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</si>
  <si>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</si>
  <si>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</si>
  <si>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</si>
  <si>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</si>
  <si>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</si>
  <si>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r>
      <t xml:space="preserve">Observaciones: 
</t>
    </r>
    <r>
      <rPr>
        <sz val="11"/>
        <color theme="1"/>
        <rFont val="Palatino Linotype"/>
        <family val="1"/>
      </rPr>
      <t>En este espacio se establecen las observaciones y/o justificaciones relacionadas con el uso del Sinirube .</t>
    </r>
  </si>
  <si>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</si>
  <si>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</si>
  <si>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</si>
  <si>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</si>
  <si>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</si>
  <si>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</si>
  <si>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</si>
  <si>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</si>
  <si>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</si>
  <si>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</si>
  <si>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</si>
  <si>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</si>
  <si>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</si>
  <si>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</si>
  <si>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</si>
  <si>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</si>
  <si>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Proyectos Obra Comunal </t>
  </si>
  <si>
    <t xml:space="preserve">Proyectos de Ideas Productivas </t>
  </si>
  <si>
    <t>Proyectos de Capacitación</t>
  </si>
  <si>
    <t>Proyectos EMPLÉATE</t>
  </si>
  <si>
    <t>Proyectos de Obra Comunal en Territorio Indígena</t>
  </si>
  <si>
    <t xml:space="preserve">Personas </t>
  </si>
  <si>
    <t xml:space="preserve">Subsidios </t>
  </si>
  <si>
    <t>Informe I trimestre: Martes 25 de abril de 2023</t>
  </si>
  <si>
    <t>I Trimestre 2023</t>
  </si>
  <si>
    <t>Programa Nacional de Empleo</t>
  </si>
  <si>
    <t>Ministerio de Trabajo y Seguridad Social</t>
  </si>
  <si>
    <t>Dirección Nacional de Empleo</t>
  </si>
  <si>
    <t>x</t>
  </si>
  <si>
    <r>
      <t xml:space="preserve">Fuente: </t>
    </r>
    <r>
      <rPr>
        <sz val="9"/>
        <rFont val="Palatino Linotype"/>
        <family val="1"/>
      </rPr>
      <t>Departamento de Generación de Empleo, DNE</t>
    </r>
  </si>
  <si>
    <r>
      <t xml:space="preserve">Fuente: </t>
    </r>
    <r>
      <rPr>
        <sz val="9"/>
        <rFont val="Palatino Linotype"/>
        <family val="1"/>
      </rPr>
      <t>Departamento de Generación de Empleo</t>
    </r>
    <r>
      <rPr>
        <b/>
        <sz val="9"/>
        <rFont val="Palatino Linotype"/>
        <family val="1"/>
      </rPr>
      <t xml:space="preserve">, </t>
    </r>
    <r>
      <rPr>
        <sz val="9"/>
        <rFont val="Palatino Linotype"/>
        <family val="1"/>
      </rPr>
      <t>DNE</t>
    </r>
  </si>
  <si>
    <t>Diaria al revisar proyectos para iniciar</t>
  </si>
  <si>
    <t>Menualmente al gestionar las planillas</t>
  </si>
  <si>
    <r>
      <t xml:space="preserve">Observaciones: 
</t>
    </r>
    <r>
      <rPr>
        <sz val="11"/>
        <color theme="1"/>
        <rFont val="Palatino Linotype"/>
        <family val="1"/>
      </rPr>
      <t>El programa no cuenta con activos adquiridos con fondos FODESAF, solamente se asigna un presupuesto para transferencias a beneficiarios.</t>
    </r>
  </si>
  <si>
    <t>Gindra Brenes Poveda</t>
  </si>
  <si>
    <t>Jefatura Departamento de Generación de Empleo</t>
  </si>
  <si>
    <t>Departamento de Generación de Empleo, DNE</t>
  </si>
  <si>
    <t>6.03.99</t>
  </si>
  <si>
    <t>TRANSFERENCIAS CORRIENTES PRONAE</t>
  </si>
  <si>
    <t>I Semestre 2023</t>
  </si>
  <si>
    <r>
      <t xml:space="preserve">Fuente: </t>
    </r>
    <r>
      <rPr>
        <sz val="9"/>
        <rFont val="Palatino Linotype"/>
        <family val="1"/>
      </rPr>
      <t>Departamento de Generación de Empleo, DNE.</t>
    </r>
  </si>
  <si>
    <r>
      <t xml:space="preserve">Observaciones: 
</t>
    </r>
    <r>
      <rPr>
        <sz val="11"/>
        <color theme="1"/>
        <rFont val="Palatino Linotype"/>
        <family val="1"/>
      </rPr>
      <t>Debe tomarse en cuenta que los proyectos PRONAE cuentan con distintas duraciones en meses, que los subsidios varian de un proyecto a otro dependiendo de la intensidad semanal de los mismos.</t>
    </r>
  </si>
  <si>
    <t>II Trimestre 2023</t>
  </si>
  <si>
    <t>Fuente: Departamento de Generación de Empleo, DNE</t>
  </si>
  <si>
    <t>III Trimestre 2023</t>
  </si>
  <si>
    <r>
      <t xml:space="preserve">Observaciones: 
</t>
    </r>
    <r>
      <rPr>
        <sz val="11"/>
        <color theme="1"/>
        <rFont val="Palatino Linotype"/>
        <family val="1"/>
      </rPr>
      <t>Las modalidades Capacitación e Ideas Productivas en el nuevo decreto del PRONAE 43984 y no generarán nuevos proyectos sin embargo se da continuidad a los iniciados previo a la publicación de este nuevo marco normativo.
Obra Comunal Indígena cuenta con recursos de ley asignados desde FODESAF pero el PRONAE puede asignar recursos mayores a estos tomandolos del a modalidad Obra Comunal que el propio programa desarrolla</t>
    </r>
  </si>
  <si>
    <r>
      <t xml:space="preserve">Observaciones: 
</t>
    </r>
    <r>
      <rPr>
        <sz val="11"/>
        <color theme="1"/>
        <rFont val="Palatino Linotype"/>
        <family val="1"/>
      </rPr>
      <t>En el caso de agregar modificaciones a la Tabla 5 se debe indicar "0" en la columna "monto".
Modificación presupuestaria DGPN-H-007 para trasladar los recursos presupuestarios al programa de DESS PRONAMYPE</t>
    </r>
  </si>
  <si>
    <t>III Trimestre Acumulado 2023</t>
  </si>
  <si>
    <t>Al revisar los ingresos y egresos del tercer trimestre se reporta un sobregiro en los egresos, sin embargo debe tomarse en cuenta que el programa cancela subsidios a mes vencido, por lo que los giros reportados para el III trimetre (específicamente setiembre), serán girados hasta el mes de octubre por lo que se tomarán de la liberación o ingreso de recursos del IV trimestre</t>
  </si>
  <si>
    <t>IV Trimestre 2023</t>
  </si>
  <si>
    <t>Proyectos BAE</t>
  </si>
  <si>
    <t>X</t>
  </si>
  <si>
    <r>
      <t xml:space="preserve">Observaciones: 
</t>
    </r>
    <r>
      <rPr>
        <sz val="11"/>
        <color theme="1"/>
        <rFont val="Palatino Linotype"/>
        <family val="1"/>
      </rPr>
      <t>Al revisar los ingresos y egresos del tercer trimestre se reporta un sobregiro en los egresos, sin embargo debe tomarse en cuenta que el presente reporte se construye con los datos de las planilla gestionadas desde el sistema PRONAE, pero dicho sistema no registra retenciones de pago, es decir casos que se enviaron para pago pero que finalmente previo al deposito se gestiona la retención de giro del beneficio a las personas y esto se realiza con la Direccino Financiera del MTSS directamente en el SIGAF (Sistema de Hacienda), por lo que el dato exacto de la ejecución presupuestaria donde pueda reflejarse que no existe realmente un sobregiro, puede ser entregado por la Dirección Financiera del MTSS.</t>
    </r>
  </si>
  <si>
    <t>Anual 2023</t>
  </si>
  <si>
    <r>
      <t xml:space="preserve">Observaciones: 
</t>
    </r>
    <r>
      <rPr>
        <sz val="11"/>
        <color theme="1"/>
        <rFont val="Palatino Linotype"/>
        <family val="1"/>
      </rPr>
      <t>PRONAE habilitó una nueva modalidad con respaldo al Decreto 43984, llamada BAE la cual probó proyectos a partir del IV trimestre del 2024.</t>
    </r>
    <r>
      <rPr>
        <b/>
        <sz val="11"/>
        <color theme="1"/>
        <rFont val="Palatino Linotype"/>
        <family val="1"/>
      </rPr>
      <t xml:space="preserve">
</t>
    </r>
    <r>
      <rPr>
        <sz val="11"/>
        <color theme="1"/>
        <rFont val="Palatino Linotype"/>
        <family val="1"/>
      </rPr>
      <t>Al revisar los ingresos y egresos del tercer trimestre se reporta un sobregiro en los egresos, sin embargo debe tomarse en cuenta que el presente reporte se construye con los datos de las planilla gestionadas desde el sistema PRONAE, pero dicho sistema no registra retenciones de pago, es decir casos que se enviaron para pago pero que finalmente previo al deposito se gestiona la retención de giro del beneficio a las personas y esto se realiza con la Direccino Financiera del MTSS directamente en el SIGAF (Sistema de Hacienda), por lo que el dato exacto de la ejecución presupuestaria donde pueda reflejarse que no existe realmente un sobregiro, puede ser entregado por la Dirección Financiera del MTSS</t>
    </r>
    <r>
      <rPr>
        <b/>
        <sz val="11"/>
        <color theme="1"/>
        <rFont val="Palatino Linotype"/>
        <family val="1"/>
      </rPr>
      <t>.</t>
    </r>
  </si>
  <si>
    <r>
      <t xml:space="preserve">Observaciones: 
</t>
    </r>
    <r>
      <rPr>
        <sz val="11"/>
        <color theme="1"/>
        <rFont val="Palatino Linotype"/>
        <family val="1"/>
      </rPr>
      <t xml:space="preserve">Las modalidades Capacitación e Ideas Productivas en el nuevo decreto del PRONAE 43984 y no generarán nuevos proyectos sin embargo se da continuidad a los iniciados previo a la publicación de este nuevo marco normativo.
Obra Comunal Indígena cuenta con recursos de ley asignados desde FODESAF pero el PRONAE puede asignar recursos mayores a estos tomandolos del a modalidad Obra Comunal que el propio programa desarrolla
PRONAE habilitó una nueva modalidad con respaldo al Decreto 43984, llamada BAE la cual probó proyectos a partir del IV trimestre del 2024.
</t>
    </r>
  </si>
  <si>
    <r>
      <rPr>
        <b/>
        <sz val="9"/>
        <color theme="1"/>
        <rFont val="Palatino Linotype"/>
        <family val="1"/>
      </rPr>
      <t xml:space="preserve">Observaciones: </t>
    </r>
    <r>
      <rPr>
        <sz val="9"/>
        <color theme="1"/>
        <rFont val="Palatino Linotype"/>
        <family val="1"/>
      </rPr>
      <t xml:space="preserve">
Las modalidades Capacitación e Ideas Productivas en el nuevo decreto del PRONAE 43984 y no generarán nuevos proyectos sin embargo se da continuidad a los iniciados previo a la publicación de este nuevo marco normativo.
Obra Comunal Indígena cuenta con recursos de ley asignados desde FODESAF pero el PRONAE puede asignar recursos mayores a estos tomandolos del a modalidad Obra Comunal que el propio programa desarrolla.
PRONAE habilitó una nueva modalidad con respaldo al Decreto 43984, llamada BAE la cual probó proyectos a partir del IV trimestre del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</si>
</sst>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6"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b/>
      <sz val="9"/>
      <color theme="1"/>
      <name val="Palatino Linotype"/>
      <family val="1"/>
    </font>
  </fonts>
  <fills count="7">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theme="1"/>
      </left>
      <right/>
      <top style="thin">
        <color theme="0"/>
      </top>
      <bottom style="thin">
        <color theme="0"/>
      </bottom>
      <diagonal/>
    </border>
    <border>
      <left style="thin">
        <color theme="1"/>
      </left>
      <right/>
      <top style="thin">
        <color theme="0"/>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
      <left/>
      <right style="hair">
        <color indexed="64"/>
      </right>
      <top/>
      <bottom style="thin">
        <color indexed="64"/>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cellStyleXfs>
  <cellXfs count="283">
    <xf numFmtId="0" fontId="0" fillId="0" borderId="0" xfId="0"/>
    <xf numFmtId="0" fontId="2" fillId="0" borderId="0" xfId="0" applyFont="1" applyAlignme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0" fontId="2" fillId="0" borderId="0" xfId="0" applyFont="1"/>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0" fontId="2" fillId="0" borderId="0" xfId="0" applyFont="1" applyBorder="1"/>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21" xfId="0" applyFont="1" applyFill="1" applyBorder="1" applyAlignment="1">
      <alignment horizontal="center" vertical="center"/>
    </xf>
    <xf numFmtId="165" fontId="4" fillId="2" borderId="20" xfId="1" applyNumberFormat="1" applyFont="1" applyFill="1" applyBorder="1" applyAlignment="1">
      <alignment horizontal="center" vertical="center" wrapText="1"/>
    </xf>
    <xf numFmtId="165" fontId="10" fillId="2" borderId="20"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8" xfId="0"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6" xfId="0" applyFont="1" applyFill="1" applyBorder="1" applyAlignment="1">
      <alignment horizontal="center" vertical="center"/>
    </xf>
    <xf numFmtId="0" fontId="12" fillId="5" borderId="24"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Fill="1" applyAlignment="1">
      <alignment vertical="center"/>
    </xf>
    <xf numFmtId="4" fontId="6" fillId="0" borderId="0" xfId="0" applyNumberFormat="1" applyFont="1" applyBorder="1" applyAlignment="1">
      <alignment vertical="center"/>
    </xf>
    <xf numFmtId="0" fontId="2" fillId="0" borderId="0" xfId="0" applyFont="1" applyBorder="1" applyAlignment="1">
      <alignment vertical="center"/>
    </xf>
    <xf numFmtId="0" fontId="5" fillId="0" borderId="0" xfId="0" applyFont="1" applyAlignment="1">
      <alignment vertical="center"/>
    </xf>
    <xf numFmtId="0" fontId="19" fillId="0" borderId="23" xfId="0" applyFont="1" applyBorder="1" applyAlignment="1">
      <alignment vertical="center"/>
    </xf>
    <xf numFmtId="0" fontId="19" fillId="0" borderId="27"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Border="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2" fillId="0" borderId="0" xfId="0" applyNumberFormat="1" applyFont="1" applyAlignment="1">
      <alignmen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0" xfId="0" applyNumberFormat="1" applyFont="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Border="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4" fillId="3" borderId="31" xfId="0" applyFont="1" applyFill="1" applyBorder="1" applyAlignment="1">
      <alignment horizontal="left" vertical="center"/>
    </xf>
    <xf numFmtId="0" fontId="4" fillId="3" borderId="32" xfId="0" applyFont="1" applyFill="1" applyBorder="1" applyAlignment="1">
      <alignment horizontal="left" vertical="center" wrapText="1"/>
    </xf>
    <xf numFmtId="0" fontId="4" fillId="3" borderId="33"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4"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4" fontId="2" fillId="0" borderId="0" xfId="0" applyNumberFormat="1" applyFont="1" applyFill="1" applyBorder="1" applyAlignment="1">
      <alignment vertical="center"/>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1"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46" xfId="1" applyNumberFormat="1" applyFont="1" applyBorder="1" applyAlignment="1">
      <alignment vertical="center"/>
    </xf>
    <xf numFmtId="4" fontId="2" fillId="0" borderId="46" xfId="1" applyNumberFormat="1" applyFont="1" applyBorder="1" applyAlignment="1">
      <alignment vertical="center"/>
    </xf>
    <xf numFmtId="4" fontId="2" fillId="0" borderId="0" xfId="1" applyNumberFormat="1" applyFont="1" applyBorder="1" applyAlignment="1">
      <alignment vertical="center"/>
    </xf>
    <xf numFmtId="0" fontId="2" fillId="0" borderId="0" xfId="0" applyFont="1" applyAlignment="1">
      <alignment vertical="center" wrapText="1"/>
    </xf>
    <xf numFmtId="0" fontId="26" fillId="0" borderId="0" xfId="0" applyFont="1" applyAlignment="1">
      <alignment vertical="center"/>
    </xf>
    <xf numFmtId="0" fontId="2" fillId="0" borderId="0" xfId="0" applyFont="1" applyAlignment="1">
      <alignment horizontal="left" vertical="center" wrapText="1"/>
    </xf>
    <xf numFmtId="0" fontId="2" fillId="0" borderId="0" xfId="0" applyFont="1" applyFill="1" applyAlignment="1">
      <alignment horizontal="left" vertical="center" wrapText="1"/>
    </xf>
    <xf numFmtId="0" fontId="21" fillId="0" borderId="0" xfId="0" applyFont="1" applyFill="1" applyAlignment="1">
      <alignment horizontal="center" vertical="center" wrapText="1"/>
    </xf>
    <xf numFmtId="0" fontId="5" fillId="0" borderId="0" xfId="0" applyFont="1" applyFill="1" applyAlignment="1">
      <alignment vertical="center"/>
    </xf>
    <xf numFmtId="0" fontId="27" fillId="0" borderId="0" xfId="0" applyFont="1" applyFill="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49"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Border="1" applyAlignment="1">
      <alignment vertical="center"/>
    </xf>
    <xf numFmtId="3" fontId="11" fillId="4" borderId="0" xfId="1" applyNumberFormat="1" applyFont="1" applyFill="1" applyBorder="1" applyAlignment="1">
      <alignment horizontal="righ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3" fontId="5" fillId="4" borderId="0" xfId="0" applyNumberFormat="1" applyFont="1" applyFill="1" applyAlignment="1">
      <alignment horizontal="right" vertical="center"/>
    </xf>
    <xf numFmtId="165" fontId="4" fillId="0" borderId="0" xfId="1" applyNumberFormat="1" applyFont="1" applyFill="1" applyBorder="1" applyAlignment="1">
      <alignment horizontal="center" vertical="center" wrapText="1"/>
    </xf>
    <xf numFmtId="165" fontId="5" fillId="4" borderId="0" xfId="1" applyNumberFormat="1" applyFont="1" applyFill="1" applyBorder="1" applyAlignment="1">
      <alignment horizontal="left" vertical="center" wrapText="1"/>
    </xf>
    <xf numFmtId="4" fontId="5" fillId="4" borderId="0" xfId="1" applyNumberFormat="1" applyFont="1" applyFill="1" applyBorder="1" applyAlignment="1">
      <alignment horizontal="right" vertical="center" wrapText="1"/>
    </xf>
    <xf numFmtId="0" fontId="2" fillId="0" borderId="0" xfId="0" applyFont="1" applyBorder="1" applyAlignment="1">
      <alignment horizontal="center" vertical="center"/>
    </xf>
    <xf numFmtId="0" fontId="5" fillId="0" borderId="0" xfId="0" applyFont="1" applyAlignment="1">
      <alignment horizontal="center" vertical="center"/>
    </xf>
    <xf numFmtId="165" fontId="11" fillId="4" borderId="0" xfId="1" applyNumberFormat="1" applyFont="1" applyFill="1" applyBorder="1" applyAlignment="1">
      <alignment horizontal="left" vertical="center" wrapText="1"/>
    </xf>
    <xf numFmtId="165" fontId="13" fillId="0" borderId="0" xfId="1" applyNumberFormat="1" applyFont="1" applyFill="1" applyBorder="1" applyAlignment="1">
      <alignment horizontal="left" vertical="center" wrapText="1"/>
    </xf>
    <xf numFmtId="165" fontId="10"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4" fillId="2" borderId="0" xfId="1" applyNumberFormat="1" applyFont="1" applyFill="1" applyBorder="1" applyAlignment="1">
      <alignment horizontal="center" vertical="center" wrapText="1"/>
    </xf>
    <xf numFmtId="0" fontId="12" fillId="0" borderId="0" xfId="0" applyFont="1" applyFill="1" applyAlignment="1">
      <alignment horizontal="left" vertical="center" wrapText="1"/>
    </xf>
    <xf numFmtId="0" fontId="3" fillId="0" borderId="0" xfId="0" applyFont="1" applyAlignment="1">
      <alignment horizontal="center" vertical="center"/>
    </xf>
    <xf numFmtId="4" fontId="14" fillId="0" borderId="16" xfId="0" applyNumberFormat="1" applyFont="1" applyBorder="1" applyAlignment="1">
      <alignment vertical="center"/>
    </xf>
    <xf numFmtId="0" fontId="5" fillId="0" borderId="0" xfId="1" applyNumberFormat="1" applyFont="1" applyFill="1" applyBorder="1" applyAlignment="1">
      <alignment horizontal="left" vertical="center" wrapText="1"/>
    </xf>
    <xf numFmtId="165" fontId="12" fillId="0" borderId="0" xfId="1" applyNumberFormat="1" applyFont="1" applyFill="1" applyBorder="1" applyAlignment="1">
      <alignment horizontal="left" vertical="center"/>
    </xf>
    <xf numFmtId="165" fontId="11" fillId="4" borderId="0" xfId="1" applyNumberFormat="1" applyFont="1" applyFill="1" applyBorder="1" applyAlignment="1">
      <alignment vertical="center" wrapText="1"/>
    </xf>
    <xf numFmtId="165" fontId="12" fillId="6" borderId="0" xfId="1" applyNumberFormat="1" applyFont="1" applyFill="1" applyBorder="1" applyAlignment="1">
      <alignment horizontal="left" vertical="center"/>
    </xf>
    <xf numFmtId="3" fontId="12" fillId="6" borderId="0" xfId="1" applyNumberFormat="1" applyFont="1" applyFill="1" applyBorder="1" applyAlignment="1">
      <alignment horizontal="right" vertical="center" wrapText="1"/>
    </xf>
    <xf numFmtId="0" fontId="12" fillId="0" borderId="0" xfId="0" applyFont="1" applyFill="1" applyAlignment="1">
      <alignment vertical="center" wrapText="1"/>
    </xf>
    <xf numFmtId="3" fontId="12" fillId="0" borderId="0" xfId="1" applyNumberFormat="1" applyFont="1" applyFill="1" applyAlignment="1">
      <alignment horizontal="right" vertical="center"/>
    </xf>
    <xf numFmtId="3" fontId="12" fillId="6" borderId="0" xfId="1" applyNumberFormat="1" applyFont="1" applyFill="1" applyAlignment="1">
      <alignment horizontal="right" vertical="center"/>
    </xf>
    <xf numFmtId="0" fontId="2" fillId="5" borderId="0" xfId="0" applyFont="1" applyFill="1"/>
    <xf numFmtId="165" fontId="4" fillId="2" borderId="51" xfId="1" applyNumberFormat="1" applyFont="1" applyFill="1" applyBorder="1" applyAlignment="1">
      <alignment horizontal="center" vertical="center" wrapText="1"/>
    </xf>
    <xf numFmtId="0" fontId="12" fillId="5" borderId="22" xfId="0" applyFont="1" applyFill="1" applyBorder="1" applyAlignment="1">
      <alignment horizontal="center" vertical="center" wrapText="1"/>
    </xf>
    <xf numFmtId="0" fontId="12" fillId="5" borderId="52" xfId="0" applyFont="1" applyFill="1" applyBorder="1" applyAlignment="1">
      <alignment horizontal="center" vertical="center" wrapText="1"/>
    </xf>
    <xf numFmtId="0" fontId="12" fillId="5" borderId="50" xfId="0" applyFont="1" applyFill="1" applyBorder="1" applyAlignment="1">
      <alignment horizontal="center" vertical="center" wrapText="1"/>
    </xf>
    <xf numFmtId="165" fontId="10" fillId="2" borderId="51" xfId="1" applyNumberFormat="1" applyFont="1" applyFill="1" applyBorder="1" applyAlignment="1">
      <alignment horizontal="center" vertical="center" wrapText="1"/>
    </xf>
    <xf numFmtId="0" fontId="19" fillId="0" borderId="21" xfId="0" applyFont="1" applyBorder="1" applyAlignment="1">
      <alignment vertical="center"/>
    </xf>
    <xf numFmtId="0" fontId="19" fillId="0" borderId="53" xfId="0" applyFont="1" applyBorder="1" applyAlignment="1">
      <alignment vertical="center"/>
    </xf>
    <xf numFmtId="0" fontId="12" fillId="5" borderId="54" xfId="0" applyFont="1" applyFill="1" applyBorder="1" applyAlignment="1">
      <alignment vertical="center"/>
    </xf>
    <xf numFmtId="0" fontId="12" fillId="5" borderId="55" xfId="0" applyFont="1" applyFill="1" applyBorder="1" applyAlignment="1">
      <alignment vertical="center"/>
    </xf>
    <xf numFmtId="0" fontId="12" fillId="5" borderId="53" xfId="0" applyFont="1" applyFill="1" applyBorder="1" applyAlignment="1">
      <alignment horizontal="center" vertical="center"/>
    </xf>
    <xf numFmtId="0" fontId="12" fillId="5" borderId="8" xfId="0" applyFont="1" applyFill="1" applyBorder="1" applyAlignment="1">
      <alignment vertical="center"/>
    </xf>
    <xf numFmtId="0" fontId="19" fillId="0" borderId="56" xfId="0" applyFont="1" applyBorder="1" applyAlignment="1">
      <alignment vertical="center"/>
    </xf>
    <xf numFmtId="0" fontId="12" fillId="5" borderId="57" xfId="0" applyFont="1" applyFill="1" applyBorder="1" applyAlignment="1">
      <alignment horizontal="center" vertical="center"/>
    </xf>
    <xf numFmtId="0" fontId="19" fillId="0" borderId="58" xfId="0" applyFont="1" applyBorder="1" applyAlignment="1">
      <alignment vertical="center"/>
    </xf>
    <xf numFmtId="4" fontId="4" fillId="0" borderId="0" xfId="1" applyNumberFormat="1" applyFont="1" applyFill="1" applyBorder="1" applyAlignment="1">
      <alignment horizontal="center" vertical="center" wrapText="1"/>
    </xf>
    <xf numFmtId="4" fontId="2" fillId="0" borderId="0" xfId="0" applyNumberFormat="1" applyFont="1" applyFill="1" applyAlignment="1">
      <alignment horizontal="right" vertical="center"/>
    </xf>
    <xf numFmtId="4" fontId="2" fillId="0" borderId="1" xfId="1" applyNumberFormat="1" applyFont="1" applyFill="1" applyBorder="1" applyAlignment="1">
      <alignment horizontal="right" vertical="center" wrapText="1"/>
    </xf>
    <xf numFmtId="4" fontId="12" fillId="5" borderId="0" xfId="1" applyNumberFormat="1" applyFont="1" applyFill="1" applyBorder="1" applyAlignment="1">
      <alignment horizontal="right" vertical="center" wrapText="1"/>
    </xf>
    <xf numFmtId="4" fontId="2" fillId="5" borderId="0" xfId="1" applyNumberFormat="1" applyFont="1" applyFill="1" applyBorder="1" applyAlignment="1">
      <alignment horizontal="right" vertical="center" wrapText="1"/>
    </xf>
    <xf numFmtId="0" fontId="5" fillId="0" borderId="0" xfId="1" applyNumberFormat="1" applyFont="1" applyFill="1" applyBorder="1" applyAlignment="1">
      <alignment horizontal="left" vertical="center" wrapText="1"/>
    </xf>
    <xf numFmtId="3" fontId="6" fillId="4" borderId="0" xfId="0" applyNumberFormat="1" applyFont="1" applyFill="1" applyAlignment="1">
      <alignment horizontal="right" vertical="center"/>
    </xf>
    <xf numFmtId="0" fontId="3" fillId="0" borderId="0" xfId="0" applyFont="1" applyAlignment="1">
      <alignment horizontal="center" vertical="center"/>
    </xf>
    <xf numFmtId="0" fontId="2" fillId="0" borderId="25" xfId="0" applyFont="1" applyBorder="1" applyAlignment="1">
      <alignment vertical="center"/>
    </xf>
    <xf numFmtId="3" fontId="11" fillId="4" borderId="0" xfId="1" applyNumberFormat="1" applyFont="1" applyFill="1" applyBorder="1" applyAlignment="1">
      <alignment horizontal="center" vertical="center" wrapText="1"/>
    </xf>
    <xf numFmtId="3" fontId="12" fillId="0" borderId="0" xfId="1" applyNumberFormat="1" applyFont="1" applyFill="1" applyBorder="1" applyAlignment="1">
      <alignment horizontal="center" vertical="center" wrapText="1"/>
    </xf>
    <xf numFmtId="3" fontId="12" fillId="6" borderId="0" xfId="1" applyNumberFormat="1" applyFont="1" applyFill="1" applyBorder="1" applyAlignment="1">
      <alignment horizontal="center" vertical="center" wrapText="1"/>
    </xf>
    <xf numFmtId="4" fontId="14" fillId="0" borderId="17" xfId="0" applyNumberFormat="1" applyFont="1" applyBorder="1" applyAlignment="1">
      <alignment vertical="center"/>
    </xf>
    <xf numFmtId="0" fontId="2" fillId="0" borderId="17" xfId="0" applyFont="1" applyBorder="1"/>
    <xf numFmtId="0" fontId="27" fillId="4" borderId="0" xfId="0" applyFont="1" applyFill="1" applyAlignment="1">
      <alignment horizontal="left" vertical="center" wrapText="1"/>
    </xf>
    <xf numFmtId="0" fontId="2" fillId="0" borderId="0" xfId="0" applyFont="1" applyAlignment="1">
      <alignment horizontal="left" vertical="center" wrapText="1"/>
    </xf>
    <xf numFmtId="0" fontId="27" fillId="4" borderId="0" xfId="0" applyFont="1" applyFill="1" applyAlignment="1">
      <alignment horizontal="left" vertical="center"/>
    </xf>
    <xf numFmtId="0" fontId="32" fillId="0"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 fillId="0" borderId="0" xfId="0" applyFont="1" applyFill="1" applyAlignment="1">
      <alignment horizontal="left" vertical="center" wrapText="1"/>
    </xf>
    <xf numFmtId="0" fontId="25" fillId="0" borderId="0" xfId="0" applyFont="1" applyFill="1" applyAlignment="1">
      <alignment horizontal="left" vertical="top" wrapText="1"/>
    </xf>
    <xf numFmtId="0" fontId="2" fillId="0" borderId="0" xfId="0" applyFont="1" applyFill="1" applyAlignment="1">
      <alignment horizontal="left" vertical="top" wrapText="1"/>
    </xf>
    <xf numFmtId="165" fontId="11" fillId="4" borderId="0" xfId="1" applyNumberFormat="1" applyFont="1" applyFill="1" applyBorder="1" applyAlignment="1">
      <alignment horizontal="left" vertical="center" wrapText="1"/>
    </xf>
    <xf numFmtId="0" fontId="12" fillId="6" borderId="0" xfId="0" applyFont="1" applyFill="1" applyAlignment="1">
      <alignment horizontal="left" vertical="center" wrapText="1"/>
    </xf>
    <xf numFmtId="0" fontId="12" fillId="0" borderId="0" xfId="0" applyFont="1" applyFill="1" applyAlignment="1">
      <alignment horizontal="left" vertical="center" wrapText="1"/>
    </xf>
    <xf numFmtId="0" fontId="16" fillId="5" borderId="1" xfId="0" applyFont="1" applyFill="1" applyBorder="1" applyAlignment="1">
      <alignment horizontal="left" vertical="center" wrapText="1"/>
    </xf>
    <xf numFmtId="0" fontId="5" fillId="0" borderId="0" xfId="0" applyFont="1" applyAlignment="1">
      <alignment horizontal="center" vertical="center" wrapText="1"/>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6" fillId="5" borderId="18" xfId="0" applyFont="1" applyFill="1" applyBorder="1" applyAlignment="1">
      <alignment horizontal="left" vertical="center"/>
    </xf>
    <xf numFmtId="165" fontId="13" fillId="0" borderId="0" xfId="1" applyNumberFormat="1" applyFont="1" applyFill="1" applyBorder="1" applyAlignment="1">
      <alignment horizontal="left" vertical="center" wrapText="1"/>
    </xf>
    <xf numFmtId="0" fontId="7" fillId="0" borderId="0" xfId="0" applyFont="1" applyAlignment="1">
      <alignment horizontal="center" wrapText="1"/>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165" fontId="6" fillId="0"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0" fontId="3" fillId="0" borderId="0" xfId="0" applyFont="1" applyAlignment="1">
      <alignment horizont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165" fontId="21" fillId="3" borderId="0" xfId="1" applyNumberFormat="1" applyFont="1" applyFill="1" applyBorder="1" applyAlignment="1">
      <alignment horizontal="center" vertical="center" wrapText="1"/>
    </xf>
    <xf numFmtId="165" fontId="10" fillId="2" borderId="0" xfId="1" applyNumberFormat="1" applyFont="1" applyFill="1" applyBorder="1" applyAlignment="1">
      <alignment horizontal="center" vertical="center" wrapText="1"/>
    </xf>
    <xf numFmtId="165" fontId="10" fillId="2" borderId="13" xfId="1" applyNumberFormat="1" applyFont="1" applyFill="1" applyBorder="1" applyAlignment="1">
      <alignment horizontal="center" vertical="center" wrapText="1"/>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12" fillId="5" borderId="18" xfId="0" applyFont="1" applyFill="1" applyBorder="1" applyAlignment="1">
      <alignment horizontal="left" vertical="center"/>
    </xf>
    <xf numFmtId="0" fontId="16" fillId="5" borderId="0" xfId="0" applyFont="1" applyFill="1" applyBorder="1" applyAlignment="1">
      <alignment horizontal="left" vertical="center" wrapText="1"/>
    </xf>
    <xf numFmtId="4" fontId="14" fillId="0" borderId="17" xfId="0" applyNumberFormat="1" applyFont="1" applyBorder="1" applyAlignment="1">
      <alignment horizontal="left" vertical="center"/>
    </xf>
    <xf numFmtId="0" fontId="5" fillId="0" borderId="2" xfId="1"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0" fontId="5" fillId="0" borderId="16" xfId="0" applyFont="1" applyBorder="1" applyAlignment="1">
      <alignment horizontal="center" vertical="center"/>
    </xf>
    <xf numFmtId="0" fontId="5" fillId="0" borderId="43" xfId="1" applyNumberFormat="1" applyFont="1" applyFill="1" applyBorder="1" applyAlignment="1">
      <alignment horizontal="left" vertical="center" wrapText="1"/>
    </xf>
    <xf numFmtId="0" fontId="5" fillId="0" borderId="44" xfId="1" applyNumberFormat="1" applyFont="1" applyFill="1" applyBorder="1" applyAlignment="1">
      <alignment horizontal="left" vertical="center" wrapText="1"/>
    </xf>
    <xf numFmtId="0" fontId="5" fillId="0" borderId="45" xfId="1" applyNumberFormat="1" applyFont="1" applyFill="1" applyBorder="1" applyAlignment="1">
      <alignment horizontal="left" vertical="center" wrapText="1"/>
    </xf>
    <xf numFmtId="165" fontId="20" fillId="0" borderId="17" xfId="1" applyNumberFormat="1" applyFont="1" applyFill="1" applyBorder="1" applyAlignment="1">
      <alignment vertical="center" wrapText="1"/>
    </xf>
    <xf numFmtId="4" fontId="14" fillId="0" borderId="16" xfId="0" applyNumberFormat="1" applyFont="1" applyBorder="1" applyAlignment="1">
      <alignment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5" fillId="0" borderId="10" xfId="1" applyNumberFormat="1" applyFont="1" applyFill="1" applyBorder="1" applyAlignment="1">
      <alignment horizontal="left" vertical="center" wrapText="1"/>
    </xf>
    <xf numFmtId="0" fontId="5" fillId="0" borderId="16" xfId="1" applyNumberFormat="1" applyFont="1" applyFill="1" applyBorder="1" applyAlignment="1">
      <alignment horizontal="left" vertical="center" wrapText="1"/>
    </xf>
    <xf numFmtId="0" fontId="5" fillId="0" borderId="25" xfId="1" applyNumberFormat="1" applyFont="1" applyFill="1" applyBorder="1" applyAlignment="1">
      <alignment horizontal="left" vertical="center" wrapText="1"/>
    </xf>
    <xf numFmtId="0" fontId="5" fillId="0" borderId="25"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2" fillId="0" borderId="5" xfId="1" applyNumberFormat="1" applyFont="1" applyFill="1" applyBorder="1" applyAlignment="1">
      <alignment horizontal="left" vertical="center" wrapText="1"/>
    </xf>
    <xf numFmtId="0" fontId="2" fillId="0" borderId="0" xfId="1" applyNumberFormat="1" applyFont="1" applyFill="1" applyBorder="1" applyAlignment="1">
      <alignment horizontal="left" vertical="center" wrapText="1"/>
    </xf>
    <xf numFmtId="0" fontId="2" fillId="0" borderId="6" xfId="1" applyNumberFormat="1" applyFont="1" applyFill="1" applyBorder="1" applyAlignment="1">
      <alignment horizontal="left" vertical="center" wrapText="1"/>
    </xf>
    <xf numFmtId="0" fontId="2" fillId="0" borderId="7" xfId="1" applyNumberFormat="1" applyFont="1" applyFill="1" applyBorder="1" applyAlignment="1">
      <alignment horizontal="left" vertical="center" wrapText="1"/>
    </xf>
    <xf numFmtId="0" fontId="2" fillId="0" borderId="1" xfId="1" applyNumberFormat="1" applyFont="1" applyFill="1" applyBorder="1" applyAlignment="1">
      <alignment horizontal="left" vertical="center" wrapText="1"/>
    </xf>
    <xf numFmtId="0" fontId="2" fillId="0" borderId="8" xfId="1" applyNumberFormat="1" applyFont="1" applyFill="1" applyBorder="1" applyAlignment="1">
      <alignment horizontal="left" vertical="center" wrapText="1"/>
    </xf>
    <xf numFmtId="0" fontId="20" fillId="0" borderId="5" xfId="1" applyNumberFormat="1" applyFont="1" applyFill="1" applyBorder="1" applyAlignment="1">
      <alignment horizontal="left" vertical="center" wrapText="1"/>
    </xf>
    <xf numFmtId="0" fontId="20" fillId="0" borderId="0" xfId="1" applyNumberFormat="1" applyFont="1" applyFill="1" applyBorder="1" applyAlignment="1">
      <alignment horizontal="left" vertical="center" wrapText="1"/>
    </xf>
    <xf numFmtId="0" fontId="20" fillId="0" borderId="6" xfId="1" applyNumberFormat="1" applyFont="1" applyFill="1" applyBorder="1" applyAlignment="1">
      <alignment horizontal="left" vertical="center" wrapText="1"/>
    </xf>
    <xf numFmtId="0" fontId="20" fillId="0" borderId="7" xfId="1" applyNumberFormat="1" applyFont="1" applyFill="1" applyBorder="1" applyAlignment="1">
      <alignment horizontal="left" vertical="center" wrapText="1"/>
    </xf>
    <xf numFmtId="0" fontId="20" fillId="0" borderId="1" xfId="1" applyNumberFormat="1" applyFont="1" applyFill="1" applyBorder="1" applyAlignment="1">
      <alignment horizontal="left" vertical="center" wrapText="1"/>
    </xf>
    <xf numFmtId="0" fontId="20" fillId="0" borderId="8" xfId="1" applyNumberFormat="1" applyFont="1" applyFill="1" applyBorder="1" applyAlignment="1">
      <alignment horizontal="left" vertical="center" wrapText="1"/>
    </xf>
    <xf numFmtId="4" fontId="14" fillId="0" borderId="10" xfId="0" applyNumberFormat="1" applyFont="1" applyBorder="1" applyAlignment="1">
      <alignment horizontal="left" vertical="center"/>
    </xf>
    <xf numFmtId="4" fontId="14" fillId="0" borderId="0" xfId="0" applyNumberFormat="1" applyFont="1" applyBorder="1" applyAlignment="1">
      <alignment horizontal="left" vertical="center"/>
    </xf>
    <xf numFmtId="0" fontId="27" fillId="0" borderId="0" xfId="0" applyFont="1" applyAlignment="1">
      <alignment horizont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20" fillId="0" borderId="3" xfId="1" applyNumberFormat="1" applyFont="1" applyFill="1" applyBorder="1" applyAlignment="1">
      <alignment horizontal="left" vertical="center" wrapText="1"/>
    </xf>
    <xf numFmtId="0" fontId="20" fillId="0" borderId="17" xfId="1" applyNumberFormat="1" applyFont="1" applyFill="1" applyBorder="1" applyAlignment="1">
      <alignment horizontal="left" vertical="center" wrapText="1"/>
    </xf>
    <xf numFmtId="0" fontId="20" fillId="0" borderId="4" xfId="1" applyNumberFormat="1" applyFont="1" applyFill="1" applyBorder="1" applyAlignment="1">
      <alignment horizontal="left" vertical="center" wrapText="1"/>
    </xf>
    <xf numFmtId="0" fontId="5" fillId="0" borderId="48" xfId="0" applyFont="1" applyBorder="1" applyAlignment="1">
      <alignment horizontal="center" vertical="center"/>
    </xf>
    <xf numFmtId="0" fontId="5" fillId="0" borderId="17" xfId="0" applyFont="1" applyBorder="1" applyAlignment="1">
      <alignment horizontal="center" vertical="center"/>
    </xf>
    <xf numFmtId="0" fontId="5" fillId="0" borderId="48"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8" xfId="0" applyFont="1" applyBorder="1" applyAlignment="1">
      <alignment horizontal="center" vertical="center"/>
    </xf>
    <xf numFmtId="0" fontId="2" fillId="0" borderId="47" xfId="0" applyFont="1" applyBorder="1" applyAlignment="1">
      <alignment horizontal="center" vertical="center"/>
    </xf>
    <xf numFmtId="0" fontId="2" fillId="0" borderId="39" xfId="0" applyFont="1" applyBorder="1" applyAlignment="1">
      <alignment horizontal="center" vertical="center"/>
    </xf>
    <xf numFmtId="0" fontId="2" fillId="0" borderId="37"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0" fontId="2" fillId="0" borderId="42" xfId="0" applyFont="1" applyBorder="1" applyAlignment="1">
      <alignment horizontal="center" vertical="center"/>
    </xf>
    <xf numFmtId="0" fontId="5" fillId="0" borderId="5"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0" fontId="5" fillId="0" borderId="37"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1000000}"/>
    <cellStyle name="Millares 3" xfId="3" xr:uid="{00000000-0005-0000-0000-000002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E665D-07DE-486B-BF76-407E1FB16D8C}">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36" customWidth="1"/>
    <col min="7" max="16384" width="10.88671875" style="36"/>
  </cols>
  <sheetData>
    <row r="4" spans="1:6" ht="18" customHeight="1" x14ac:dyDescent="0.3"/>
    <row r="5" spans="1:6" ht="42.6" customHeight="1" x14ac:dyDescent="0.3">
      <c r="A5" s="181" t="s">
        <v>94</v>
      </c>
      <c r="B5" s="181"/>
      <c r="C5" s="181"/>
      <c r="D5" s="181"/>
      <c r="E5" s="43"/>
      <c r="F5" s="43"/>
    </row>
    <row r="6" spans="1:6" s="89" customFormat="1" ht="16.2" customHeight="1" x14ac:dyDescent="0.3">
      <c r="A6" s="107"/>
      <c r="B6" s="107"/>
      <c r="C6" s="107"/>
      <c r="D6" s="107"/>
      <c r="E6" s="108"/>
      <c r="F6" s="108"/>
    </row>
    <row r="7" spans="1:6" s="89" customFormat="1" ht="16.2" customHeight="1" x14ac:dyDescent="0.3">
      <c r="A7" s="109" t="s">
        <v>115</v>
      </c>
      <c r="B7" s="107"/>
      <c r="C7" s="107"/>
      <c r="D7" s="107"/>
      <c r="E7" s="108"/>
      <c r="F7" s="108"/>
    </row>
    <row r="8" spans="1:6" x14ac:dyDescent="0.3">
      <c r="A8" s="106"/>
      <c r="B8" s="106"/>
      <c r="C8" s="106"/>
      <c r="D8" s="106"/>
      <c r="E8" s="90"/>
      <c r="F8" s="90"/>
    </row>
    <row r="9" spans="1:6" ht="66.75" customHeight="1" x14ac:dyDescent="0.3">
      <c r="A9" s="182" t="s">
        <v>125</v>
      </c>
      <c r="B9" s="182"/>
      <c r="C9" s="182"/>
      <c r="D9" s="182"/>
      <c r="E9" s="90"/>
      <c r="F9" s="90"/>
    </row>
    <row r="10" spans="1:6" ht="92.4" customHeight="1" x14ac:dyDescent="0.3">
      <c r="A10" s="183" t="s">
        <v>114</v>
      </c>
      <c r="B10" s="183"/>
      <c r="C10" s="183"/>
      <c r="D10" s="183"/>
      <c r="E10" s="90"/>
      <c r="F10" s="90"/>
    </row>
    <row r="11" spans="1:6" ht="94.95" customHeight="1" x14ac:dyDescent="0.3">
      <c r="A11" s="184" t="s">
        <v>149</v>
      </c>
      <c r="B11" s="184"/>
      <c r="C11" s="184"/>
      <c r="D11" s="184"/>
      <c r="E11" s="90"/>
      <c r="F11" s="90"/>
    </row>
    <row r="12" spans="1:6" ht="81" customHeight="1" x14ac:dyDescent="0.3">
      <c r="A12" s="182" t="s">
        <v>168</v>
      </c>
      <c r="B12" s="182"/>
      <c r="C12" s="182"/>
      <c r="D12" s="182"/>
      <c r="E12" s="90"/>
      <c r="F12" s="90"/>
    </row>
    <row r="13" spans="1:6" ht="20.399999999999999" customHeight="1" x14ac:dyDescent="0.3">
      <c r="A13" s="106"/>
      <c r="B13" s="106"/>
      <c r="C13" s="106"/>
      <c r="D13" s="106"/>
      <c r="E13" s="90"/>
      <c r="F13" s="90"/>
    </row>
    <row r="14" spans="1:6" ht="20.399999999999999" customHeight="1" x14ac:dyDescent="0.3">
      <c r="A14" s="181" t="s">
        <v>116</v>
      </c>
      <c r="B14" s="181"/>
      <c r="C14" s="181"/>
      <c r="D14" s="181"/>
      <c r="E14" s="90"/>
      <c r="F14" s="90"/>
    </row>
    <row r="15" spans="1:6" ht="20.100000000000001" customHeight="1" x14ac:dyDescent="0.3">
      <c r="A15" s="86" t="s">
        <v>26</v>
      </c>
    </row>
    <row r="16" spans="1:6" ht="168.75" customHeight="1" x14ac:dyDescent="0.3">
      <c r="A16" s="178" t="s">
        <v>112</v>
      </c>
      <c r="B16" s="178"/>
      <c r="C16" s="178"/>
      <c r="D16" s="178"/>
      <c r="E16" s="103"/>
      <c r="F16" s="103"/>
    </row>
    <row r="17" spans="1:17" ht="9.9" customHeight="1" x14ac:dyDescent="0.3"/>
    <row r="18" spans="1:17" ht="20.100000000000001" customHeight="1" x14ac:dyDescent="0.3">
      <c r="A18" s="86" t="s">
        <v>113</v>
      </c>
    </row>
    <row r="20" spans="1:17" ht="15" customHeight="1" x14ac:dyDescent="0.3">
      <c r="A20" s="36" t="s">
        <v>102</v>
      </c>
    </row>
    <row r="21" spans="1:17" ht="15" customHeight="1" x14ac:dyDescent="0.3"/>
    <row r="22" spans="1:17" ht="15" customHeight="1" x14ac:dyDescent="0.3">
      <c r="A22" s="178" t="s">
        <v>103</v>
      </c>
      <c r="B22" s="178"/>
      <c r="C22" s="178"/>
      <c r="D22" s="178"/>
      <c r="E22" s="103"/>
      <c r="F22" s="103"/>
      <c r="G22" s="103"/>
      <c r="H22" s="103"/>
      <c r="I22" s="103"/>
      <c r="J22" s="103"/>
      <c r="K22" s="103"/>
      <c r="L22" s="103"/>
      <c r="M22" s="103"/>
      <c r="N22" s="103"/>
      <c r="O22" s="103"/>
      <c r="P22" s="103"/>
      <c r="Q22" s="103"/>
    </row>
    <row r="23" spans="1:17" ht="15" customHeight="1" x14ac:dyDescent="0.3">
      <c r="A23" s="105"/>
      <c r="B23" s="105"/>
      <c r="C23" s="105"/>
      <c r="D23" s="105"/>
      <c r="E23" s="103"/>
      <c r="F23" s="103"/>
      <c r="G23" s="103"/>
      <c r="H23" s="103"/>
      <c r="I23" s="103"/>
      <c r="J23" s="103"/>
      <c r="K23" s="103"/>
      <c r="L23" s="103"/>
      <c r="M23" s="103"/>
      <c r="N23" s="103"/>
      <c r="O23" s="103"/>
      <c r="P23" s="103"/>
      <c r="Q23" s="103"/>
    </row>
    <row r="24" spans="1:17" ht="33" customHeight="1" x14ac:dyDescent="0.3">
      <c r="A24" s="180" t="s">
        <v>141</v>
      </c>
      <c r="B24" s="180"/>
      <c r="C24" s="180"/>
      <c r="D24" s="180"/>
      <c r="E24" s="103"/>
      <c r="F24" s="103"/>
      <c r="G24" s="103"/>
      <c r="H24" s="103"/>
      <c r="I24" s="103"/>
      <c r="J24" s="103"/>
      <c r="K24" s="103"/>
      <c r="L24" s="103"/>
      <c r="M24" s="103"/>
      <c r="N24" s="103"/>
      <c r="O24" s="103"/>
      <c r="P24" s="103"/>
      <c r="Q24" s="103"/>
    </row>
    <row r="25" spans="1:17" ht="15" customHeight="1" x14ac:dyDescent="0.3">
      <c r="A25" s="105"/>
      <c r="B25" s="105"/>
      <c r="C25" s="105"/>
      <c r="D25" s="105"/>
      <c r="E25" s="103"/>
      <c r="F25" s="103"/>
      <c r="G25" s="103"/>
      <c r="H25" s="103"/>
      <c r="I25" s="103"/>
      <c r="J25" s="103"/>
      <c r="K25" s="103"/>
      <c r="L25" s="103"/>
      <c r="M25" s="103"/>
      <c r="N25" s="103"/>
      <c r="O25" s="103"/>
      <c r="P25" s="103"/>
      <c r="Q25" s="103"/>
    </row>
    <row r="26" spans="1:17" ht="20.100000000000001" customHeight="1" x14ac:dyDescent="0.3">
      <c r="A26" s="179" t="s">
        <v>117</v>
      </c>
      <c r="B26" s="179"/>
      <c r="C26" s="179"/>
      <c r="D26" s="179"/>
    </row>
    <row r="27" spans="1:17" ht="15" customHeight="1" x14ac:dyDescent="0.3">
      <c r="A27" s="36" t="s">
        <v>105</v>
      </c>
    </row>
    <row r="28" spans="1:17" ht="15" customHeight="1" x14ac:dyDescent="0.3">
      <c r="A28" s="36" t="s">
        <v>106</v>
      </c>
    </row>
    <row r="29" spans="1:17" ht="32.1" customHeight="1" x14ac:dyDescent="0.3">
      <c r="A29" s="178" t="s">
        <v>165</v>
      </c>
      <c r="B29" s="178"/>
      <c r="C29" s="178"/>
      <c r="D29" s="178"/>
    </row>
    <row r="30" spans="1:17" ht="15" customHeight="1" x14ac:dyDescent="0.3"/>
    <row r="31" spans="1:17" ht="20.100000000000001" customHeight="1" x14ac:dyDescent="0.3">
      <c r="A31" s="179" t="s">
        <v>118</v>
      </c>
      <c r="B31" s="179"/>
      <c r="C31" s="179"/>
      <c r="D31" s="179"/>
    </row>
    <row r="32" spans="1:17" ht="15" customHeight="1" x14ac:dyDescent="0.3">
      <c r="A32" s="36" t="s">
        <v>105</v>
      </c>
    </row>
    <row r="33" spans="1:6" ht="15" customHeight="1" x14ac:dyDescent="0.3">
      <c r="A33" s="36" t="s">
        <v>106</v>
      </c>
    </row>
    <row r="34" spans="1:6" ht="32.1" customHeight="1" x14ac:dyDescent="0.3">
      <c r="A34" s="178" t="s">
        <v>164</v>
      </c>
      <c r="B34" s="178"/>
      <c r="C34" s="178"/>
      <c r="D34" s="178"/>
    </row>
    <row r="35" spans="1:6" ht="15" customHeight="1" x14ac:dyDescent="0.3"/>
    <row r="36" spans="1:6" ht="35.1" customHeight="1" x14ac:dyDescent="0.3">
      <c r="A36" s="177" t="s">
        <v>119</v>
      </c>
      <c r="B36" s="177"/>
      <c r="C36" s="177"/>
      <c r="D36" s="177"/>
    </row>
    <row r="37" spans="1:6" ht="15" customHeight="1" x14ac:dyDescent="0.3">
      <c r="A37" s="36" t="s">
        <v>133</v>
      </c>
    </row>
    <row r="38" spans="1:6" x14ac:dyDescent="0.3">
      <c r="A38" s="178" t="s">
        <v>167</v>
      </c>
      <c r="B38" s="178"/>
      <c r="C38" s="178"/>
      <c r="D38" s="178"/>
    </row>
    <row r="39" spans="1:6" ht="15" customHeight="1" x14ac:dyDescent="0.3">
      <c r="A39" s="36" t="s">
        <v>104</v>
      </c>
    </row>
    <row r="40" spans="1:6" ht="20.100000000000001" customHeight="1" x14ac:dyDescent="0.3">
      <c r="A40" s="177" t="s">
        <v>120</v>
      </c>
      <c r="B40" s="177"/>
      <c r="C40" s="177"/>
      <c r="D40" s="177"/>
    </row>
    <row r="41" spans="1:6" ht="15" customHeight="1" x14ac:dyDescent="0.3">
      <c r="A41" s="36" t="s">
        <v>134</v>
      </c>
    </row>
    <row r="42" spans="1:6" ht="32.1" customHeight="1" x14ac:dyDescent="0.3">
      <c r="A42" s="178" t="s">
        <v>166</v>
      </c>
      <c r="B42" s="178"/>
      <c r="C42" s="178"/>
      <c r="D42" s="178"/>
    </row>
    <row r="43" spans="1:6" ht="14.25" customHeight="1" x14ac:dyDescent="0.3"/>
    <row r="44" spans="1:6" ht="33" customHeight="1" x14ac:dyDescent="0.3">
      <c r="A44" s="180" t="s">
        <v>142</v>
      </c>
      <c r="B44" s="180"/>
      <c r="C44" s="180"/>
      <c r="D44" s="180"/>
    </row>
    <row r="46" spans="1:6" ht="20.100000000000001" customHeight="1" x14ac:dyDescent="0.3">
      <c r="A46" s="177" t="s">
        <v>121</v>
      </c>
      <c r="B46" s="177"/>
      <c r="C46" s="177"/>
      <c r="D46" s="177"/>
      <c r="E46" s="43"/>
      <c r="F46" s="43"/>
    </row>
    <row r="47" spans="1:6" x14ac:dyDescent="0.3">
      <c r="A47" s="36" t="s">
        <v>107</v>
      </c>
    </row>
    <row r="48" spans="1:6" x14ac:dyDescent="0.3">
      <c r="A48" s="36" t="s">
        <v>135</v>
      </c>
    </row>
    <row r="50" spans="1:6" ht="35.1" customHeight="1" x14ac:dyDescent="0.3">
      <c r="A50" s="177" t="s">
        <v>122</v>
      </c>
      <c r="B50" s="177"/>
      <c r="C50" s="177"/>
      <c r="D50" s="177"/>
    </row>
    <row r="51" spans="1:6" x14ac:dyDescent="0.3">
      <c r="A51" s="36" t="s">
        <v>108</v>
      </c>
    </row>
    <row r="52" spans="1:6" x14ac:dyDescent="0.3">
      <c r="A52" s="36" t="s">
        <v>136</v>
      </c>
    </row>
    <row r="54" spans="1:6" ht="35.1" customHeight="1" x14ac:dyDescent="0.3">
      <c r="A54" s="177" t="s">
        <v>123</v>
      </c>
      <c r="B54" s="177"/>
      <c r="C54" s="177"/>
      <c r="D54" s="177"/>
      <c r="E54" s="3"/>
      <c r="F54" s="3"/>
    </row>
    <row r="55" spans="1:6" x14ac:dyDescent="0.3">
      <c r="A55" s="36" t="s">
        <v>109</v>
      </c>
    </row>
    <row r="56" spans="1:6" ht="32.1" customHeight="1" x14ac:dyDescent="0.3">
      <c r="A56" s="178" t="s">
        <v>137</v>
      </c>
      <c r="B56" s="178"/>
      <c r="C56" s="178"/>
      <c r="D56" s="178"/>
    </row>
    <row r="58" spans="1:6" ht="20.100000000000001" customHeight="1" x14ac:dyDescent="0.3">
      <c r="A58" s="177" t="s">
        <v>124</v>
      </c>
      <c r="B58" s="177"/>
      <c r="C58" s="177"/>
      <c r="D58" s="177"/>
      <c r="E58" s="43"/>
      <c r="F58" s="43"/>
    </row>
    <row r="59" spans="1:6" x14ac:dyDescent="0.3">
      <c r="A59" s="36" t="s">
        <v>110</v>
      </c>
    </row>
    <row r="60" spans="1:6" x14ac:dyDescent="0.3">
      <c r="A60" s="36" t="s">
        <v>111</v>
      </c>
    </row>
    <row r="62" spans="1:6" ht="9.9" customHeight="1" x14ac:dyDescent="0.3"/>
    <row r="63" spans="1:6" ht="19.8" x14ac:dyDescent="0.3">
      <c r="A63" s="104" t="s">
        <v>126</v>
      </c>
    </row>
    <row r="64" spans="1:6" ht="69" customHeight="1" x14ac:dyDescent="0.3">
      <c r="A64" s="178" t="s">
        <v>132</v>
      </c>
      <c r="B64" s="178"/>
      <c r="C64" s="178"/>
      <c r="D64" s="178"/>
    </row>
    <row r="65" spans="1:4" ht="32.1" customHeight="1" x14ac:dyDescent="0.3">
      <c r="A65" s="178" t="s">
        <v>131</v>
      </c>
      <c r="B65" s="178"/>
      <c r="C65" s="178"/>
      <c r="D65" s="178"/>
    </row>
    <row r="66" spans="1:4" ht="17.399999999999999" x14ac:dyDescent="0.3">
      <c r="A66" s="43" t="s">
        <v>127</v>
      </c>
      <c r="C66" s="110" t="s">
        <v>128</v>
      </c>
      <c r="D66" s="111"/>
    </row>
    <row r="67" spans="1:4" ht="17.399999999999999" x14ac:dyDescent="0.3">
      <c r="A67" s="43" t="s">
        <v>151</v>
      </c>
      <c r="C67" s="110" t="s">
        <v>150</v>
      </c>
      <c r="D67" s="111"/>
    </row>
    <row r="68" spans="1:4" x14ac:dyDescent="0.3">
      <c r="A68" s="43" t="s">
        <v>130</v>
      </c>
      <c r="C68" s="110" t="s">
        <v>129</v>
      </c>
    </row>
    <row r="70" spans="1:4" x14ac:dyDescent="0.3">
      <c r="A70" s="89" t="s">
        <v>143</v>
      </c>
    </row>
    <row r="71" spans="1:4" x14ac:dyDescent="0.3">
      <c r="A71" s="36" t="s">
        <v>179</v>
      </c>
    </row>
    <row r="72" spans="1:4" x14ac:dyDescent="0.3">
      <c r="A72" s="36" t="s">
        <v>144</v>
      </c>
    </row>
    <row r="73" spans="1:4" x14ac:dyDescent="0.3">
      <c r="A73" s="36" t="s">
        <v>145</v>
      </c>
    </row>
    <row r="74" spans="1:4" x14ac:dyDescent="0.3">
      <c r="A74" s="36" t="s">
        <v>146</v>
      </c>
    </row>
  </sheetData>
  <mergeCells count="25">
    <mergeCell ref="A5:D5"/>
    <mergeCell ref="A12:D12"/>
    <mergeCell ref="A16:D16"/>
    <mergeCell ref="A22:D22"/>
    <mergeCell ref="A29:D29"/>
    <mergeCell ref="A9:D9"/>
    <mergeCell ref="A10:D10"/>
    <mergeCell ref="A11:D11"/>
    <mergeCell ref="A14:D14"/>
    <mergeCell ref="A24:D24"/>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s>
  <phoneticPr fontId="9" type="noConversion"/>
  <hyperlinks>
    <hyperlink ref="C67" r:id="rId1" xr:uid="{C6175826-96E3-4894-BC90-F1D6B87BBE31}"/>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9"/>
  <sheetViews>
    <sheetView showGridLines="0" zoomScale="80" zoomScaleNormal="80" workbookViewId="0">
      <selection sqref="A1:F2"/>
    </sheetView>
  </sheetViews>
  <sheetFormatPr baseColWidth="10" defaultColWidth="11.44140625" defaultRowHeight="15.6" x14ac:dyDescent="0.3"/>
  <cols>
    <col min="1" max="1" width="54.109375" style="42" customWidth="1"/>
    <col min="2" max="2" width="25.88671875" style="42" customWidth="1"/>
    <col min="3" max="4" width="22.33203125" style="42" bestFit="1" customWidth="1"/>
    <col min="5" max="5" width="23" style="42" bestFit="1" customWidth="1"/>
    <col min="6" max="6" width="34.6640625" style="42" bestFit="1" customWidth="1"/>
    <col min="7" max="7" width="11.44140625" style="42"/>
    <col min="8" max="8" width="17.109375" style="36" bestFit="1" customWidth="1"/>
    <col min="9" max="9" width="17.33203125" style="36" customWidth="1"/>
    <col min="10" max="16384" width="11.44140625" style="36"/>
  </cols>
  <sheetData>
    <row r="1" spans="1:7" ht="21.9" customHeight="1" x14ac:dyDescent="0.3">
      <c r="A1" s="195" t="s">
        <v>94</v>
      </c>
      <c r="B1" s="195"/>
      <c r="C1" s="195"/>
      <c r="D1" s="195"/>
      <c r="E1" s="195"/>
      <c r="F1" s="195"/>
      <c r="G1" s="36"/>
    </row>
    <row r="2" spans="1:7" ht="21.9" customHeight="1" x14ac:dyDescent="0.3">
      <c r="A2" s="195"/>
      <c r="B2" s="195"/>
      <c r="C2" s="195"/>
      <c r="D2" s="195"/>
      <c r="E2" s="195"/>
      <c r="F2" s="195"/>
      <c r="G2" s="36"/>
    </row>
    <row r="3" spans="1:7" ht="17.399999999999999" x14ac:dyDescent="0.4">
      <c r="A3" s="201" t="s">
        <v>180</v>
      </c>
      <c r="B3" s="201"/>
      <c r="C3" s="201"/>
      <c r="D3" s="201"/>
      <c r="E3" s="201"/>
      <c r="F3" s="201"/>
      <c r="G3" s="36"/>
    </row>
    <row r="4" spans="1:7" ht="15" customHeight="1" x14ac:dyDescent="0.3">
      <c r="A4" s="138"/>
      <c r="B4" s="138"/>
      <c r="C4" s="138"/>
      <c r="D4" s="138"/>
      <c r="E4" s="138"/>
      <c r="F4" s="138"/>
      <c r="G4" s="36"/>
    </row>
    <row r="5" spans="1:7" ht="18" customHeight="1" x14ac:dyDescent="0.3">
      <c r="A5" s="73"/>
      <c r="B5" s="75" t="s">
        <v>22</v>
      </c>
      <c r="C5" s="202" t="s">
        <v>181</v>
      </c>
      <c r="D5" s="203"/>
      <c r="E5" s="203"/>
      <c r="F5" s="36"/>
      <c r="G5" s="36"/>
    </row>
    <row r="6" spans="1:7" ht="18" customHeight="1" x14ac:dyDescent="0.3">
      <c r="A6" s="74"/>
      <c r="B6" s="76" t="s">
        <v>33</v>
      </c>
      <c r="C6" s="204" t="s">
        <v>182</v>
      </c>
      <c r="D6" s="205"/>
      <c r="E6" s="205"/>
      <c r="F6" s="3"/>
      <c r="G6" s="36"/>
    </row>
    <row r="7" spans="1:7" ht="18" customHeight="1" x14ac:dyDescent="0.3">
      <c r="A7" s="74"/>
      <c r="B7" s="77" t="s">
        <v>34</v>
      </c>
      <c r="C7" s="204" t="s">
        <v>183</v>
      </c>
      <c r="D7" s="205"/>
      <c r="E7" s="205"/>
      <c r="F7" s="3"/>
      <c r="G7" s="36"/>
    </row>
    <row r="8" spans="1:7" s="6" customFormat="1" ht="18" customHeight="1" x14ac:dyDescent="0.35"/>
    <row r="9" spans="1:7" ht="15" customHeight="1" x14ac:dyDescent="0.3">
      <c r="A9" s="4"/>
      <c r="B9" s="135"/>
      <c r="C9" s="135"/>
      <c r="D9" s="135"/>
      <c r="E9" s="135"/>
      <c r="F9" s="135"/>
      <c r="G9" s="36"/>
    </row>
    <row r="10" spans="1:7" ht="21.9" customHeight="1" x14ac:dyDescent="0.3">
      <c r="A10" s="206" t="s">
        <v>35</v>
      </c>
      <c r="B10" s="206"/>
      <c r="C10" s="206"/>
      <c r="D10" s="206"/>
      <c r="E10" s="206"/>
      <c r="F10" s="206"/>
      <c r="G10" s="36"/>
    </row>
    <row r="11" spans="1:7" ht="15" customHeight="1" x14ac:dyDescent="0.3">
      <c r="A11" s="9"/>
      <c r="B11" s="9"/>
      <c r="C11" s="9"/>
      <c r="D11" s="9"/>
      <c r="E11" s="9"/>
      <c r="F11" s="9"/>
      <c r="G11" s="36"/>
    </row>
    <row r="12" spans="1:7" x14ac:dyDescent="0.3">
      <c r="A12" s="199" t="s">
        <v>36</v>
      </c>
      <c r="B12" s="199"/>
      <c r="C12" s="199"/>
      <c r="D12" s="199"/>
      <c r="E12" s="199"/>
      <c r="F12" s="199"/>
      <c r="G12" s="36"/>
    </row>
    <row r="13" spans="1:7" ht="15" customHeight="1" x14ac:dyDescent="0.3">
      <c r="A13" s="199" t="s">
        <v>19</v>
      </c>
      <c r="B13" s="199"/>
      <c r="C13" s="199"/>
      <c r="D13" s="199"/>
      <c r="E13" s="199"/>
      <c r="F13" s="199"/>
      <c r="G13" s="36"/>
    </row>
    <row r="14" spans="1:7" ht="15" customHeight="1" x14ac:dyDescent="0.3">
      <c r="A14" s="135"/>
      <c r="B14" s="135"/>
      <c r="C14" s="135"/>
      <c r="D14" s="135"/>
      <c r="E14" s="135"/>
      <c r="F14" s="135"/>
      <c r="G14" s="36"/>
    </row>
    <row r="15" spans="1:7" ht="16.95" customHeight="1" x14ac:dyDescent="0.3">
      <c r="A15" s="134" t="s">
        <v>17</v>
      </c>
      <c r="B15" s="11" t="s">
        <v>18</v>
      </c>
      <c r="C15" s="12" t="s">
        <v>0</v>
      </c>
      <c r="D15" s="11" t="s">
        <v>2</v>
      </c>
      <c r="E15" s="11" t="s">
        <v>1</v>
      </c>
      <c r="F15" s="134" t="s">
        <v>4</v>
      </c>
      <c r="G15" s="36"/>
    </row>
    <row r="16" spans="1:7" ht="16.95" customHeight="1" x14ac:dyDescent="0.3">
      <c r="A16" s="185" t="s">
        <v>16</v>
      </c>
      <c r="B16" s="142" t="s">
        <v>177</v>
      </c>
      <c r="C16" s="123">
        <f>+C19+C21+C23+C25+C27</f>
        <v>102</v>
      </c>
      <c r="D16" s="123">
        <f t="shared" ref="D16:F16" si="0">+D19+D21+D23+D25+D27</f>
        <v>108</v>
      </c>
      <c r="E16" s="123">
        <f t="shared" si="0"/>
        <v>941</v>
      </c>
      <c r="F16" s="123">
        <f t="shared" si="0"/>
        <v>1151</v>
      </c>
      <c r="G16" s="36"/>
    </row>
    <row r="17" spans="1:7" ht="16.95" customHeight="1" x14ac:dyDescent="0.3">
      <c r="A17" s="185"/>
      <c r="B17" s="142" t="s">
        <v>178</v>
      </c>
      <c r="C17" s="123">
        <f>+C20+C22+C24+C26+C28</f>
        <v>1788</v>
      </c>
      <c r="D17" s="123">
        <f t="shared" ref="D17:F17" si="1">+D20+D22+D24+D26+D28</f>
        <v>1618</v>
      </c>
      <c r="E17" s="123">
        <f t="shared" si="1"/>
        <v>2185</v>
      </c>
      <c r="F17" s="123">
        <f t="shared" si="1"/>
        <v>5591</v>
      </c>
      <c r="G17" s="36"/>
    </row>
    <row r="18" spans="1:7" s="89" customFormat="1" ht="16.95" customHeight="1" x14ac:dyDescent="0.3">
      <c r="A18" s="137"/>
      <c r="B18" s="120"/>
      <c r="C18" s="121"/>
      <c r="D18" s="121"/>
      <c r="E18" s="121"/>
      <c r="F18" s="121"/>
    </row>
    <row r="19" spans="1:7" s="89" customFormat="1" ht="16.95" customHeight="1" x14ac:dyDescent="0.3">
      <c r="A19" s="186" t="s">
        <v>172</v>
      </c>
      <c r="B19" s="143" t="s">
        <v>177</v>
      </c>
      <c r="C19" s="144">
        <v>4</v>
      </c>
      <c r="D19" s="144">
        <v>19</v>
      </c>
      <c r="E19" s="144">
        <v>341</v>
      </c>
      <c r="F19" s="144">
        <f>+SUM(C19:E19)</f>
        <v>364</v>
      </c>
    </row>
    <row r="20" spans="1:7" s="89" customFormat="1" ht="16.95" customHeight="1" x14ac:dyDescent="0.3">
      <c r="A20" s="186"/>
      <c r="B20" s="143" t="s">
        <v>178</v>
      </c>
      <c r="C20" s="144">
        <v>99</v>
      </c>
      <c r="D20" s="144">
        <v>70</v>
      </c>
      <c r="E20" s="144">
        <v>384</v>
      </c>
      <c r="F20" s="144">
        <f t="shared" ref="F20:F28" si="2">+SUM(C20:E20)</f>
        <v>553</v>
      </c>
    </row>
    <row r="21" spans="1:7" s="89" customFormat="1" ht="16.95" customHeight="1" x14ac:dyDescent="0.3">
      <c r="A21" s="187" t="s">
        <v>173</v>
      </c>
      <c r="B21" s="141" t="s">
        <v>177</v>
      </c>
      <c r="C21" s="121">
        <v>0</v>
      </c>
      <c r="D21" s="121">
        <v>0</v>
      </c>
      <c r="E21" s="121">
        <v>0</v>
      </c>
      <c r="F21" s="121">
        <f t="shared" si="2"/>
        <v>0</v>
      </c>
    </row>
    <row r="22" spans="1:7" s="89" customFormat="1" ht="16.95" customHeight="1" x14ac:dyDescent="0.3">
      <c r="A22" s="187"/>
      <c r="B22" s="141" t="s">
        <v>178</v>
      </c>
      <c r="C22" s="121">
        <v>0</v>
      </c>
      <c r="D22" s="121">
        <v>0</v>
      </c>
      <c r="E22" s="121">
        <v>0</v>
      </c>
      <c r="F22" s="121">
        <f t="shared" si="2"/>
        <v>0</v>
      </c>
    </row>
    <row r="23" spans="1:7" s="89" customFormat="1" ht="16.95" customHeight="1" x14ac:dyDescent="0.3">
      <c r="A23" s="186" t="s">
        <v>174</v>
      </c>
      <c r="B23" s="143" t="s">
        <v>177</v>
      </c>
      <c r="C23" s="144">
        <v>0</v>
      </c>
      <c r="D23" s="144">
        <v>0</v>
      </c>
      <c r="E23" s="144">
        <v>0</v>
      </c>
      <c r="F23" s="144">
        <f t="shared" si="2"/>
        <v>0</v>
      </c>
    </row>
    <row r="24" spans="1:7" s="89" customFormat="1" ht="16.95" customHeight="1" x14ac:dyDescent="0.3">
      <c r="A24" s="186"/>
      <c r="B24" s="143" t="s">
        <v>178</v>
      </c>
      <c r="C24" s="144">
        <v>276</v>
      </c>
      <c r="D24" s="144">
        <v>225</v>
      </c>
      <c r="E24" s="144">
        <v>0</v>
      </c>
      <c r="F24" s="144">
        <f t="shared" si="2"/>
        <v>501</v>
      </c>
    </row>
    <row r="25" spans="1:7" s="89" customFormat="1" ht="16.95" customHeight="1" x14ac:dyDescent="0.3">
      <c r="A25" s="187" t="s">
        <v>175</v>
      </c>
      <c r="B25" s="141" t="s">
        <v>177</v>
      </c>
      <c r="C25" s="121">
        <v>98</v>
      </c>
      <c r="D25" s="121">
        <v>89</v>
      </c>
      <c r="E25" s="121">
        <v>457</v>
      </c>
      <c r="F25" s="121">
        <f t="shared" si="2"/>
        <v>644</v>
      </c>
    </row>
    <row r="26" spans="1:7" s="89" customFormat="1" ht="16.95" customHeight="1" x14ac:dyDescent="0.3">
      <c r="A26" s="187"/>
      <c r="B26" s="141" t="s">
        <v>178</v>
      </c>
      <c r="C26" s="121">
        <v>1395</v>
      </c>
      <c r="D26" s="121">
        <v>1313</v>
      </c>
      <c r="E26" s="121">
        <v>1647</v>
      </c>
      <c r="F26" s="121">
        <f t="shared" si="2"/>
        <v>4355</v>
      </c>
    </row>
    <row r="27" spans="1:7" s="89" customFormat="1" ht="16.95" customHeight="1" x14ac:dyDescent="0.3">
      <c r="A27" s="186" t="s">
        <v>176</v>
      </c>
      <c r="B27" s="143" t="s">
        <v>177</v>
      </c>
      <c r="C27" s="144">
        <v>0</v>
      </c>
      <c r="D27" s="144">
        <v>0</v>
      </c>
      <c r="E27" s="144">
        <v>143</v>
      </c>
      <c r="F27" s="144">
        <f t="shared" si="2"/>
        <v>143</v>
      </c>
    </row>
    <row r="28" spans="1:7" s="89" customFormat="1" ht="16.95" customHeight="1" x14ac:dyDescent="0.3">
      <c r="A28" s="186"/>
      <c r="B28" s="143" t="s">
        <v>178</v>
      </c>
      <c r="C28" s="144">
        <v>18</v>
      </c>
      <c r="D28" s="144">
        <v>10</v>
      </c>
      <c r="E28" s="144">
        <v>154</v>
      </c>
      <c r="F28" s="144">
        <f t="shared" si="2"/>
        <v>182</v>
      </c>
    </row>
    <row r="29" spans="1:7" x14ac:dyDescent="0.3">
      <c r="A29" s="200" t="s">
        <v>185</v>
      </c>
      <c r="B29" s="200"/>
      <c r="C29" s="200"/>
      <c r="D29" s="200"/>
      <c r="E29" s="200"/>
      <c r="F29" s="200"/>
      <c r="G29" s="36"/>
    </row>
    <row r="30" spans="1:7" ht="67.2" customHeight="1" x14ac:dyDescent="0.3">
      <c r="A30" s="196" t="s">
        <v>162</v>
      </c>
      <c r="B30" s="197"/>
      <c r="C30" s="197"/>
      <c r="D30" s="197"/>
      <c r="E30" s="197"/>
      <c r="F30" s="198"/>
      <c r="G30" s="36"/>
    </row>
    <row r="31" spans="1:7" x14ac:dyDescent="0.3">
      <c r="A31" s="37"/>
      <c r="B31" s="37"/>
      <c r="C31" s="37"/>
      <c r="D31" s="38"/>
      <c r="E31" s="38"/>
      <c r="F31" s="39"/>
      <c r="G31" s="36"/>
    </row>
    <row r="32" spans="1:7" x14ac:dyDescent="0.3">
      <c r="A32" s="199" t="s">
        <v>37</v>
      </c>
      <c r="B32" s="199"/>
      <c r="C32" s="199"/>
      <c r="D32" s="199"/>
      <c r="E32" s="199"/>
      <c r="F32" s="199"/>
      <c r="G32" s="36"/>
    </row>
    <row r="33" spans="1:7" ht="15" customHeight="1" x14ac:dyDescent="0.3">
      <c r="A33" s="199" t="s">
        <v>20</v>
      </c>
      <c r="B33" s="199"/>
      <c r="C33" s="199"/>
      <c r="D33" s="199"/>
      <c r="E33" s="199"/>
      <c r="F33" s="199"/>
      <c r="G33" s="36"/>
    </row>
    <row r="34" spans="1:7" x14ac:dyDescent="0.3">
      <c r="A34" s="37"/>
      <c r="B34" s="37"/>
      <c r="C34" s="38"/>
      <c r="D34" s="38"/>
      <c r="E34" s="38"/>
      <c r="F34" s="40"/>
      <c r="G34" s="36"/>
    </row>
    <row r="35" spans="1:7" ht="16.95" customHeight="1" x14ac:dyDescent="0.3">
      <c r="A35" s="207" t="s">
        <v>17</v>
      </c>
      <c r="B35" s="208"/>
      <c r="C35" s="12" t="s">
        <v>0</v>
      </c>
      <c r="D35" s="11" t="s">
        <v>2</v>
      </c>
      <c r="E35" s="11" t="s">
        <v>1</v>
      </c>
      <c r="F35" s="134" t="s">
        <v>4</v>
      </c>
      <c r="G35" s="36"/>
    </row>
    <row r="36" spans="1:7" ht="16.95" customHeight="1" x14ac:dyDescent="0.3">
      <c r="A36" s="185" t="s">
        <v>16</v>
      </c>
      <c r="B36" s="185"/>
      <c r="C36" s="35">
        <f t="shared" ref="C36:E36" si="3">+SUM(C38:C42)</f>
        <v>389196800</v>
      </c>
      <c r="D36" s="35">
        <f t="shared" si="3"/>
        <v>358008800</v>
      </c>
      <c r="E36" s="35">
        <f t="shared" si="3"/>
        <v>511181900</v>
      </c>
      <c r="F36" s="35">
        <f>+SUM(F38:F42)</f>
        <v>1258387500</v>
      </c>
      <c r="G36" s="36"/>
    </row>
    <row r="37" spans="1:7" ht="16.95" customHeight="1" x14ac:dyDescent="0.3">
      <c r="A37" s="194"/>
      <c r="B37" s="194"/>
      <c r="C37" s="124"/>
      <c r="D37" s="124"/>
      <c r="E37" s="124"/>
      <c r="F37" s="124"/>
      <c r="G37" s="36"/>
    </row>
    <row r="38" spans="1:7" ht="16.95" customHeight="1" x14ac:dyDescent="0.3">
      <c r="A38" s="187" t="s">
        <v>172</v>
      </c>
      <c r="B38" s="187"/>
      <c r="C38" s="124">
        <v>22770000</v>
      </c>
      <c r="D38" s="124">
        <v>16100000</v>
      </c>
      <c r="E38" s="124">
        <v>88320000</v>
      </c>
      <c r="F38" s="124">
        <f>+SUM(C38:E38)</f>
        <v>127190000</v>
      </c>
      <c r="G38" s="36"/>
    </row>
    <row r="39" spans="1:7" ht="16.95" customHeight="1" x14ac:dyDescent="0.3">
      <c r="A39" s="187" t="s">
        <v>173</v>
      </c>
      <c r="B39" s="187"/>
      <c r="C39" s="124">
        <v>0</v>
      </c>
      <c r="D39" s="124">
        <v>0</v>
      </c>
      <c r="E39" s="124">
        <v>0</v>
      </c>
      <c r="F39" s="124">
        <f t="shared" ref="F39:F42" si="4">+SUM(C39:E39)</f>
        <v>0</v>
      </c>
      <c r="G39" s="36"/>
    </row>
    <row r="40" spans="1:7" ht="16.95" customHeight="1" x14ac:dyDescent="0.3">
      <c r="A40" s="187" t="s">
        <v>174</v>
      </c>
      <c r="B40" s="187"/>
      <c r="C40" s="124">
        <v>63480000</v>
      </c>
      <c r="D40" s="124">
        <v>51750000</v>
      </c>
      <c r="E40" s="124">
        <v>0</v>
      </c>
      <c r="F40" s="124">
        <f t="shared" si="4"/>
        <v>115230000</v>
      </c>
      <c r="G40" s="36"/>
    </row>
    <row r="41" spans="1:7" ht="16.95" customHeight="1" x14ac:dyDescent="0.3">
      <c r="A41" s="187" t="s">
        <v>175</v>
      </c>
      <c r="B41" s="187"/>
      <c r="C41" s="124">
        <v>298806800</v>
      </c>
      <c r="D41" s="124">
        <v>287858800</v>
      </c>
      <c r="E41" s="124">
        <v>387441900</v>
      </c>
      <c r="F41" s="124">
        <f t="shared" si="4"/>
        <v>974107500</v>
      </c>
      <c r="G41" s="36"/>
    </row>
    <row r="42" spans="1:7" ht="16.95" customHeight="1" x14ac:dyDescent="0.3">
      <c r="A42" s="187" t="s">
        <v>176</v>
      </c>
      <c r="B42" s="187"/>
      <c r="C42" s="124">
        <v>4140000</v>
      </c>
      <c r="D42" s="124">
        <v>2300000</v>
      </c>
      <c r="E42" s="124">
        <v>35420000</v>
      </c>
      <c r="F42" s="125">
        <f t="shared" si="4"/>
        <v>41860000</v>
      </c>
      <c r="G42" s="36"/>
    </row>
    <row r="43" spans="1:7" ht="15" customHeight="1" x14ac:dyDescent="0.3">
      <c r="A43" s="200" t="s">
        <v>186</v>
      </c>
      <c r="B43" s="200"/>
      <c r="C43" s="200"/>
      <c r="D43" s="200"/>
      <c r="E43" s="200"/>
      <c r="F43" s="41"/>
      <c r="G43" s="36"/>
    </row>
    <row r="44" spans="1:7" ht="67.2" customHeight="1" x14ac:dyDescent="0.3">
      <c r="A44" s="196" t="s">
        <v>197</v>
      </c>
      <c r="B44" s="197"/>
      <c r="C44" s="197"/>
      <c r="D44" s="197"/>
      <c r="E44" s="197"/>
      <c r="F44" s="198"/>
      <c r="G44" s="36"/>
    </row>
    <row r="45" spans="1:7" x14ac:dyDescent="0.3">
      <c r="A45" s="36"/>
      <c r="B45" s="36"/>
      <c r="C45" s="36"/>
      <c r="D45" s="36"/>
      <c r="E45" s="36"/>
      <c r="G45" s="36"/>
    </row>
    <row r="46" spans="1:7" x14ac:dyDescent="0.3">
      <c r="A46" s="224" t="s">
        <v>39</v>
      </c>
      <c r="B46" s="224"/>
      <c r="C46" s="224"/>
      <c r="D46" s="224"/>
      <c r="E46" s="224"/>
      <c r="F46" s="224"/>
      <c r="G46" s="36"/>
    </row>
    <row r="47" spans="1:7" ht="31.5" customHeight="1" x14ac:dyDescent="0.3">
      <c r="A47" s="189" t="s">
        <v>40</v>
      </c>
      <c r="B47" s="189"/>
      <c r="C47" s="189"/>
      <c r="D47" s="189"/>
      <c r="E47" s="189"/>
      <c r="F47" s="189"/>
      <c r="G47" s="36"/>
    </row>
    <row r="48" spans="1:7" x14ac:dyDescent="0.3">
      <c r="A48" s="36"/>
      <c r="B48" s="36"/>
      <c r="C48" s="36"/>
      <c r="D48" s="36"/>
      <c r="E48" s="36"/>
      <c r="F48" s="36"/>
      <c r="G48" s="36"/>
    </row>
    <row r="49" spans="1:7" ht="35.4" customHeight="1" x14ac:dyDescent="0.3">
      <c r="A49" s="190" t="s">
        <v>23</v>
      </c>
      <c r="B49" s="190"/>
      <c r="C49" s="8" t="s">
        <v>41</v>
      </c>
      <c r="D49" s="136" t="s">
        <v>42</v>
      </c>
      <c r="E49" s="20" t="s">
        <v>44</v>
      </c>
      <c r="F49" s="149" t="s">
        <v>24</v>
      </c>
      <c r="G49" s="36"/>
    </row>
    <row r="50" spans="1:7" ht="27.9" customHeight="1" x14ac:dyDescent="0.3">
      <c r="A50" s="191" t="s">
        <v>28</v>
      </c>
      <c r="B50" s="192"/>
      <c r="C50" s="18" t="s">
        <v>184</v>
      </c>
      <c r="D50" s="18"/>
      <c r="E50" s="19"/>
      <c r="F50" s="150" t="s">
        <v>187</v>
      </c>
      <c r="G50" s="36"/>
    </row>
    <row r="51" spans="1:7" ht="27.9" customHeight="1" x14ac:dyDescent="0.3">
      <c r="A51" s="191" t="s">
        <v>29</v>
      </c>
      <c r="B51" s="191"/>
      <c r="C51" s="18"/>
      <c r="D51" s="18" t="s">
        <v>184</v>
      </c>
      <c r="E51" s="18"/>
      <c r="F51" s="151"/>
      <c r="G51" s="36"/>
    </row>
    <row r="52" spans="1:7" x14ac:dyDescent="0.3">
      <c r="A52" s="193" t="s">
        <v>27</v>
      </c>
      <c r="B52" s="193"/>
      <c r="C52" s="18" t="s">
        <v>184</v>
      </c>
      <c r="D52" s="18"/>
      <c r="E52" s="18"/>
      <c r="F52" s="151" t="s">
        <v>188</v>
      </c>
      <c r="G52" s="36"/>
    </row>
    <row r="53" spans="1:7" ht="27.9" customHeight="1" x14ac:dyDescent="0.3">
      <c r="A53" s="188" t="s">
        <v>30</v>
      </c>
      <c r="B53" s="188"/>
      <c r="C53" s="18"/>
      <c r="D53" s="18" t="s">
        <v>184</v>
      </c>
      <c r="E53" s="18"/>
      <c r="F53" s="152"/>
      <c r="G53" s="36"/>
    </row>
    <row r="54" spans="1:7" ht="16.95" customHeight="1" x14ac:dyDescent="0.3">
      <c r="A54" s="200" t="s">
        <v>185</v>
      </c>
      <c r="B54" s="200"/>
      <c r="C54" s="200"/>
      <c r="D54" s="200"/>
      <c r="E54" s="200"/>
      <c r="F54" s="200"/>
      <c r="G54" s="36"/>
    </row>
    <row r="55" spans="1:7" ht="54.9" customHeight="1" x14ac:dyDescent="0.3">
      <c r="A55" s="221" t="s">
        <v>88</v>
      </c>
      <c r="B55" s="221"/>
      <c r="C55" s="221"/>
      <c r="D55" s="221"/>
      <c r="E55" s="221"/>
      <c r="F55" s="221"/>
      <c r="G55" s="36"/>
    </row>
    <row r="56" spans="1:7" ht="15" customHeight="1" x14ac:dyDescent="0.3">
      <c r="A56" s="140"/>
      <c r="B56" s="140"/>
      <c r="C56" s="140"/>
      <c r="D56" s="140"/>
      <c r="E56" s="140"/>
      <c r="F56" s="140"/>
      <c r="G56" s="36"/>
    </row>
    <row r="57" spans="1:7" ht="15" customHeight="1" x14ac:dyDescent="0.3">
      <c r="A57" s="140"/>
      <c r="B57" s="140"/>
      <c r="C57" s="140"/>
      <c r="D57" s="140"/>
      <c r="E57" s="140"/>
      <c r="F57" s="140"/>
      <c r="G57" s="36"/>
    </row>
    <row r="58" spans="1:7" ht="15" customHeight="1" x14ac:dyDescent="0.3">
      <c r="A58" s="140"/>
      <c r="B58" s="140"/>
      <c r="C58" s="140"/>
      <c r="D58" s="140"/>
      <c r="E58" s="140"/>
      <c r="F58" s="140"/>
      <c r="G58" s="36"/>
    </row>
    <row r="59" spans="1:7" ht="15" customHeight="1" x14ac:dyDescent="0.3">
      <c r="A59" s="140"/>
      <c r="B59" s="140"/>
      <c r="C59" s="140"/>
      <c r="D59" s="140"/>
      <c r="E59" s="140"/>
      <c r="F59" s="140"/>
      <c r="G59" s="36"/>
    </row>
    <row r="60" spans="1:7" ht="15" customHeight="1" x14ac:dyDescent="0.3">
      <c r="A60" s="140"/>
      <c r="B60" s="140"/>
      <c r="C60" s="140"/>
      <c r="D60" s="140"/>
      <c r="E60" s="140"/>
      <c r="F60" s="140"/>
      <c r="G60" s="36"/>
    </row>
    <row r="61" spans="1:7" x14ac:dyDescent="0.3">
      <c r="A61" s="224" t="s">
        <v>45</v>
      </c>
      <c r="B61" s="224"/>
      <c r="C61" s="224"/>
      <c r="D61" s="224"/>
      <c r="E61" s="224"/>
      <c r="F61" s="224"/>
      <c r="G61" s="36"/>
    </row>
    <row r="62" spans="1:7" x14ac:dyDescent="0.3">
      <c r="A62" s="224" t="s">
        <v>25</v>
      </c>
      <c r="B62" s="224"/>
      <c r="C62" s="224"/>
      <c r="D62" s="224"/>
      <c r="E62" s="224"/>
      <c r="F62" s="224"/>
      <c r="G62" s="36"/>
    </row>
    <row r="63" spans="1:7" x14ac:dyDescent="0.3">
      <c r="A63" s="36"/>
      <c r="B63" s="36"/>
      <c r="C63" s="36"/>
      <c r="D63" s="36"/>
      <c r="E63" s="36"/>
      <c r="F63" s="36"/>
      <c r="G63" s="36"/>
    </row>
    <row r="64" spans="1:7" ht="32.4" customHeight="1" x14ac:dyDescent="0.3">
      <c r="A64" s="207" t="s">
        <v>23</v>
      </c>
      <c r="B64" s="207"/>
      <c r="C64" s="11" t="s">
        <v>41</v>
      </c>
      <c r="D64" s="134" t="s">
        <v>42</v>
      </c>
      <c r="E64" s="21" t="s">
        <v>87</v>
      </c>
      <c r="F64" s="153" t="s">
        <v>24</v>
      </c>
      <c r="G64" s="36"/>
    </row>
    <row r="65" spans="1:7" s="92" customFormat="1" ht="22.95" customHeight="1" x14ac:dyDescent="0.3">
      <c r="A65" s="218" t="s">
        <v>31</v>
      </c>
      <c r="B65" s="218"/>
      <c r="C65" s="19"/>
      <c r="D65" s="19"/>
      <c r="E65" s="30" t="s">
        <v>184</v>
      </c>
      <c r="F65" s="154"/>
    </row>
    <row r="66" spans="1:7" s="92" customFormat="1" ht="31.95" customHeight="1" x14ac:dyDescent="0.3">
      <c r="A66" s="219" t="s">
        <v>32</v>
      </c>
      <c r="B66" s="219"/>
      <c r="C66" s="31"/>
      <c r="D66" s="31"/>
      <c r="E66" s="32" t="s">
        <v>184</v>
      </c>
      <c r="F66" s="155"/>
    </row>
    <row r="67" spans="1:7" x14ac:dyDescent="0.3">
      <c r="A67" s="220" t="s">
        <v>185</v>
      </c>
      <c r="B67" s="220"/>
      <c r="C67" s="220"/>
      <c r="D67" s="220"/>
      <c r="E67" s="220"/>
      <c r="F67" s="220"/>
      <c r="G67" s="36"/>
    </row>
    <row r="68" spans="1:7" ht="67.2" customHeight="1" x14ac:dyDescent="0.3">
      <c r="A68" s="221" t="s">
        <v>189</v>
      </c>
      <c r="B68" s="221"/>
      <c r="C68" s="221"/>
      <c r="D68" s="221"/>
      <c r="E68" s="221"/>
      <c r="F68" s="221"/>
      <c r="G68" s="36"/>
    </row>
    <row r="69" spans="1:7" x14ac:dyDescent="0.3">
      <c r="A69" s="36"/>
      <c r="B69" s="36"/>
      <c r="C69" s="36"/>
      <c r="D69" s="36"/>
      <c r="E69" s="46"/>
      <c r="F69" s="36"/>
      <c r="G69" s="36"/>
    </row>
    <row r="70" spans="1:7" ht="31.2" customHeight="1" x14ac:dyDescent="0.3">
      <c r="A70" s="2" t="s">
        <v>46</v>
      </c>
      <c r="B70" s="222" t="s">
        <v>190</v>
      </c>
      <c r="C70" s="202"/>
      <c r="D70" s="209"/>
      <c r="E70" s="210"/>
      <c r="F70" s="211"/>
      <c r="G70" s="36"/>
    </row>
    <row r="71" spans="1:7" ht="36.75" customHeight="1" x14ac:dyDescent="0.3">
      <c r="A71" s="2" t="s">
        <v>47</v>
      </c>
      <c r="B71" s="223" t="s">
        <v>191</v>
      </c>
      <c r="C71" s="204"/>
      <c r="D71" s="212"/>
      <c r="E71" s="213"/>
      <c r="F71" s="214"/>
      <c r="G71" s="36"/>
    </row>
    <row r="72" spans="1:7" ht="34.5" customHeight="1" x14ac:dyDescent="0.3">
      <c r="A72" s="2" t="s">
        <v>48</v>
      </c>
      <c r="B72" s="223" t="s">
        <v>192</v>
      </c>
      <c r="C72" s="204"/>
      <c r="D72" s="215"/>
      <c r="E72" s="216"/>
      <c r="F72" s="217"/>
      <c r="G72" s="36"/>
    </row>
    <row r="73" spans="1:7" x14ac:dyDescent="0.35">
      <c r="A73" s="6"/>
      <c r="B73" s="70"/>
      <c r="C73" s="70"/>
      <c r="D73" s="130"/>
      <c r="E73" s="130"/>
      <c r="F73" s="130"/>
      <c r="G73" s="36"/>
    </row>
    <row r="74" spans="1:7" ht="21.9" customHeight="1" x14ac:dyDescent="0.3">
      <c r="A74" s="206" t="s">
        <v>50</v>
      </c>
      <c r="B74" s="206"/>
      <c r="C74" s="206"/>
      <c r="D74" s="206"/>
      <c r="E74" s="206"/>
      <c r="F74" s="206"/>
      <c r="G74" s="36"/>
    </row>
    <row r="75" spans="1:7" ht="9.9" customHeight="1" x14ac:dyDescent="0.3">
      <c r="A75" s="36"/>
      <c r="B75" s="36"/>
      <c r="C75" s="36"/>
      <c r="D75" s="36"/>
      <c r="E75" s="36"/>
      <c r="F75" s="36"/>
      <c r="G75" s="36"/>
    </row>
    <row r="76" spans="1:7" x14ac:dyDescent="0.3">
      <c r="A76" s="224" t="s">
        <v>51</v>
      </c>
      <c r="B76" s="224"/>
      <c r="C76" s="224"/>
      <c r="D76" s="224"/>
      <c r="E76" s="224"/>
      <c r="F76" s="224"/>
      <c r="G76" s="36"/>
    </row>
    <row r="77" spans="1:7" x14ac:dyDescent="0.3">
      <c r="A77" s="224" t="s">
        <v>63</v>
      </c>
      <c r="B77" s="224"/>
      <c r="C77" s="224"/>
      <c r="D77" s="224"/>
      <c r="E77" s="224"/>
      <c r="F77" s="224"/>
      <c r="G77" s="36"/>
    </row>
    <row r="78" spans="1:7" x14ac:dyDescent="0.3">
      <c r="A78" s="224" t="s">
        <v>52</v>
      </c>
      <c r="B78" s="224"/>
      <c r="C78" s="224"/>
      <c r="D78" s="224"/>
      <c r="E78" s="224"/>
      <c r="F78" s="224"/>
      <c r="G78" s="36"/>
    </row>
    <row r="79" spans="1:7" ht="9.9" customHeight="1" x14ac:dyDescent="0.3">
      <c r="A79" s="36"/>
      <c r="B79" s="36"/>
      <c r="C79" s="36"/>
      <c r="D79" s="36"/>
      <c r="E79" s="36"/>
      <c r="F79" s="36"/>
      <c r="G79" s="36"/>
    </row>
    <row r="80" spans="1:7" ht="44.25" customHeight="1" x14ac:dyDescent="0.3">
      <c r="A80" s="72" t="s">
        <v>64</v>
      </c>
      <c r="B80" s="72" t="s">
        <v>68</v>
      </c>
      <c r="C80" s="72" t="s">
        <v>72</v>
      </c>
      <c r="D80" s="72" t="s">
        <v>69</v>
      </c>
      <c r="E80" s="72" t="s">
        <v>70</v>
      </c>
      <c r="F80" s="72" t="s">
        <v>71</v>
      </c>
      <c r="G80" s="36"/>
    </row>
    <row r="81" spans="1:7" ht="15" customHeight="1" x14ac:dyDescent="0.3">
      <c r="A81" s="132" t="s">
        <v>16</v>
      </c>
      <c r="B81" s="35">
        <f>+SUM(B83:B87)</f>
        <v>14247782264</v>
      </c>
      <c r="C81" s="47">
        <f>+SUM(C83:C87)</f>
        <v>100</v>
      </c>
      <c r="D81" s="13"/>
      <c r="E81" s="13"/>
      <c r="F81" s="13"/>
      <c r="G81" s="36"/>
    </row>
    <row r="82" spans="1:7" ht="9.9" customHeight="1" x14ac:dyDescent="0.3">
      <c r="A82" s="24"/>
      <c r="B82" s="33"/>
      <c r="C82" s="34"/>
      <c r="D82" s="23"/>
      <c r="E82" s="23"/>
      <c r="F82" s="23"/>
      <c r="G82" s="36"/>
    </row>
    <row r="83" spans="1:7" s="93" customFormat="1" ht="15" customHeight="1" x14ac:dyDescent="0.3">
      <c r="A83" s="24" t="s">
        <v>65</v>
      </c>
      <c r="B83" s="25">
        <v>14247782264</v>
      </c>
      <c r="C83" s="34">
        <f>+B83/$B$81*100</f>
        <v>100</v>
      </c>
      <c r="D83" s="23"/>
      <c r="E83" s="23"/>
      <c r="F83" s="23"/>
    </row>
    <row r="84" spans="1:7" s="93" customFormat="1" ht="15" customHeight="1" x14ac:dyDescent="0.3">
      <c r="A84" s="24" t="s">
        <v>66</v>
      </c>
      <c r="B84" s="25">
        <v>0</v>
      </c>
      <c r="C84" s="34">
        <f t="shared" ref="C84:C85" si="5">+B84/$B$81*100</f>
        <v>0</v>
      </c>
      <c r="D84" s="24"/>
      <c r="E84" s="24"/>
      <c r="F84" s="24"/>
    </row>
    <row r="85" spans="1:7" s="93" customFormat="1" ht="15" customHeight="1" x14ac:dyDescent="0.3">
      <c r="A85" s="24" t="s">
        <v>67</v>
      </c>
      <c r="B85" s="25">
        <v>0</v>
      </c>
      <c r="C85" s="34">
        <f t="shared" si="5"/>
        <v>0</v>
      </c>
      <c r="D85" s="24"/>
      <c r="E85" s="24"/>
      <c r="F85" s="24"/>
    </row>
    <row r="86" spans="1:7" s="93" customFormat="1" ht="15" customHeight="1" x14ac:dyDescent="0.3">
      <c r="A86" s="24" t="s">
        <v>169</v>
      </c>
      <c r="B86" s="25">
        <v>0</v>
      </c>
      <c r="C86" s="34">
        <f t="shared" ref="C86:C87" si="6">+B86/$B$81*100</f>
        <v>0</v>
      </c>
      <c r="D86" s="24"/>
      <c r="E86" s="24"/>
      <c r="F86" s="24"/>
    </row>
    <row r="87" spans="1:7" ht="15" customHeight="1" x14ac:dyDescent="0.3">
      <c r="A87" s="26" t="s">
        <v>170</v>
      </c>
      <c r="B87" s="25">
        <v>0</v>
      </c>
      <c r="C87" s="34">
        <f t="shared" si="6"/>
        <v>0</v>
      </c>
      <c r="D87" s="48"/>
      <c r="E87" s="48"/>
      <c r="F87" s="48"/>
      <c r="G87" s="36"/>
    </row>
    <row r="88" spans="1:7" ht="15" customHeight="1" x14ac:dyDescent="0.3">
      <c r="A88" s="220" t="s">
        <v>185</v>
      </c>
      <c r="B88" s="220"/>
      <c r="C88" s="220"/>
      <c r="D88" s="220"/>
      <c r="E88" s="220"/>
      <c r="F88" s="220"/>
      <c r="G88" s="36"/>
    </row>
    <row r="89" spans="1:7" ht="49.5" customHeight="1" x14ac:dyDescent="0.3">
      <c r="A89" s="196" t="s">
        <v>171</v>
      </c>
      <c r="B89" s="197"/>
      <c r="C89" s="197"/>
      <c r="D89" s="197"/>
      <c r="E89" s="197"/>
      <c r="F89" s="198"/>
      <c r="G89" s="36"/>
    </row>
    <row r="90" spans="1:7" ht="15" customHeight="1" x14ac:dyDescent="0.3">
      <c r="A90" s="24"/>
      <c r="B90" s="49"/>
      <c r="C90" s="23"/>
      <c r="G90" s="36"/>
    </row>
    <row r="91" spans="1:7" x14ac:dyDescent="0.3">
      <c r="A91" s="224" t="s">
        <v>73</v>
      </c>
      <c r="B91" s="224"/>
      <c r="C91" s="224"/>
      <c r="D91" s="224"/>
      <c r="E91" s="224"/>
      <c r="F91" s="224"/>
      <c r="G91" s="36"/>
    </row>
    <row r="92" spans="1:7" x14ac:dyDescent="0.3">
      <c r="A92" s="224" t="s">
        <v>74</v>
      </c>
      <c r="B92" s="224"/>
      <c r="C92" s="224"/>
      <c r="D92" s="224"/>
      <c r="E92" s="224"/>
      <c r="F92" s="224"/>
      <c r="G92" s="36"/>
    </row>
    <row r="93" spans="1:7" x14ac:dyDescent="0.3">
      <c r="A93" s="224" t="s">
        <v>52</v>
      </c>
      <c r="B93" s="224"/>
      <c r="C93" s="224"/>
      <c r="D93" s="224"/>
      <c r="E93" s="224"/>
      <c r="F93" s="224"/>
      <c r="G93" s="36"/>
    </row>
    <row r="94" spans="1:7" ht="9.9" customHeight="1" x14ac:dyDescent="0.3">
      <c r="A94" s="36"/>
      <c r="B94" s="36"/>
      <c r="C94" s="36"/>
      <c r="D94" s="36"/>
      <c r="E94" s="36"/>
      <c r="F94" s="36"/>
      <c r="G94" s="36"/>
    </row>
    <row r="95" spans="1:7" x14ac:dyDescent="0.3">
      <c r="A95" s="71" t="s">
        <v>55</v>
      </c>
      <c r="B95" s="71" t="s">
        <v>56</v>
      </c>
      <c r="C95" s="71" t="s">
        <v>0</v>
      </c>
      <c r="D95" s="71" t="s">
        <v>2</v>
      </c>
      <c r="E95" s="71" t="s">
        <v>3</v>
      </c>
      <c r="F95" s="71" t="s">
        <v>4</v>
      </c>
      <c r="G95" s="36"/>
    </row>
    <row r="96" spans="1:7" x14ac:dyDescent="0.3">
      <c r="A96" s="132" t="s">
        <v>16</v>
      </c>
      <c r="B96" s="50"/>
      <c r="C96" s="14">
        <f>+C98+C102</f>
        <v>2250000000</v>
      </c>
      <c r="D96" s="14">
        <f t="shared" ref="D96:E96" si="7">+D98+D102</f>
        <v>0</v>
      </c>
      <c r="E96" s="14">
        <f t="shared" si="7"/>
        <v>0</v>
      </c>
      <c r="F96" s="35">
        <f>+F98+F102</f>
        <v>2250000000</v>
      </c>
      <c r="G96" s="36"/>
    </row>
    <row r="97" spans="1:7" ht="9.9" customHeight="1" x14ac:dyDescent="0.3">
      <c r="A97" s="15"/>
      <c r="B97" s="51"/>
      <c r="C97" s="16"/>
      <c r="D97" s="16"/>
      <c r="E97" s="16"/>
      <c r="F97" s="52"/>
      <c r="G97" s="36"/>
    </row>
    <row r="98" spans="1:7" x14ac:dyDescent="0.3">
      <c r="A98" s="225" t="s">
        <v>75</v>
      </c>
      <c r="B98" s="225"/>
      <c r="C98" s="53">
        <f>+SUM(C99:C100)</f>
        <v>2250000000</v>
      </c>
      <c r="D98" s="53">
        <f>+SUM(D99:D100)</f>
        <v>0</v>
      </c>
      <c r="E98" s="53">
        <f>+SUM(E99:E100)</f>
        <v>0</v>
      </c>
      <c r="F98" s="54">
        <f>+SUM(F99:F100)</f>
        <v>2250000000</v>
      </c>
      <c r="G98" s="36"/>
    </row>
    <row r="99" spans="1:7" x14ac:dyDescent="0.3">
      <c r="A99" s="55" t="s">
        <v>194</v>
      </c>
      <c r="B99" s="51" t="s">
        <v>193</v>
      </c>
      <c r="C99" s="17">
        <v>2250000000</v>
      </c>
      <c r="D99" s="17">
        <v>0</v>
      </c>
      <c r="E99" s="17">
        <v>0</v>
      </c>
      <c r="F99" s="56">
        <f>+C99+D99+E99</f>
        <v>2250000000</v>
      </c>
      <c r="G99" s="36"/>
    </row>
    <row r="100" spans="1:7" x14ac:dyDescent="0.3">
      <c r="A100" s="55" t="s">
        <v>59</v>
      </c>
      <c r="B100" s="51" t="s">
        <v>53</v>
      </c>
      <c r="C100" s="17">
        <v>0</v>
      </c>
      <c r="D100" s="17">
        <v>0</v>
      </c>
      <c r="E100" s="17">
        <v>0</v>
      </c>
      <c r="F100" s="56">
        <f t="shared" ref="F100" si="8">+C100+D100+E100</f>
        <v>0</v>
      </c>
      <c r="G100" s="36"/>
    </row>
    <row r="101" spans="1:7" x14ac:dyDescent="0.3">
      <c r="A101" s="133"/>
      <c r="B101" s="51"/>
      <c r="C101" s="17"/>
      <c r="D101" s="17"/>
      <c r="E101" s="17"/>
      <c r="F101" s="56"/>
      <c r="G101" s="36"/>
    </row>
    <row r="102" spans="1:7" x14ac:dyDescent="0.3">
      <c r="A102" s="225" t="s">
        <v>76</v>
      </c>
      <c r="B102" s="225"/>
      <c r="C102" s="53">
        <f>+SUM(C103:C104)</f>
        <v>0</v>
      </c>
      <c r="D102" s="53">
        <f>+SUM(D103:D104)</f>
        <v>0</v>
      </c>
      <c r="E102" s="53">
        <f>+SUM(E103:E104)</f>
        <v>0</v>
      </c>
      <c r="F102" s="54">
        <f>+SUM(F103:F104)</f>
        <v>0</v>
      </c>
      <c r="G102" s="36"/>
    </row>
    <row r="103" spans="1:7" x14ac:dyDescent="0.3">
      <c r="A103" s="55" t="s">
        <v>59</v>
      </c>
      <c r="B103" s="51" t="s">
        <v>53</v>
      </c>
      <c r="C103" s="57">
        <v>0</v>
      </c>
      <c r="D103" s="57">
        <v>0</v>
      </c>
      <c r="E103" s="57">
        <v>0</v>
      </c>
      <c r="F103" s="58">
        <f t="shared" ref="F103:F104" si="9">+C103+D103+E103</f>
        <v>0</v>
      </c>
      <c r="G103" s="36"/>
    </row>
    <row r="104" spans="1:7" x14ac:dyDescent="0.3">
      <c r="A104" s="55" t="s">
        <v>59</v>
      </c>
      <c r="B104" s="51" t="s">
        <v>53</v>
      </c>
      <c r="C104" s="57">
        <v>0</v>
      </c>
      <c r="D104" s="57">
        <v>0</v>
      </c>
      <c r="E104" s="57">
        <v>0</v>
      </c>
      <c r="F104" s="58">
        <f t="shared" si="9"/>
        <v>0</v>
      </c>
      <c r="G104" s="36"/>
    </row>
    <row r="105" spans="1:7" x14ac:dyDescent="0.3">
      <c r="A105" s="220" t="s">
        <v>185</v>
      </c>
      <c r="B105" s="220"/>
      <c r="C105" s="220"/>
      <c r="D105" s="220"/>
      <c r="E105" s="220"/>
      <c r="F105" s="220"/>
      <c r="G105" s="36"/>
    </row>
    <row r="106" spans="1:7" ht="50.1" customHeight="1" x14ac:dyDescent="0.3">
      <c r="A106" s="221" t="s">
        <v>152</v>
      </c>
      <c r="B106" s="221"/>
      <c r="C106" s="221"/>
      <c r="D106" s="221"/>
      <c r="E106" s="221"/>
      <c r="F106" s="221"/>
      <c r="G106" s="36"/>
    </row>
    <row r="107" spans="1:7" ht="9.9" customHeight="1" x14ac:dyDescent="0.3">
      <c r="A107" s="24"/>
      <c r="B107" s="49"/>
      <c r="C107" s="23"/>
      <c r="G107" s="36"/>
    </row>
    <row r="108" spans="1:7" x14ac:dyDescent="0.3">
      <c r="A108" s="224" t="s">
        <v>77</v>
      </c>
      <c r="B108" s="224"/>
      <c r="C108" s="224"/>
      <c r="D108" s="224"/>
      <c r="E108" s="224"/>
      <c r="F108" s="224"/>
      <c r="G108" s="36"/>
    </row>
    <row r="109" spans="1:7" ht="30.75" customHeight="1" x14ac:dyDescent="0.3">
      <c r="A109" s="189" t="s">
        <v>54</v>
      </c>
      <c r="B109" s="189"/>
      <c r="C109" s="189"/>
      <c r="D109" s="189"/>
      <c r="E109" s="189"/>
      <c r="F109" s="189"/>
      <c r="G109" s="36"/>
    </row>
    <row r="110" spans="1:7" x14ac:dyDescent="0.3">
      <c r="A110" s="224" t="s">
        <v>52</v>
      </c>
      <c r="B110" s="224"/>
      <c r="C110" s="224"/>
      <c r="D110" s="224"/>
      <c r="E110" s="224"/>
      <c r="F110" s="224"/>
      <c r="G110" s="36"/>
    </row>
    <row r="111" spans="1:7" ht="9.9" customHeight="1" x14ac:dyDescent="0.3">
      <c r="A111" s="94"/>
      <c r="B111" s="95"/>
      <c r="C111" s="95"/>
      <c r="D111" s="95"/>
      <c r="E111" s="95"/>
      <c r="F111" s="96"/>
      <c r="G111" s="36"/>
    </row>
    <row r="112" spans="1:7" x14ac:dyDescent="0.3">
      <c r="A112" s="71" t="s">
        <v>55</v>
      </c>
      <c r="B112" s="71" t="s">
        <v>56</v>
      </c>
      <c r="C112" s="71" t="s">
        <v>0</v>
      </c>
      <c r="D112" s="71" t="s">
        <v>2</v>
      </c>
      <c r="E112" s="71" t="s">
        <v>3</v>
      </c>
      <c r="F112" s="71" t="s">
        <v>4</v>
      </c>
      <c r="G112" s="36"/>
    </row>
    <row r="113" spans="1:7" x14ac:dyDescent="0.3">
      <c r="A113" s="132" t="s">
        <v>16</v>
      </c>
      <c r="B113" s="50"/>
      <c r="C113" s="35">
        <f>+C115+C122+C129</f>
        <v>389196800</v>
      </c>
      <c r="D113" s="35">
        <f>+D115+D122+D129</f>
        <v>358008800</v>
      </c>
      <c r="E113" s="35">
        <f>+E115+E122+E129</f>
        <v>511181900</v>
      </c>
      <c r="F113" s="35">
        <f t="shared" ref="F113" si="10">+F115+F122+F129</f>
        <v>1258387500</v>
      </c>
      <c r="G113" s="36"/>
    </row>
    <row r="114" spans="1:7" ht="9.9" customHeight="1" x14ac:dyDescent="0.3">
      <c r="A114" s="15"/>
      <c r="B114" s="51"/>
      <c r="C114" s="16"/>
      <c r="D114" s="16"/>
      <c r="E114" s="16"/>
      <c r="F114" s="52"/>
      <c r="G114" s="36"/>
    </row>
    <row r="115" spans="1:7" x14ac:dyDescent="0.3">
      <c r="A115" s="225" t="s">
        <v>58</v>
      </c>
      <c r="B115" s="225"/>
      <c r="C115" s="54">
        <f>+SUM(C116:C120)</f>
        <v>389196800</v>
      </c>
      <c r="D115" s="54">
        <f t="shared" ref="D115:E115" si="11">+SUM(D116:D120)</f>
        <v>358008800</v>
      </c>
      <c r="E115" s="54">
        <f t="shared" si="11"/>
        <v>511181900</v>
      </c>
      <c r="F115" s="54">
        <f>+SUM(F116:F120)</f>
        <v>1258387500</v>
      </c>
      <c r="G115" s="36"/>
    </row>
    <row r="116" spans="1:7" ht="15" customHeight="1" x14ac:dyDescent="0.3">
      <c r="A116" s="55" t="s">
        <v>194</v>
      </c>
      <c r="B116" s="51" t="s">
        <v>193</v>
      </c>
      <c r="C116" s="17">
        <f>C36</f>
        <v>389196800</v>
      </c>
      <c r="D116" s="17">
        <f>D36</f>
        <v>358008800</v>
      </c>
      <c r="E116" s="17">
        <f>E36</f>
        <v>511181900</v>
      </c>
      <c r="F116" s="56">
        <f>+C116+D116+E116</f>
        <v>1258387500</v>
      </c>
      <c r="G116" s="36"/>
    </row>
    <row r="117" spans="1:7" ht="15" customHeight="1" x14ac:dyDescent="0.3">
      <c r="A117" s="55" t="s">
        <v>59</v>
      </c>
      <c r="B117" s="51" t="s">
        <v>53</v>
      </c>
      <c r="C117" s="17">
        <v>0</v>
      </c>
      <c r="D117" s="59">
        <v>0</v>
      </c>
      <c r="E117" s="59">
        <v>0</v>
      </c>
      <c r="F117" s="56">
        <f t="shared" ref="F117:F120" si="12">+C117+D117+E117</f>
        <v>0</v>
      </c>
      <c r="G117" s="36"/>
    </row>
    <row r="118" spans="1:7" ht="15" customHeight="1" x14ac:dyDescent="0.3">
      <c r="A118" s="55" t="s">
        <v>59</v>
      </c>
      <c r="B118" s="51" t="s">
        <v>53</v>
      </c>
      <c r="C118" s="17">
        <v>0</v>
      </c>
      <c r="D118" s="17">
        <v>0</v>
      </c>
      <c r="E118" s="17">
        <v>0</v>
      </c>
      <c r="F118" s="56">
        <f t="shared" si="12"/>
        <v>0</v>
      </c>
      <c r="G118" s="36"/>
    </row>
    <row r="119" spans="1:7" ht="15" customHeight="1" x14ac:dyDescent="0.3">
      <c r="A119" s="55" t="s">
        <v>59</v>
      </c>
      <c r="B119" s="51" t="s">
        <v>53</v>
      </c>
      <c r="C119" s="17">
        <v>0</v>
      </c>
      <c r="D119" s="17">
        <v>0</v>
      </c>
      <c r="E119" s="17">
        <v>0</v>
      </c>
      <c r="F119" s="56">
        <f t="shared" si="12"/>
        <v>0</v>
      </c>
      <c r="G119" s="36"/>
    </row>
    <row r="120" spans="1:7" ht="15" customHeight="1" x14ac:dyDescent="0.3">
      <c r="A120" s="55" t="s">
        <v>59</v>
      </c>
      <c r="B120" s="51" t="s">
        <v>53</v>
      </c>
      <c r="C120" s="17">
        <v>0</v>
      </c>
      <c r="D120" s="17">
        <v>0</v>
      </c>
      <c r="E120" s="17">
        <v>0</v>
      </c>
      <c r="F120" s="56">
        <f t="shared" si="12"/>
        <v>0</v>
      </c>
      <c r="G120" s="36"/>
    </row>
    <row r="121" spans="1:7" ht="15" customHeight="1" x14ac:dyDescent="0.3">
      <c r="A121" s="133"/>
      <c r="B121" s="51"/>
      <c r="C121" s="17"/>
      <c r="D121" s="17"/>
      <c r="E121" s="17"/>
      <c r="F121" s="56"/>
      <c r="G121" s="36"/>
    </row>
    <row r="122" spans="1:7" x14ac:dyDescent="0.3">
      <c r="A122" s="225" t="s">
        <v>60</v>
      </c>
      <c r="B122" s="225"/>
      <c r="C122" s="54">
        <f>+SUM(C123:C127)</f>
        <v>0</v>
      </c>
      <c r="D122" s="54">
        <f t="shared" ref="D122:F122" si="13">+SUM(D123:D127)</f>
        <v>0</v>
      </c>
      <c r="E122" s="54">
        <f t="shared" si="13"/>
        <v>0</v>
      </c>
      <c r="F122" s="54">
        <f t="shared" si="13"/>
        <v>0</v>
      </c>
      <c r="G122" s="36"/>
    </row>
    <row r="123" spans="1:7" ht="15" customHeight="1" x14ac:dyDescent="0.3">
      <c r="A123" s="55" t="s">
        <v>59</v>
      </c>
      <c r="B123" s="51" t="s">
        <v>53</v>
      </c>
      <c r="C123" s="57">
        <v>0</v>
      </c>
      <c r="D123" s="57">
        <v>0</v>
      </c>
      <c r="E123" s="57">
        <v>0</v>
      </c>
      <c r="F123" s="60">
        <f>+C123+D123+E123</f>
        <v>0</v>
      </c>
      <c r="G123" s="36"/>
    </row>
    <row r="124" spans="1:7" ht="15" customHeight="1" x14ac:dyDescent="0.3">
      <c r="A124" s="55" t="s">
        <v>59</v>
      </c>
      <c r="B124" s="51" t="s">
        <v>53</v>
      </c>
      <c r="C124" s="57">
        <v>0</v>
      </c>
      <c r="D124" s="57">
        <v>0</v>
      </c>
      <c r="E124" s="57">
        <v>0</v>
      </c>
      <c r="F124" s="60">
        <f t="shared" ref="F124:F127" si="14">+C124+D124+E124</f>
        <v>0</v>
      </c>
      <c r="G124" s="36"/>
    </row>
    <row r="125" spans="1:7" ht="15" customHeight="1" x14ac:dyDescent="0.3">
      <c r="A125" s="55" t="s">
        <v>59</v>
      </c>
      <c r="B125" s="51" t="s">
        <v>53</v>
      </c>
      <c r="C125" s="57">
        <v>0</v>
      </c>
      <c r="D125" s="57">
        <v>0</v>
      </c>
      <c r="E125" s="57">
        <v>0</v>
      </c>
      <c r="F125" s="60">
        <f t="shared" si="14"/>
        <v>0</v>
      </c>
      <c r="G125" s="36"/>
    </row>
    <row r="126" spans="1:7" ht="15" customHeight="1" x14ac:dyDescent="0.3">
      <c r="A126" s="55" t="s">
        <v>59</v>
      </c>
      <c r="B126" s="51" t="s">
        <v>53</v>
      </c>
      <c r="C126" s="57">
        <v>0</v>
      </c>
      <c r="D126" s="57">
        <v>0</v>
      </c>
      <c r="E126" s="57">
        <v>0</v>
      </c>
      <c r="F126" s="60">
        <f t="shared" si="14"/>
        <v>0</v>
      </c>
      <c r="G126" s="36"/>
    </row>
    <row r="127" spans="1:7" ht="15" customHeight="1" x14ac:dyDescent="0.3">
      <c r="A127" s="55" t="s">
        <v>59</v>
      </c>
      <c r="B127" s="51" t="s">
        <v>53</v>
      </c>
      <c r="C127" s="57">
        <v>0</v>
      </c>
      <c r="D127" s="57">
        <v>0</v>
      </c>
      <c r="E127" s="57">
        <v>0</v>
      </c>
      <c r="F127" s="60">
        <f t="shared" si="14"/>
        <v>0</v>
      </c>
      <c r="G127" s="36"/>
    </row>
    <row r="128" spans="1:7" ht="15" customHeight="1" x14ac:dyDescent="0.3">
      <c r="A128" s="36"/>
      <c r="B128" s="36"/>
      <c r="C128" s="60"/>
      <c r="D128" s="60"/>
      <c r="E128" s="60"/>
      <c r="F128" s="60"/>
      <c r="G128" s="36"/>
    </row>
    <row r="129" spans="1:7" x14ac:dyDescent="0.3">
      <c r="A129" s="225" t="s">
        <v>61</v>
      </c>
      <c r="B129" s="225"/>
      <c r="C129" s="54">
        <f>+SUM(C130:C131)</f>
        <v>0</v>
      </c>
      <c r="D129" s="54">
        <f t="shared" ref="D129:F129" si="15">+SUM(D130:D131)</f>
        <v>0</v>
      </c>
      <c r="E129" s="54">
        <f t="shared" si="15"/>
        <v>0</v>
      </c>
      <c r="F129" s="54">
        <f t="shared" si="15"/>
        <v>0</v>
      </c>
      <c r="G129" s="36"/>
    </row>
    <row r="130" spans="1:7" ht="15" customHeight="1" x14ac:dyDescent="0.3">
      <c r="A130" s="78" t="s">
        <v>59</v>
      </c>
      <c r="B130" s="51" t="s">
        <v>53</v>
      </c>
      <c r="C130" s="57">
        <v>0</v>
      </c>
      <c r="D130" s="57">
        <v>0</v>
      </c>
      <c r="E130" s="57">
        <v>0</v>
      </c>
      <c r="F130" s="60">
        <f>+C130+D130+E130</f>
        <v>0</v>
      </c>
      <c r="G130" s="36"/>
    </row>
    <row r="131" spans="1:7" ht="15" customHeight="1" x14ac:dyDescent="0.3">
      <c r="A131" s="48" t="s">
        <v>59</v>
      </c>
      <c r="B131" s="48" t="s">
        <v>53</v>
      </c>
      <c r="C131" s="61">
        <v>0</v>
      </c>
      <c r="D131" s="61">
        <v>0</v>
      </c>
      <c r="E131" s="61">
        <v>0</v>
      </c>
      <c r="F131" s="62">
        <f>+C131+D131+E131</f>
        <v>0</v>
      </c>
      <c r="G131" s="36"/>
    </row>
    <row r="132" spans="1:7" ht="15" customHeight="1" x14ac:dyDescent="0.3">
      <c r="A132" s="226" t="s">
        <v>62</v>
      </c>
      <c r="B132" s="227"/>
      <c r="C132" s="227"/>
      <c r="D132" s="227"/>
      <c r="E132" s="227"/>
      <c r="F132" s="227"/>
      <c r="G132" s="36"/>
    </row>
    <row r="133" spans="1:7" ht="15" customHeight="1" x14ac:dyDescent="0.3">
      <c r="A133" s="220" t="s">
        <v>185</v>
      </c>
      <c r="B133" s="220"/>
      <c r="C133" s="220"/>
      <c r="D133" s="220"/>
      <c r="E133" s="220"/>
      <c r="F133" s="220"/>
      <c r="G133" s="36"/>
    </row>
    <row r="134" spans="1:7" ht="50.1" customHeight="1" x14ac:dyDescent="0.3">
      <c r="A134" s="221" t="s">
        <v>153</v>
      </c>
      <c r="B134" s="221"/>
      <c r="C134" s="221"/>
      <c r="D134" s="221"/>
      <c r="E134" s="221"/>
      <c r="F134" s="221"/>
      <c r="G134" s="36"/>
    </row>
    <row r="135" spans="1:7" x14ac:dyDescent="0.3">
      <c r="A135" s="55"/>
      <c r="B135" s="51"/>
      <c r="C135" s="36"/>
      <c r="D135" s="36"/>
      <c r="E135" s="36"/>
      <c r="F135" s="36"/>
      <c r="G135" s="36"/>
    </row>
    <row r="136" spans="1:7" x14ac:dyDescent="0.3">
      <c r="A136" s="224" t="s">
        <v>79</v>
      </c>
      <c r="B136" s="224"/>
      <c r="C136" s="224"/>
      <c r="D136" s="224"/>
      <c r="E136" s="224"/>
      <c r="F136" s="224"/>
      <c r="G136" s="36"/>
    </row>
    <row r="137" spans="1:7" ht="14.4" customHeight="1" x14ac:dyDescent="0.3">
      <c r="A137" s="224" t="s">
        <v>80</v>
      </c>
      <c r="B137" s="224"/>
      <c r="C137" s="224"/>
      <c r="D137" s="224"/>
      <c r="E137" s="224"/>
      <c r="F137" s="224"/>
      <c r="G137" s="36"/>
    </row>
    <row r="138" spans="1:7" x14ac:dyDescent="0.3">
      <c r="A138" s="224" t="s">
        <v>52</v>
      </c>
      <c r="B138" s="224"/>
      <c r="C138" s="224"/>
      <c r="D138" s="224"/>
      <c r="E138" s="224"/>
      <c r="F138" s="224"/>
      <c r="G138" s="36"/>
    </row>
    <row r="139" spans="1:7" x14ac:dyDescent="0.3">
      <c r="A139" s="94"/>
      <c r="B139" s="95"/>
      <c r="C139" s="95"/>
      <c r="D139" s="95"/>
      <c r="E139" s="95"/>
      <c r="F139" s="96"/>
      <c r="G139" s="36"/>
    </row>
    <row r="140" spans="1:7" x14ac:dyDescent="0.3">
      <c r="A140" s="71" t="s">
        <v>78</v>
      </c>
      <c r="B140" s="71" t="s">
        <v>0</v>
      </c>
      <c r="C140" s="71" t="s">
        <v>2</v>
      </c>
      <c r="D140" s="71" t="s">
        <v>3</v>
      </c>
      <c r="E140" s="71" t="s">
        <v>4</v>
      </c>
      <c r="F140" s="22"/>
      <c r="G140" s="36"/>
    </row>
    <row r="141" spans="1:7" x14ac:dyDescent="0.3">
      <c r="A141" s="115" t="s">
        <v>82</v>
      </c>
      <c r="B141" s="63">
        <f>+B142</f>
        <v>0</v>
      </c>
      <c r="C141" s="63">
        <f>+B151</f>
        <v>1860803200</v>
      </c>
      <c r="D141" s="63">
        <f>+C151</f>
        <v>1502794400</v>
      </c>
      <c r="E141" s="118">
        <f>+B141</f>
        <v>0</v>
      </c>
      <c r="F141" s="96"/>
      <c r="G141" s="36"/>
    </row>
    <row r="142" spans="1:7" x14ac:dyDescent="0.3">
      <c r="A142" s="116" t="s">
        <v>83</v>
      </c>
      <c r="B142" s="25">
        <v>0</v>
      </c>
      <c r="C142" s="25">
        <f>+B152</f>
        <v>0</v>
      </c>
      <c r="D142" s="25">
        <f>+C152</f>
        <v>0</v>
      </c>
      <c r="E142" s="68">
        <f>+B142</f>
        <v>0</v>
      </c>
      <c r="F142" s="22"/>
      <c r="G142" s="36"/>
    </row>
    <row r="143" spans="1:7" x14ac:dyDescent="0.3">
      <c r="A143" s="116" t="s">
        <v>81</v>
      </c>
      <c r="B143" s="25" t="s">
        <v>93</v>
      </c>
      <c r="C143" s="25">
        <f t="shared" ref="C143:D143" si="16">+B153</f>
        <v>1860803200</v>
      </c>
      <c r="D143" s="25">
        <f t="shared" si="16"/>
        <v>1502794400</v>
      </c>
      <c r="E143" s="68" t="str">
        <f>+B143</f>
        <v>N/A</v>
      </c>
      <c r="F143" s="22"/>
      <c r="G143" s="36"/>
    </row>
    <row r="144" spans="1:7" x14ac:dyDescent="0.3">
      <c r="A144" s="115" t="s">
        <v>85</v>
      </c>
      <c r="B144" s="63">
        <f>C96</f>
        <v>2250000000</v>
      </c>
      <c r="C144" s="63">
        <v>0</v>
      </c>
      <c r="D144" s="63">
        <v>0</v>
      </c>
      <c r="E144" s="63">
        <f>+B144+C144+D144</f>
        <v>2250000000</v>
      </c>
      <c r="F144" s="96"/>
      <c r="G144" s="36"/>
    </row>
    <row r="145" spans="1:8" x14ac:dyDescent="0.3">
      <c r="A145" s="115" t="s">
        <v>147</v>
      </c>
      <c r="B145" s="63">
        <f>+B146+B147</f>
        <v>2250000000</v>
      </c>
      <c r="C145" s="63">
        <f>+C146+C147</f>
        <v>1860803200</v>
      </c>
      <c r="D145" s="63">
        <f>+D146+D147</f>
        <v>1502794400</v>
      </c>
      <c r="E145" s="63">
        <f>+E146+E147</f>
        <v>2250000000</v>
      </c>
      <c r="F145" s="96"/>
      <c r="G145" s="36"/>
    </row>
    <row r="146" spans="1:8" x14ac:dyDescent="0.3">
      <c r="A146" s="116" t="s">
        <v>83</v>
      </c>
      <c r="B146" s="25">
        <f>+B142</f>
        <v>0</v>
      </c>
      <c r="C146" s="25">
        <f>+C142</f>
        <v>0</v>
      </c>
      <c r="D146" s="25">
        <f>+D142</f>
        <v>0</v>
      </c>
      <c r="E146" s="68">
        <f>+E142</f>
        <v>0</v>
      </c>
      <c r="F146" s="22"/>
      <c r="G146" s="36"/>
    </row>
    <row r="147" spans="1:8" x14ac:dyDescent="0.3">
      <c r="A147" s="116" t="s">
        <v>81</v>
      </c>
      <c r="B147" s="25">
        <f>+B144</f>
        <v>2250000000</v>
      </c>
      <c r="C147" s="25">
        <f>+C144+C143</f>
        <v>1860803200</v>
      </c>
      <c r="D147" s="25">
        <f>+D144+D143</f>
        <v>1502794400</v>
      </c>
      <c r="E147" s="68">
        <f>+E144</f>
        <v>2250000000</v>
      </c>
      <c r="F147" s="22"/>
      <c r="G147" s="36"/>
    </row>
    <row r="148" spans="1:8" x14ac:dyDescent="0.3">
      <c r="A148" s="115" t="s">
        <v>84</v>
      </c>
      <c r="B148" s="63">
        <f>+B149+B150</f>
        <v>389196800</v>
      </c>
      <c r="C148" s="63">
        <f>+C149+C150</f>
        <v>358008800</v>
      </c>
      <c r="D148" s="63">
        <f>+D149+D150</f>
        <v>511181900</v>
      </c>
      <c r="E148" s="63">
        <f>+B148+C148+D148</f>
        <v>1258387500</v>
      </c>
      <c r="F148" s="96"/>
      <c r="G148" s="36"/>
    </row>
    <row r="149" spans="1:8" x14ac:dyDescent="0.3">
      <c r="A149" s="116" t="s">
        <v>83</v>
      </c>
      <c r="B149" s="85">
        <v>0</v>
      </c>
      <c r="C149" s="85">
        <v>0</v>
      </c>
      <c r="D149" s="85">
        <v>0</v>
      </c>
      <c r="E149" s="64">
        <f>+B149+C149+D149</f>
        <v>0</v>
      </c>
      <c r="F149" s="96"/>
      <c r="G149" s="36"/>
      <c r="H149" s="60"/>
    </row>
    <row r="150" spans="1:8" x14ac:dyDescent="0.3">
      <c r="A150" s="116" t="s">
        <v>81</v>
      </c>
      <c r="B150" s="85">
        <f>C115</f>
        <v>389196800</v>
      </c>
      <c r="C150" s="85">
        <f t="shared" ref="C150:D150" si="17">D115</f>
        <v>358008800</v>
      </c>
      <c r="D150" s="85">
        <f t="shared" si="17"/>
        <v>511181900</v>
      </c>
      <c r="E150" s="64">
        <f>+B150+C150+D150</f>
        <v>1258387500</v>
      </c>
      <c r="F150" s="96"/>
      <c r="G150" s="36"/>
    </row>
    <row r="151" spans="1:8" x14ac:dyDescent="0.3">
      <c r="A151" s="115" t="s">
        <v>148</v>
      </c>
      <c r="B151" s="63">
        <f>+B145-B148</f>
        <v>1860803200</v>
      </c>
      <c r="C151" s="63">
        <f t="shared" ref="C151" si="18">+C145-C148</f>
        <v>1502794400</v>
      </c>
      <c r="D151" s="63">
        <f t="shared" ref="D151" si="19">+D145-D148</f>
        <v>991612500</v>
      </c>
      <c r="E151" s="63">
        <f>+E145-E148</f>
        <v>991612500</v>
      </c>
      <c r="F151" s="96"/>
      <c r="G151" s="36"/>
    </row>
    <row r="152" spans="1:8" x14ac:dyDescent="0.3">
      <c r="A152" s="116" t="s">
        <v>83</v>
      </c>
      <c r="B152" s="85">
        <f>+B146-B149</f>
        <v>0</v>
      </c>
      <c r="C152" s="85">
        <f>+C146-C149</f>
        <v>0</v>
      </c>
      <c r="D152" s="85">
        <f>+D146-D149</f>
        <v>0</v>
      </c>
      <c r="E152" s="64">
        <f>+E146-E149</f>
        <v>0</v>
      </c>
      <c r="F152" s="36"/>
      <c r="G152" s="36"/>
    </row>
    <row r="153" spans="1:8" x14ac:dyDescent="0.3">
      <c r="A153" s="117" t="s">
        <v>81</v>
      </c>
      <c r="B153" s="80">
        <f>+B147-B150</f>
        <v>1860803200</v>
      </c>
      <c r="C153" s="80">
        <f>+C147-C150</f>
        <v>1502794400</v>
      </c>
      <c r="D153" s="80">
        <f>+D147-D150</f>
        <v>991612500</v>
      </c>
      <c r="E153" s="65">
        <f>+E147-E150</f>
        <v>991612500</v>
      </c>
      <c r="G153" s="36"/>
    </row>
    <row r="154" spans="1:8" x14ac:dyDescent="0.3">
      <c r="A154" s="220" t="s">
        <v>185</v>
      </c>
      <c r="B154" s="220"/>
      <c r="C154" s="220"/>
      <c r="D154" s="220"/>
      <c r="E154" s="220"/>
      <c r="F154" s="41"/>
      <c r="G154" s="36"/>
    </row>
    <row r="155" spans="1:8" ht="60" customHeight="1" x14ac:dyDescent="0.3">
      <c r="A155" s="196" t="s">
        <v>92</v>
      </c>
      <c r="B155" s="197"/>
      <c r="C155" s="197"/>
      <c r="D155" s="197"/>
      <c r="E155" s="198"/>
      <c r="F155" s="66"/>
      <c r="G155" s="36"/>
    </row>
    <row r="156" spans="1:8" ht="26.4" customHeight="1" x14ac:dyDescent="0.3">
      <c r="A156" s="140"/>
      <c r="B156" s="67"/>
      <c r="C156" s="67"/>
      <c r="D156" s="67"/>
      <c r="E156" s="67"/>
      <c r="F156" s="66"/>
      <c r="G156" s="36"/>
    </row>
    <row r="157" spans="1:8" ht="31.2" x14ac:dyDescent="0.3">
      <c r="A157" s="27" t="s">
        <v>86</v>
      </c>
      <c r="B157" s="222" t="s">
        <v>190</v>
      </c>
      <c r="C157" s="202"/>
      <c r="D157" s="209"/>
      <c r="E157" s="210"/>
      <c r="F157" s="211"/>
      <c r="G157" s="36"/>
    </row>
    <row r="158" spans="1:8" x14ac:dyDescent="0.3">
      <c r="A158" s="28" t="s">
        <v>47</v>
      </c>
      <c r="B158" s="223" t="s">
        <v>191</v>
      </c>
      <c r="C158" s="204"/>
      <c r="D158" s="212"/>
      <c r="E158" s="213"/>
      <c r="F158" s="214"/>
      <c r="G158" s="36"/>
    </row>
    <row r="159" spans="1:8" x14ac:dyDescent="0.3">
      <c r="A159" s="29" t="s">
        <v>48</v>
      </c>
      <c r="B159" s="223" t="s">
        <v>192</v>
      </c>
      <c r="C159" s="204"/>
      <c r="D159" s="215"/>
      <c r="E159" s="216"/>
      <c r="F159" s="217"/>
      <c r="G159" s="36"/>
    </row>
  </sheetData>
  <mergeCells count="79">
    <mergeCell ref="A154:E154"/>
    <mergeCell ref="A155:E155"/>
    <mergeCell ref="B157:C157"/>
    <mergeCell ref="D157:F159"/>
    <mergeCell ref="B158:C158"/>
    <mergeCell ref="B159:C159"/>
    <mergeCell ref="A136:F136"/>
    <mergeCell ref="A137:F137"/>
    <mergeCell ref="A138:F138"/>
    <mergeCell ref="A115:B115"/>
    <mergeCell ref="A122:B122"/>
    <mergeCell ref="A129:B129"/>
    <mergeCell ref="A132:F132"/>
    <mergeCell ref="A134:F134"/>
    <mergeCell ref="A133:F133"/>
    <mergeCell ref="A74:F74"/>
    <mergeCell ref="A108:F108"/>
    <mergeCell ref="A109:F109"/>
    <mergeCell ref="A110:F110"/>
    <mergeCell ref="A76:F76"/>
    <mergeCell ref="A77:F77"/>
    <mergeCell ref="A78:F78"/>
    <mergeCell ref="A89:F89"/>
    <mergeCell ref="A88:F88"/>
    <mergeCell ref="A91:F91"/>
    <mergeCell ref="A92:F92"/>
    <mergeCell ref="A93:F93"/>
    <mergeCell ref="A105:F105"/>
    <mergeCell ref="A106:F106"/>
    <mergeCell ref="A98:B98"/>
    <mergeCell ref="A102:B102"/>
    <mergeCell ref="A54:F54"/>
    <mergeCell ref="A55:F55"/>
    <mergeCell ref="A46:F46"/>
    <mergeCell ref="A61:F61"/>
    <mergeCell ref="A62:F62"/>
    <mergeCell ref="D70:F72"/>
    <mergeCell ref="A64:B64"/>
    <mergeCell ref="A65:B65"/>
    <mergeCell ref="A66:B66"/>
    <mergeCell ref="A67:F67"/>
    <mergeCell ref="A68:F68"/>
    <mergeCell ref="B70:C70"/>
    <mergeCell ref="B71:C71"/>
    <mergeCell ref="B72:C72"/>
    <mergeCell ref="A1:F2"/>
    <mergeCell ref="A44:F44"/>
    <mergeCell ref="A12:F12"/>
    <mergeCell ref="A13:F13"/>
    <mergeCell ref="A29:F29"/>
    <mergeCell ref="A30:F30"/>
    <mergeCell ref="A32:F32"/>
    <mergeCell ref="A33:F33"/>
    <mergeCell ref="A3:F3"/>
    <mergeCell ref="A43:E43"/>
    <mergeCell ref="C5:E5"/>
    <mergeCell ref="C6:E6"/>
    <mergeCell ref="C7:E7"/>
    <mergeCell ref="A10:F10"/>
    <mergeCell ref="A35:B35"/>
    <mergeCell ref="A36:B36"/>
    <mergeCell ref="A27:A28"/>
    <mergeCell ref="A53:B53"/>
    <mergeCell ref="A38:B38"/>
    <mergeCell ref="A39:B39"/>
    <mergeCell ref="A40:B40"/>
    <mergeCell ref="A41:B41"/>
    <mergeCell ref="A42:B42"/>
    <mergeCell ref="A47:F47"/>
    <mergeCell ref="A49:B49"/>
    <mergeCell ref="A50:B50"/>
    <mergeCell ref="A51:B51"/>
    <mergeCell ref="A52:B52"/>
    <mergeCell ref="A37:B37"/>
    <mergeCell ref="A16:A17"/>
    <mergeCell ref="A19:A20"/>
    <mergeCell ref="A21:A22"/>
    <mergeCell ref="A23:A24"/>
    <mergeCell ref="A25:A26"/>
  </mergeCells>
  <phoneticPr fontId="9" type="noConversion"/>
  <printOptions horizontalCentered="1"/>
  <pageMargins left="0.70866141732283472" right="0.70866141732283472" top="0.94488188976377963" bottom="0.74803149606299213" header="0.19685039370078741" footer="0.31496062992125984"/>
  <pageSetup scale="4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72" max="16383" man="1"/>
    <brk id="134" max="5" man="1"/>
  </rowBreak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5A9D8-C6C6-40ED-B385-69ED49849A3C}">
  <dimension ref="A1:I159"/>
  <sheetViews>
    <sheetView showGridLines="0" zoomScale="80" zoomScaleNormal="80" workbookViewId="0">
      <selection sqref="A1:F2"/>
    </sheetView>
  </sheetViews>
  <sheetFormatPr baseColWidth="10" defaultColWidth="11.44140625" defaultRowHeight="15.6" x14ac:dyDescent="0.3"/>
  <cols>
    <col min="1" max="1" width="53.5546875" style="42" customWidth="1"/>
    <col min="2" max="2" width="28.33203125" style="42" customWidth="1"/>
    <col min="3" max="3" width="21.88671875" style="42" bestFit="1" customWidth="1"/>
    <col min="4" max="4" width="21.33203125" style="42" bestFit="1" customWidth="1"/>
    <col min="5" max="5" width="22.33203125" style="42" bestFit="1" customWidth="1"/>
    <col min="6" max="6" width="34.6640625" style="42" bestFit="1" customWidth="1"/>
    <col min="7" max="7" width="12" style="42" customWidth="1"/>
    <col min="8" max="8" width="17.6640625" style="36" customWidth="1"/>
    <col min="9" max="9" width="16" style="36" customWidth="1"/>
    <col min="10" max="16384" width="11.44140625" style="36"/>
  </cols>
  <sheetData>
    <row r="1" spans="1:7" ht="21.9" customHeight="1" x14ac:dyDescent="0.3">
      <c r="A1" s="195" t="s">
        <v>38</v>
      </c>
      <c r="B1" s="195"/>
      <c r="C1" s="195"/>
      <c r="D1" s="195"/>
      <c r="E1" s="195"/>
      <c r="F1" s="195"/>
      <c r="G1" s="36"/>
    </row>
    <row r="2" spans="1:7" ht="21.9" customHeight="1" x14ac:dyDescent="0.3">
      <c r="A2" s="195"/>
      <c r="B2" s="195"/>
      <c r="C2" s="195"/>
      <c r="D2" s="195"/>
      <c r="E2" s="195"/>
      <c r="F2" s="195"/>
      <c r="G2" s="36"/>
    </row>
    <row r="3" spans="1:7" ht="17.399999999999999" x14ac:dyDescent="0.4">
      <c r="A3" s="201" t="s">
        <v>198</v>
      </c>
      <c r="B3" s="201"/>
      <c r="C3" s="201"/>
      <c r="D3" s="201"/>
      <c r="E3" s="201"/>
      <c r="F3" s="201"/>
      <c r="G3" s="36"/>
    </row>
    <row r="4" spans="1:7" ht="17.399999999999999" x14ac:dyDescent="0.3">
      <c r="A4" s="138"/>
      <c r="B4" s="138"/>
      <c r="C4" s="138"/>
      <c r="D4" s="138"/>
      <c r="E4" s="138"/>
      <c r="F4" s="138"/>
      <c r="G4" s="36"/>
    </row>
    <row r="5" spans="1:7" ht="18" customHeight="1" x14ac:dyDescent="0.3">
      <c r="A5" s="73"/>
      <c r="B5" s="75" t="s">
        <v>22</v>
      </c>
      <c r="C5" s="202" t="s">
        <v>181</v>
      </c>
      <c r="D5" s="203"/>
      <c r="E5" s="203"/>
      <c r="F5" s="36"/>
      <c r="G5" s="36"/>
    </row>
    <row r="6" spans="1:7" ht="18" customHeight="1" x14ac:dyDescent="0.3">
      <c r="A6" s="74"/>
      <c r="B6" s="76" t="s">
        <v>33</v>
      </c>
      <c r="C6" s="204" t="s">
        <v>182</v>
      </c>
      <c r="D6" s="205"/>
      <c r="E6" s="205"/>
      <c r="F6" s="3"/>
      <c r="G6" s="36"/>
    </row>
    <row r="7" spans="1:7" ht="18" customHeight="1" x14ac:dyDescent="0.3">
      <c r="A7" s="74"/>
      <c r="B7" s="77" t="s">
        <v>34</v>
      </c>
      <c r="C7" s="204" t="s">
        <v>183</v>
      </c>
      <c r="D7" s="205"/>
      <c r="E7" s="205"/>
      <c r="F7" s="3"/>
      <c r="G7" s="36"/>
    </row>
    <row r="8" spans="1:7" s="6" customFormat="1" x14ac:dyDescent="0.35"/>
    <row r="9" spans="1:7" ht="15" customHeight="1" x14ac:dyDescent="0.3">
      <c r="A9" s="4"/>
      <c r="B9" s="135"/>
      <c r="C9" s="135"/>
      <c r="D9" s="135"/>
      <c r="E9" s="135"/>
      <c r="F9" s="135"/>
      <c r="G9" s="36"/>
    </row>
    <row r="10" spans="1:7" ht="21.9" customHeight="1" x14ac:dyDescent="0.3">
      <c r="A10" s="206" t="s">
        <v>35</v>
      </c>
      <c r="B10" s="206"/>
      <c r="C10" s="206"/>
      <c r="D10" s="206"/>
      <c r="E10" s="206"/>
      <c r="F10" s="206"/>
      <c r="G10" s="36"/>
    </row>
    <row r="11" spans="1:7" s="89" customFormat="1" ht="15" customHeight="1" x14ac:dyDescent="0.3">
      <c r="A11" s="9"/>
      <c r="B11" s="9"/>
      <c r="C11" s="9"/>
      <c r="D11" s="9"/>
      <c r="E11" s="9"/>
      <c r="F11" s="9"/>
      <c r="G11" s="36"/>
    </row>
    <row r="12" spans="1:7" s="89" customFormat="1" ht="16.95" customHeight="1" x14ac:dyDescent="0.3">
      <c r="A12" s="199" t="s">
        <v>36</v>
      </c>
      <c r="B12" s="199"/>
      <c r="C12" s="199"/>
      <c r="D12" s="199"/>
      <c r="E12" s="199"/>
      <c r="F12" s="199"/>
      <c r="G12" s="36"/>
    </row>
    <row r="13" spans="1:7" s="89" customFormat="1" ht="16.95" customHeight="1" x14ac:dyDescent="0.3">
      <c r="A13" s="199" t="s">
        <v>19</v>
      </c>
      <c r="B13" s="199"/>
      <c r="C13" s="199"/>
      <c r="D13" s="199"/>
      <c r="E13" s="199"/>
      <c r="F13" s="199"/>
      <c r="G13" s="36"/>
    </row>
    <row r="14" spans="1:7" s="89" customFormat="1" ht="15" customHeight="1" x14ac:dyDescent="0.3">
      <c r="A14" s="135"/>
      <c r="B14" s="135"/>
      <c r="C14" s="135"/>
      <c r="D14" s="135"/>
      <c r="E14" s="135"/>
      <c r="F14" s="135"/>
      <c r="G14" s="36"/>
    </row>
    <row r="15" spans="1:7" ht="18.600000000000001" customHeight="1" x14ac:dyDescent="0.3">
      <c r="A15" s="134" t="s">
        <v>17</v>
      </c>
      <c r="B15" s="11" t="s">
        <v>18</v>
      </c>
      <c r="C15" s="11" t="s">
        <v>5</v>
      </c>
      <c r="D15" s="11" t="s">
        <v>6</v>
      </c>
      <c r="E15" s="11" t="s">
        <v>7</v>
      </c>
      <c r="F15" s="134" t="s">
        <v>8</v>
      </c>
      <c r="G15" s="36"/>
    </row>
    <row r="16" spans="1:7" ht="16.95" customHeight="1" x14ac:dyDescent="0.3">
      <c r="A16" s="185" t="s">
        <v>16</v>
      </c>
      <c r="B16" s="142" t="s">
        <v>177</v>
      </c>
      <c r="C16" s="123">
        <f>+C19+C21+C23+C25+C27</f>
        <v>1874</v>
      </c>
      <c r="D16" s="123">
        <f t="shared" ref="D16:F17" si="0">+D19+D21+D23+D25+D27</f>
        <v>1645</v>
      </c>
      <c r="E16" s="123">
        <f t="shared" si="0"/>
        <v>1299</v>
      </c>
      <c r="F16" s="123">
        <f t="shared" si="0"/>
        <v>4818</v>
      </c>
      <c r="G16" s="36"/>
    </row>
    <row r="17" spans="1:7" ht="16.95" customHeight="1" x14ac:dyDescent="0.3">
      <c r="A17" s="185"/>
      <c r="B17" s="142" t="s">
        <v>178</v>
      </c>
      <c r="C17" s="123">
        <f>+C20+C22+C24+C26+C28</f>
        <v>3611</v>
      </c>
      <c r="D17" s="123">
        <f t="shared" si="0"/>
        <v>4896</v>
      </c>
      <c r="E17" s="123">
        <f t="shared" si="0"/>
        <v>5751</v>
      </c>
      <c r="F17" s="123">
        <f t="shared" si="0"/>
        <v>14258</v>
      </c>
      <c r="G17" s="36"/>
    </row>
    <row r="18" spans="1:7" s="89" customFormat="1" ht="16.95" customHeight="1" x14ac:dyDescent="0.3">
      <c r="A18" s="137"/>
      <c r="B18" s="120"/>
      <c r="C18" s="121"/>
      <c r="D18" s="121"/>
      <c r="E18" s="121"/>
      <c r="F18" s="121"/>
    </row>
    <row r="19" spans="1:7" s="89" customFormat="1" ht="16.95" customHeight="1" x14ac:dyDescent="0.3">
      <c r="A19" s="186" t="s">
        <v>172</v>
      </c>
      <c r="B19" s="143" t="s">
        <v>177</v>
      </c>
      <c r="C19" s="144">
        <v>219</v>
      </c>
      <c r="D19" s="144">
        <v>70</v>
      </c>
      <c r="E19" s="144">
        <v>110</v>
      </c>
      <c r="F19" s="144">
        <f>+SUM(C19:E19)</f>
        <v>399</v>
      </c>
    </row>
    <row r="20" spans="1:7" s="89" customFormat="1" ht="16.95" customHeight="1" x14ac:dyDescent="0.3">
      <c r="A20" s="186"/>
      <c r="B20" s="143" t="s">
        <v>178</v>
      </c>
      <c r="C20" s="144">
        <v>571</v>
      </c>
      <c r="D20" s="144">
        <v>442</v>
      </c>
      <c r="E20" s="144">
        <v>349</v>
      </c>
      <c r="F20" s="144">
        <f t="shared" ref="F20:F28" si="1">+SUM(C20:E20)</f>
        <v>1362</v>
      </c>
    </row>
    <row r="21" spans="1:7" s="89" customFormat="1" ht="16.95" customHeight="1" x14ac:dyDescent="0.3">
      <c r="A21" s="187" t="s">
        <v>173</v>
      </c>
      <c r="B21" s="141" t="s">
        <v>177</v>
      </c>
      <c r="C21" s="121">
        <v>4</v>
      </c>
      <c r="D21" s="121">
        <v>0</v>
      </c>
      <c r="E21" s="121">
        <v>0</v>
      </c>
      <c r="F21" s="121">
        <f t="shared" si="1"/>
        <v>4</v>
      </c>
    </row>
    <row r="22" spans="1:7" s="89" customFormat="1" ht="16.95" customHeight="1" x14ac:dyDescent="0.3">
      <c r="A22" s="187"/>
      <c r="B22" s="141" t="s">
        <v>178</v>
      </c>
      <c r="C22" s="121">
        <v>4</v>
      </c>
      <c r="D22" s="121">
        <v>4</v>
      </c>
      <c r="E22" s="121">
        <v>4</v>
      </c>
      <c r="F22" s="121">
        <f t="shared" si="1"/>
        <v>12</v>
      </c>
    </row>
    <row r="23" spans="1:7" s="89" customFormat="1" ht="16.95" customHeight="1" x14ac:dyDescent="0.3">
      <c r="A23" s="186" t="s">
        <v>174</v>
      </c>
      <c r="B23" s="143" t="s">
        <v>177</v>
      </c>
      <c r="C23" s="144">
        <v>246</v>
      </c>
      <c r="D23" s="144">
        <v>438</v>
      </c>
      <c r="E23" s="144">
        <v>3</v>
      </c>
      <c r="F23" s="144">
        <f t="shared" si="1"/>
        <v>687</v>
      </c>
    </row>
    <row r="24" spans="1:7" s="89" customFormat="1" ht="16.95" customHeight="1" x14ac:dyDescent="0.3">
      <c r="A24" s="186"/>
      <c r="B24" s="143" t="s">
        <v>178</v>
      </c>
      <c r="C24" s="144">
        <v>246</v>
      </c>
      <c r="D24" s="144">
        <v>667</v>
      </c>
      <c r="E24" s="144">
        <v>662</v>
      </c>
      <c r="F24" s="144">
        <f t="shared" si="1"/>
        <v>1575</v>
      </c>
    </row>
    <row r="25" spans="1:7" s="89" customFormat="1" ht="16.95" customHeight="1" x14ac:dyDescent="0.3">
      <c r="A25" s="187" t="s">
        <v>175</v>
      </c>
      <c r="B25" s="141" t="s">
        <v>177</v>
      </c>
      <c r="C25" s="121">
        <v>711</v>
      </c>
      <c r="D25" s="121">
        <v>827</v>
      </c>
      <c r="E25" s="121">
        <v>121</v>
      </c>
      <c r="F25" s="121">
        <f t="shared" si="1"/>
        <v>1659</v>
      </c>
    </row>
    <row r="26" spans="1:7" s="89" customFormat="1" ht="16.95" customHeight="1" x14ac:dyDescent="0.3">
      <c r="A26" s="187"/>
      <c r="B26" s="141" t="s">
        <v>178</v>
      </c>
      <c r="C26" s="121">
        <v>1962</v>
      </c>
      <c r="D26" s="121">
        <v>2676</v>
      </c>
      <c r="E26" s="121">
        <v>2720</v>
      </c>
      <c r="F26" s="121">
        <f t="shared" si="1"/>
        <v>7358</v>
      </c>
    </row>
    <row r="27" spans="1:7" s="89" customFormat="1" ht="16.95" customHeight="1" x14ac:dyDescent="0.3">
      <c r="A27" s="186" t="s">
        <v>176</v>
      </c>
      <c r="B27" s="143" t="s">
        <v>177</v>
      </c>
      <c r="C27" s="144">
        <v>694</v>
      </c>
      <c r="D27" s="144">
        <v>310</v>
      </c>
      <c r="E27" s="144">
        <v>1065</v>
      </c>
      <c r="F27" s="144">
        <f t="shared" si="1"/>
        <v>2069</v>
      </c>
    </row>
    <row r="28" spans="1:7" s="89" customFormat="1" ht="16.95" customHeight="1" x14ac:dyDescent="0.3">
      <c r="A28" s="186"/>
      <c r="B28" s="143" t="s">
        <v>178</v>
      </c>
      <c r="C28" s="144">
        <v>828</v>
      </c>
      <c r="D28" s="144">
        <v>1107</v>
      </c>
      <c r="E28" s="144">
        <v>2016</v>
      </c>
      <c r="F28" s="144">
        <f t="shared" si="1"/>
        <v>3951</v>
      </c>
    </row>
    <row r="29" spans="1:7" ht="16.95" customHeight="1" x14ac:dyDescent="0.3">
      <c r="A29" s="200" t="s">
        <v>185</v>
      </c>
      <c r="B29" s="200"/>
      <c r="C29" s="200"/>
      <c r="D29" s="200"/>
      <c r="E29" s="200"/>
      <c r="F29" s="200"/>
      <c r="G29" s="36"/>
    </row>
    <row r="30" spans="1:7" ht="67.95" customHeight="1" x14ac:dyDescent="0.3">
      <c r="A30" s="196" t="s">
        <v>162</v>
      </c>
      <c r="B30" s="197"/>
      <c r="C30" s="197"/>
      <c r="D30" s="197"/>
      <c r="E30" s="197"/>
      <c r="F30" s="198"/>
      <c r="G30" s="36"/>
    </row>
    <row r="31" spans="1:7" ht="16.95" customHeight="1" x14ac:dyDescent="0.3">
      <c r="A31" s="37"/>
      <c r="B31" s="37"/>
      <c r="C31" s="37"/>
      <c r="D31" s="38"/>
      <c r="E31" s="38"/>
      <c r="F31" s="39"/>
      <c r="G31" s="36"/>
    </row>
    <row r="32" spans="1:7" ht="16.95" customHeight="1" x14ac:dyDescent="0.3">
      <c r="A32" s="199" t="s">
        <v>37</v>
      </c>
      <c r="B32" s="199"/>
      <c r="C32" s="199"/>
      <c r="D32" s="199"/>
      <c r="E32" s="199"/>
      <c r="F32" s="199"/>
      <c r="G32" s="36"/>
    </row>
    <row r="33" spans="1:7" ht="16.95" customHeight="1" x14ac:dyDescent="0.3">
      <c r="A33" s="199" t="s">
        <v>20</v>
      </c>
      <c r="B33" s="199"/>
      <c r="C33" s="199"/>
      <c r="D33" s="199"/>
      <c r="E33" s="199"/>
      <c r="F33" s="199"/>
      <c r="G33" s="36"/>
    </row>
    <row r="34" spans="1:7" x14ac:dyDescent="0.3">
      <c r="A34" s="37"/>
      <c r="B34" s="37"/>
      <c r="C34" s="38"/>
      <c r="D34" s="38"/>
      <c r="E34" s="38"/>
      <c r="F34" s="40"/>
      <c r="G34" s="36"/>
    </row>
    <row r="35" spans="1:7" ht="15" customHeight="1" x14ac:dyDescent="0.3">
      <c r="A35" s="207" t="s">
        <v>17</v>
      </c>
      <c r="B35" s="208"/>
      <c r="C35" s="11" t="s">
        <v>5</v>
      </c>
      <c r="D35" s="11" t="s">
        <v>6</v>
      </c>
      <c r="E35" s="11" t="s">
        <v>7</v>
      </c>
      <c r="F35" s="134" t="s">
        <v>8</v>
      </c>
      <c r="G35" s="36"/>
    </row>
    <row r="36" spans="1:7" ht="16.95" customHeight="1" x14ac:dyDescent="0.3">
      <c r="A36" s="185" t="s">
        <v>16</v>
      </c>
      <c r="B36" s="185"/>
      <c r="C36" s="35">
        <f t="shared" ref="C36:E36" si="2">+SUM(C38:C42)</f>
        <v>806775600</v>
      </c>
      <c r="D36" s="35">
        <f t="shared" si="2"/>
        <v>1134569300</v>
      </c>
      <c r="E36" s="35">
        <f t="shared" si="2"/>
        <v>1331272200</v>
      </c>
      <c r="F36" s="35">
        <f>+SUM(F38:F42)</f>
        <v>3272617100</v>
      </c>
      <c r="G36" s="36"/>
    </row>
    <row r="37" spans="1:7" ht="16.95" customHeight="1" x14ac:dyDescent="0.3">
      <c r="A37" s="194"/>
      <c r="B37" s="194"/>
      <c r="C37" s="124"/>
      <c r="D37" s="124"/>
      <c r="E37" s="124"/>
      <c r="F37" s="124"/>
      <c r="G37" s="36"/>
    </row>
    <row r="38" spans="1:7" ht="16.95" customHeight="1" x14ac:dyDescent="0.3">
      <c r="A38" s="187" t="s">
        <v>172</v>
      </c>
      <c r="B38" s="187"/>
      <c r="C38" s="124">
        <v>131330000</v>
      </c>
      <c r="D38" s="124">
        <v>101660000</v>
      </c>
      <c r="E38" s="124">
        <v>80270000</v>
      </c>
      <c r="F38" s="124">
        <f>+SUM(C38:E38)</f>
        <v>313260000</v>
      </c>
      <c r="G38" s="36"/>
    </row>
    <row r="39" spans="1:7" ht="16.95" customHeight="1" x14ac:dyDescent="0.3">
      <c r="A39" s="187" t="s">
        <v>173</v>
      </c>
      <c r="B39" s="187"/>
      <c r="C39" s="124">
        <v>920000</v>
      </c>
      <c r="D39" s="124">
        <v>920000</v>
      </c>
      <c r="E39" s="124">
        <v>920000</v>
      </c>
      <c r="F39" s="124">
        <f t="shared" ref="F39:F42" si="3">+SUM(C39:E39)</f>
        <v>2760000</v>
      </c>
      <c r="G39" s="36"/>
    </row>
    <row r="40" spans="1:7" ht="16.95" customHeight="1" x14ac:dyDescent="0.3">
      <c r="A40" s="187" t="s">
        <v>174</v>
      </c>
      <c r="B40" s="187"/>
      <c r="C40" s="124">
        <v>56580000</v>
      </c>
      <c r="D40" s="124">
        <v>153410000</v>
      </c>
      <c r="E40" s="124">
        <v>152260000</v>
      </c>
      <c r="F40" s="124">
        <f t="shared" si="3"/>
        <v>362250000</v>
      </c>
      <c r="G40" s="36"/>
    </row>
    <row r="41" spans="1:7" ht="16.95" customHeight="1" x14ac:dyDescent="0.3">
      <c r="A41" s="187" t="s">
        <v>175</v>
      </c>
      <c r="B41" s="187"/>
      <c r="C41" s="124">
        <v>427505600</v>
      </c>
      <c r="D41" s="124">
        <v>623969300</v>
      </c>
      <c r="E41" s="124">
        <v>634142200</v>
      </c>
      <c r="F41" s="124">
        <f t="shared" si="3"/>
        <v>1685617100</v>
      </c>
      <c r="G41" s="36"/>
    </row>
    <row r="42" spans="1:7" ht="16.95" customHeight="1" x14ac:dyDescent="0.3">
      <c r="A42" s="187" t="s">
        <v>176</v>
      </c>
      <c r="B42" s="187"/>
      <c r="C42" s="124">
        <v>190440000</v>
      </c>
      <c r="D42" s="124">
        <v>254610000</v>
      </c>
      <c r="E42" s="124">
        <v>463680000</v>
      </c>
      <c r="F42" s="125">
        <f t="shared" si="3"/>
        <v>908730000</v>
      </c>
      <c r="G42" s="36"/>
    </row>
    <row r="43" spans="1:7" ht="16.95" customHeight="1" x14ac:dyDescent="0.3">
      <c r="A43" s="220" t="s">
        <v>199</v>
      </c>
      <c r="B43" s="220"/>
      <c r="C43" s="220"/>
      <c r="D43" s="220"/>
      <c r="E43" s="220"/>
      <c r="F43" s="41"/>
      <c r="G43" s="36"/>
    </row>
    <row r="44" spans="1:7" ht="72" customHeight="1" x14ac:dyDescent="0.3">
      <c r="A44" s="196" t="s">
        <v>162</v>
      </c>
      <c r="B44" s="197"/>
      <c r="C44" s="197"/>
      <c r="D44" s="197"/>
      <c r="E44" s="197"/>
      <c r="F44" s="198"/>
      <c r="G44" s="36"/>
    </row>
    <row r="45" spans="1:7" ht="15" customHeight="1" x14ac:dyDescent="0.3">
      <c r="A45" s="36"/>
      <c r="B45" s="36"/>
      <c r="C45" s="36"/>
      <c r="D45" s="36"/>
      <c r="E45" s="36"/>
      <c r="G45" s="36"/>
    </row>
    <row r="46" spans="1:7" ht="16.95" customHeight="1" x14ac:dyDescent="0.3">
      <c r="A46" s="224" t="s">
        <v>39</v>
      </c>
      <c r="B46" s="224"/>
      <c r="C46" s="224"/>
      <c r="D46" s="224"/>
      <c r="E46" s="224"/>
      <c r="F46" s="224"/>
      <c r="G46" s="36"/>
    </row>
    <row r="47" spans="1:7" ht="30" customHeight="1" x14ac:dyDescent="0.3">
      <c r="A47" s="189" t="s">
        <v>40</v>
      </c>
      <c r="B47" s="189"/>
      <c r="C47" s="189"/>
      <c r="D47" s="189"/>
      <c r="E47" s="189"/>
      <c r="F47" s="189"/>
      <c r="G47" s="36"/>
    </row>
    <row r="48" spans="1:7" ht="15" customHeight="1" x14ac:dyDescent="0.3">
      <c r="A48" s="36"/>
      <c r="B48" s="36"/>
      <c r="C48" s="36"/>
      <c r="D48" s="36"/>
      <c r="E48" s="36"/>
      <c r="F48" s="36"/>
      <c r="G48" s="36"/>
    </row>
    <row r="49" spans="1:7" x14ac:dyDescent="0.3">
      <c r="A49" s="190" t="s">
        <v>23</v>
      </c>
      <c r="B49" s="190"/>
      <c r="C49" s="8" t="s">
        <v>41</v>
      </c>
      <c r="D49" s="136" t="s">
        <v>42</v>
      </c>
      <c r="E49" s="8" t="s">
        <v>44</v>
      </c>
      <c r="F49" s="136" t="s">
        <v>24</v>
      </c>
      <c r="G49" s="36"/>
    </row>
    <row r="50" spans="1:7" ht="27.9" customHeight="1" x14ac:dyDescent="0.3">
      <c r="A50" s="191" t="s">
        <v>28</v>
      </c>
      <c r="B50" s="192"/>
      <c r="C50" s="18" t="s">
        <v>184</v>
      </c>
      <c r="D50" s="18"/>
      <c r="E50" s="19"/>
      <c r="F50" s="156" t="s">
        <v>187</v>
      </c>
      <c r="G50" s="36"/>
    </row>
    <row r="51" spans="1:7" ht="27.9" customHeight="1" x14ac:dyDescent="0.3">
      <c r="A51" s="191" t="s">
        <v>29</v>
      </c>
      <c r="B51" s="191"/>
      <c r="C51" s="18"/>
      <c r="D51" s="18" t="s">
        <v>184</v>
      </c>
      <c r="E51" s="18"/>
      <c r="F51" s="157"/>
      <c r="G51" s="36"/>
    </row>
    <row r="52" spans="1:7" ht="27.9" customHeight="1" x14ac:dyDescent="0.3">
      <c r="A52" s="193" t="s">
        <v>27</v>
      </c>
      <c r="B52" s="193"/>
      <c r="C52" s="18" t="s">
        <v>184</v>
      </c>
      <c r="D52" s="18"/>
      <c r="E52" s="18"/>
      <c r="F52" s="157" t="s">
        <v>188</v>
      </c>
      <c r="G52" s="36"/>
    </row>
    <row r="53" spans="1:7" ht="27.9" customHeight="1" x14ac:dyDescent="0.3">
      <c r="A53" s="188" t="s">
        <v>30</v>
      </c>
      <c r="B53" s="188"/>
      <c r="C53" s="158"/>
      <c r="D53" s="158" t="s">
        <v>184</v>
      </c>
      <c r="E53" s="158"/>
      <c r="F53" s="159"/>
      <c r="G53" s="36"/>
    </row>
    <row r="54" spans="1:7" s="92" customFormat="1" x14ac:dyDescent="0.3">
      <c r="A54" s="200" t="s">
        <v>185</v>
      </c>
      <c r="B54" s="200"/>
      <c r="C54" s="200"/>
      <c r="D54" s="200"/>
      <c r="E54" s="200"/>
      <c r="F54" s="200"/>
      <c r="G54" s="36"/>
    </row>
    <row r="55" spans="1:7" s="92" customFormat="1" ht="54.9" customHeight="1" x14ac:dyDescent="0.3">
      <c r="A55" s="221" t="s">
        <v>88</v>
      </c>
      <c r="B55" s="221"/>
      <c r="C55" s="221"/>
      <c r="D55" s="221"/>
      <c r="E55" s="221"/>
      <c r="F55" s="221"/>
      <c r="G55" s="36"/>
    </row>
    <row r="56" spans="1:7" s="92" customFormat="1" ht="15" customHeight="1" x14ac:dyDescent="0.3">
      <c r="A56" s="140"/>
      <c r="B56" s="140"/>
      <c r="C56" s="140"/>
      <c r="D56" s="140"/>
      <c r="E56" s="140"/>
      <c r="F56" s="140"/>
      <c r="G56" s="36"/>
    </row>
    <row r="57" spans="1:7" s="92" customFormat="1" ht="15" customHeight="1" x14ac:dyDescent="0.3">
      <c r="A57" s="140"/>
      <c r="B57" s="140"/>
      <c r="C57" s="140"/>
      <c r="D57" s="140"/>
      <c r="E57" s="140"/>
      <c r="F57" s="140"/>
      <c r="G57" s="36"/>
    </row>
    <row r="58" spans="1:7" s="92" customFormat="1" ht="15" customHeight="1" x14ac:dyDescent="0.3">
      <c r="A58" s="140"/>
      <c r="B58" s="140"/>
      <c r="C58" s="140"/>
      <c r="D58" s="140"/>
      <c r="E58" s="140"/>
      <c r="F58" s="140"/>
      <c r="G58" s="36"/>
    </row>
    <row r="59" spans="1:7" s="92" customFormat="1" ht="15" customHeight="1" x14ac:dyDescent="0.3">
      <c r="A59" s="140"/>
      <c r="B59" s="140"/>
      <c r="C59" s="140"/>
      <c r="D59" s="140"/>
      <c r="E59" s="140"/>
      <c r="F59" s="140"/>
      <c r="G59" s="36"/>
    </row>
    <row r="60" spans="1:7" s="92" customFormat="1" ht="15" customHeight="1" x14ac:dyDescent="0.3">
      <c r="A60" s="140"/>
      <c r="B60" s="140"/>
      <c r="C60" s="140"/>
      <c r="D60" s="140"/>
      <c r="E60" s="140"/>
      <c r="F60" s="140"/>
      <c r="G60" s="36"/>
    </row>
    <row r="61" spans="1:7" x14ac:dyDescent="0.3">
      <c r="A61" s="224" t="s">
        <v>45</v>
      </c>
      <c r="B61" s="224"/>
      <c r="C61" s="224"/>
      <c r="D61" s="224"/>
      <c r="E61" s="224"/>
      <c r="F61" s="224"/>
      <c r="G61" s="36"/>
    </row>
    <row r="62" spans="1:7" x14ac:dyDescent="0.3">
      <c r="A62" s="224" t="s">
        <v>25</v>
      </c>
      <c r="B62" s="224"/>
      <c r="C62" s="224"/>
      <c r="D62" s="224"/>
      <c r="E62" s="224"/>
      <c r="F62" s="224"/>
      <c r="G62" s="36"/>
    </row>
    <row r="63" spans="1:7" x14ac:dyDescent="0.3">
      <c r="A63" s="36"/>
      <c r="B63" s="36"/>
      <c r="C63" s="36"/>
      <c r="D63" s="36"/>
      <c r="E63" s="36"/>
      <c r="F63" s="36"/>
      <c r="G63" s="36"/>
    </row>
    <row r="64" spans="1:7" x14ac:dyDescent="0.3">
      <c r="A64" s="207" t="s">
        <v>23</v>
      </c>
      <c r="B64" s="207"/>
      <c r="C64" s="11" t="s">
        <v>41</v>
      </c>
      <c r="D64" s="134" t="s">
        <v>42</v>
      </c>
      <c r="E64" s="11" t="s">
        <v>87</v>
      </c>
      <c r="F64" s="134" t="s">
        <v>24</v>
      </c>
      <c r="G64" s="36"/>
    </row>
    <row r="65" spans="1:8" ht="17.399999999999999" customHeight="1" x14ac:dyDescent="0.3">
      <c r="A65" s="218" t="s">
        <v>31</v>
      </c>
      <c r="B65" s="218"/>
      <c r="C65" s="19"/>
      <c r="D65" s="19"/>
      <c r="E65" s="30" t="s">
        <v>184</v>
      </c>
      <c r="F65" s="44"/>
      <c r="G65" s="92"/>
    </row>
    <row r="66" spans="1:8" ht="28.2" customHeight="1" x14ac:dyDescent="0.3">
      <c r="A66" s="219" t="s">
        <v>32</v>
      </c>
      <c r="B66" s="219"/>
      <c r="C66" s="31"/>
      <c r="D66" s="31"/>
      <c r="E66" s="32" t="s">
        <v>184</v>
      </c>
      <c r="F66" s="45"/>
      <c r="G66" s="92"/>
    </row>
    <row r="67" spans="1:8" x14ac:dyDescent="0.3">
      <c r="A67" s="220" t="s">
        <v>185</v>
      </c>
      <c r="B67" s="220"/>
      <c r="C67" s="220"/>
      <c r="D67" s="220"/>
      <c r="E67" s="220"/>
      <c r="F67" s="220"/>
      <c r="G67" s="36"/>
    </row>
    <row r="68" spans="1:8" ht="50.1" customHeight="1" x14ac:dyDescent="0.3">
      <c r="A68" s="221" t="s">
        <v>57</v>
      </c>
      <c r="B68" s="221"/>
      <c r="C68" s="221"/>
      <c r="D68" s="221"/>
      <c r="E68" s="221"/>
      <c r="F68" s="221"/>
      <c r="G68" s="36"/>
    </row>
    <row r="69" spans="1:8" x14ac:dyDescent="0.3">
      <c r="A69" s="36"/>
      <c r="B69" s="36"/>
      <c r="C69" s="36"/>
      <c r="D69" s="36"/>
      <c r="E69" s="46"/>
      <c r="F69" s="36"/>
    </row>
    <row r="70" spans="1:8" ht="31.2" x14ac:dyDescent="0.35">
      <c r="A70" s="2" t="s">
        <v>46</v>
      </c>
      <c r="B70" s="222" t="s">
        <v>190</v>
      </c>
      <c r="C70" s="202"/>
      <c r="D70" s="209" t="s">
        <v>49</v>
      </c>
      <c r="E70" s="210"/>
      <c r="F70" s="211"/>
      <c r="G70" s="6"/>
      <c r="H70" s="6"/>
    </row>
    <row r="71" spans="1:8" x14ac:dyDescent="0.35">
      <c r="A71" s="2" t="s">
        <v>47</v>
      </c>
      <c r="B71" s="223" t="s">
        <v>191</v>
      </c>
      <c r="C71" s="204"/>
      <c r="D71" s="212"/>
      <c r="E71" s="213"/>
      <c r="F71" s="214"/>
      <c r="G71" s="6"/>
      <c r="H71" s="6"/>
    </row>
    <row r="72" spans="1:8" x14ac:dyDescent="0.35">
      <c r="A72" s="2" t="s">
        <v>48</v>
      </c>
      <c r="B72" s="223" t="s">
        <v>192</v>
      </c>
      <c r="C72" s="204"/>
      <c r="D72" s="215"/>
      <c r="E72" s="216"/>
      <c r="F72" s="217"/>
      <c r="G72" s="6"/>
      <c r="H72" s="6"/>
    </row>
    <row r="73" spans="1:8" x14ac:dyDescent="0.35">
      <c r="A73" s="6"/>
      <c r="B73" s="6"/>
      <c r="C73" s="6"/>
      <c r="D73" s="6"/>
      <c r="E73" s="6"/>
      <c r="F73" s="6"/>
      <c r="G73" s="6"/>
      <c r="H73" s="6"/>
    </row>
    <row r="74" spans="1:8" ht="21.9" customHeight="1" x14ac:dyDescent="0.3">
      <c r="A74" s="206" t="s">
        <v>50</v>
      </c>
      <c r="B74" s="206"/>
      <c r="C74" s="206"/>
      <c r="D74" s="206"/>
      <c r="E74" s="206"/>
      <c r="F74" s="206"/>
      <c r="G74" s="36"/>
    </row>
    <row r="75" spans="1:8" ht="9.9" customHeight="1" x14ac:dyDescent="0.3">
      <c r="A75" s="36"/>
      <c r="B75" s="36"/>
      <c r="C75" s="36"/>
      <c r="D75" s="36"/>
      <c r="E75" s="36"/>
      <c r="F75" s="36"/>
      <c r="G75" s="36"/>
    </row>
    <row r="76" spans="1:8" x14ac:dyDescent="0.3">
      <c r="A76" s="224" t="s">
        <v>51</v>
      </c>
      <c r="B76" s="224"/>
      <c r="C76" s="224"/>
      <c r="D76" s="224"/>
      <c r="E76" s="224"/>
      <c r="F76" s="224"/>
      <c r="G76" s="36"/>
    </row>
    <row r="77" spans="1:8" x14ac:dyDescent="0.3">
      <c r="A77" s="224" t="s">
        <v>63</v>
      </c>
      <c r="B77" s="224"/>
      <c r="C77" s="224"/>
      <c r="D77" s="224"/>
      <c r="E77" s="224"/>
      <c r="F77" s="224"/>
      <c r="G77" s="36"/>
    </row>
    <row r="78" spans="1:8" x14ac:dyDescent="0.3">
      <c r="A78" s="224" t="s">
        <v>52</v>
      </c>
      <c r="B78" s="224"/>
      <c r="C78" s="224"/>
      <c r="D78" s="224"/>
      <c r="E78" s="224"/>
      <c r="F78" s="224"/>
      <c r="G78" s="36"/>
    </row>
    <row r="79" spans="1:8" ht="9.9" customHeight="1" x14ac:dyDescent="0.3">
      <c r="A79" s="36"/>
      <c r="B79" s="36"/>
      <c r="C79" s="36"/>
      <c r="D79" s="36"/>
      <c r="E79" s="36"/>
      <c r="F79" s="36"/>
      <c r="G79" s="36"/>
    </row>
    <row r="80" spans="1:8" ht="30" x14ac:dyDescent="0.3">
      <c r="A80" s="72" t="s">
        <v>64</v>
      </c>
      <c r="B80" s="72" t="s">
        <v>68</v>
      </c>
      <c r="C80" s="72" t="s">
        <v>72</v>
      </c>
      <c r="D80" s="72" t="s">
        <v>69</v>
      </c>
      <c r="E80" s="72" t="s">
        <v>70</v>
      </c>
      <c r="F80" s="72" t="s">
        <v>71</v>
      </c>
      <c r="G80" s="36"/>
    </row>
    <row r="81" spans="1:7" x14ac:dyDescent="0.3">
      <c r="A81" s="132" t="s">
        <v>16</v>
      </c>
      <c r="B81" s="35">
        <f>+SUM(B83:B87)</f>
        <v>14247782264</v>
      </c>
      <c r="C81" s="81">
        <f>+SUM(C83:C87)</f>
        <v>100</v>
      </c>
      <c r="D81" s="13"/>
      <c r="E81" s="13"/>
      <c r="F81" s="13"/>
      <c r="G81" s="36"/>
    </row>
    <row r="82" spans="1:7" ht="9.9" customHeight="1" x14ac:dyDescent="0.3">
      <c r="A82" s="24"/>
      <c r="B82" s="25"/>
      <c r="C82" s="69"/>
      <c r="D82" s="23"/>
      <c r="E82" s="23"/>
      <c r="F82" s="23"/>
      <c r="G82" s="36"/>
    </row>
    <row r="83" spans="1:7" x14ac:dyDescent="0.3">
      <c r="A83" s="24" t="s">
        <v>65</v>
      </c>
      <c r="B83" s="25">
        <v>14247782264</v>
      </c>
      <c r="C83" s="69">
        <f>+B83/$B$81*100</f>
        <v>100</v>
      </c>
      <c r="D83" s="23"/>
      <c r="E83" s="23"/>
      <c r="F83" s="23"/>
      <c r="G83" s="93"/>
    </row>
    <row r="84" spans="1:7" x14ac:dyDescent="0.3">
      <c r="A84" s="24" t="s">
        <v>66</v>
      </c>
      <c r="B84" s="25">
        <v>0</v>
      </c>
      <c r="C84" s="69">
        <f t="shared" ref="C84" si="4">+B84/$B$81*100</f>
        <v>0</v>
      </c>
      <c r="D84" s="24"/>
      <c r="E84" s="24"/>
      <c r="F84" s="24"/>
      <c r="G84" s="93"/>
    </row>
    <row r="85" spans="1:7" x14ac:dyDescent="0.3">
      <c r="A85" s="24" t="s">
        <v>67</v>
      </c>
      <c r="B85" s="25">
        <v>0</v>
      </c>
      <c r="C85" s="69">
        <f>+B85/$B$81*100</f>
        <v>0</v>
      </c>
      <c r="D85" s="24"/>
      <c r="E85" s="24"/>
      <c r="F85" s="24"/>
      <c r="G85" s="93"/>
    </row>
    <row r="86" spans="1:7" x14ac:dyDescent="0.3">
      <c r="A86" s="24" t="s">
        <v>169</v>
      </c>
      <c r="B86" s="25">
        <v>0</v>
      </c>
      <c r="C86" s="69">
        <f t="shared" ref="C86:C87" si="5">+B86/$B$81*100</f>
        <v>0</v>
      </c>
      <c r="D86" s="23"/>
      <c r="E86" s="23"/>
      <c r="F86" s="23"/>
      <c r="G86" s="36"/>
    </row>
    <row r="87" spans="1:7" x14ac:dyDescent="0.3">
      <c r="A87" s="26" t="s">
        <v>170</v>
      </c>
      <c r="B87" s="25">
        <v>0</v>
      </c>
      <c r="C87" s="69">
        <f t="shared" si="5"/>
        <v>0</v>
      </c>
      <c r="D87" s="79"/>
      <c r="E87" s="79"/>
      <c r="F87" s="79"/>
      <c r="G87" s="36"/>
    </row>
    <row r="88" spans="1:7" x14ac:dyDescent="0.3">
      <c r="A88" s="220" t="s">
        <v>185</v>
      </c>
      <c r="B88" s="220"/>
      <c r="C88" s="220"/>
      <c r="D88" s="220"/>
      <c r="E88" s="220"/>
      <c r="F88" s="220"/>
      <c r="G88" s="36"/>
    </row>
    <row r="89" spans="1:7" ht="50.1" customHeight="1" x14ac:dyDescent="0.3">
      <c r="A89" s="221" t="s">
        <v>171</v>
      </c>
      <c r="B89" s="221"/>
      <c r="C89" s="221"/>
      <c r="D89" s="221"/>
      <c r="E89" s="221"/>
      <c r="F89" s="221"/>
      <c r="G89" s="36"/>
    </row>
    <row r="90" spans="1:7" ht="9.9" customHeight="1" x14ac:dyDescent="0.3">
      <c r="A90" s="24"/>
      <c r="B90" s="49"/>
      <c r="C90" s="23"/>
      <c r="G90" s="36"/>
    </row>
    <row r="91" spans="1:7" x14ac:dyDescent="0.3">
      <c r="A91" s="224" t="s">
        <v>73</v>
      </c>
      <c r="B91" s="224"/>
      <c r="C91" s="224"/>
      <c r="D91" s="224"/>
      <c r="E91" s="224"/>
      <c r="F91" s="224"/>
      <c r="G91" s="36"/>
    </row>
    <row r="92" spans="1:7" x14ac:dyDescent="0.3">
      <c r="A92" s="224" t="s">
        <v>74</v>
      </c>
      <c r="B92" s="224"/>
      <c r="C92" s="224"/>
      <c r="D92" s="224"/>
      <c r="E92" s="224"/>
      <c r="F92" s="224"/>
      <c r="G92" s="36"/>
    </row>
    <row r="93" spans="1:7" x14ac:dyDescent="0.3">
      <c r="A93" s="224" t="s">
        <v>52</v>
      </c>
      <c r="B93" s="224"/>
      <c r="C93" s="224"/>
      <c r="D93" s="224"/>
      <c r="E93" s="224"/>
      <c r="F93" s="224"/>
      <c r="G93" s="36"/>
    </row>
    <row r="94" spans="1:7" ht="9.9" customHeight="1" x14ac:dyDescent="0.3">
      <c r="A94" s="36"/>
      <c r="B94" s="36"/>
      <c r="C94" s="36"/>
      <c r="D94" s="36"/>
      <c r="E94" s="36"/>
      <c r="F94" s="36"/>
      <c r="G94" s="36"/>
    </row>
    <row r="95" spans="1:7" x14ac:dyDescent="0.3">
      <c r="A95" s="71" t="s">
        <v>55</v>
      </c>
      <c r="B95" s="71" t="s">
        <v>56</v>
      </c>
      <c r="C95" s="71" t="s">
        <v>5</v>
      </c>
      <c r="D95" s="71" t="s">
        <v>6</v>
      </c>
      <c r="E95" s="71" t="s">
        <v>7</v>
      </c>
      <c r="F95" s="71" t="s">
        <v>8</v>
      </c>
      <c r="G95" s="36"/>
    </row>
    <row r="96" spans="1:7" x14ac:dyDescent="0.3">
      <c r="A96" s="132" t="s">
        <v>16</v>
      </c>
      <c r="B96" s="50"/>
      <c r="C96" s="14">
        <f>+C98+C102</f>
        <v>4049260754</v>
      </c>
      <c r="D96" s="14">
        <f t="shared" ref="D96:E96" si="6">+D98+D102</f>
        <v>0</v>
      </c>
      <c r="E96" s="14">
        <f t="shared" si="6"/>
        <v>0</v>
      </c>
      <c r="F96" s="35">
        <f>+F98+F102</f>
        <v>4049260754</v>
      </c>
      <c r="G96" s="36"/>
    </row>
    <row r="97" spans="1:7" ht="9.9" customHeight="1" x14ac:dyDescent="0.3">
      <c r="A97" s="15"/>
      <c r="B97" s="51"/>
      <c r="C97" s="16"/>
      <c r="D97" s="16"/>
      <c r="E97" s="16"/>
      <c r="F97" s="52"/>
      <c r="G97" s="36"/>
    </row>
    <row r="98" spans="1:7" x14ac:dyDescent="0.3">
      <c r="A98" s="225" t="s">
        <v>75</v>
      </c>
      <c r="B98" s="225"/>
      <c r="C98" s="53">
        <f>+SUM(C99:C100)</f>
        <v>4049260754</v>
      </c>
      <c r="D98" s="53">
        <f>+SUM(D99:D100)</f>
        <v>0</v>
      </c>
      <c r="E98" s="53">
        <f>+SUM(E99:E100)</f>
        <v>0</v>
      </c>
      <c r="F98" s="54">
        <f>+SUM(F99:F100)</f>
        <v>4049260754</v>
      </c>
      <c r="G98" s="36"/>
    </row>
    <row r="99" spans="1:7" x14ac:dyDescent="0.3">
      <c r="A99" s="55" t="s">
        <v>194</v>
      </c>
      <c r="B99" s="51" t="s">
        <v>193</v>
      </c>
      <c r="C99" s="17">
        <v>4049260754</v>
      </c>
      <c r="D99" s="17">
        <v>0</v>
      </c>
      <c r="E99" s="17">
        <v>0</v>
      </c>
      <c r="F99" s="56">
        <f>+C99+D99+E99</f>
        <v>4049260754</v>
      </c>
      <c r="G99" s="36"/>
    </row>
    <row r="100" spans="1:7" x14ac:dyDescent="0.3">
      <c r="A100" s="55" t="s">
        <v>59</v>
      </c>
      <c r="B100" s="51" t="s">
        <v>53</v>
      </c>
      <c r="C100" s="17">
        <v>0</v>
      </c>
      <c r="D100" s="17">
        <v>0</v>
      </c>
      <c r="E100" s="17">
        <v>0</v>
      </c>
      <c r="F100" s="56">
        <f t="shared" ref="F100" si="7">+C100+D100+E100</f>
        <v>0</v>
      </c>
      <c r="G100" s="36"/>
    </row>
    <row r="101" spans="1:7" x14ac:dyDescent="0.3">
      <c r="A101" s="133"/>
      <c r="B101" s="51"/>
      <c r="C101" s="17"/>
      <c r="D101" s="17"/>
      <c r="E101" s="17"/>
      <c r="F101" s="56"/>
      <c r="G101" s="36"/>
    </row>
    <row r="102" spans="1:7" x14ac:dyDescent="0.3">
      <c r="A102" s="225" t="s">
        <v>76</v>
      </c>
      <c r="B102" s="225"/>
      <c r="C102" s="53">
        <f>+SUM(C103:C104)</f>
        <v>0</v>
      </c>
      <c r="D102" s="53">
        <f>+SUM(D103:D104)</f>
        <v>0</v>
      </c>
      <c r="E102" s="53">
        <f>+SUM(E103:E104)</f>
        <v>0</v>
      </c>
      <c r="F102" s="54">
        <f>+SUM(F103:F104)</f>
        <v>0</v>
      </c>
      <c r="G102" s="36"/>
    </row>
    <row r="103" spans="1:7" x14ac:dyDescent="0.3">
      <c r="A103" s="55" t="s">
        <v>59</v>
      </c>
      <c r="B103" s="51" t="s">
        <v>53</v>
      </c>
      <c r="C103" s="57">
        <v>0</v>
      </c>
      <c r="D103" s="57">
        <v>0</v>
      </c>
      <c r="E103" s="57">
        <v>0</v>
      </c>
      <c r="F103" s="58">
        <f t="shared" ref="F103:F104" si="8">+C103+D103+E103</f>
        <v>0</v>
      </c>
      <c r="G103" s="36"/>
    </row>
    <row r="104" spans="1:7" x14ac:dyDescent="0.3">
      <c r="A104" s="55" t="s">
        <v>59</v>
      </c>
      <c r="B104" s="51" t="s">
        <v>53</v>
      </c>
      <c r="C104" s="57">
        <v>0</v>
      </c>
      <c r="D104" s="57">
        <v>0</v>
      </c>
      <c r="E104" s="57">
        <v>0</v>
      </c>
      <c r="F104" s="58">
        <f t="shared" si="8"/>
        <v>0</v>
      </c>
      <c r="G104" s="36"/>
    </row>
    <row r="105" spans="1:7" x14ac:dyDescent="0.3">
      <c r="A105" s="220" t="s">
        <v>185</v>
      </c>
      <c r="B105" s="220"/>
      <c r="C105" s="220"/>
      <c r="D105" s="220"/>
      <c r="E105" s="220"/>
      <c r="F105" s="220"/>
      <c r="G105" s="36"/>
    </row>
    <row r="106" spans="1:7" ht="41.4" customHeight="1" x14ac:dyDescent="0.3">
      <c r="A106" s="221" t="s">
        <v>152</v>
      </c>
      <c r="B106" s="221"/>
      <c r="C106" s="221"/>
      <c r="D106" s="221"/>
      <c r="E106" s="221"/>
      <c r="F106" s="221"/>
      <c r="G106" s="36"/>
    </row>
    <row r="107" spans="1:7" ht="9.9" customHeight="1" x14ac:dyDescent="0.3">
      <c r="A107" s="24"/>
      <c r="B107" s="49"/>
      <c r="C107" s="23"/>
      <c r="G107" s="36"/>
    </row>
    <row r="108" spans="1:7" x14ac:dyDescent="0.3">
      <c r="A108" s="224" t="s">
        <v>77</v>
      </c>
      <c r="B108" s="224"/>
      <c r="C108" s="224"/>
      <c r="D108" s="224"/>
      <c r="E108" s="224"/>
      <c r="F108" s="224"/>
      <c r="G108" s="36"/>
    </row>
    <row r="109" spans="1:7" ht="32.25" customHeight="1" x14ac:dyDescent="0.3">
      <c r="A109" s="189" t="s">
        <v>54</v>
      </c>
      <c r="B109" s="189"/>
      <c r="C109" s="189"/>
      <c r="D109" s="189"/>
      <c r="E109" s="189"/>
      <c r="F109" s="189"/>
      <c r="G109" s="36"/>
    </row>
    <row r="110" spans="1:7" x14ac:dyDescent="0.3">
      <c r="A110" s="224" t="s">
        <v>52</v>
      </c>
      <c r="B110" s="224"/>
      <c r="C110" s="224"/>
      <c r="D110" s="224"/>
      <c r="E110" s="224"/>
      <c r="F110" s="224"/>
      <c r="G110" s="36"/>
    </row>
    <row r="111" spans="1:7" ht="9.9" customHeight="1" x14ac:dyDescent="0.3">
      <c r="A111" s="94"/>
      <c r="B111" s="95"/>
      <c r="C111" s="95"/>
      <c r="D111" s="95"/>
      <c r="E111" s="95"/>
      <c r="F111" s="96"/>
      <c r="G111" s="36"/>
    </row>
    <row r="112" spans="1:7" x14ac:dyDescent="0.3">
      <c r="A112" s="71" t="s">
        <v>55</v>
      </c>
      <c r="B112" s="71" t="s">
        <v>56</v>
      </c>
      <c r="C112" s="71" t="s">
        <v>5</v>
      </c>
      <c r="D112" s="71" t="s">
        <v>6</v>
      </c>
      <c r="E112" s="71" t="s">
        <v>7</v>
      </c>
      <c r="F112" s="71" t="s">
        <v>8</v>
      </c>
      <c r="G112" s="36"/>
    </row>
    <row r="113" spans="1:7" x14ac:dyDescent="0.3">
      <c r="A113" s="132" t="s">
        <v>16</v>
      </c>
      <c r="B113" s="50"/>
      <c r="C113" s="35">
        <f>+C115+C122+C129</f>
        <v>806775600</v>
      </c>
      <c r="D113" s="35">
        <f t="shared" ref="D113:F113" si="9">+D115+D122+D129</f>
        <v>1134569300</v>
      </c>
      <c r="E113" s="35">
        <f t="shared" si="9"/>
        <v>1331272200</v>
      </c>
      <c r="F113" s="35">
        <f t="shared" si="9"/>
        <v>3272617100</v>
      </c>
      <c r="G113" s="36"/>
    </row>
    <row r="114" spans="1:7" ht="9.9" customHeight="1" x14ac:dyDescent="0.3">
      <c r="A114" s="15"/>
      <c r="B114" s="51"/>
      <c r="C114" s="16"/>
      <c r="D114" s="16"/>
      <c r="E114" s="16"/>
      <c r="F114" s="52"/>
      <c r="G114" s="36"/>
    </row>
    <row r="115" spans="1:7" ht="15" customHeight="1" x14ac:dyDescent="0.3">
      <c r="A115" s="225" t="s">
        <v>58</v>
      </c>
      <c r="B115" s="225"/>
      <c r="C115" s="54">
        <f>+SUM(C116:C120)</f>
        <v>806775600</v>
      </c>
      <c r="D115" s="54">
        <f t="shared" ref="D115:E115" si="10">+SUM(D116:D120)</f>
        <v>1134569300</v>
      </c>
      <c r="E115" s="54">
        <f t="shared" si="10"/>
        <v>1331272200</v>
      </c>
      <c r="F115" s="54">
        <f>+SUM(F116:F120)</f>
        <v>3272617100</v>
      </c>
      <c r="G115" s="36"/>
    </row>
    <row r="116" spans="1:7" x14ac:dyDescent="0.3">
      <c r="A116" s="55" t="s">
        <v>194</v>
      </c>
      <c r="B116" s="51" t="s">
        <v>193</v>
      </c>
      <c r="C116" s="17">
        <f>C36</f>
        <v>806775600</v>
      </c>
      <c r="D116" s="17">
        <f>D36</f>
        <v>1134569300</v>
      </c>
      <c r="E116" s="17">
        <f>E36</f>
        <v>1331272200</v>
      </c>
      <c r="F116" s="56">
        <f>+C116+D116+E116</f>
        <v>3272617100</v>
      </c>
      <c r="G116" s="36"/>
    </row>
    <row r="117" spans="1:7" x14ac:dyDescent="0.3">
      <c r="A117" s="55" t="s">
        <v>59</v>
      </c>
      <c r="B117" s="51" t="s">
        <v>53</v>
      </c>
      <c r="C117" s="17">
        <v>0</v>
      </c>
      <c r="D117" s="59">
        <v>0</v>
      </c>
      <c r="E117" s="59">
        <v>0</v>
      </c>
      <c r="F117" s="56">
        <f t="shared" ref="F117:F120" si="11">+C117+D117+E117</f>
        <v>0</v>
      </c>
      <c r="G117" s="36"/>
    </row>
    <row r="118" spans="1:7" x14ac:dyDescent="0.3">
      <c r="A118" s="55" t="s">
        <v>59</v>
      </c>
      <c r="B118" s="51" t="s">
        <v>53</v>
      </c>
      <c r="C118" s="17">
        <v>0</v>
      </c>
      <c r="D118" s="17">
        <v>0</v>
      </c>
      <c r="E118" s="17">
        <v>0</v>
      </c>
      <c r="F118" s="56">
        <f t="shared" si="11"/>
        <v>0</v>
      </c>
      <c r="G118" s="36"/>
    </row>
    <row r="119" spans="1:7" x14ac:dyDescent="0.3">
      <c r="A119" s="55" t="s">
        <v>59</v>
      </c>
      <c r="B119" s="51" t="s">
        <v>53</v>
      </c>
      <c r="C119" s="17">
        <v>0</v>
      </c>
      <c r="D119" s="17">
        <v>0</v>
      </c>
      <c r="E119" s="17">
        <v>0</v>
      </c>
      <c r="F119" s="56">
        <f t="shared" si="11"/>
        <v>0</v>
      </c>
      <c r="G119" s="36"/>
    </row>
    <row r="120" spans="1:7" x14ac:dyDescent="0.3">
      <c r="A120" s="55" t="s">
        <v>59</v>
      </c>
      <c r="B120" s="51" t="s">
        <v>53</v>
      </c>
      <c r="C120" s="17">
        <v>0</v>
      </c>
      <c r="D120" s="17">
        <v>0</v>
      </c>
      <c r="E120" s="17">
        <v>0</v>
      </c>
      <c r="F120" s="56">
        <f t="shared" si="11"/>
        <v>0</v>
      </c>
      <c r="G120" s="36"/>
    </row>
    <row r="121" spans="1:7" x14ac:dyDescent="0.3">
      <c r="A121" s="133"/>
      <c r="B121" s="51"/>
      <c r="C121" s="17"/>
      <c r="D121" s="17"/>
      <c r="E121" s="17"/>
      <c r="F121" s="56"/>
      <c r="G121" s="36"/>
    </row>
    <row r="122" spans="1:7" ht="15" customHeight="1" x14ac:dyDescent="0.3">
      <c r="A122" s="225" t="s">
        <v>60</v>
      </c>
      <c r="B122" s="225"/>
      <c r="C122" s="54">
        <f>+SUM(C123:C127)</f>
        <v>0</v>
      </c>
      <c r="D122" s="54">
        <f t="shared" ref="D122:F122" si="12">+SUM(D123:D127)</f>
        <v>0</v>
      </c>
      <c r="E122" s="54">
        <f t="shared" si="12"/>
        <v>0</v>
      </c>
      <c r="F122" s="54">
        <f t="shared" si="12"/>
        <v>0</v>
      </c>
      <c r="G122" s="36"/>
    </row>
    <row r="123" spans="1:7" x14ac:dyDescent="0.3">
      <c r="A123" s="55" t="s">
        <v>59</v>
      </c>
      <c r="B123" s="51" t="s">
        <v>53</v>
      </c>
      <c r="C123" s="57">
        <v>0</v>
      </c>
      <c r="D123" s="57">
        <v>0</v>
      </c>
      <c r="E123" s="57">
        <v>0</v>
      </c>
      <c r="F123" s="60">
        <f>+C123+D123+E123</f>
        <v>0</v>
      </c>
      <c r="G123" s="36"/>
    </row>
    <row r="124" spans="1:7" x14ac:dyDescent="0.3">
      <c r="A124" s="55" t="s">
        <v>59</v>
      </c>
      <c r="B124" s="51" t="s">
        <v>53</v>
      </c>
      <c r="C124" s="57">
        <v>0</v>
      </c>
      <c r="D124" s="57">
        <v>0</v>
      </c>
      <c r="E124" s="57">
        <v>0</v>
      </c>
      <c r="F124" s="60">
        <f t="shared" ref="F124:F127" si="13">+C124+D124+E124</f>
        <v>0</v>
      </c>
      <c r="G124" s="36"/>
    </row>
    <row r="125" spans="1:7" x14ac:dyDescent="0.3">
      <c r="A125" s="55" t="s">
        <v>59</v>
      </c>
      <c r="B125" s="51" t="s">
        <v>53</v>
      </c>
      <c r="C125" s="57">
        <v>0</v>
      </c>
      <c r="D125" s="57">
        <v>0</v>
      </c>
      <c r="E125" s="57">
        <v>0</v>
      </c>
      <c r="F125" s="60">
        <f t="shared" si="13"/>
        <v>0</v>
      </c>
      <c r="G125" s="36"/>
    </row>
    <row r="126" spans="1:7" x14ac:dyDescent="0.3">
      <c r="A126" s="55" t="s">
        <v>59</v>
      </c>
      <c r="B126" s="51" t="s">
        <v>53</v>
      </c>
      <c r="C126" s="57">
        <v>0</v>
      </c>
      <c r="D126" s="57">
        <v>0</v>
      </c>
      <c r="E126" s="57">
        <v>0</v>
      </c>
      <c r="F126" s="60">
        <f t="shared" si="13"/>
        <v>0</v>
      </c>
      <c r="G126" s="36"/>
    </row>
    <row r="127" spans="1:7" x14ac:dyDescent="0.3">
      <c r="A127" s="55" t="s">
        <v>59</v>
      </c>
      <c r="B127" s="51" t="s">
        <v>53</v>
      </c>
      <c r="C127" s="57">
        <v>0</v>
      </c>
      <c r="D127" s="57">
        <v>0</v>
      </c>
      <c r="E127" s="57">
        <v>0</v>
      </c>
      <c r="F127" s="60">
        <f t="shared" si="13"/>
        <v>0</v>
      </c>
      <c r="G127" s="36"/>
    </row>
    <row r="128" spans="1:7" x14ac:dyDescent="0.3">
      <c r="A128" s="36"/>
      <c r="B128" s="36"/>
      <c r="C128" s="60"/>
      <c r="D128" s="60"/>
      <c r="E128" s="60"/>
      <c r="F128" s="60"/>
      <c r="G128" s="36"/>
    </row>
    <row r="129" spans="1:9" x14ac:dyDescent="0.3">
      <c r="A129" s="225" t="s">
        <v>61</v>
      </c>
      <c r="B129" s="225"/>
      <c r="C129" s="54">
        <f>+SUM(C130:C131)</f>
        <v>0</v>
      </c>
      <c r="D129" s="54">
        <f t="shared" ref="D129:F129" si="14">+SUM(D130:D131)</f>
        <v>0</v>
      </c>
      <c r="E129" s="54">
        <f t="shared" si="14"/>
        <v>0</v>
      </c>
      <c r="F129" s="54">
        <f t="shared" si="14"/>
        <v>0</v>
      </c>
      <c r="G129" s="36"/>
    </row>
    <row r="130" spans="1:9" x14ac:dyDescent="0.3">
      <c r="A130" s="78" t="s">
        <v>59</v>
      </c>
      <c r="B130" s="51" t="s">
        <v>53</v>
      </c>
      <c r="C130" s="57">
        <v>0</v>
      </c>
      <c r="D130" s="57">
        <v>0</v>
      </c>
      <c r="E130" s="57">
        <v>0</v>
      </c>
      <c r="F130" s="60">
        <f>+C130+D130+E130</f>
        <v>0</v>
      </c>
      <c r="G130" s="36"/>
    </row>
    <row r="131" spans="1:9" x14ac:dyDescent="0.3">
      <c r="A131" s="48" t="s">
        <v>59</v>
      </c>
      <c r="B131" s="48" t="s">
        <v>53</v>
      </c>
      <c r="C131" s="61">
        <v>0</v>
      </c>
      <c r="D131" s="61">
        <v>0</v>
      </c>
      <c r="E131" s="61">
        <v>0</v>
      </c>
      <c r="F131" s="62">
        <f>+C131+D131+E131</f>
        <v>0</v>
      </c>
      <c r="G131" s="36"/>
    </row>
    <row r="132" spans="1:9" ht="15" customHeight="1" x14ac:dyDescent="0.3">
      <c r="A132" s="227" t="s">
        <v>62</v>
      </c>
      <c r="B132" s="227"/>
      <c r="C132" s="227"/>
      <c r="D132" s="227"/>
      <c r="E132" s="227"/>
      <c r="F132" s="227"/>
      <c r="G132" s="36"/>
    </row>
    <row r="133" spans="1:9" ht="15" customHeight="1" x14ac:dyDescent="0.3">
      <c r="A133" s="220" t="s">
        <v>185</v>
      </c>
      <c r="B133" s="220"/>
      <c r="C133" s="220"/>
      <c r="D133" s="220"/>
      <c r="E133" s="220"/>
      <c r="F133" s="220"/>
      <c r="G133" s="36"/>
    </row>
    <row r="134" spans="1:9" ht="50.1" customHeight="1" x14ac:dyDescent="0.3">
      <c r="A134" s="221" t="s">
        <v>153</v>
      </c>
      <c r="B134" s="221"/>
      <c r="C134" s="221"/>
      <c r="D134" s="221"/>
      <c r="E134" s="221"/>
      <c r="F134" s="221"/>
      <c r="G134" s="36"/>
    </row>
    <row r="135" spans="1:9" ht="15" customHeight="1" x14ac:dyDescent="0.3">
      <c r="A135" s="55"/>
      <c r="B135" s="51"/>
      <c r="C135" s="36"/>
      <c r="D135" s="36"/>
      <c r="E135" s="36"/>
      <c r="F135" s="36"/>
      <c r="G135" s="36"/>
    </row>
    <row r="136" spans="1:9" x14ac:dyDescent="0.3">
      <c r="A136" s="224" t="s">
        <v>79</v>
      </c>
      <c r="B136" s="224"/>
      <c r="C136" s="224"/>
      <c r="D136" s="224"/>
      <c r="E136" s="224"/>
      <c r="F136" s="224"/>
      <c r="G136" s="36"/>
    </row>
    <row r="137" spans="1:9" x14ac:dyDescent="0.3">
      <c r="A137" s="224" t="s">
        <v>80</v>
      </c>
      <c r="B137" s="224"/>
      <c r="C137" s="224"/>
      <c r="D137" s="224"/>
      <c r="E137" s="224"/>
      <c r="F137" s="224"/>
      <c r="G137" s="36"/>
    </row>
    <row r="138" spans="1:9" x14ac:dyDescent="0.3">
      <c r="A138" s="224" t="s">
        <v>52</v>
      </c>
      <c r="B138" s="224"/>
      <c r="C138" s="224"/>
      <c r="D138" s="224"/>
      <c r="E138" s="224"/>
      <c r="F138" s="224"/>
      <c r="G138" s="36"/>
    </row>
    <row r="139" spans="1:9" ht="15" customHeight="1" x14ac:dyDescent="0.3">
      <c r="A139" s="94"/>
      <c r="B139" s="95"/>
      <c r="C139" s="95"/>
      <c r="D139" s="95"/>
      <c r="E139" s="95"/>
      <c r="F139" s="96"/>
      <c r="G139" s="36"/>
    </row>
    <row r="140" spans="1:9" x14ac:dyDescent="0.3">
      <c r="A140" s="71" t="s">
        <v>78</v>
      </c>
      <c r="B140" s="71" t="s">
        <v>5</v>
      </c>
      <c r="C140" s="71" t="s">
        <v>6</v>
      </c>
      <c r="D140" s="71" t="s">
        <v>7</v>
      </c>
      <c r="E140" s="71" t="s">
        <v>8</v>
      </c>
      <c r="F140" s="22"/>
      <c r="G140" s="36"/>
    </row>
    <row r="141" spans="1:9" x14ac:dyDescent="0.3">
      <c r="A141" s="115" t="s">
        <v>82</v>
      </c>
      <c r="B141" s="63">
        <f>+B142+B143</f>
        <v>991612500</v>
      </c>
      <c r="C141" s="63">
        <f t="shared" ref="C141:D143" si="15">+B151</f>
        <v>4234097654</v>
      </c>
      <c r="D141" s="63">
        <f t="shared" si="15"/>
        <v>3099528354</v>
      </c>
      <c r="E141" s="63">
        <f>+B141</f>
        <v>991612500</v>
      </c>
      <c r="F141" s="96"/>
      <c r="G141" s="36"/>
    </row>
    <row r="142" spans="1:9" x14ac:dyDescent="0.3">
      <c r="A142" s="116" t="s">
        <v>83</v>
      </c>
      <c r="B142" s="166">
        <f>+'1T'!E152</f>
        <v>0</v>
      </c>
      <c r="C142" s="166">
        <f t="shared" si="15"/>
        <v>0</v>
      </c>
      <c r="D142" s="166">
        <f t="shared" si="15"/>
        <v>0</v>
      </c>
      <c r="E142" s="167">
        <f>+B142</f>
        <v>0</v>
      </c>
      <c r="F142" s="22"/>
      <c r="G142" s="36"/>
    </row>
    <row r="143" spans="1:9" x14ac:dyDescent="0.3">
      <c r="A143" s="116" t="s">
        <v>81</v>
      </c>
      <c r="B143" s="166">
        <f>+'1T'!E153</f>
        <v>991612500</v>
      </c>
      <c r="C143" s="166">
        <f t="shared" si="15"/>
        <v>4234097654</v>
      </c>
      <c r="D143" s="166">
        <f t="shared" si="15"/>
        <v>3099528354</v>
      </c>
      <c r="E143" s="167">
        <f>B143</f>
        <v>991612500</v>
      </c>
      <c r="F143" s="22"/>
      <c r="G143" s="96"/>
      <c r="H143" s="96"/>
      <c r="I143" s="96"/>
    </row>
    <row r="144" spans="1:9" x14ac:dyDescent="0.3">
      <c r="A144" s="115" t="s">
        <v>85</v>
      </c>
      <c r="B144" s="63">
        <f>C96</f>
        <v>4049260754</v>
      </c>
      <c r="C144" s="63">
        <v>0</v>
      </c>
      <c r="D144" s="63">
        <v>0</v>
      </c>
      <c r="E144" s="63">
        <f>+B144+C144+D144</f>
        <v>4049260754</v>
      </c>
      <c r="F144" s="96"/>
      <c r="G144" s="96"/>
      <c r="H144" s="96"/>
      <c r="I144" s="96"/>
    </row>
    <row r="145" spans="1:9" x14ac:dyDescent="0.3">
      <c r="A145" s="115" t="s">
        <v>147</v>
      </c>
      <c r="B145" s="63">
        <f>+B146+B147</f>
        <v>5040873254</v>
      </c>
      <c r="C145" s="63">
        <f>+C146+C147</f>
        <v>4234097654</v>
      </c>
      <c r="D145" s="63">
        <f>+D146+D147</f>
        <v>3099528354</v>
      </c>
      <c r="E145" s="63">
        <f>+E146+E147</f>
        <v>5040873254</v>
      </c>
      <c r="F145" s="96"/>
      <c r="G145" s="96"/>
      <c r="H145" s="96"/>
      <c r="I145" s="96"/>
    </row>
    <row r="146" spans="1:9" x14ac:dyDescent="0.3">
      <c r="A146" s="116" t="s">
        <v>83</v>
      </c>
      <c r="B146" s="166">
        <f>+B142</f>
        <v>0</v>
      </c>
      <c r="C146" s="166">
        <f>+C142</f>
        <v>0</v>
      </c>
      <c r="D146" s="166">
        <f>+D142</f>
        <v>0</v>
      </c>
      <c r="E146" s="166">
        <f>+E142</f>
        <v>0</v>
      </c>
      <c r="F146" s="22"/>
      <c r="G146" s="96"/>
      <c r="H146" s="96"/>
      <c r="I146" s="96"/>
    </row>
    <row r="147" spans="1:9" x14ac:dyDescent="0.3">
      <c r="A147" s="116" t="s">
        <v>81</v>
      </c>
      <c r="B147" s="166">
        <f>+B143+B144</f>
        <v>5040873254</v>
      </c>
      <c r="C147" s="166">
        <f>+C143+C144</f>
        <v>4234097654</v>
      </c>
      <c r="D147" s="166">
        <f>+D143+D144</f>
        <v>3099528354</v>
      </c>
      <c r="E147" s="166">
        <f>+E143+E144</f>
        <v>5040873254</v>
      </c>
      <c r="F147" s="22"/>
      <c r="G147" s="96"/>
      <c r="H147" s="96"/>
      <c r="I147" s="96"/>
    </row>
    <row r="148" spans="1:9" x14ac:dyDescent="0.3">
      <c r="A148" s="115" t="s">
        <v>84</v>
      </c>
      <c r="B148" s="63">
        <f>+B149+B150</f>
        <v>806775600</v>
      </c>
      <c r="C148" s="63">
        <f t="shared" ref="C148:D148" si="16">+C149+C150</f>
        <v>1134569300</v>
      </c>
      <c r="D148" s="63">
        <f t="shared" si="16"/>
        <v>1331272200</v>
      </c>
      <c r="E148" s="63">
        <f>+E149+E150</f>
        <v>3272617100</v>
      </c>
      <c r="F148" s="96"/>
      <c r="G148" s="36"/>
    </row>
    <row r="149" spans="1:9" x14ac:dyDescent="0.3">
      <c r="A149" s="116" t="s">
        <v>83</v>
      </c>
      <c r="B149" s="85">
        <v>0</v>
      </c>
      <c r="C149" s="85">
        <v>0</v>
      </c>
      <c r="D149" s="85">
        <v>0</v>
      </c>
      <c r="E149" s="64">
        <f>+B149+C149+D149</f>
        <v>0</v>
      </c>
      <c r="F149" s="96"/>
      <c r="G149" s="36"/>
    </row>
    <row r="150" spans="1:9" x14ac:dyDescent="0.3">
      <c r="A150" s="116" t="s">
        <v>81</v>
      </c>
      <c r="B150" s="85">
        <f>C115</f>
        <v>806775600</v>
      </c>
      <c r="C150" s="85">
        <f t="shared" ref="C150:D150" si="17">D115</f>
        <v>1134569300</v>
      </c>
      <c r="D150" s="85">
        <f t="shared" si="17"/>
        <v>1331272200</v>
      </c>
      <c r="E150" s="64">
        <f>+B150+C150+D150</f>
        <v>3272617100</v>
      </c>
      <c r="F150" s="96"/>
      <c r="G150" s="36"/>
      <c r="H150" s="60"/>
    </row>
    <row r="151" spans="1:9" x14ac:dyDescent="0.3">
      <c r="A151" s="115" t="s">
        <v>148</v>
      </c>
      <c r="B151" s="63">
        <f>+B145-B148</f>
        <v>4234097654</v>
      </c>
      <c r="C151" s="63">
        <f>+C145-C148</f>
        <v>3099528354</v>
      </c>
      <c r="D151" s="63">
        <f t="shared" ref="D151" si="18">+D145-D148</f>
        <v>1768256154</v>
      </c>
      <c r="E151" s="63">
        <f>+E145-E148</f>
        <v>1768256154</v>
      </c>
      <c r="F151" s="96"/>
      <c r="G151" s="36"/>
      <c r="H151" s="60"/>
    </row>
    <row r="152" spans="1:9" x14ac:dyDescent="0.3">
      <c r="A152" s="116" t="s">
        <v>83</v>
      </c>
      <c r="B152" s="85">
        <f>+B146-B149</f>
        <v>0</v>
      </c>
      <c r="C152" s="85">
        <f t="shared" ref="C152:D152" si="19">+C146-C149</f>
        <v>0</v>
      </c>
      <c r="D152" s="85">
        <f t="shared" si="19"/>
        <v>0</v>
      </c>
      <c r="E152" s="64">
        <f>+E146-E149</f>
        <v>0</v>
      </c>
      <c r="F152" s="36"/>
      <c r="G152" s="36"/>
    </row>
    <row r="153" spans="1:9" x14ac:dyDescent="0.3">
      <c r="A153" s="117" t="s">
        <v>81</v>
      </c>
      <c r="B153" s="80">
        <f>+B147-B150</f>
        <v>4234097654</v>
      </c>
      <c r="C153" s="80">
        <f>+C147-C150</f>
        <v>3099528354</v>
      </c>
      <c r="D153" s="80">
        <f>+D147-D150</f>
        <v>1768256154</v>
      </c>
      <c r="E153" s="80">
        <f>+E147-E150</f>
        <v>1768256154</v>
      </c>
      <c r="G153" s="36"/>
    </row>
    <row r="154" spans="1:9" x14ac:dyDescent="0.3">
      <c r="A154" s="220" t="s">
        <v>185</v>
      </c>
      <c r="B154" s="220"/>
      <c r="C154" s="220"/>
      <c r="D154" s="220"/>
      <c r="E154" s="220"/>
      <c r="F154" s="41"/>
      <c r="G154" s="36"/>
    </row>
    <row r="155" spans="1:9" ht="50.1" customHeight="1" x14ac:dyDescent="0.3">
      <c r="A155" s="196" t="s">
        <v>92</v>
      </c>
      <c r="B155" s="197"/>
      <c r="C155" s="197"/>
      <c r="D155" s="197"/>
      <c r="E155" s="198"/>
      <c r="F155" s="66"/>
      <c r="G155" s="36"/>
    </row>
    <row r="156" spans="1:9" x14ac:dyDescent="0.3">
      <c r="A156" s="140"/>
      <c r="B156" s="67"/>
      <c r="C156" s="67"/>
      <c r="D156" s="67"/>
      <c r="E156" s="67"/>
      <c r="F156" s="66"/>
      <c r="G156" s="36"/>
    </row>
    <row r="157" spans="1:9" ht="31.2" x14ac:dyDescent="0.3">
      <c r="A157" s="82" t="s">
        <v>86</v>
      </c>
      <c r="B157" s="222" t="s">
        <v>190</v>
      </c>
      <c r="C157" s="202"/>
      <c r="D157" s="228" t="s">
        <v>49</v>
      </c>
      <c r="E157" s="210"/>
      <c r="F157" s="211"/>
      <c r="G157" s="36"/>
    </row>
    <row r="158" spans="1:9" x14ac:dyDescent="0.3">
      <c r="A158" s="83" t="s">
        <v>47</v>
      </c>
      <c r="B158" s="223" t="s">
        <v>191</v>
      </c>
      <c r="C158" s="204"/>
      <c r="D158" s="213"/>
      <c r="E158" s="213"/>
      <c r="F158" s="214"/>
      <c r="G158" s="36"/>
    </row>
    <row r="159" spans="1:9" x14ac:dyDescent="0.3">
      <c r="A159" s="84" t="s">
        <v>48</v>
      </c>
      <c r="B159" s="223" t="s">
        <v>192</v>
      </c>
      <c r="C159" s="204"/>
      <c r="D159" s="216"/>
      <c r="E159" s="216"/>
      <c r="F159" s="217"/>
      <c r="G159" s="36"/>
    </row>
  </sheetData>
  <mergeCells count="79">
    <mergeCell ref="A133:F133"/>
    <mergeCell ref="A134:F134"/>
    <mergeCell ref="A136:F136"/>
    <mergeCell ref="A137:F137"/>
    <mergeCell ref="A138:F138"/>
    <mergeCell ref="A154:E154"/>
    <mergeCell ref="A155:E155"/>
    <mergeCell ref="B157:C157"/>
    <mergeCell ref="D157:F159"/>
    <mergeCell ref="B158:C158"/>
    <mergeCell ref="B159:C159"/>
    <mergeCell ref="A129:B129"/>
    <mergeCell ref="A132:F132"/>
    <mergeCell ref="A102:B102"/>
    <mergeCell ref="A105:F105"/>
    <mergeCell ref="A106:F106"/>
    <mergeCell ref="A108:F108"/>
    <mergeCell ref="A109:F109"/>
    <mergeCell ref="A110:F110"/>
    <mergeCell ref="A115:B115"/>
    <mergeCell ref="A122:B122"/>
    <mergeCell ref="A89:F89"/>
    <mergeCell ref="A91:F91"/>
    <mergeCell ref="A92:F92"/>
    <mergeCell ref="A93:F93"/>
    <mergeCell ref="A98:B98"/>
    <mergeCell ref="A74:F74"/>
    <mergeCell ref="A76:F76"/>
    <mergeCell ref="A77:F77"/>
    <mergeCell ref="A78:F78"/>
    <mergeCell ref="A88:F88"/>
    <mergeCell ref="A68:F68"/>
    <mergeCell ref="B70:C70"/>
    <mergeCell ref="D70:F72"/>
    <mergeCell ref="B71:C71"/>
    <mergeCell ref="B72:C72"/>
    <mergeCell ref="A62:F62"/>
    <mergeCell ref="A64:B64"/>
    <mergeCell ref="A65:B65"/>
    <mergeCell ref="A66:B66"/>
    <mergeCell ref="A67:F67"/>
    <mergeCell ref="A52:B52"/>
    <mergeCell ref="A53:B53"/>
    <mergeCell ref="A54:F54"/>
    <mergeCell ref="A55:F55"/>
    <mergeCell ref="A61:F61"/>
    <mergeCell ref="A44:F44"/>
    <mergeCell ref="A46:F46"/>
    <mergeCell ref="A49:B49"/>
    <mergeCell ref="A50:B50"/>
    <mergeCell ref="A51:B51"/>
    <mergeCell ref="A47:F47"/>
    <mergeCell ref="A43:E43"/>
    <mergeCell ref="A32:F32"/>
    <mergeCell ref="A33:F33"/>
    <mergeCell ref="A35:B35"/>
    <mergeCell ref="A36:B36"/>
    <mergeCell ref="A37:B37"/>
    <mergeCell ref="A38:B38"/>
    <mergeCell ref="A39:B39"/>
    <mergeCell ref="A40:B40"/>
    <mergeCell ref="A41:B41"/>
    <mergeCell ref="A42:B42"/>
    <mergeCell ref="A10:F10"/>
    <mergeCell ref="A12:F12"/>
    <mergeCell ref="A13:F13"/>
    <mergeCell ref="A29:F29"/>
    <mergeCell ref="A30:F30"/>
    <mergeCell ref="A19:A20"/>
    <mergeCell ref="A21:A22"/>
    <mergeCell ref="A23:A24"/>
    <mergeCell ref="A25:A26"/>
    <mergeCell ref="A27:A28"/>
    <mergeCell ref="A16:A17"/>
    <mergeCell ref="A1:F2"/>
    <mergeCell ref="A3:F3"/>
    <mergeCell ref="C5:E5"/>
    <mergeCell ref="C6:E6"/>
    <mergeCell ref="C7:E7"/>
  </mergeCells>
  <phoneticPr fontId="9" type="noConversion"/>
  <printOptions horizontalCentered="1"/>
  <pageMargins left="0.70866141732283472" right="0.70866141732283472" top="0.94488188976377963" bottom="0.74803149606299213" header="0.19685039370078741" footer="0.31496062992125984"/>
  <pageSetup scale="4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5" max="5" man="1"/>
    <brk id="107" max="5" man="1"/>
    <brk id="134"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82D00-C5FC-48D1-8423-7FB1B4B4DF38}">
  <dimension ref="A1:F115"/>
  <sheetViews>
    <sheetView showGridLines="0" zoomScale="80" zoomScaleNormal="80" workbookViewId="0">
      <selection sqref="A1:E1"/>
    </sheetView>
  </sheetViews>
  <sheetFormatPr baseColWidth="10" defaultColWidth="11.44140625" defaultRowHeight="15.6" x14ac:dyDescent="0.3"/>
  <cols>
    <col min="1" max="1" width="49.33203125" style="36" customWidth="1"/>
    <col min="2" max="2" width="26.44140625" style="36" customWidth="1"/>
    <col min="3" max="4" width="21.6640625" style="36" bestFit="1" customWidth="1"/>
    <col min="5" max="6" width="20.6640625" style="36" customWidth="1"/>
    <col min="7" max="8" width="17.109375" style="36" bestFit="1" customWidth="1"/>
    <col min="9" max="16384" width="11.44140625" style="36"/>
  </cols>
  <sheetData>
    <row r="1" spans="1:6" ht="42" customHeight="1" x14ac:dyDescent="0.3">
      <c r="A1" s="234" t="s">
        <v>38</v>
      </c>
      <c r="B1" s="234"/>
      <c r="C1" s="234"/>
      <c r="D1" s="234"/>
      <c r="E1" s="234"/>
      <c r="F1" s="112"/>
    </row>
    <row r="2" spans="1:6" ht="20.100000000000001" customHeight="1" x14ac:dyDescent="0.3">
      <c r="A2" s="235" t="s">
        <v>195</v>
      </c>
      <c r="B2" s="235"/>
      <c r="C2" s="235"/>
      <c r="D2" s="235"/>
      <c r="E2" s="235"/>
      <c r="F2" s="86"/>
    </row>
    <row r="3" spans="1:6" ht="15" customHeight="1" x14ac:dyDescent="0.3"/>
    <row r="4" spans="1:6" ht="18" customHeight="1" x14ac:dyDescent="0.3">
      <c r="A4" s="87"/>
      <c r="B4" s="75" t="s">
        <v>22</v>
      </c>
      <c r="C4" s="202" t="s">
        <v>181</v>
      </c>
      <c r="D4" s="203"/>
      <c r="E4" s="203"/>
      <c r="F4" s="3"/>
    </row>
    <row r="5" spans="1:6" ht="18" customHeight="1" x14ac:dyDescent="0.3">
      <c r="A5" s="87"/>
      <c r="B5" s="76" t="s">
        <v>33</v>
      </c>
      <c r="C5" s="204" t="s">
        <v>182</v>
      </c>
      <c r="D5" s="205"/>
      <c r="E5" s="205"/>
      <c r="F5" s="3"/>
    </row>
    <row r="6" spans="1:6" ht="18" customHeight="1" x14ac:dyDescent="0.3">
      <c r="A6" s="87"/>
      <c r="B6" s="77" t="s">
        <v>34</v>
      </c>
      <c r="C6" s="204" t="s">
        <v>183</v>
      </c>
      <c r="D6" s="205"/>
      <c r="E6" s="205"/>
      <c r="F6" s="3"/>
    </row>
    <row r="7" spans="1:6" ht="15" customHeight="1" x14ac:dyDescent="0.3">
      <c r="A7" s="87"/>
      <c r="B7" s="3"/>
      <c r="C7" s="3"/>
      <c r="D7" s="3"/>
      <c r="E7" s="3"/>
      <c r="F7" s="3"/>
    </row>
    <row r="8" spans="1:6" ht="21.9" customHeight="1" x14ac:dyDescent="0.3">
      <c r="A8" s="206" t="s">
        <v>139</v>
      </c>
      <c r="B8" s="206"/>
      <c r="C8" s="206"/>
      <c r="D8" s="206"/>
      <c r="E8" s="206"/>
    </row>
    <row r="9" spans="1:6" ht="15" customHeight="1" x14ac:dyDescent="0.3"/>
    <row r="10" spans="1:6" x14ac:dyDescent="0.3">
      <c r="A10" s="199" t="s">
        <v>36</v>
      </c>
      <c r="B10" s="199"/>
      <c r="C10" s="199"/>
      <c r="D10" s="199"/>
      <c r="E10" s="199"/>
      <c r="F10" s="88"/>
    </row>
    <row r="11" spans="1:6" ht="15" customHeight="1" x14ac:dyDescent="0.3">
      <c r="A11" s="199" t="s">
        <v>19</v>
      </c>
      <c r="B11" s="199"/>
      <c r="C11" s="199"/>
      <c r="D11" s="199"/>
      <c r="E11" s="199"/>
      <c r="F11" s="88"/>
    </row>
    <row r="12" spans="1:6" ht="15" customHeight="1" x14ac:dyDescent="0.3">
      <c r="A12" s="37"/>
      <c r="B12" s="37"/>
      <c r="C12" s="37"/>
      <c r="D12" s="38"/>
      <c r="E12" s="38"/>
      <c r="F12" s="39"/>
    </row>
    <row r="13" spans="1:6" x14ac:dyDescent="0.3">
      <c r="A13" s="136" t="s">
        <v>17</v>
      </c>
      <c r="B13" s="8" t="s">
        <v>18</v>
      </c>
      <c r="C13" s="136" t="s">
        <v>95</v>
      </c>
      <c r="D13" s="8" t="s">
        <v>96</v>
      </c>
      <c r="E13" s="8" t="s">
        <v>138</v>
      </c>
      <c r="F13" s="39"/>
    </row>
    <row r="14" spans="1:6" x14ac:dyDescent="0.3">
      <c r="A14" s="185" t="s">
        <v>16</v>
      </c>
      <c r="B14" s="142" t="s">
        <v>177</v>
      </c>
      <c r="C14" s="126">
        <f>+C16+C19+C21+C23+C25</f>
        <v>787</v>
      </c>
      <c r="D14" s="126">
        <f t="shared" ref="D14" si="0">+D16+D19+D21+D23+D25</f>
        <v>4419</v>
      </c>
      <c r="E14" s="169">
        <f>+E17+E19+E21+E23+E25</f>
        <v>5969</v>
      </c>
      <c r="F14" s="39"/>
    </row>
    <row r="15" spans="1:6" x14ac:dyDescent="0.3">
      <c r="A15" s="185"/>
      <c r="B15" s="142" t="s">
        <v>178</v>
      </c>
      <c r="C15" s="126">
        <f>+C18+C20+C22+C24+C26</f>
        <v>5591</v>
      </c>
      <c r="D15" s="126">
        <f t="shared" ref="D15:E15" si="1">+D18+D20+D22+D24+D26</f>
        <v>14258</v>
      </c>
      <c r="E15" s="126">
        <f t="shared" si="1"/>
        <v>19849</v>
      </c>
      <c r="F15" s="39"/>
    </row>
    <row r="16" spans="1:6" x14ac:dyDescent="0.3">
      <c r="A16" s="137"/>
      <c r="B16" s="120"/>
      <c r="C16" s="39"/>
      <c r="D16" s="39"/>
      <c r="E16" s="39"/>
      <c r="F16" s="39"/>
    </row>
    <row r="17" spans="1:6" x14ac:dyDescent="0.3">
      <c r="A17" s="186" t="s">
        <v>172</v>
      </c>
      <c r="B17" s="143" t="s">
        <v>177</v>
      </c>
      <c r="C17" s="147">
        <f>+'1T'!F19</f>
        <v>364</v>
      </c>
      <c r="D17" s="147">
        <f>+'2T'!F19</f>
        <v>399</v>
      </c>
      <c r="E17" s="147">
        <f>+SUM(C17:D17)</f>
        <v>763</v>
      </c>
      <c r="F17" s="39"/>
    </row>
    <row r="18" spans="1:6" x14ac:dyDescent="0.3">
      <c r="A18" s="186"/>
      <c r="B18" s="143" t="s">
        <v>178</v>
      </c>
      <c r="C18" s="147">
        <f>+'1T'!F20</f>
        <v>553</v>
      </c>
      <c r="D18" s="147">
        <f>+'2T'!F20</f>
        <v>1362</v>
      </c>
      <c r="E18" s="147">
        <f t="shared" ref="E18:E26" si="2">+SUM(C18:D18)</f>
        <v>1915</v>
      </c>
      <c r="F18" s="39"/>
    </row>
    <row r="19" spans="1:6" x14ac:dyDescent="0.3">
      <c r="A19" s="187" t="s">
        <v>173</v>
      </c>
      <c r="B19" s="141" t="s">
        <v>177</v>
      </c>
      <c r="C19" s="146">
        <f>+'1T'!F21</f>
        <v>0</v>
      </c>
      <c r="D19" s="146">
        <f>+'2T'!F21</f>
        <v>4</v>
      </c>
      <c r="E19" s="146">
        <f t="shared" si="2"/>
        <v>4</v>
      </c>
      <c r="F19" s="39"/>
    </row>
    <row r="20" spans="1:6" x14ac:dyDescent="0.3">
      <c r="A20" s="187"/>
      <c r="B20" s="141" t="s">
        <v>178</v>
      </c>
      <c r="C20" s="146">
        <f>+'1T'!F22</f>
        <v>0</v>
      </c>
      <c r="D20" s="146">
        <f>+'2T'!F22</f>
        <v>12</v>
      </c>
      <c r="E20" s="146">
        <f t="shared" si="2"/>
        <v>12</v>
      </c>
      <c r="F20" s="39"/>
    </row>
    <row r="21" spans="1:6" x14ac:dyDescent="0.3">
      <c r="A21" s="186" t="s">
        <v>174</v>
      </c>
      <c r="B21" s="143" t="s">
        <v>177</v>
      </c>
      <c r="C21" s="147">
        <f>+'1T'!F23</f>
        <v>0</v>
      </c>
      <c r="D21" s="147">
        <f>+'2T'!F23</f>
        <v>687</v>
      </c>
      <c r="E21" s="147">
        <f t="shared" si="2"/>
        <v>687</v>
      </c>
      <c r="F21" s="39"/>
    </row>
    <row r="22" spans="1:6" x14ac:dyDescent="0.3">
      <c r="A22" s="186"/>
      <c r="B22" s="143" t="s">
        <v>178</v>
      </c>
      <c r="C22" s="147">
        <f>+'1T'!F24</f>
        <v>501</v>
      </c>
      <c r="D22" s="147">
        <f>+'2T'!F24</f>
        <v>1575</v>
      </c>
      <c r="E22" s="147">
        <f t="shared" si="2"/>
        <v>2076</v>
      </c>
      <c r="F22" s="39"/>
    </row>
    <row r="23" spans="1:6" x14ac:dyDescent="0.3">
      <c r="A23" s="187" t="s">
        <v>175</v>
      </c>
      <c r="B23" s="141" t="s">
        <v>177</v>
      </c>
      <c r="C23" s="146">
        <f>+'1T'!F25</f>
        <v>644</v>
      </c>
      <c r="D23" s="146">
        <f>+'2T'!F25</f>
        <v>1659</v>
      </c>
      <c r="E23" s="146">
        <f t="shared" si="2"/>
        <v>2303</v>
      </c>
      <c r="F23" s="39"/>
    </row>
    <row r="24" spans="1:6" x14ac:dyDescent="0.3">
      <c r="A24" s="187"/>
      <c r="B24" s="141" t="s">
        <v>178</v>
      </c>
      <c r="C24" s="146">
        <f>+'1T'!F26</f>
        <v>4355</v>
      </c>
      <c r="D24" s="146">
        <f>+'2T'!F26</f>
        <v>7358</v>
      </c>
      <c r="E24" s="146">
        <f t="shared" si="2"/>
        <v>11713</v>
      </c>
      <c r="F24" s="39"/>
    </row>
    <row r="25" spans="1:6" x14ac:dyDescent="0.3">
      <c r="A25" s="186" t="s">
        <v>176</v>
      </c>
      <c r="B25" s="143" t="s">
        <v>177</v>
      </c>
      <c r="C25" s="147">
        <f>+'1T'!F27</f>
        <v>143</v>
      </c>
      <c r="D25" s="147">
        <f>+'2T'!F27</f>
        <v>2069</v>
      </c>
      <c r="E25" s="147">
        <f t="shared" si="2"/>
        <v>2212</v>
      </c>
      <c r="F25" s="39"/>
    </row>
    <row r="26" spans="1:6" x14ac:dyDescent="0.3">
      <c r="A26" s="186"/>
      <c r="B26" s="143" t="s">
        <v>178</v>
      </c>
      <c r="C26" s="147">
        <f>+'1T'!F28</f>
        <v>182</v>
      </c>
      <c r="D26" s="147">
        <f>+'2T'!F28</f>
        <v>3951</v>
      </c>
      <c r="E26" s="147">
        <f t="shared" si="2"/>
        <v>4133</v>
      </c>
      <c r="F26" s="39"/>
    </row>
    <row r="27" spans="1:6" ht="15" customHeight="1" x14ac:dyDescent="0.3">
      <c r="A27" s="200" t="s">
        <v>185</v>
      </c>
      <c r="B27" s="200"/>
      <c r="C27" s="200"/>
      <c r="D27" s="200"/>
      <c r="E27" s="200"/>
      <c r="F27" s="39"/>
    </row>
    <row r="28" spans="1:6" ht="60" customHeight="1" x14ac:dyDescent="0.3">
      <c r="A28" s="221" t="s">
        <v>163</v>
      </c>
      <c r="B28" s="221"/>
      <c r="C28" s="221"/>
      <c r="D28" s="221"/>
      <c r="E28" s="221"/>
    </row>
    <row r="29" spans="1:6" ht="15" customHeight="1" x14ac:dyDescent="0.3">
      <c r="A29" s="37"/>
      <c r="B29" s="37"/>
      <c r="C29" s="37"/>
      <c r="D29" s="38"/>
      <c r="E29" s="38"/>
      <c r="F29" s="39"/>
    </row>
    <row r="30" spans="1:6" x14ac:dyDescent="0.3">
      <c r="A30" s="199" t="s">
        <v>37</v>
      </c>
      <c r="B30" s="199"/>
      <c r="C30" s="199"/>
      <c r="D30" s="199"/>
      <c r="E30" s="88"/>
      <c r="F30" s="135"/>
    </row>
    <row r="31" spans="1:6" ht="15" customHeight="1" x14ac:dyDescent="0.3">
      <c r="A31" s="199" t="s">
        <v>20</v>
      </c>
      <c r="B31" s="199"/>
      <c r="C31" s="199"/>
      <c r="D31" s="199"/>
      <c r="E31" s="88"/>
      <c r="F31" s="135"/>
    </row>
    <row r="32" spans="1:6" ht="15" customHeight="1" x14ac:dyDescent="0.3">
      <c r="A32" s="37"/>
      <c r="B32" s="37"/>
      <c r="C32" s="38"/>
      <c r="D32" s="38"/>
      <c r="E32" s="38"/>
      <c r="F32" s="40"/>
    </row>
    <row r="33" spans="1:6" ht="16.95" customHeight="1" x14ac:dyDescent="0.3">
      <c r="A33" s="136" t="s">
        <v>21</v>
      </c>
      <c r="B33" s="8" t="s">
        <v>95</v>
      </c>
      <c r="C33" s="8" t="s">
        <v>96</v>
      </c>
      <c r="D33" s="136" t="s">
        <v>9</v>
      </c>
      <c r="F33" s="40"/>
    </row>
    <row r="34" spans="1:6" ht="16.95" customHeight="1" x14ac:dyDescent="0.3">
      <c r="A34" s="128" t="s">
        <v>16</v>
      </c>
      <c r="B34" s="129">
        <f>+SUM(B36:B40)</f>
        <v>1258387500</v>
      </c>
      <c r="C34" s="129">
        <f t="shared" ref="C34:D34" si="3">+SUM(C36:C40)</f>
        <v>3272617100</v>
      </c>
      <c r="D34" s="129">
        <f t="shared" si="3"/>
        <v>4531004600</v>
      </c>
      <c r="F34" s="40"/>
    </row>
    <row r="35" spans="1:6" ht="16.95" customHeight="1" x14ac:dyDescent="0.3">
      <c r="A35" s="127"/>
      <c r="B35" s="163"/>
      <c r="C35" s="163"/>
      <c r="D35" s="163"/>
      <c r="F35" s="40"/>
    </row>
    <row r="36" spans="1:6" ht="16.95" customHeight="1" x14ac:dyDescent="0.3">
      <c r="A36" s="145" t="s">
        <v>172</v>
      </c>
      <c r="B36" s="164">
        <f>+'1T'!F38</f>
        <v>127190000</v>
      </c>
      <c r="C36" s="164">
        <f>+'2T'!F38</f>
        <v>313260000</v>
      </c>
      <c r="D36" s="164">
        <f>+SUM(B36:C36)</f>
        <v>440450000</v>
      </c>
      <c r="F36" s="40"/>
    </row>
    <row r="37" spans="1:6" ht="16.95" customHeight="1" x14ac:dyDescent="0.3">
      <c r="A37" s="145" t="s">
        <v>173</v>
      </c>
      <c r="B37" s="164">
        <f>+'1T'!F39</f>
        <v>0</v>
      </c>
      <c r="C37" s="164">
        <f>+'2T'!F39</f>
        <v>2760000</v>
      </c>
      <c r="D37" s="164">
        <f t="shared" ref="D37:D40" si="4">+SUM(B37:C37)</f>
        <v>2760000</v>
      </c>
      <c r="F37" s="40"/>
    </row>
    <row r="38" spans="1:6" ht="16.95" customHeight="1" x14ac:dyDescent="0.3">
      <c r="A38" s="145" t="s">
        <v>174</v>
      </c>
      <c r="B38" s="164">
        <f>+'1T'!F40</f>
        <v>115230000</v>
      </c>
      <c r="C38" s="164">
        <f>+'2T'!F40</f>
        <v>362250000</v>
      </c>
      <c r="D38" s="164">
        <f t="shared" si="4"/>
        <v>477480000</v>
      </c>
      <c r="F38" s="40"/>
    </row>
    <row r="39" spans="1:6" ht="16.95" customHeight="1" x14ac:dyDescent="0.3">
      <c r="A39" s="145" t="s">
        <v>175</v>
      </c>
      <c r="B39" s="164">
        <f>+'1T'!F41</f>
        <v>974107500</v>
      </c>
      <c r="C39" s="164">
        <f>+'2T'!F41</f>
        <v>1685617100</v>
      </c>
      <c r="D39" s="164">
        <f t="shared" si="4"/>
        <v>2659724600</v>
      </c>
      <c r="F39" s="40"/>
    </row>
    <row r="40" spans="1:6" ht="16.95" customHeight="1" x14ac:dyDescent="0.3">
      <c r="A40" s="145" t="s">
        <v>176</v>
      </c>
      <c r="B40" s="164">
        <f>+'1T'!F42</f>
        <v>41860000</v>
      </c>
      <c r="C40" s="164">
        <f>+'2T'!F42</f>
        <v>908730000</v>
      </c>
      <c r="D40" s="164">
        <f t="shared" si="4"/>
        <v>950590000</v>
      </c>
      <c r="F40" s="40"/>
    </row>
    <row r="41" spans="1:6" ht="15" customHeight="1" x14ac:dyDescent="0.35">
      <c r="A41" s="139" t="s">
        <v>185</v>
      </c>
      <c r="B41" s="139"/>
      <c r="C41" s="139"/>
      <c r="D41" s="139"/>
      <c r="E41" s="6"/>
      <c r="F41" s="41"/>
    </row>
    <row r="42" spans="1:6" ht="60" customHeight="1" x14ac:dyDescent="0.3">
      <c r="A42" s="196" t="s">
        <v>163</v>
      </c>
      <c r="B42" s="197"/>
      <c r="C42" s="197"/>
      <c r="D42" s="198"/>
      <c r="F42" s="66"/>
    </row>
    <row r="43" spans="1:6" ht="15" customHeight="1" x14ac:dyDescent="0.3">
      <c r="A43" s="140"/>
      <c r="B43" s="140"/>
      <c r="C43" s="140"/>
      <c r="D43" s="140"/>
      <c r="E43" s="91"/>
      <c r="F43" s="66"/>
    </row>
    <row r="44" spans="1:6" ht="15" customHeight="1" x14ac:dyDescent="0.3"/>
    <row r="45" spans="1:6" ht="21.9" customHeight="1" x14ac:dyDescent="0.3">
      <c r="A45" s="206" t="s">
        <v>140</v>
      </c>
      <c r="B45" s="206"/>
      <c r="C45" s="206"/>
      <c r="D45" s="206"/>
      <c r="E45" s="206"/>
    </row>
    <row r="46" spans="1:6" ht="15" customHeight="1" x14ac:dyDescent="0.3"/>
    <row r="47" spans="1:6" x14ac:dyDescent="0.3">
      <c r="A47" s="224" t="s">
        <v>73</v>
      </c>
      <c r="B47" s="224"/>
      <c r="C47" s="224"/>
      <c r="D47" s="224"/>
      <c r="E47" s="224"/>
      <c r="F47" s="43"/>
    </row>
    <row r="48" spans="1:6" ht="31.5" customHeight="1" x14ac:dyDescent="0.3">
      <c r="A48" s="189" t="s">
        <v>74</v>
      </c>
      <c r="B48" s="189"/>
      <c r="C48" s="189"/>
      <c r="D48" s="189"/>
      <c r="E48" s="189"/>
      <c r="F48" s="43"/>
    </row>
    <row r="49" spans="1:6" x14ac:dyDescent="0.3">
      <c r="A49" s="224" t="s">
        <v>52</v>
      </c>
      <c r="B49" s="224"/>
      <c r="C49" s="224"/>
      <c r="D49" s="224"/>
      <c r="E49" s="224"/>
      <c r="F49" s="43"/>
    </row>
    <row r="50" spans="1:6" ht="15" customHeight="1" x14ac:dyDescent="0.3"/>
    <row r="51" spans="1:6" x14ac:dyDescent="0.3">
      <c r="A51" s="71" t="s">
        <v>55</v>
      </c>
      <c r="B51" s="71" t="s">
        <v>56</v>
      </c>
      <c r="C51" s="71" t="s">
        <v>95</v>
      </c>
      <c r="D51" s="71" t="s">
        <v>96</v>
      </c>
      <c r="E51" s="71" t="s">
        <v>9</v>
      </c>
    </row>
    <row r="52" spans="1:6" x14ac:dyDescent="0.3">
      <c r="A52" s="113" t="s">
        <v>16</v>
      </c>
      <c r="B52" s="50"/>
      <c r="C52" s="35">
        <f>+C54+C58</f>
        <v>2250000000</v>
      </c>
      <c r="D52" s="35">
        <f>+D54+D58</f>
        <v>4049260754</v>
      </c>
      <c r="E52" s="35">
        <f>+E54+E58</f>
        <v>6299260754</v>
      </c>
    </row>
    <row r="53" spans="1:6" ht="15" customHeight="1" x14ac:dyDescent="0.3">
      <c r="A53" s="15"/>
      <c r="B53" s="51"/>
      <c r="C53" s="16"/>
      <c r="D53" s="16"/>
      <c r="E53" s="16"/>
    </row>
    <row r="54" spans="1:6" x14ac:dyDescent="0.3">
      <c r="A54" s="225" t="s">
        <v>75</v>
      </c>
      <c r="B54" s="225"/>
      <c r="C54" s="54">
        <f>+SUM(C55:C56)</f>
        <v>2250000000</v>
      </c>
      <c r="D54" s="54">
        <f>+SUM(D55:D56)</f>
        <v>4049260754</v>
      </c>
      <c r="E54" s="54">
        <f>+SUM(E55:E56)</f>
        <v>6299260754</v>
      </c>
    </row>
    <row r="55" spans="1:6" ht="16.5" customHeight="1" x14ac:dyDescent="0.3">
      <c r="A55" s="55" t="s">
        <v>194</v>
      </c>
      <c r="B55" s="51" t="s">
        <v>193</v>
      </c>
      <c r="C55" s="17">
        <f>+'1T'!F99</f>
        <v>2250000000</v>
      </c>
      <c r="D55" s="17">
        <f>+'2T'!F99</f>
        <v>4049260754</v>
      </c>
      <c r="E55" s="17">
        <f>+C55+D55</f>
        <v>6299260754</v>
      </c>
    </row>
    <row r="56" spans="1:6" ht="16.5" customHeight="1" x14ac:dyDescent="0.3">
      <c r="A56" s="55" t="s">
        <v>59</v>
      </c>
      <c r="B56" s="51" t="s">
        <v>53</v>
      </c>
      <c r="C56" s="17">
        <f>+'1T'!F100</f>
        <v>0</v>
      </c>
      <c r="D56" s="17">
        <f>+'2T'!F100</f>
        <v>0</v>
      </c>
      <c r="E56" s="17">
        <f>+C56+D56</f>
        <v>0</v>
      </c>
    </row>
    <row r="57" spans="1:6" ht="16.5" customHeight="1" x14ac:dyDescent="0.3">
      <c r="A57" s="133"/>
      <c r="B57" s="51"/>
      <c r="C57" s="17"/>
      <c r="D57" s="17"/>
      <c r="E57" s="17"/>
    </row>
    <row r="58" spans="1:6" ht="16.5" customHeight="1" x14ac:dyDescent="0.3">
      <c r="A58" s="225" t="s">
        <v>76</v>
      </c>
      <c r="B58" s="225"/>
      <c r="C58" s="54">
        <f>+SUM(C59:C60)</f>
        <v>0</v>
      </c>
      <c r="D58" s="54">
        <f>+SUM(D59:D60)</f>
        <v>0</v>
      </c>
      <c r="E58" s="54">
        <f>+SUM(E59:E60)</f>
        <v>0</v>
      </c>
    </row>
    <row r="59" spans="1:6" ht="16.5" customHeight="1" x14ac:dyDescent="0.3">
      <c r="A59" s="55" t="s">
        <v>59</v>
      </c>
      <c r="B59" s="51" t="s">
        <v>53</v>
      </c>
      <c r="C59" s="57">
        <f>+'1T'!F103</f>
        <v>0</v>
      </c>
      <c r="D59" s="57">
        <f>+'2T'!F103</f>
        <v>0</v>
      </c>
      <c r="E59" s="57">
        <f>+C59+D59</f>
        <v>0</v>
      </c>
    </row>
    <row r="60" spans="1:6" ht="16.5" customHeight="1" x14ac:dyDescent="0.3">
      <c r="A60" s="55" t="s">
        <v>59</v>
      </c>
      <c r="B60" s="51" t="s">
        <v>53</v>
      </c>
      <c r="C60" s="57">
        <f>+'1T'!F104</f>
        <v>0</v>
      </c>
      <c r="D60" s="57">
        <f>+'2T'!F104</f>
        <v>0</v>
      </c>
      <c r="E60" s="57">
        <f>+C60+D60</f>
        <v>0</v>
      </c>
    </row>
    <row r="61" spans="1:6" x14ac:dyDescent="0.3">
      <c r="A61" s="200" t="s">
        <v>185</v>
      </c>
      <c r="B61" s="200"/>
      <c r="C61" s="200"/>
      <c r="D61" s="200"/>
      <c r="E61" s="200"/>
    </row>
    <row r="62" spans="1:6" ht="50.1" customHeight="1" x14ac:dyDescent="0.3">
      <c r="A62" s="229" t="s">
        <v>154</v>
      </c>
      <c r="B62" s="230"/>
      <c r="C62" s="230"/>
      <c r="D62" s="230"/>
      <c r="E62" s="231"/>
    </row>
    <row r="63" spans="1:6" x14ac:dyDescent="0.3">
      <c r="A63" s="24"/>
      <c r="B63" s="49"/>
      <c r="C63" s="23"/>
      <c r="D63" s="42"/>
      <c r="E63" s="42"/>
      <c r="F63" s="42"/>
    </row>
    <row r="64" spans="1:6" x14ac:dyDescent="0.3">
      <c r="A64" s="224" t="s">
        <v>77</v>
      </c>
      <c r="B64" s="224"/>
      <c r="C64" s="224"/>
      <c r="D64" s="224"/>
      <c r="E64" s="224"/>
      <c r="F64" s="43"/>
    </row>
    <row r="65" spans="1:6" ht="32.25" customHeight="1" x14ac:dyDescent="0.3">
      <c r="A65" s="189" t="s">
        <v>54</v>
      </c>
      <c r="B65" s="189"/>
      <c r="C65" s="189"/>
      <c r="D65" s="189"/>
      <c r="E65" s="189"/>
      <c r="F65" s="3"/>
    </row>
    <row r="66" spans="1:6" x14ac:dyDescent="0.3">
      <c r="A66" s="224" t="s">
        <v>52</v>
      </c>
      <c r="B66" s="224"/>
      <c r="C66" s="224"/>
      <c r="D66" s="224"/>
      <c r="E66" s="224"/>
      <c r="F66" s="43"/>
    </row>
    <row r="67" spans="1:6" x14ac:dyDescent="0.3">
      <c r="A67" s="94"/>
      <c r="B67" s="95"/>
      <c r="C67" s="95"/>
      <c r="D67" s="95"/>
      <c r="E67" s="95"/>
      <c r="F67" s="96"/>
    </row>
    <row r="68" spans="1:6" x14ac:dyDescent="0.3">
      <c r="A68" s="71" t="s">
        <v>55</v>
      </c>
      <c r="B68" s="71" t="s">
        <v>56</v>
      </c>
      <c r="C68" s="71" t="s">
        <v>95</v>
      </c>
      <c r="D68" s="71" t="s">
        <v>96</v>
      </c>
      <c r="E68" s="71" t="s">
        <v>9</v>
      </c>
    </row>
    <row r="69" spans="1:6" x14ac:dyDescent="0.3">
      <c r="A69" s="113" t="s">
        <v>16</v>
      </c>
      <c r="B69" s="50"/>
      <c r="C69" s="35">
        <f>+C71+C78+C85</f>
        <v>1258387500</v>
      </c>
      <c r="D69" s="35">
        <f t="shared" ref="D69" si="5">+D71+D78+D85</f>
        <v>3272617100</v>
      </c>
      <c r="E69" s="35">
        <f>+E71+E78+E85</f>
        <v>4531004600</v>
      </c>
    </row>
    <row r="70" spans="1:6" x14ac:dyDescent="0.3">
      <c r="A70" s="15"/>
      <c r="B70" s="51"/>
      <c r="C70" s="16"/>
      <c r="D70" s="16"/>
      <c r="E70" s="52"/>
    </row>
    <row r="71" spans="1:6" x14ac:dyDescent="0.3">
      <c r="A71" s="225" t="s">
        <v>58</v>
      </c>
      <c r="B71" s="225"/>
      <c r="C71" s="54">
        <f>+SUM(C72:C76)</f>
        <v>1258387500</v>
      </c>
      <c r="D71" s="54">
        <f t="shared" ref="D71:E71" si="6">+SUM(D72:D76)</f>
        <v>3272617100</v>
      </c>
      <c r="E71" s="54">
        <f t="shared" si="6"/>
        <v>4531004600</v>
      </c>
    </row>
    <row r="72" spans="1:6" x14ac:dyDescent="0.3">
      <c r="A72" s="55" t="s">
        <v>194</v>
      </c>
      <c r="B72" s="51" t="s">
        <v>193</v>
      </c>
      <c r="C72" s="17">
        <f>+'1T'!F116</f>
        <v>1258387500</v>
      </c>
      <c r="D72" s="17">
        <f>+'2T'!F116</f>
        <v>3272617100</v>
      </c>
      <c r="E72" s="98">
        <f>+C72+D72</f>
        <v>4531004600</v>
      </c>
    </row>
    <row r="73" spans="1:6" x14ac:dyDescent="0.3">
      <c r="A73" s="55" t="s">
        <v>59</v>
      </c>
      <c r="B73" s="51" t="s">
        <v>53</v>
      </c>
      <c r="C73" s="17">
        <f>+'1T'!F117</f>
        <v>0</v>
      </c>
      <c r="D73" s="59">
        <f>+'2T'!F117</f>
        <v>0</v>
      </c>
      <c r="E73" s="98">
        <f t="shared" ref="E73:E76" si="7">+C73+D73</f>
        <v>0</v>
      </c>
    </row>
    <row r="74" spans="1:6" x14ac:dyDescent="0.3">
      <c r="A74" s="55" t="s">
        <v>59</v>
      </c>
      <c r="B74" s="51" t="s">
        <v>53</v>
      </c>
      <c r="C74" s="17">
        <f>+'1T'!F118</f>
        <v>0</v>
      </c>
      <c r="D74" s="17">
        <f>+'2T'!F118</f>
        <v>0</v>
      </c>
      <c r="E74" s="98">
        <f t="shared" si="7"/>
        <v>0</v>
      </c>
    </row>
    <row r="75" spans="1:6" x14ac:dyDescent="0.3">
      <c r="A75" s="55" t="s">
        <v>59</v>
      </c>
      <c r="B75" s="51" t="s">
        <v>53</v>
      </c>
      <c r="C75" s="17">
        <f>+'1T'!F119</f>
        <v>0</v>
      </c>
      <c r="D75" s="59">
        <f>+'2T'!F119</f>
        <v>0</v>
      </c>
      <c r="E75" s="98">
        <f t="shared" si="7"/>
        <v>0</v>
      </c>
    </row>
    <row r="76" spans="1:6" x14ac:dyDescent="0.3">
      <c r="A76" s="55" t="s">
        <v>59</v>
      </c>
      <c r="B76" s="51" t="s">
        <v>53</v>
      </c>
      <c r="C76" s="17">
        <f>+'1T'!F120</f>
        <v>0</v>
      </c>
      <c r="D76" s="17">
        <f>+'2T'!F120</f>
        <v>0</v>
      </c>
      <c r="E76" s="98">
        <f t="shared" si="7"/>
        <v>0</v>
      </c>
    </row>
    <row r="77" spans="1:6" x14ac:dyDescent="0.3">
      <c r="A77" s="133"/>
      <c r="B77" s="51"/>
      <c r="C77" s="17"/>
      <c r="D77" s="17"/>
      <c r="E77" s="98"/>
    </row>
    <row r="78" spans="1:6" x14ac:dyDescent="0.3">
      <c r="A78" s="225" t="s">
        <v>60</v>
      </c>
      <c r="B78" s="225"/>
      <c r="C78" s="54">
        <f>+SUM(C79:C83)</f>
        <v>0</v>
      </c>
      <c r="D78" s="54">
        <f t="shared" ref="D78:E78" si="8">+SUM(D79:D83)</f>
        <v>0</v>
      </c>
      <c r="E78" s="54">
        <f t="shared" si="8"/>
        <v>0</v>
      </c>
    </row>
    <row r="79" spans="1:6" x14ac:dyDescent="0.3">
      <c r="A79" s="55" t="s">
        <v>59</v>
      </c>
      <c r="B79" s="51" t="s">
        <v>53</v>
      </c>
      <c r="C79" s="57">
        <f>+'1T'!F123</f>
        <v>0</v>
      </c>
      <c r="D79" s="57">
        <f>+'2T'!F123</f>
        <v>0</v>
      </c>
      <c r="E79" s="99">
        <f>+C79+D79</f>
        <v>0</v>
      </c>
    </row>
    <row r="80" spans="1:6" x14ac:dyDescent="0.3">
      <c r="A80" s="55" t="s">
        <v>59</v>
      </c>
      <c r="B80" s="51" t="s">
        <v>53</v>
      </c>
      <c r="C80" s="57">
        <f>+'1T'!F124</f>
        <v>0</v>
      </c>
      <c r="D80" s="57">
        <f>+'2T'!F124</f>
        <v>0</v>
      </c>
      <c r="E80" s="99">
        <f t="shared" ref="E80:E83" si="9">+C80+D80</f>
        <v>0</v>
      </c>
    </row>
    <row r="81" spans="1:6" x14ac:dyDescent="0.3">
      <c r="A81" s="55" t="s">
        <v>59</v>
      </c>
      <c r="B81" s="51" t="s">
        <v>53</v>
      </c>
      <c r="C81" s="57">
        <f>+'1T'!F125</f>
        <v>0</v>
      </c>
      <c r="D81" s="57">
        <f>+'2T'!F125</f>
        <v>0</v>
      </c>
      <c r="E81" s="99">
        <f t="shared" si="9"/>
        <v>0</v>
      </c>
    </row>
    <row r="82" spans="1:6" x14ac:dyDescent="0.3">
      <c r="A82" s="55" t="s">
        <v>59</v>
      </c>
      <c r="B82" s="51" t="s">
        <v>53</v>
      </c>
      <c r="C82" s="57">
        <f>+'1T'!F126</f>
        <v>0</v>
      </c>
      <c r="D82" s="57">
        <f>+'2T'!F126</f>
        <v>0</v>
      </c>
      <c r="E82" s="99">
        <f t="shared" si="9"/>
        <v>0</v>
      </c>
    </row>
    <row r="83" spans="1:6" x14ac:dyDescent="0.3">
      <c r="A83" s="55" t="s">
        <v>59</v>
      </c>
      <c r="B83" s="51" t="s">
        <v>53</v>
      </c>
      <c r="C83" s="57">
        <f>+'1T'!F127</f>
        <v>0</v>
      </c>
      <c r="D83" s="57">
        <f>+'2T'!F127</f>
        <v>0</v>
      </c>
      <c r="E83" s="99">
        <f t="shared" si="9"/>
        <v>0</v>
      </c>
    </row>
    <row r="84" spans="1:6" x14ac:dyDescent="0.3">
      <c r="C84" s="60"/>
      <c r="D84" s="60"/>
      <c r="E84" s="60"/>
    </row>
    <row r="85" spans="1:6" x14ac:dyDescent="0.3">
      <c r="A85" s="225" t="s">
        <v>61</v>
      </c>
      <c r="B85" s="225"/>
      <c r="C85" s="54">
        <f>+SUM(C86:C87)</f>
        <v>0</v>
      </c>
      <c r="D85" s="54">
        <f t="shared" ref="D85:E85" si="10">+SUM(D86:D87)</f>
        <v>0</v>
      </c>
      <c r="E85" s="54">
        <f t="shared" si="10"/>
        <v>0</v>
      </c>
    </row>
    <row r="86" spans="1:6" x14ac:dyDescent="0.3">
      <c r="A86" s="78" t="s">
        <v>59</v>
      </c>
      <c r="B86" s="51" t="s">
        <v>53</v>
      </c>
      <c r="C86" s="57">
        <f>+'1T'!F130</f>
        <v>0</v>
      </c>
      <c r="D86" s="57">
        <f>+'2T'!F130</f>
        <v>0</v>
      </c>
      <c r="E86" s="57">
        <f>+C86+D86</f>
        <v>0</v>
      </c>
    </row>
    <row r="87" spans="1:6" x14ac:dyDescent="0.3">
      <c r="A87" s="48" t="s">
        <v>59</v>
      </c>
      <c r="B87" s="48" t="s">
        <v>53</v>
      </c>
      <c r="C87" s="61">
        <f>+'1T'!F131</f>
        <v>0</v>
      </c>
      <c r="D87" s="61">
        <f>+'2T'!F131</f>
        <v>0</v>
      </c>
      <c r="E87" s="61">
        <f>+C87+D87</f>
        <v>0</v>
      </c>
    </row>
    <row r="88" spans="1:6" ht="16.5" customHeight="1" x14ac:dyDescent="0.3">
      <c r="A88" s="232" t="s">
        <v>62</v>
      </c>
      <c r="B88" s="232"/>
      <c r="C88" s="232"/>
      <c r="D88" s="232"/>
      <c r="E88" s="232"/>
    </row>
    <row r="89" spans="1:6" x14ac:dyDescent="0.3">
      <c r="A89" s="233" t="s">
        <v>185</v>
      </c>
      <c r="B89" s="233"/>
      <c r="C89" s="233"/>
      <c r="D89" s="233"/>
      <c r="E89" s="233"/>
    </row>
    <row r="90" spans="1:6" x14ac:dyDescent="0.3">
      <c r="A90" s="55"/>
      <c r="B90" s="51"/>
    </row>
    <row r="91" spans="1:6" x14ac:dyDescent="0.3">
      <c r="A91" s="224" t="s">
        <v>79</v>
      </c>
      <c r="B91" s="224"/>
      <c r="C91" s="224"/>
      <c r="D91" s="224"/>
      <c r="E91" s="224"/>
      <c r="F91" s="131"/>
    </row>
    <row r="92" spans="1:6" x14ac:dyDescent="0.3">
      <c r="A92" s="224" t="s">
        <v>80</v>
      </c>
      <c r="B92" s="224"/>
      <c r="C92" s="224"/>
      <c r="D92" s="224"/>
      <c r="E92" s="224"/>
      <c r="F92" s="131"/>
    </row>
    <row r="93" spans="1:6" x14ac:dyDescent="0.3">
      <c r="A93" s="224" t="s">
        <v>52</v>
      </c>
      <c r="B93" s="224"/>
      <c r="C93" s="224"/>
      <c r="D93" s="224"/>
      <c r="E93" s="224"/>
      <c r="F93" s="131"/>
    </row>
    <row r="94" spans="1:6" x14ac:dyDescent="0.3">
      <c r="A94" s="94"/>
      <c r="B94" s="95"/>
      <c r="C94" s="95"/>
      <c r="D94" s="95"/>
      <c r="E94" s="95"/>
      <c r="F94" s="96"/>
    </row>
    <row r="95" spans="1:6" x14ac:dyDescent="0.3">
      <c r="A95" s="71" t="s">
        <v>78</v>
      </c>
      <c r="B95" s="71" t="s">
        <v>95</v>
      </c>
      <c r="C95" s="71" t="s">
        <v>96</v>
      </c>
      <c r="D95" s="71" t="s">
        <v>9</v>
      </c>
      <c r="F95" s="22"/>
    </row>
    <row r="96" spans="1:6" x14ac:dyDescent="0.3">
      <c r="A96" s="115" t="s">
        <v>82</v>
      </c>
      <c r="B96" s="63">
        <f>+B97</f>
        <v>0</v>
      </c>
      <c r="C96" s="63">
        <f t="shared" ref="C96" si="11">+B106</f>
        <v>991612500</v>
      </c>
      <c r="D96" s="63">
        <f>+B96</f>
        <v>0</v>
      </c>
      <c r="F96" s="96"/>
    </row>
    <row r="97" spans="1:5" x14ac:dyDescent="0.3">
      <c r="A97" s="116" t="s">
        <v>83</v>
      </c>
      <c r="B97" s="25">
        <f>+'1T'!E142</f>
        <v>0</v>
      </c>
      <c r="C97" s="25">
        <f>+'2T'!E142</f>
        <v>0</v>
      </c>
      <c r="D97" s="68">
        <f>+B97+C97</f>
        <v>0</v>
      </c>
    </row>
    <row r="98" spans="1:5" x14ac:dyDescent="0.3">
      <c r="A98" s="116" t="s">
        <v>81</v>
      </c>
      <c r="B98" s="25" t="s">
        <v>93</v>
      </c>
      <c r="C98" s="25">
        <f>+'2T'!E143</f>
        <v>991612500</v>
      </c>
      <c r="D98" s="68" t="str">
        <f>+B98</f>
        <v>N/A</v>
      </c>
    </row>
    <row r="99" spans="1:5" x14ac:dyDescent="0.3">
      <c r="A99" s="115" t="s">
        <v>85</v>
      </c>
      <c r="B99" s="63">
        <f>+'1T'!E144</f>
        <v>2250000000</v>
      </c>
      <c r="C99" s="63">
        <f>+'2T'!E144</f>
        <v>4049260754</v>
      </c>
      <c r="D99" s="63">
        <f>+B99+C99</f>
        <v>6299260754</v>
      </c>
    </row>
    <row r="100" spans="1:5" x14ac:dyDescent="0.3">
      <c r="A100" s="115" t="s">
        <v>147</v>
      </c>
      <c r="B100" s="63">
        <f>+B101+B102</f>
        <v>2250000000</v>
      </c>
      <c r="C100" s="63">
        <f>+C101+C102</f>
        <v>4049260754</v>
      </c>
      <c r="D100" s="63">
        <f>+D101+D102</f>
        <v>6299260754</v>
      </c>
    </row>
    <row r="101" spans="1:5" x14ac:dyDescent="0.3">
      <c r="A101" s="116" t="s">
        <v>83</v>
      </c>
      <c r="B101" s="25">
        <f>+B97</f>
        <v>0</v>
      </c>
      <c r="C101" s="25">
        <f>+C97</f>
        <v>0</v>
      </c>
      <c r="D101" s="68">
        <f>+B101+C101</f>
        <v>0</v>
      </c>
    </row>
    <row r="102" spans="1:5" x14ac:dyDescent="0.3">
      <c r="A102" s="116" t="s">
        <v>81</v>
      </c>
      <c r="B102" s="25">
        <f>+B99</f>
        <v>2250000000</v>
      </c>
      <c r="C102" s="25">
        <f>+C99</f>
        <v>4049260754</v>
      </c>
      <c r="D102" s="68">
        <f>+B102+C102</f>
        <v>6299260754</v>
      </c>
    </row>
    <row r="103" spans="1:5" x14ac:dyDescent="0.3">
      <c r="A103" s="115" t="s">
        <v>84</v>
      </c>
      <c r="B103" s="63">
        <f>+B104+B105</f>
        <v>1258387500</v>
      </c>
      <c r="C103" s="63">
        <f>+C104+C105</f>
        <v>3272617100</v>
      </c>
      <c r="D103" s="63">
        <f>+D104+D105</f>
        <v>4531004600</v>
      </c>
    </row>
    <row r="104" spans="1:5" x14ac:dyDescent="0.3">
      <c r="A104" s="116" t="s">
        <v>83</v>
      </c>
      <c r="B104" s="85">
        <f>+'1T'!E149</f>
        <v>0</v>
      </c>
      <c r="C104" s="85">
        <f>+'2T'!E149</f>
        <v>0</v>
      </c>
      <c r="D104" s="64">
        <f>+B104+C104</f>
        <v>0</v>
      </c>
    </row>
    <row r="105" spans="1:5" x14ac:dyDescent="0.3">
      <c r="A105" s="116" t="s">
        <v>81</v>
      </c>
      <c r="B105" s="85">
        <f>+'1T'!E150</f>
        <v>1258387500</v>
      </c>
      <c r="C105" s="85">
        <f>+'2T'!E150</f>
        <v>3272617100</v>
      </c>
      <c r="D105" s="64">
        <f>+B105+C105</f>
        <v>4531004600</v>
      </c>
    </row>
    <row r="106" spans="1:5" x14ac:dyDescent="0.3">
      <c r="A106" s="115" t="s">
        <v>148</v>
      </c>
      <c r="B106" s="63">
        <f t="shared" ref="B106:C108" si="12">+B100-B103</f>
        <v>991612500</v>
      </c>
      <c r="C106" s="63">
        <f t="shared" si="12"/>
        <v>776643654</v>
      </c>
      <c r="D106" s="63">
        <f>+D100-D103</f>
        <v>1768256154</v>
      </c>
    </row>
    <row r="107" spans="1:5" x14ac:dyDescent="0.3">
      <c r="A107" s="116" t="s">
        <v>83</v>
      </c>
      <c r="B107" s="85">
        <f t="shared" si="12"/>
        <v>0</v>
      </c>
      <c r="C107" s="85">
        <f t="shared" ref="C107:D107" si="13">+C101-C104</f>
        <v>0</v>
      </c>
      <c r="D107" s="85">
        <f t="shared" si="13"/>
        <v>0</v>
      </c>
    </row>
    <row r="108" spans="1:5" x14ac:dyDescent="0.3">
      <c r="A108" s="117" t="s">
        <v>81</v>
      </c>
      <c r="B108" s="80">
        <f t="shared" si="12"/>
        <v>991612500</v>
      </c>
      <c r="C108" s="80">
        <f t="shared" ref="C108:D108" si="14">+C102-C105</f>
        <v>776643654</v>
      </c>
      <c r="D108" s="80">
        <f t="shared" si="14"/>
        <v>1768256154</v>
      </c>
    </row>
    <row r="109" spans="1:5" ht="18" customHeight="1" x14ac:dyDescent="0.3">
      <c r="A109" s="200" t="s">
        <v>196</v>
      </c>
      <c r="B109" s="200"/>
      <c r="C109" s="200"/>
      <c r="D109" s="200"/>
    </row>
    <row r="110" spans="1:5" x14ac:dyDescent="0.3">
      <c r="A110" s="140"/>
      <c r="B110" s="140"/>
      <c r="C110" s="140"/>
      <c r="D110" s="140"/>
    </row>
    <row r="111" spans="1:5" x14ac:dyDescent="0.35">
      <c r="A111" s="6"/>
      <c r="B111" s="6"/>
      <c r="C111" s="6"/>
      <c r="D111" s="6"/>
      <c r="E111" s="6"/>
    </row>
    <row r="112" spans="1:5" x14ac:dyDescent="0.35">
      <c r="A112" s="6"/>
      <c r="B112" s="6"/>
      <c r="C112" s="6"/>
      <c r="D112" s="6"/>
      <c r="E112" s="6"/>
    </row>
    <row r="113" spans="1:5" x14ac:dyDescent="0.35">
      <c r="A113" s="6"/>
      <c r="B113" s="6"/>
      <c r="C113" s="6"/>
      <c r="D113" s="6"/>
      <c r="E113" s="6"/>
    </row>
    <row r="114" spans="1:5" x14ac:dyDescent="0.35">
      <c r="A114" s="6"/>
      <c r="B114" s="6"/>
      <c r="C114" s="6"/>
      <c r="D114" s="6"/>
      <c r="E114" s="6"/>
    </row>
    <row r="115" spans="1:5" x14ac:dyDescent="0.35">
      <c r="A115" s="6"/>
      <c r="B115" s="6"/>
      <c r="C115" s="6"/>
      <c r="D115" s="6"/>
      <c r="E115" s="6"/>
    </row>
  </sheetData>
  <mergeCells count="39">
    <mergeCell ref="A1:E1"/>
    <mergeCell ref="A2:E2"/>
    <mergeCell ref="A28:E28"/>
    <mergeCell ref="A10:E10"/>
    <mergeCell ref="A11:E11"/>
    <mergeCell ref="A8:E8"/>
    <mergeCell ref="A27:E27"/>
    <mergeCell ref="A14:A15"/>
    <mergeCell ref="A17:A18"/>
    <mergeCell ref="A19:A20"/>
    <mergeCell ref="A21:A22"/>
    <mergeCell ref="A23:A24"/>
    <mergeCell ref="A25:A26"/>
    <mergeCell ref="A65:E65"/>
    <mergeCell ref="A64:E64"/>
    <mergeCell ref="A66:E66"/>
    <mergeCell ref="A109:D109"/>
    <mergeCell ref="A91:E91"/>
    <mergeCell ref="A92:E92"/>
    <mergeCell ref="A93:E93"/>
    <mergeCell ref="A71:B71"/>
    <mergeCell ref="A78:B78"/>
    <mergeCell ref="A85:B85"/>
    <mergeCell ref="A88:E88"/>
    <mergeCell ref="A89:E89"/>
    <mergeCell ref="A61:E61"/>
    <mergeCell ref="A62:E62"/>
    <mergeCell ref="A48:E48"/>
    <mergeCell ref="A47:E47"/>
    <mergeCell ref="A49:E49"/>
    <mergeCell ref="A54:B54"/>
    <mergeCell ref="A58:B58"/>
    <mergeCell ref="A45:E45"/>
    <mergeCell ref="A30:D30"/>
    <mergeCell ref="A31:D31"/>
    <mergeCell ref="A42:D42"/>
    <mergeCell ref="C4:E4"/>
    <mergeCell ref="C5:E5"/>
    <mergeCell ref="C6:E6"/>
  </mergeCells>
  <printOptions horizontalCentered="1"/>
  <pageMargins left="0.70866141732283472" right="0.70866141732283472" top="0.94488188976377963" bottom="0.74803149606299213" header="0.19685039370078741" footer="0.31496062992125984"/>
  <pageSetup scale="59"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44" max="4" man="1"/>
    <brk id="112" max="4" man="1"/>
  </rowBreaks>
  <ignoredErrors>
    <ignoredError sqref="D97:D98 D103 D100" formula="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28631-8644-450F-80F5-FAD09F59A07E}">
  <dimension ref="A1:H163"/>
  <sheetViews>
    <sheetView showGridLines="0" zoomScale="80" zoomScaleNormal="80" workbookViewId="0">
      <selection sqref="A1:F2"/>
    </sheetView>
  </sheetViews>
  <sheetFormatPr baseColWidth="10" defaultColWidth="11.44140625" defaultRowHeight="15.6" x14ac:dyDescent="0.3"/>
  <cols>
    <col min="1" max="1" width="50.88671875" style="42" bestFit="1" customWidth="1"/>
    <col min="2" max="2" width="25.44140625" style="42" bestFit="1" customWidth="1"/>
    <col min="3" max="3" width="22.33203125" style="42" bestFit="1" customWidth="1"/>
    <col min="4" max="4" width="21.88671875" style="42" bestFit="1" customWidth="1"/>
    <col min="5" max="5" width="22.33203125" style="42" bestFit="1" customWidth="1"/>
    <col min="6" max="6" width="34.6640625" style="42" bestFit="1" customWidth="1"/>
    <col min="7" max="7" width="11.44140625" style="36"/>
    <col min="8" max="9" width="17.5546875" style="36" customWidth="1"/>
    <col min="10" max="16384" width="11.44140625" style="36"/>
  </cols>
  <sheetData>
    <row r="1" spans="1:6" s="1" customFormat="1" ht="21.9" customHeight="1" x14ac:dyDescent="0.35">
      <c r="A1" s="195" t="s">
        <v>38</v>
      </c>
      <c r="B1" s="195"/>
      <c r="C1" s="195"/>
      <c r="D1" s="195"/>
      <c r="E1" s="195"/>
      <c r="F1" s="195"/>
    </row>
    <row r="2" spans="1:6" s="1" customFormat="1" ht="21.9" customHeight="1" x14ac:dyDescent="0.35">
      <c r="A2" s="195"/>
      <c r="B2" s="195"/>
      <c r="C2" s="195"/>
      <c r="D2" s="195"/>
      <c r="E2" s="195"/>
      <c r="F2" s="195"/>
    </row>
    <row r="3" spans="1:6" s="1" customFormat="1" ht="17.399999999999999" x14ac:dyDescent="0.4">
      <c r="A3" s="201" t="s">
        <v>200</v>
      </c>
      <c r="B3" s="201"/>
      <c r="C3" s="201"/>
      <c r="D3" s="201"/>
      <c r="E3" s="201"/>
      <c r="F3" s="201"/>
    </row>
    <row r="4" spans="1:6" ht="17.399999999999999" x14ac:dyDescent="0.3">
      <c r="A4" s="138"/>
      <c r="B4" s="138"/>
      <c r="C4" s="138"/>
      <c r="D4" s="138"/>
      <c r="E4" s="138"/>
      <c r="F4" s="138"/>
    </row>
    <row r="5" spans="1:6" ht="18" customHeight="1" x14ac:dyDescent="0.3">
      <c r="A5" s="73"/>
      <c r="B5" s="75" t="s">
        <v>22</v>
      </c>
      <c r="C5" s="202" t="s">
        <v>181</v>
      </c>
      <c r="D5" s="203"/>
      <c r="E5" s="203"/>
      <c r="F5" s="36"/>
    </row>
    <row r="6" spans="1:6" ht="18" customHeight="1" x14ac:dyDescent="0.3">
      <c r="A6" s="74"/>
      <c r="B6" s="76" t="s">
        <v>33</v>
      </c>
      <c r="C6" s="204" t="s">
        <v>182</v>
      </c>
      <c r="D6" s="205"/>
      <c r="E6" s="205"/>
      <c r="F6" s="3"/>
    </row>
    <row r="7" spans="1:6" ht="18" customHeight="1" x14ac:dyDescent="0.3">
      <c r="A7" s="74"/>
      <c r="B7" s="77" t="s">
        <v>34</v>
      </c>
      <c r="C7" s="204" t="s">
        <v>183</v>
      </c>
      <c r="D7" s="205"/>
      <c r="E7" s="205"/>
      <c r="F7" s="3"/>
    </row>
    <row r="8" spans="1:6" ht="15" customHeight="1" x14ac:dyDescent="0.3">
      <c r="A8" s="4"/>
      <c r="B8" s="135"/>
      <c r="C8" s="135"/>
      <c r="D8" s="135"/>
      <c r="E8" s="135"/>
      <c r="F8" s="135"/>
    </row>
    <row r="9" spans="1:6" x14ac:dyDescent="0.3">
      <c r="A9" s="7"/>
      <c r="B9" s="135"/>
      <c r="C9" s="135"/>
      <c r="D9" s="135"/>
      <c r="E9" s="135"/>
      <c r="F9" s="135"/>
    </row>
    <row r="10" spans="1:6" ht="21.9" customHeight="1" x14ac:dyDescent="0.3">
      <c r="A10" s="206" t="s">
        <v>35</v>
      </c>
      <c r="B10" s="206"/>
      <c r="C10" s="206"/>
      <c r="D10" s="206"/>
      <c r="E10" s="206"/>
      <c r="F10" s="206"/>
    </row>
    <row r="11" spans="1:6" s="89" customFormat="1" ht="16.95" customHeight="1" x14ac:dyDescent="0.3">
      <c r="A11" s="9"/>
      <c r="B11" s="9"/>
      <c r="C11" s="9"/>
      <c r="D11" s="9"/>
      <c r="E11" s="9"/>
      <c r="F11" s="9"/>
    </row>
    <row r="12" spans="1:6" s="89" customFormat="1" ht="16.95" customHeight="1" x14ac:dyDescent="0.3">
      <c r="A12" s="199" t="s">
        <v>36</v>
      </c>
      <c r="B12" s="199"/>
      <c r="C12" s="199"/>
      <c r="D12" s="199"/>
      <c r="E12" s="199"/>
      <c r="F12" s="199"/>
    </row>
    <row r="13" spans="1:6" s="89" customFormat="1" ht="16.95" customHeight="1" x14ac:dyDescent="0.3">
      <c r="A13" s="199" t="s">
        <v>19</v>
      </c>
      <c r="B13" s="199"/>
      <c r="C13" s="199"/>
      <c r="D13" s="199"/>
      <c r="E13" s="199"/>
      <c r="F13" s="199"/>
    </row>
    <row r="14" spans="1:6" s="89" customFormat="1" ht="16.95" customHeight="1" x14ac:dyDescent="0.3">
      <c r="A14" s="135"/>
      <c r="B14" s="135"/>
      <c r="C14" s="135"/>
      <c r="D14" s="135"/>
      <c r="E14" s="135"/>
      <c r="F14" s="135"/>
    </row>
    <row r="15" spans="1:6" ht="16.95" customHeight="1" x14ac:dyDescent="0.3">
      <c r="A15" s="134" t="s">
        <v>17</v>
      </c>
      <c r="B15" s="11" t="s">
        <v>18</v>
      </c>
      <c r="C15" s="11" t="s">
        <v>11</v>
      </c>
      <c r="D15" s="11" t="s">
        <v>89</v>
      </c>
      <c r="E15" s="11" t="s">
        <v>90</v>
      </c>
      <c r="F15" s="134" t="s">
        <v>10</v>
      </c>
    </row>
    <row r="16" spans="1:6" ht="16.95" customHeight="1" x14ac:dyDescent="0.3">
      <c r="A16" s="185" t="s">
        <v>16</v>
      </c>
      <c r="B16" s="142" t="s">
        <v>177</v>
      </c>
      <c r="C16" s="123">
        <f>+C19+C21+C23+C25+C27</f>
        <v>1671</v>
      </c>
      <c r="D16" s="123">
        <f t="shared" ref="D16:F17" si="0">+D19+D21+D23+D25+D27</f>
        <v>480</v>
      </c>
      <c r="E16" s="123">
        <f t="shared" si="0"/>
        <v>1001</v>
      </c>
      <c r="F16" s="123">
        <f t="shared" si="0"/>
        <v>3152</v>
      </c>
    </row>
    <row r="17" spans="1:6" ht="16.95" customHeight="1" x14ac:dyDescent="0.3">
      <c r="A17" s="185"/>
      <c r="B17" s="142" t="s">
        <v>178</v>
      </c>
      <c r="C17" s="123">
        <f>+C20+C22+C24+C26+C28</f>
        <v>7293</v>
      </c>
      <c r="D17" s="123">
        <f t="shared" si="0"/>
        <v>6961</v>
      </c>
      <c r="E17" s="123">
        <f t="shared" si="0"/>
        <v>6737</v>
      </c>
      <c r="F17" s="123">
        <f t="shared" si="0"/>
        <v>20991</v>
      </c>
    </row>
    <row r="18" spans="1:6" s="89" customFormat="1" ht="16.95" customHeight="1" x14ac:dyDescent="0.3">
      <c r="A18" s="137"/>
      <c r="B18" s="120"/>
      <c r="C18" s="121"/>
      <c r="D18" s="121"/>
      <c r="E18" s="121"/>
      <c r="F18" s="121"/>
    </row>
    <row r="19" spans="1:6" s="89" customFormat="1" ht="16.95" customHeight="1" x14ac:dyDescent="0.3">
      <c r="A19" s="186" t="s">
        <v>172</v>
      </c>
      <c r="B19" s="143" t="s">
        <v>177</v>
      </c>
      <c r="C19" s="144">
        <v>179</v>
      </c>
      <c r="D19" s="144">
        <v>138</v>
      </c>
      <c r="E19" s="144">
        <v>169</v>
      </c>
      <c r="F19" s="144">
        <f>+SUM(C19:E19)</f>
        <v>486</v>
      </c>
    </row>
    <row r="20" spans="1:6" s="89" customFormat="1" ht="16.95" customHeight="1" x14ac:dyDescent="0.3">
      <c r="A20" s="186"/>
      <c r="B20" s="143" t="s">
        <v>178</v>
      </c>
      <c r="C20" s="144">
        <v>409</v>
      </c>
      <c r="D20" s="144">
        <v>454</v>
      </c>
      <c r="E20" s="144">
        <v>474</v>
      </c>
      <c r="F20" s="144">
        <f t="shared" ref="F20:F28" si="1">+SUM(C20:E20)</f>
        <v>1337</v>
      </c>
    </row>
    <row r="21" spans="1:6" s="89" customFormat="1" ht="16.95" customHeight="1" x14ac:dyDescent="0.3">
      <c r="A21" s="187" t="s">
        <v>173</v>
      </c>
      <c r="B21" s="141" t="s">
        <v>177</v>
      </c>
      <c r="C21" s="121">
        <v>0</v>
      </c>
      <c r="D21" s="121">
        <v>0</v>
      </c>
      <c r="E21" s="121">
        <v>0</v>
      </c>
      <c r="F21" s="121">
        <f t="shared" si="1"/>
        <v>0</v>
      </c>
    </row>
    <row r="22" spans="1:6" s="89" customFormat="1" ht="16.95" customHeight="1" x14ac:dyDescent="0.3">
      <c r="A22" s="187"/>
      <c r="B22" s="141" t="s">
        <v>178</v>
      </c>
      <c r="C22" s="121">
        <v>2</v>
      </c>
      <c r="D22" s="121">
        <v>4</v>
      </c>
      <c r="E22" s="121">
        <v>3</v>
      </c>
      <c r="F22" s="121">
        <f t="shared" si="1"/>
        <v>9</v>
      </c>
    </row>
    <row r="23" spans="1:6" s="89" customFormat="1" ht="16.95" customHeight="1" x14ac:dyDescent="0.3">
      <c r="A23" s="186" t="s">
        <v>174</v>
      </c>
      <c r="B23" s="143" t="s">
        <v>177</v>
      </c>
      <c r="C23" s="144">
        <v>0</v>
      </c>
      <c r="D23" s="144">
        <v>0</v>
      </c>
      <c r="E23" s="144">
        <v>0</v>
      </c>
      <c r="F23" s="144">
        <f t="shared" si="1"/>
        <v>0</v>
      </c>
    </row>
    <row r="24" spans="1:6" s="89" customFormat="1" ht="16.95" customHeight="1" x14ac:dyDescent="0.3">
      <c r="A24" s="186"/>
      <c r="B24" s="143" t="s">
        <v>178</v>
      </c>
      <c r="C24" s="144">
        <v>638</v>
      </c>
      <c r="D24" s="144">
        <v>627</v>
      </c>
      <c r="E24" s="144">
        <v>607</v>
      </c>
      <c r="F24" s="144">
        <f t="shared" si="1"/>
        <v>1872</v>
      </c>
    </row>
    <row r="25" spans="1:6" s="89" customFormat="1" ht="16.95" customHeight="1" x14ac:dyDescent="0.3">
      <c r="A25" s="187" t="s">
        <v>175</v>
      </c>
      <c r="B25" s="141" t="s">
        <v>177</v>
      </c>
      <c r="C25" s="121">
        <v>900</v>
      </c>
      <c r="D25" s="121">
        <v>247</v>
      </c>
      <c r="E25" s="121">
        <v>539</v>
      </c>
      <c r="F25" s="121">
        <f t="shared" si="1"/>
        <v>1686</v>
      </c>
    </row>
    <row r="26" spans="1:6" s="89" customFormat="1" ht="16.95" customHeight="1" x14ac:dyDescent="0.3">
      <c r="A26" s="187"/>
      <c r="B26" s="141" t="s">
        <v>178</v>
      </c>
      <c r="C26" s="121">
        <v>4222</v>
      </c>
      <c r="D26" s="121">
        <v>4248</v>
      </c>
      <c r="E26" s="121">
        <v>4606</v>
      </c>
      <c r="F26" s="121">
        <f t="shared" si="1"/>
        <v>13076</v>
      </c>
    </row>
    <row r="27" spans="1:6" s="89" customFormat="1" ht="16.95" customHeight="1" x14ac:dyDescent="0.3">
      <c r="A27" s="186" t="s">
        <v>176</v>
      </c>
      <c r="B27" s="143" t="s">
        <v>177</v>
      </c>
      <c r="C27" s="144">
        <v>592</v>
      </c>
      <c r="D27" s="144">
        <v>95</v>
      </c>
      <c r="E27" s="144">
        <v>293</v>
      </c>
      <c r="F27" s="144">
        <f t="shared" si="1"/>
        <v>980</v>
      </c>
    </row>
    <row r="28" spans="1:6" s="89" customFormat="1" ht="16.95" customHeight="1" x14ac:dyDescent="0.3">
      <c r="A28" s="186"/>
      <c r="B28" s="143" t="s">
        <v>178</v>
      </c>
      <c r="C28" s="144">
        <v>2022</v>
      </c>
      <c r="D28" s="144">
        <v>1628</v>
      </c>
      <c r="E28" s="144">
        <v>1047</v>
      </c>
      <c r="F28" s="144">
        <f t="shared" si="1"/>
        <v>4697</v>
      </c>
    </row>
    <row r="29" spans="1:6" ht="16.95" customHeight="1" x14ac:dyDescent="0.3">
      <c r="A29" s="200" t="s">
        <v>199</v>
      </c>
      <c r="B29" s="200"/>
      <c r="C29" s="200"/>
      <c r="D29" s="200"/>
      <c r="E29" s="200"/>
      <c r="F29" s="200"/>
    </row>
    <row r="30" spans="1:6" ht="85.2" customHeight="1" x14ac:dyDescent="0.3">
      <c r="A30" s="196" t="s">
        <v>201</v>
      </c>
      <c r="B30" s="197"/>
      <c r="C30" s="197"/>
      <c r="D30" s="197"/>
      <c r="E30" s="197"/>
      <c r="F30" s="198"/>
    </row>
    <row r="31" spans="1:6" ht="16.95" customHeight="1" x14ac:dyDescent="0.3">
      <c r="A31" s="37"/>
      <c r="B31" s="37"/>
      <c r="C31" s="37"/>
      <c r="D31" s="38"/>
      <c r="E31" s="38"/>
      <c r="F31" s="39"/>
    </row>
    <row r="32" spans="1:6" ht="16.95" customHeight="1" x14ac:dyDescent="0.3">
      <c r="A32" s="199" t="s">
        <v>37</v>
      </c>
      <c r="B32" s="199"/>
      <c r="C32" s="199"/>
      <c r="D32" s="199"/>
      <c r="E32" s="199"/>
      <c r="F32" s="199"/>
    </row>
    <row r="33" spans="1:6" ht="16.95" customHeight="1" x14ac:dyDescent="0.3">
      <c r="A33" s="199" t="s">
        <v>20</v>
      </c>
      <c r="B33" s="199"/>
      <c r="C33" s="199"/>
      <c r="D33" s="199"/>
      <c r="E33" s="199"/>
      <c r="F33" s="199"/>
    </row>
    <row r="34" spans="1:6" x14ac:dyDescent="0.3">
      <c r="A34" s="37"/>
      <c r="B34" s="37"/>
      <c r="C34" s="38"/>
      <c r="D34" s="38"/>
      <c r="E34" s="38"/>
      <c r="F34" s="40"/>
    </row>
    <row r="35" spans="1:6" ht="15" customHeight="1" x14ac:dyDescent="0.3">
      <c r="A35" s="207" t="s">
        <v>17</v>
      </c>
      <c r="B35" s="208"/>
      <c r="C35" s="11" t="s">
        <v>11</v>
      </c>
      <c r="D35" s="11" t="s">
        <v>89</v>
      </c>
      <c r="E35" s="11" t="s">
        <v>90</v>
      </c>
      <c r="F35" s="134" t="s">
        <v>10</v>
      </c>
    </row>
    <row r="36" spans="1:6" ht="16.95" customHeight="1" x14ac:dyDescent="0.3">
      <c r="A36" s="185" t="s">
        <v>16</v>
      </c>
      <c r="B36" s="185"/>
      <c r="C36" s="35">
        <f t="shared" ref="C36:E36" si="2">+SUM(C38:C42)</f>
        <v>1839358300</v>
      </c>
      <c r="D36" s="35">
        <f t="shared" si="2"/>
        <v>1776853500</v>
      </c>
      <c r="E36" s="35">
        <f t="shared" si="2"/>
        <v>1752089400</v>
      </c>
      <c r="F36" s="35">
        <f>+SUM(F38:F42)</f>
        <v>5368301200</v>
      </c>
    </row>
    <row r="37" spans="1:6" ht="16.95" customHeight="1" x14ac:dyDescent="0.3">
      <c r="A37" s="194"/>
      <c r="B37" s="194"/>
      <c r="C37" s="124"/>
      <c r="D37" s="124"/>
      <c r="E37" s="124"/>
      <c r="F37" s="124"/>
    </row>
    <row r="38" spans="1:6" ht="16.95" customHeight="1" x14ac:dyDescent="0.3">
      <c r="A38" s="187" t="s">
        <v>172</v>
      </c>
      <c r="B38" s="187"/>
      <c r="C38" s="124">
        <v>94070000</v>
      </c>
      <c r="D38" s="124">
        <v>104420000</v>
      </c>
      <c r="E38" s="124">
        <v>108560000</v>
      </c>
      <c r="F38" s="124">
        <f>+SUM(C38:E38)</f>
        <v>307050000</v>
      </c>
    </row>
    <row r="39" spans="1:6" ht="16.95" customHeight="1" x14ac:dyDescent="0.3">
      <c r="A39" s="187" t="s">
        <v>173</v>
      </c>
      <c r="B39" s="187"/>
      <c r="C39" s="124">
        <v>460000</v>
      </c>
      <c r="D39" s="124">
        <v>920000</v>
      </c>
      <c r="E39" s="124">
        <v>690000</v>
      </c>
      <c r="F39" s="124">
        <f t="shared" ref="F39:F42" si="3">+SUM(C39:E39)</f>
        <v>2070000</v>
      </c>
    </row>
    <row r="40" spans="1:6" ht="16.95" customHeight="1" x14ac:dyDescent="0.3">
      <c r="A40" s="187" t="s">
        <v>174</v>
      </c>
      <c r="B40" s="187"/>
      <c r="C40" s="124">
        <v>146740000</v>
      </c>
      <c r="D40" s="124">
        <v>144210000</v>
      </c>
      <c r="E40" s="124">
        <v>139610000</v>
      </c>
      <c r="F40" s="124">
        <f t="shared" si="3"/>
        <v>430560000</v>
      </c>
    </row>
    <row r="41" spans="1:6" ht="16.95" customHeight="1" x14ac:dyDescent="0.3">
      <c r="A41" s="187" t="s">
        <v>175</v>
      </c>
      <c r="B41" s="187"/>
      <c r="C41" s="124">
        <v>1133028300</v>
      </c>
      <c r="D41" s="124">
        <v>1152863500</v>
      </c>
      <c r="E41" s="124">
        <v>1262419400</v>
      </c>
      <c r="F41" s="124">
        <f t="shared" si="3"/>
        <v>3548311200</v>
      </c>
    </row>
    <row r="42" spans="1:6" ht="16.95" customHeight="1" x14ac:dyDescent="0.3">
      <c r="A42" s="187" t="s">
        <v>176</v>
      </c>
      <c r="B42" s="187"/>
      <c r="C42" s="124">
        <v>465060000</v>
      </c>
      <c r="D42" s="124">
        <v>374440000</v>
      </c>
      <c r="E42" s="124">
        <v>240810000</v>
      </c>
      <c r="F42" s="125">
        <f t="shared" si="3"/>
        <v>1080310000</v>
      </c>
    </row>
    <row r="43" spans="1:6" ht="16.95" customHeight="1" x14ac:dyDescent="0.3">
      <c r="A43" s="200" t="s">
        <v>199</v>
      </c>
      <c r="B43" s="200"/>
      <c r="C43" s="200"/>
      <c r="D43" s="200"/>
      <c r="E43" s="200"/>
      <c r="F43" s="41"/>
    </row>
    <row r="44" spans="1:6" ht="85.5" customHeight="1" x14ac:dyDescent="0.3">
      <c r="A44" s="196" t="s">
        <v>201</v>
      </c>
      <c r="B44" s="197"/>
      <c r="C44" s="197"/>
      <c r="D44" s="197"/>
      <c r="E44" s="197"/>
      <c r="F44" s="198"/>
    </row>
    <row r="45" spans="1:6" ht="16.95" customHeight="1" x14ac:dyDescent="0.3">
      <c r="A45" s="36"/>
      <c r="B45" s="36"/>
      <c r="C45" s="36"/>
      <c r="D45" s="36"/>
      <c r="E45" s="36"/>
    </row>
    <row r="46" spans="1:6" ht="16.95" customHeight="1" x14ac:dyDescent="0.3">
      <c r="A46" s="224" t="s">
        <v>39</v>
      </c>
      <c r="B46" s="224"/>
      <c r="C46" s="224"/>
      <c r="D46" s="224"/>
      <c r="E46" s="224"/>
      <c r="F46" s="224"/>
    </row>
    <row r="47" spans="1:6" ht="35.25" customHeight="1" x14ac:dyDescent="0.3">
      <c r="A47" s="189" t="s">
        <v>40</v>
      </c>
      <c r="B47" s="189"/>
      <c r="C47" s="189"/>
      <c r="D47" s="189"/>
      <c r="E47" s="189"/>
      <c r="F47" s="189"/>
    </row>
    <row r="48" spans="1:6" x14ac:dyDescent="0.3">
      <c r="A48" s="36"/>
      <c r="B48" s="36"/>
      <c r="C48" s="36"/>
      <c r="D48" s="36"/>
      <c r="E48" s="36"/>
      <c r="F48" s="36"/>
    </row>
    <row r="49" spans="1:6" x14ac:dyDescent="0.3">
      <c r="A49" s="190" t="s">
        <v>23</v>
      </c>
      <c r="B49" s="190"/>
      <c r="C49" s="8" t="s">
        <v>41</v>
      </c>
      <c r="D49" s="8" t="s">
        <v>42</v>
      </c>
      <c r="E49" s="8" t="s">
        <v>44</v>
      </c>
      <c r="F49" s="136" t="s">
        <v>24</v>
      </c>
    </row>
    <row r="50" spans="1:6" ht="27.9" customHeight="1" x14ac:dyDescent="0.3">
      <c r="A50" s="191" t="s">
        <v>28</v>
      </c>
      <c r="B50" s="192"/>
      <c r="C50" s="18" t="s">
        <v>184</v>
      </c>
      <c r="D50" s="18"/>
      <c r="E50" s="19"/>
      <c r="F50" s="156" t="s">
        <v>187</v>
      </c>
    </row>
    <row r="51" spans="1:6" ht="27.9" customHeight="1" x14ac:dyDescent="0.3">
      <c r="A51" s="191" t="s">
        <v>29</v>
      </c>
      <c r="B51" s="191"/>
      <c r="C51" s="18"/>
      <c r="D51" s="18" t="s">
        <v>184</v>
      </c>
      <c r="E51" s="18"/>
      <c r="F51" s="157"/>
    </row>
    <row r="52" spans="1:6" ht="27.9" customHeight="1" x14ac:dyDescent="0.3">
      <c r="A52" s="193" t="s">
        <v>27</v>
      </c>
      <c r="B52" s="193"/>
      <c r="C52" s="18" t="s">
        <v>184</v>
      </c>
      <c r="D52" s="18"/>
      <c r="E52" s="18"/>
      <c r="F52" s="157" t="s">
        <v>188</v>
      </c>
    </row>
    <row r="53" spans="1:6" ht="27.9" customHeight="1" x14ac:dyDescent="0.3">
      <c r="A53" s="188" t="s">
        <v>30</v>
      </c>
      <c r="B53" s="188"/>
      <c r="C53" s="158"/>
      <c r="D53" s="158" t="s">
        <v>184</v>
      </c>
      <c r="E53" s="158"/>
      <c r="F53" s="159"/>
    </row>
    <row r="54" spans="1:6" s="92" customFormat="1" x14ac:dyDescent="0.3">
      <c r="A54" s="200" t="s">
        <v>199</v>
      </c>
      <c r="B54" s="200"/>
      <c r="C54" s="200"/>
      <c r="D54" s="200"/>
      <c r="E54" s="200"/>
      <c r="F54" s="200"/>
    </row>
    <row r="55" spans="1:6" s="92" customFormat="1" ht="60.6" customHeight="1" x14ac:dyDescent="0.3">
      <c r="A55" s="221" t="s">
        <v>155</v>
      </c>
      <c r="B55" s="221"/>
      <c r="C55" s="221"/>
      <c r="D55" s="221"/>
      <c r="E55" s="221"/>
      <c r="F55" s="221"/>
    </row>
    <row r="56" spans="1:6" s="92" customFormat="1" ht="15" customHeight="1" x14ac:dyDescent="0.3">
      <c r="A56" s="140"/>
      <c r="B56" s="140"/>
      <c r="C56" s="140"/>
      <c r="D56" s="140"/>
      <c r="E56" s="140"/>
      <c r="F56" s="140"/>
    </row>
    <row r="57" spans="1:6" s="92" customFormat="1" ht="15" customHeight="1" x14ac:dyDescent="0.3">
      <c r="A57" s="140"/>
      <c r="B57" s="140"/>
      <c r="C57" s="140"/>
      <c r="D57" s="140"/>
      <c r="E57" s="140"/>
      <c r="F57" s="140"/>
    </row>
    <row r="58" spans="1:6" x14ac:dyDescent="0.3">
      <c r="A58" s="36"/>
      <c r="B58" s="36"/>
      <c r="C58" s="36"/>
      <c r="D58" s="36"/>
      <c r="E58" s="36"/>
      <c r="F58" s="36"/>
    </row>
    <row r="59" spans="1:6" x14ac:dyDescent="0.3">
      <c r="A59" s="224" t="s">
        <v>45</v>
      </c>
      <c r="B59" s="224"/>
      <c r="C59" s="224"/>
      <c r="D59" s="224"/>
      <c r="E59" s="224"/>
      <c r="F59" s="224"/>
    </row>
    <row r="60" spans="1:6" x14ac:dyDescent="0.3">
      <c r="A60" s="224" t="s">
        <v>25</v>
      </c>
      <c r="B60" s="224"/>
      <c r="C60" s="224"/>
      <c r="D60" s="224"/>
      <c r="E60" s="224"/>
      <c r="F60" s="224"/>
    </row>
    <row r="61" spans="1:6" x14ac:dyDescent="0.3">
      <c r="A61" s="36"/>
      <c r="B61" s="36"/>
      <c r="C61" s="36"/>
      <c r="D61" s="36"/>
      <c r="E61" s="36"/>
      <c r="F61" s="36"/>
    </row>
    <row r="62" spans="1:6" x14ac:dyDescent="0.3">
      <c r="A62" s="207" t="s">
        <v>23</v>
      </c>
      <c r="B62" s="207"/>
      <c r="C62" s="11" t="s">
        <v>41</v>
      </c>
      <c r="D62" s="11" t="s">
        <v>42</v>
      </c>
      <c r="E62" s="11" t="s">
        <v>87</v>
      </c>
      <c r="F62" s="134" t="s">
        <v>24</v>
      </c>
    </row>
    <row r="63" spans="1:6" ht="27.9" customHeight="1" x14ac:dyDescent="0.3">
      <c r="A63" s="218" t="s">
        <v>31</v>
      </c>
      <c r="B63" s="218"/>
      <c r="C63" s="19"/>
      <c r="D63" s="19"/>
      <c r="E63" s="30" t="s">
        <v>184</v>
      </c>
      <c r="F63" s="160"/>
    </row>
    <row r="64" spans="1:6" ht="27.9" customHeight="1" x14ac:dyDescent="0.3">
      <c r="A64" s="219" t="s">
        <v>32</v>
      </c>
      <c r="B64" s="219"/>
      <c r="C64" s="158"/>
      <c r="D64" s="158"/>
      <c r="E64" s="161" t="s">
        <v>184</v>
      </c>
      <c r="F64" s="162"/>
    </row>
    <row r="65" spans="1:6" x14ac:dyDescent="0.3">
      <c r="A65" s="220" t="s">
        <v>185</v>
      </c>
      <c r="B65" s="220"/>
      <c r="C65" s="220"/>
      <c r="D65" s="220"/>
      <c r="E65" s="220"/>
      <c r="F65" s="220"/>
    </row>
    <row r="66" spans="1:6" ht="45" customHeight="1" x14ac:dyDescent="0.3">
      <c r="A66" s="221" t="s">
        <v>57</v>
      </c>
      <c r="B66" s="221"/>
      <c r="C66" s="221"/>
      <c r="D66" s="221"/>
      <c r="E66" s="221"/>
      <c r="F66" s="221"/>
    </row>
    <row r="67" spans="1:6" x14ac:dyDescent="0.3">
      <c r="A67" s="36"/>
      <c r="B67" s="36"/>
      <c r="C67" s="36"/>
      <c r="D67" s="36"/>
      <c r="E67" s="46"/>
      <c r="F67" s="36"/>
    </row>
    <row r="68" spans="1:6" ht="31.2" x14ac:dyDescent="0.3">
      <c r="A68" s="97" t="s">
        <v>46</v>
      </c>
      <c r="B68" s="222" t="s">
        <v>190</v>
      </c>
      <c r="C68" s="202"/>
      <c r="D68" s="209"/>
      <c r="E68" s="210"/>
      <c r="F68" s="211"/>
    </row>
    <row r="69" spans="1:6" x14ac:dyDescent="0.3">
      <c r="A69" s="76" t="s">
        <v>47</v>
      </c>
      <c r="B69" s="223" t="s">
        <v>191</v>
      </c>
      <c r="C69" s="204"/>
      <c r="D69" s="212"/>
      <c r="E69" s="213"/>
      <c r="F69" s="214"/>
    </row>
    <row r="70" spans="1:6" x14ac:dyDescent="0.3">
      <c r="A70" s="77" t="s">
        <v>48</v>
      </c>
      <c r="B70" s="223" t="s">
        <v>192</v>
      </c>
      <c r="C70" s="204"/>
      <c r="D70" s="215"/>
      <c r="E70" s="216"/>
      <c r="F70" s="217"/>
    </row>
    <row r="71" spans="1:6" x14ac:dyDescent="0.35">
      <c r="A71" s="6"/>
      <c r="B71" s="70"/>
      <c r="C71" s="70"/>
      <c r="D71" s="130"/>
      <c r="E71" s="130"/>
      <c r="F71" s="130"/>
    </row>
    <row r="72" spans="1:6" x14ac:dyDescent="0.35">
      <c r="A72" s="6"/>
      <c r="B72" s="70"/>
      <c r="C72" s="70"/>
      <c r="D72" s="130"/>
      <c r="E72" s="130"/>
      <c r="F72" s="130"/>
    </row>
    <row r="73" spans="1:6" x14ac:dyDescent="0.35">
      <c r="A73" s="6"/>
      <c r="B73" s="70"/>
      <c r="C73" s="70"/>
      <c r="D73" s="130"/>
      <c r="E73" s="130"/>
      <c r="F73" s="130"/>
    </row>
    <row r="74" spans="1:6" x14ac:dyDescent="0.3">
      <c r="A74" s="36"/>
      <c r="B74" s="36"/>
      <c r="C74" s="36"/>
      <c r="D74" s="36"/>
      <c r="F74" s="36"/>
    </row>
    <row r="75" spans="1:6" ht="21.9" customHeight="1" x14ac:dyDescent="0.3">
      <c r="A75" s="206" t="s">
        <v>50</v>
      </c>
      <c r="B75" s="206"/>
      <c r="C75" s="206"/>
      <c r="D75" s="206"/>
      <c r="E75" s="206"/>
      <c r="F75" s="206"/>
    </row>
    <row r="76" spans="1:6" ht="9.9" customHeight="1" x14ac:dyDescent="0.3">
      <c r="A76" s="36"/>
      <c r="B76" s="36"/>
      <c r="C76" s="36"/>
      <c r="D76" s="36"/>
      <c r="E76" s="36"/>
      <c r="F76" s="36"/>
    </row>
    <row r="77" spans="1:6" x14ac:dyDescent="0.3">
      <c r="A77" s="224" t="s">
        <v>51</v>
      </c>
      <c r="B77" s="224"/>
      <c r="C77" s="224"/>
      <c r="D77" s="224"/>
      <c r="E77" s="224"/>
      <c r="F77" s="224"/>
    </row>
    <row r="78" spans="1:6" x14ac:dyDescent="0.3">
      <c r="A78" s="224" t="s">
        <v>63</v>
      </c>
      <c r="B78" s="224"/>
      <c r="C78" s="224"/>
      <c r="D78" s="224"/>
      <c r="E78" s="224"/>
      <c r="F78" s="224"/>
    </row>
    <row r="79" spans="1:6" x14ac:dyDescent="0.3">
      <c r="A79" s="224" t="s">
        <v>52</v>
      </c>
      <c r="B79" s="224"/>
      <c r="C79" s="224"/>
      <c r="D79" s="224"/>
      <c r="E79" s="224"/>
      <c r="F79" s="224"/>
    </row>
    <row r="80" spans="1:6" ht="9.9" customHeight="1" x14ac:dyDescent="0.3">
      <c r="A80" s="36"/>
      <c r="B80" s="36"/>
      <c r="C80" s="36"/>
      <c r="D80" s="36"/>
      <c r="E80" s="36"/>
      <c r="F80" s="36"/>
    </row>
    <row r="81" spans="1:6" ht="30" x14ac:dyDescent="0.3">
      <c r="A81" s="72" t="s">
        <v>64</v>
      </c>
      <c r="B81" s="72" t="s">
        <v>68</v>
      </c>
      <c r="C81" s="72" t="s">
        <v>72</v>
      </c>
      <c r="D81" s="72" t="s">
        <v>69</v>
      </c>
      <c r="E81" s="72" t="s">
        <v>70</v>
      </c>
      <c r="F81" s="72" t="s">
        <v>71</v>
      </c>
    </row>
    <row r="82" spans="1:6" x14ac:dyDescent="0.3">
      <c r="A82" s="132" t="s">
        <v>16</v>
      </c>
      <c r="B82" s="35">
        <f>+SUM(B84:B88)</f>
        <v>14347782264</v>
      </c>
      <c r="C82" s="81">
        <f>+SUM(C84:C88)</f>
        <v>100.00000000000001</v>
      </c>
      <c r="D82" s="13"/>
      <c r="E82" s="13"/>
      <c r="F82" s="13"/>
    </row>
    <row r="83" spans="1:6" x14ac:dyDescent="0.3">
      <c r="A83" s="24"/>
      <c r="B83" s="25"/>
      <c r="C83" s="69"/>
      <c r="D83" s="23"/>
      <c r="E83" s="23"/>
      <c r="F83" s="23"/>
    </row>
    <row r="84" spans="1:6" ht="15" customHeight="1" x14ac:dyDescent="0.3">
      <c r="A84" s="24" t="s">
        <v>65</v>
      </c>
      <c r="B84" s="25">
        <v>14247782264</v>
      </c>
      <c r="C84" s="69">
        <f>+B84/$B$82*100</f>
        <v>99.303028174250258</v>
      </c>
      <c r="D84" s="23"/>
      <c r="E84" s="23"/>
      <c r="F84" s="23"/>
    </row>
    <row r="85" spans="1:6" ht="15" customHeight="1" x14ac:dyDescent="0.3">
      <c r="A85" s="24" t="s">
        <v>66</v>
      </c>
      <c r="B85" s="25">
        <v>0</v>
      </c>
      <c r="C85" s="69">
        <f t="shared" ref="C85:C88" si="4">+B85/$B$82*100</f>
        <v>0</v>
      </c>
      <c r="D85" s="24"/>
      <c r="E85" s="24"/>
      <c r="F85" s="24"/>
    </row>
    <row r="86" spans="1:6" ht="15" customHeight="1" x14ac:dyDescent="0.3">
      <c r="A86" s="24" t="s">
        <v>67</v>
      </c>
      <c r="B86" s="25">
        <v>0</v>
      </c>
      <c r="C86" s="69">
        <f t="shared" si="4"/>
        <v>0</v>
      </c>
      <c r="D86" s="24"/>
      <c r="E86" s="24"/>
      <c r="F86" s="24"/>
    </row>
    <row r="87" spans="1:6" ht="15" customHeight="1" x14ac:dyDescent="0.3">
      <c r="A87" s="24" t="s">
        <v>169</v>
      </c>
      <c r="B87" s="25">
        <v>100000000</v>
      </c>
      <c r="C87" s="69">
        <f t="shared" si="4"/>
        <v>0.69697182574975269</v>
      </c>
      <c r="D87" s="24"/>
      <c r="E87" s="24"/>
      <c r="F87" s="24"/>
    </row>
    <row r="88" spans="1:6" ht="15" customHeight="1" x14ac:dyDescent="0.3">
      <c r="A88" s="26" t="s">
        <v>170</v>
      </c>
      <c r="B88" s="25">
        <v>0</v>
      </c>
      <c r="C88" s="69">
        <f t="shared" si="4"/>
        <v>0</v>
      </c>
      <c r="D88" s="79"/>
      <c r="E88" s="79"/>
      <c r="F88" s="79"/>
    </row>
    <row r="89" spans="1:6" ht="15" customHeight="1" x14ac:dyDescent="0.3">
      <c r="A89" s="220" t="s">
        <v>185</v>
      </c>
      <c r="B89" s="220"/>
      <c r="C89" s="220"/>
      <c r="D89" s="220"/>
      <c r="E89" s="220"/>
      <c r="F89" s="220"/>
    </row>
    <row r="90" spans="1:6" ht="50.1" customHeight="1" x14ac:dyDescent="0.3">
      <c r="A90" s="221" t="s">
        <v>202</v>
      </c>
      <c r="B90" s="221"/>
      <c r="C90" s="221"/>
      <c r="D90" s="221"/>
      <c r="E90" s="221"/>
      <c r="F90" s="221"/>
    </row>
    <row r="91" spans="1:6" ht="9.9" customHeight="1" x14ac:dyDescent="0.3">
      <c r="A91" s="24"/>
      <c r="B91" s="49"/>
      <c r="C91" s="23"/>
    </row>
    <row r="92" spans="1:6" x14ac:dyDescent="0.3">
      <c r="A92" s="224" t="s">
        <v>73</v>
      </c>
      <c r="B92" s="224"/>
      <c r="C92" s="224"/>
      <c r="D92" s="224"/>
      <c r="E92" s="224"/>
      <c r="F92" s="224"/>
    </row>
    <row r="93" spans="1:6" x14ac:dyDescent="0.3">
      <c r="A93" s="224" t="s">
        <v>74</v>
      </c>
      <c r="B93" s="224"/>
      <c r="C93" s="224"/>
      <c r="D93" s="224"/>
      <c r="E93" s="224"/>
      <c r="F93" s="224"/>
    </row>
    <row r="94" spans="1:6" x14ac:dyDescent="0.3">
      <c r="A94" s="224" t="s">
        <v>52</v>
      </c>
      <c r="B94" s="224"/>
      <c r="C94" s="224"/>
      <c r="D94" s="224"/>
      <c r="E94" s="224"/>
      <c r="F94" s="224"/>
    </row>
    <row r="95" spans="1:6" ht="9.9" customHeight="1" x14ac:dyDescent="0.3">
      <c r="A95" s="36"/>
      <c r="B95" s="36"/>
      <c r="C95" s="36"/>
      <c r="D95" s="36"/>
      <c r="E95" s="36"/>
      <c r="F95" s="36"/>
    </row>
    <row r="96" spans="1:6" x14ac:dyDescent="0.3">
      <c r="A96" s="71" t="s">
        <v>55</v>
      </c>
      <c r="B96" s="71" t="s">
        <v>56</v>
      </c>
      <c r="C96" s="71" t="s">
        <v>11</v>
      </c>
      <c r="D96" s="71" t="s">
        <v>89</v>
      </c>
      <c r="E96" s="71" t="s">
        <v>90</v>
      </c>
      <c r="F96" s="71" t="s">
        <v>10</v>
      </c>
    </row>
    <row r="97" spans="1:8" x14ac:dyDescent="0.3">
      <c r="A97" s="132" t="s">
        <v>16</v>
      </c>
      <c r="B97" s="50"/>
      <c r="C97" s="35">
        <f>+C99+C103+C107</f>
        <v>2849556452.8000002</v>
      </c>
      <c r="D97" s="35">
        <f>+D99+D103+D107</f>
        <v>0</v>
      </c>
      <c r="E97" s="35">
        <f>+E99+E103+E107</f>
        <v>0</v>
      </c>
      <c r="F97" s="35">
        <f>+F99+F103</f>
        <v>2849556452.8000002</v>
      </c>
    </row>
    <row r="98" spans="1:8" ht="9.9" customHeight="1" x14ac:dyDescent="0.3">
      <c r="A98" s="15"/>
      <c r="B98" s="51"/>
      <c r="C98" s="16"/>
      <c r="D98" s="16"/>
      <c r="E98" s="16"/>
      <c r="F98" s="52"/>
    </row>
    <row r="99" spans="1:8" x14ac:dyDescent="0.3">
      <c r="A99" s="225" t="s">
        <v>75</v>
      </c>
      <c r="B99" s="225"/>
      <c r="C99" s="54">
        <f>+SUM(C100:C101)</f>
        <v>2849556452.8000002</v>
      </c>
      <c r="D99" s="54">
        <f>+SUM(D100:D101)</f>
        <v>0</v>
      </c>
      <c r="E99" s="54">
        <f>+SUM(E100:E101)</f>
        <v>0</v>
      </c>
      <c r="F99" s="54">
        <f>+SUM(F100:F101)</f>
        <v>2849556452.8000002</v>
      </c>
    </row>
    <row r="100" spans="1:8" x14ac:dyDescent="0.3">
      <c r="A100" s="55" t="s">
        <v>194</v>
      </c>
      <c r="B100" s="51" t="s">
        <v>193</v>
      </c>
      <c r="C100" s="17">
        <v>2849556452.8000002</v>
      </c>
      <c r="D100" s="17">
        <v>0</v>
      </c>
      <c r="E100" s="17">
        <v>0</v>
      </c>
      <c r="F100" s="56">
        <f>+C100+D100+E100</f>
        <v>2849556452.8000002</v>
      </c>
      <c r="H100" s="60"/>
    </row>
    <row r="101" spans="1:8" x14ac:dyDescent="0.3">
      <c r="A101" s="55" t="s">
        <v>59</v>
      </c>
      <c r="B101" s="51" t="s">
        <v>53</v>
      </c>
      <c r="C101" s="17">
        <v>0</v>
      </c>
      <c r="D101" s="17">
        <v>0</v>
      </c>
      <c r="E101" s="17">
        <v>0</v>
      </c>
      <c r="F101" s="56">
        <f>+C101+D101+E101</f>
        <v>0</v>
      </c>
    </row>
    <row r="102" spans="1:8" x14ac:dyDescent="0.3">
      <c r="A102" s="133"/>
      <c r="B102" s="51"/>
      <c r="C102" s="17"/>
      <c r="D102" s="17"/>
      <c r="E102" s="17"/>
      <c r="F102" s="56"/>
    </row>
    <row r="103" spans="1:8" x14ac:dyDescent="0.3">
      <c r="A103" s="225" t="s">
        <v>76</v>
      </c>
      <c r="B103" s="225"/>
      <c r="C103" s="54">
        <f>+SUM(C104:C105)</f>
        <v>0</v>
      </c>
      <c r="D103" s="54">
        <f>+SUM(D104:D105)</f>
        <v>0</v>
      </c>
      <c r="E103" s="54">
        <f>+SUM(E104:E105)</f>
        <v>0</v>
      </c>
      <c r="F103" s="54">
        <f>+SUM(F104:F105)</f>
        <v>0</v>
      </c>
    </row>
    <row r="104" spans="1:8" x14ac:dyDescent="0.3">
      <c r="A104" s="55" t="s">
        <v>59</v>
      </c>
      <c r="B104" s="51" t="s">
        <v>53</v>
      </c>
      <c r="C104" s="57">
        <v>0</v>
      </c>
      <c r="D104" s="57">
        <v>0</v>
      </c>
      <c r="E104" s="57">
        <v>0</v>
      </c>
      <c r="F104" s="58">
        <f>+C104+D104+E104</f>
        <v>0</v>
      </c>
    </row>
    <row r="105" spans="1:8" x14ac:dyDescent="0.3">
      <c r="A105" s="55" t="s">
        <v>59</v>
      </c>
      <c r="B105" s="51" t="s">
        <v>53</v>
      </c>
      <c r="C105" s="57">
        <v>0</v>
      </c>
      <c r="D105" s="57">
        <v>0</v>
      </c>
      <c r="E105" s="57">
        <v>0</v>
      </c>
      <c r="F105" s="58">
        <f t="shared" ref="F105" si="5">+C105+D105+E105</f>
        <v>0</v>
      </c>
    </row>
    <row r="106" spans="1:8" x14ac:dyDescent="0.3">
      <c r="A106" s="220" t="s">
        <v>185</v>
      </c>
      <c r="B106" s="220"/>
      <c r="C106" s="220"/>
      <c r="D106" s="220"/>
      <c r="E106" s="220"/>
      <c r="F106" s="220"/>
    </row>
    <row r="107" spans="1:8" ht="39" customHeight="1" x14ac:dyDescent="0.3">
      <c r="A107" s="221" t="s">
        <v>152</v>
      </c>
      <c r="B107" s="221"/>
      <c r="C107" s="221"/>
      <c r="D107" s="221"/>
      <c r="E107" s="221"/>
      <c r="F107" s="221"/>
    </row>
    <row r="108" spans="1:8" ht="9.9" customHeight="1" x14ac:dyDescent="0.3">
      <c r="A108" s="24"/>
      <c r="B108" s="49"/>
      <c r="C108" s="23"/>
    </row>
    <row r="109" spans="1:8" x14ac:dyDescent="0.3">
      <c r="A109" s="224" t="s">
        <v>77</v>
      </c>
      <c r="B109" s="224"/>
      <c r="C109" s="224"/>
      <c r="D109" s="224"/>
      <c r="E109" s="224"/>
      <c r="F109" s="224"/>
    </row>
    <row r="110" spans="1:8" ht="30.75" customHeight="1" x14ac:dyDescent="0.3">
      <c r="A110" s="189" t="s">
        <v>54</v>
      </c>
      <c r="B110" s="189"/>
      <c r="C110" s="189"/>
      <c r="D110" s="189"/>
      <c r="E110" s="189"/>
      <c r="F110" s="189"/>
    </row>
    <row r="111" spans="1:8" x14ac:dyDescent="0.3">
      <c r="A111" s="224" t="s">
        <v>52</v>
      </c>
      <c r="B111" s="224"/>
      <c r="C111" s="224"/>
      <c r="D111" s="224"/>
      <c r="E111" s="224"/>
      <c r="F111" s="224"/>
    </row>
    <row r="112" spans="1:8" ht="9.9" customHeight="1" x14ac:dyDescent="0.3">
      <c r="A112" s="94"/>
      <c r="B112" s="95"/>
      <c r="C112" s="95"/>
      <c r="D112" s="95"/>
      <c r="E112" s="95"/>
      <c r="F112" s="96"/>
    </row>
    <row r="113" spans="1:6" x14ac:dyDescent="0.3">
      <c r="A113" s="71" t="s">
        <v>55</v>
      </c>
      <c r="B113" s="71" t="s">
        <v>56</v>
      </c>
      <c r="C113" s="71" t="s">
        <v>11</v>
      </c>
      <c r="D113" s="71" t="s">
        <v>89</v>
      </c>
      <c r="E113" s="71" t="s">
        <v>90</v>
      </c>
      <c r="F113" s="71" t="s">
        <v>10</v>
      </c>
    </row>
    <row r="114" spans="1:6" x14ac:dyDescent="0.3">
      <c r="A114" s="132" t="s">
        <v>16</v>
      </c>
      <c r="B114" s="50"/>
      <c r="C114" s="35">
        <f>+C116+C123+C130</f>
        <v>1839358300</v>
      </c>
      <c r="D114" s="35">
        <f t="shared" ref="D114:F114" si="6">+D116+D123+D130</f>
        <v>1776853500</v>
      </c>
      <c r="E114" s="35">
        <f t="shared" si="6"/>
        <v>1752089400</v>
      </c>
      <c r="F114" s="35">
        <f t="shared" si="6"/>
        <v>5368301200</v>
      </c>
    </row>
    <row r="115" spans="1:6" x14ac:dyDescent="0.3">
      <c r="A115" s="15"/>
      <c r="B115" s="51"/>
      <c r="C115" s="16"/>
      <c r="D115" s="16"/>
      <c r="E115" s="16"/>
      <c r="F115" s="52"/>
    </row>
    <row r="116" spans="1:6" ht="15" customHeight="1" x14ac:dyDescent="0.3">
      <c r="A116" s="225" t="s">
        <v>58</v>
      </c>
      <c r="B116" s="225"/>
      <c r="C116" s="54">
        <f>+SUM(C117:C121)</f>
        <v>1839358300</v>
      </c>
      <c r="D116" s="54">
        <f t="shared" ref="D116:E116" si="7">+SUM(D117:D121)</f>
        <v>1776853500</v>
      </c>
      <c r="E116" s="54">
        <f t="shared" si="7"/>
        <v>1752089400</v>
      </c>
      <c r="F116" s="54">
        <f>+SUM(F117:F121)</f>
        <v>5368301200</v>
      </c>
    </row>
    <row r="117" spans="1:6" x14ac:dyDescent="0.3">
      <c r="A117" s="55" t="s">
        <v>194</v>
      </c>
      <c r="B117" s="51" t="s">
        <v>193</v>
      </c>
      <c r="C117" s="17">
        <f>C36</f>
        <v>1839358300</v>
      </c>
      <c r="D117" s="17">
        <f t="shared" ref="D117:E117" si="8">D36</f>
        <v>1776853500</v>
      </c>
      <c r="E117" s="17">
        <f t="shared" si="8"/>
        <v>1752089400</v>
      </c>
      <c r="F117" s="56">
        <f>+C117+D117+E117</f>
        <v>5368301200</v>
      </c>
    </row>
    <row r="118" spans="1:6" x14ac:dyDescent="0.3">
      <c r="A118" s="55" t="s">
        <v>59</v>
      </c>
      <c r="B118" s="51" t="s">
        <v>53</v>
      </c>
      <c r="C118" s="17">
        <v>0</v>
      </c>
      <c r="D118" s="59">
        <v>0</v>
      </c>
      <c r="E118" s="59">
        <v>0</v>
      </c>
      <c r="F118" s="56">
        <f t="shared" ref="F118:F121" si="9">+C118+D118+E118</f>
        <v>0</v>
      </c>
    </row>
    <row r="119" spans="1:6" x14ac:dyDescent="0.3">
      <c r="A119" s="55" t="s">
        <v>59</v>
      </c>
      <c r="B119" s="51" t="s">
        <v>53</v>
      </c>
      <c r="C119" s="17">
        <v>0</v>
      </c>
      <c r="D119" s="17">
        <v>0</v>
      </c>
      <c r="E119" s="17">
        <v>0</v>
      </c>
      <c r="F119" s="56">
        <f t="shared" si="9"/>
        <v>0</v>
      </c>
    </row>
    <row r="120" spans="1:6" x14ac:dyDescent="0.3">
      <c r="A120" s="55" t="s">
        <v>59</v>
      </c>
      <c r="B120" s="51" t="s">
        <v>53</v>
      </c>
      <c r="C120" s="17">
        <v>0</v>
      </c>
      <c r="D120" s="17">
        <v>0</v>
      </c>
      <c r="E120" s="17">
        <v>0</v>
      </c>
      <c r="F120" s="56">
        <f t="shared" si="9"/>
        <v>0</v>
      </c>
    </row>
    <row r="121" spans="1:6" x14ac:dyDescent="0.3">
      <c r="A121" s="55" t="s">
        <v>59</v>
      </c>
      <c r="B121" s="51" t="s">
        <v>53</v>
      </c>
      <c r="C121" s="17">
        <v>0</v>
      </c>
      <c r="D121" s="17">
        <v>0</v>
      </c>
      <c r="E121" s="17">
        <v>0</v>
      </c>
      <c r="F121" s="56">
        <f t="shared" si="9"/>
        <v>0</v>
      </c>
    </row>
    <row r="122" spans="1:6" x14ac:dyDescent="0.3">
      <c r="A122" s="133"/>
      <c r="B122" s="51"/>
      <c r="C122" s="17"/>
      <c r="D122" s="17"/>
      <c r="E122" s="17"/>
      <c r="F122" s="56"/>
    </row>
    <row r="123" spans="1:6" ht="15" customHeight="1" x14ac:dyDescent="0.3">
      <c r="A123" s="225" t="s">
        <v>60</v>
      </c>
      <c r="B123" s="225"/>
      <c r="C123" s="54">
        <f>+SUM(C124:C128)</f>
        <v>0</v>
      </c>
      <c r="D123" s="54">
        <f t="shared" ref="D123:F123" si="10">+SUM(D124:D128)</f>
        <v>0</v>
      </c>
      <c r="E123" s="54">
        <f t="shared" si="10"/>
        <v>0</v>
      </c>
      <c r="F123" s="54">
        <f t="shared" si="10"/>
        <v>0</v>
      </c>
    </row>
    <row r="124" spans="1:6" x14ac:dyDescent="0.3">
      <c r="A124" s="55" t="s">
        <v>59</v>
      </c>
      <c r="B124" s="51" t="s">
        <v>53</v>
      </c>
      <c r="C124" s="57">
        <v>0</v>
      </c>
      <c r="D124" s="57">
        <v>0</v>
      </c>
      <c r="E124" s="57">
        <v>0</v>
      </c>
      <c r="F124" s="60">
        <f>+C124+D124+E124</f>
        <v>0</v>
      </c>
    </row>
    <row r="125" spans="1:6" x14ac:dyDescent="0.3">
      <c r="A125" s="55" t="s">
        <v>59</v>
      </c>
      <c r="B125" s="51" t="s">
        <v>53</v>
      </c>
      <c r="C125" s="57">
        <v>0</v>
      </c>
      <c r="D125" s="57">
        <v>0</v>
      </c>
      <c r="E125" s="57">
        <v>0</v>
      </c>
      <c r="F125" s="60">
        <f t="shared" ref="F125:F128" si="11">+C125+D125+E125</f>
        <v>0</v>
      </c>
    </row>
    <row r="126" spans="1:6" x14ac:dyDescent="0.3">
      <c r="A126" s="55" t="s">
        <v>59</v>
      </c>
      <c r="B126" s="51" t="s">
        <v>53</v>
      </c>
      <c r="C126" s="57">
        <v>0</v>
      </c>
      <c r="D126" s="57">
        <v>0</v>
      </c>
      <c r="E126" s="57">
        <v>0</v>
      </c>
      <c r="F126" s="60">
        <f t="shared" si="11"/>
        <v>0</v>
      </c>
    </row>
    <row r="127" spans="1:6" x14ac:dyDescent="0.3">
      <c r="A127" s="55" t="s">
        <v>59</v>
      </c>
      <c r="B127" s="51" t="s">
        <v>53</v>
      </c>
      <c r="C127" s="57">
        <v>0</v>
      </c>
      <c r="D127" s="57">
        <v>0</v>
      </c>
      <c r="E127" s="57">
        <v>0</v>
      </c>
      <c r="F127" s="60">
        <f t="shared" si="11"/>
        <v>0</v>
      </c>
    </row>
    <row r="128" spans="1:6" x14ac:dyDescent="0.3">
      <c r="A128" s="55" t="s">
        <v>59</v>
      </c>
      <c r="B128" s="51" t="s">
        <v>53</v>
      </c>
      <c r="C128" s="57">
        <v>0</v>
      </c>
      <c r="D128" s="57">
        <v>0</v>
      </c>
      <c r="E128" s="57">
        <v>0</v>
      </c>
      <c r="F128" s="60">
        <f t="shared" si="11"/>
        <v>0</v>
      </c>
    </row>
    <row r="129" spans="1:6" x14ac:dyDescent="0.3">
      <c r="A129" s="36"/>
      <c r="B129" s="36"/>
      <c r="C129" s="60"/>
      <c r="D129" s="60"/>
      <c r="E129" s="60"/>
      <c r="F129" s="60"/>
    </row>
    <row r="130" spans="1:6" x14ac:dyDescent="0.3">
      <c r="A130" s="225" t="s">
        <v>61</v>
      </c>
      <c r="B130" s="225"/>
      <c r="C130" s="54">
        <f>+SUM(C131:C132)</f>
        <v>0</v>
      </c>
      <c r="D130" s="54">
        <f t="shared" ref="D130:F130" si="12">+SUM(D131:D132)</f>
        <v>0</v>
      </c>
      <c r="E130" s="54">
        <f t="shared" si="12"/>
        <v>0</v>
      </c>
      <c r="F130" s="54">
        <f t="shared" si="12"/>
        <v>0</v>
      </c>
    </row>
    <row r="131" spans="1:6" x14ac:dyDescent="0.3">
      <c r="A131" s="78" t="s">
        <v>59</v>
      </c>
      <c r="B131" s="51" t="s">
        <v>53</v>
      </c>
      <c r="C131" s="57">
        <v>0</v>
      </c>
      <c r="D131" s="57">
        <v>0</v>
      </c>
      <c r="E131" s="57">
        <v>0</v>
      </c>
      <c r="F131" s="60">
        <f>+C131+D131+E131</f>
        <v>0</v>
      </c>
    </row>
    <row r="132" spans="1:6" x14ac:dyDescent="0.3">
      <c r="A132" s="48" t="s">
        <v>59</v>
      </c>
      <c r="B132" s="48" t="s">
        <v>53</v>
      </c>
      <c r="C132" s="61">
        <v>0</v>
      </c>
      <c r="D132" s="61">
        <v>0</v>
      </c>
      <c r="E132" s="61">
        <v>0</v>
      </c>
      <c r="F132" s="62">
        <f>+C132+D132+E132</f>
        <v>0</v>
      </c>
    </row>
    <row r="133" spans="1:6" ht="14.25" customHeight="1" x14ac:dyDescent="0.3">
      <c r="A133" s="227" t="s">
        <v>62</v>
      </c>
      <c r="B133" s="227"/>
      <c r="C133" s="227"/>
      <c r="D133" s="227"/>
      <c r="E133" s="227"/>
      <c r="F133" s="227"/>
    </row>
    <row r="134" spans="1:6" x14ac:dyDescent="0.3">
      <c r="A134" s="220" t="s">
        <v>185</v>
      </c>
      <c r="B134" s="220"/>
      <c r="C134" s="220"/>
      <c r="D134" s="220"/>
      <c r="E134" s="220"/>
      <c r="F134" s="220"/>
    </row>
    <row r="135" spans="1:6" ht="50.1" customHeight="1" x14ac:dyDescent="0.3">
      <c r="A135" s="221" t="s">
        <v>153</v>
      </c>
      <c r="B135" s="221"/>
      <c r="C135" s="221"/>
      <c r="D135" s="221"/>
      <c r="E135" s="221"/>
      <c r="F135" s="221"/>
    </row>
    <row r="136" spans="1:6" ht="9.9" customHeight="1" x14ac:dyDescent="0.3">
      <c r="A136" s="55"/>
      <c r="B136" s="51"/>
      <c r="C136" s="36"/>
      <c r="D136" s="36"/>
      <c r="E136" s="36"/>
      <c r="F136" s="36"/>
    </row>
    <row r="137" spans="1:6" x14ac:dyDescent="0.3">
      <c r="A137" s="224" t="s">
        <v>79</v>
      </c>
      <c r="B137" s="224"/>
      <c r="C137" s="224"/>
      <c r="D137" s="224"/>
      <c r="E137" s="224"/>
      <c r="F137" s="224"/>
    </row>
    <row r="138" spans="1:6" x14ac:dyDescent="0.3">
      <c r="A138" s="224" t="s">
        <v>80</v>
      </c>
      <c r="B138" s="224"/>
      <c r="C138" s="224"/>
      <c r="D138" s="224"/>
      <c r="E138" s="224"/>
      <c r="F138" s="224"/>
    </row>
    <row r="139" spans="1:6" x14ac:dyDescent="0.3">
      <c r="A139" s="224" t="s">
        <v>52</v>
      </c>
      <c r="B139" s="224"/>
      <c r="C139" s="224"/>
      <c r="D139" s="224"/>
      <c r="E139" s="224"/>
      <c r="F139" s="224"/>
    </row>
    <row r="140" spans="1:6" ht="9.9" customHeight="1" x14ac:dyDescent="0.3">
      <c r="A140" s="94"/>
      <c r="B140" s="95"/>
      <c r="C140" s="95"/>
      <c r="D140" s="95"/>
      <c r="E140" s="95"/>
      <c r="F140" s="96"/>
    </row>
    <row r="141" spans="1:6" x14ac:dyDescent="0.3">
      <c r="A141" s="71" t="s">
        <v>78</v>
      </c>
      <c r="B141" s="71" t="s">
        <v>11</v>
      </c>
      <c r="C141" s="71" t="s">
        <v>89</v>
      </c>
      <c r="D141" s="71" t="s">
        <v>90</v>
      </c>
      <c r="E141" s="71" t="s">
        <v>10</v>
      </c>
      <c r="F141" s="22"/>
    </row>
    <row r="142" spans="1:6" x14ac:dyDescent="0.3">
      <c r="A142" s="115" t="s">
        <v>82</v>
      </c>
      <c r="B142" s="63">
        <f>+B143+B144</f>
        <v>1768256154</v>
      </c>
      <c r="C142" s="63">
        <f t="shared" ref="C142:D143" si="13">+B152</f>
        <v>2778454306.8000002</v>
      </c>
      <c r="D142" s="63">
        <f t="shared" si="13"/>
        <v>1001600806.8000002</v>
      </c>
      <c r="E142" s="63">
        <f>+B142</f>
        <v>1768256154</v>
      </c>
      <c r="F142" s="96"/>
    </row>
    <row r="143" spans="1:6" x14ac:dyDescent="0.3">
      <c r="A143" s="116" t="s">
        <v>83</v>
      </c>
      <c r="B143" s="25">
        <f>+'2T'!E152</f>
        <v>0</v>
      </c>
      <c r="C143" s="25">
        <v>0</v>
      </c>
      <c r="D143" s="25">
        <f t="shared" si="13"/>
        <v>0</v>
      </c>
      <c r="E143" s="68">
        <f>+B143</f>
        <v>0</v>
      </c>
      <c r="F143" s="22"/>
    </row>
    <row r="144" spans="1:6" x14ac:dyDescent="0.3">
      <c r="A144" s="116" t="s">
        <v>81</v>
      </c>
      <c r="B144" s="25">
        <f>+'2T'!E153</f>
        <v>1768256154</v>
      </c>
      <c r="C144" s="25">
        <f>B154</f>
        <v>2778454306.8000002</v>
      </c>
      <c r="D144" s="25">
        <f>+C154</f>
        <v>1001600806.8000002</v>
      </c>
      <c r="E144" s="68">
        <f t="shared" ref="E144" si="14">+B144</f>
        <v>1768256154</v>
      </c>
      <c r="F144" s="22"/>
    </row>
    <row r="145" spans="1:8" x14ac:dyDescent="0.3">
      <c r="A145" s="115" t="s">
        <v>85</v>
      </c>
      <c r="B145" s="63">
        <f>C97</f>
        <v>2849556452.8000002</v>
      </c>
      <c r="C145" s="63">
        <v>0</v>
      </c>
      <c r="D145" s="63">
        <v>0</v>
      </c>
      <c r="E145" s="63">
        <f>+B145+C145+D145</f>
        <v>2849556452.8000002</v>
      </c>
      <c r="F145" s="96"/>
    </row>
    <row r="146" spans="1:8" x14ac:dyDescent="0.3">
      <c r="A146" s="115" t="s">
        <v>147</v>
      </c>
      <c r="B146" s="63">
        <f>+B147+B148</f>
        <v>4617812606.8000002</v>
      </c>
      <c r="C146" s="63">
        <f>+C147+C148</f>
        <v>2778454306.8000002</v>
      </c>
      <c r="D146" s="63">
        <f>+D147+D148</f>
        <v>1001600806.8000002</v>
      </c>
      <c r="E146" s="63">
        <f>+E147+E148</f>
        <v>4617812606.8000002</v>
      </c>
      <c r="F146" s="96"/>
    </row>
    <row r="147" spans="1:8" x14ac:dyDescent="0.3">
      <c r="A147" s="116" t="s">
        <v>83</v>
      </c>
      <c r="B147" s="25">
        <f>+B143</f>
        <v>0</v>
      </c>
      <c r="C147" s="25">
        <f>+C143</f>
        <v>0</v>
      </c>
      <c r="D147" s="25">
        <f>+D143</f>
        <v>0</v>
      </c>
      <c r="E147" s="68">
        <f>+E143</f>
        <v>0</v>
      </c>
      <c r="F147" s="22"/>
    </row>
    <row r="148" spans="1:8" x14ac:dyDescent="0.3">
      <c r="A148" s="116" t="s">
        <v>81</v>
      </c>
      <c r="B148" s="25">
        <f>+B144+B145</f>
        <v>4617812606.8000002</v>
      </c>
      <c r="C148" s="25">
        <f>+C145+C144</f>
        <v>2778454306.8000002</v>
      </c>
      <c r="D148" s="25">
        <f>+D145+D144</f>
        <v>1001600806.8000002</v>
      </c>
      <c r="E148" s="25">
        <f>+E145+E144</f>
        <v>4617812606.8000002</v>
      </c>
      <c r="F148" s="22"/>
    </row>
    <row r="149" spans="1:8" x14ac:dyDescent="0.3">
      <c r="A149" s="115" t="s">
        <v>84</v>
      </c>
      <c r="B149" s="63">
        <f>+B150+B151</f>
        <v>1839358300</v>
      </c>
      <c r="C149" s="63">
        <f>+C150+C151</f>
        <v>1776853500</v>
      </c>
      <c r="D149" s="63">
        <f>+D150+D151</f>
        <v>1752089400</v>
      </c>
      <c r="E149" s="63">
        <f>+E150+E151</f>
        <v>5368301200</v>
      </c>
      <c r="F149" s="96"/>
    </row>
    <row r="150" spans="1:8" x14ac:dyDescent="0.3">
      <c r="A150" s="116" t="s">
        <v>83</v>
      </c>
      <c r="B150" s="85">
        <v>0</v>
      </c>
      <c r="C150" s="85">
        <v>0</v>
      </c>
      <c r="D150" s="85">
        <v>0</v>
      </c>
      <c r="E150" s="64">
        <f>+B150+C150+D150</f>
        <v>0</v>
      </c>
      <c r="F150" s="96"/>
    </row>
    <row r="151" spans="1:8" x14ac:dyDescent="0.3">
      <c r="A151" s="116" t="s">
        <v>81</v>
      </c>
      <c r="B151" s="85">
        <f>C116</f>
        <v>1839358300</v>
      </c>
      <c r="C151" s="85">
        <f>D116</f>
        <v>1776853500</v>
      </c>
      <c r="D151" s="85">
        <f>E116</f>
        <v>1752089400</v>
      </c>
      <c r="E151" s="64">
        <f>+B151+C151+D151</f>
        <v>5368301200</v>
      </c>
      <c r="F151" s="96"/>
    </row>
    <row r="152" spans="1:8" x14ac:dyDescent="0.3">
      <c r="A152" s="115" t="s">
        <v>148</v>
      </c>
      <c r="B152" s="63">
        <f t="shared" ref="B152:E154" si="15">+B146-B149</f>
        <v>2778454306.8000002</v>
      </c>
      <c r="C152" s="63">
        <f t="shared" si="15"/>
        <v>1001600806.8000002</v>
      </c>
      <c r="D152" s="63">
        <f t="shared" si="15"/>
        <v>-750488593.19999981</v>
      </c>
      <c r="E152" s="63">
        <f t="shared" si="15"/>
        <v>-750488593.19999981</v>
      </c>
      <c r="F152" s="96"/>
    </row>
    <row r="153" spans="1:8" x14ac:dyDescent="0.3">
      <c r="A153" s="116" t="s">
        <v>83</v>
      </c>
      <c r="B153" s="85">
        <f t="shared" si="15"/>
        <v>0</v>
      </c>
      <c r="C153" s="85">
        <f t="shared" si="15"/>
        <v>0</v>
      </c>
      <c r="D153" s="85">
        <f t="shared" si="15"/>
        <v>0</v>
      </c>
      <c r="E153" s="64">
        <f t="shared" si="15"/>
        <v>0</v>
      </c>
      <c r="F153" s="36"/>
      <c r="H153" s="60"/>
    </row>
    <row r="154" spans="1:8" x14ac:dyDescent="0.3">
      <c r="A154" s="117" t="s">
        <v>81</v>
      </c>
      <c r="B154" s="80">
        <f t="shared" si="15"/>
        <v>2778454306.8000002</v>
      </c>
      <c r="C154" s="80">
        <f t="shared" si="15"/>
        <v>1001600806.8000002</v>
      </c>
      <c r="D154" s="80">
        <f t="shared" si="15"/>
        <v>-750488593.19999981</v>
      </c>
      <c r="E154" s="80">
        <f t="shared" si="15"/>
        <v>-750488593.19999981</v>
      </c>
      <c r="H154" s="60"/>
    </row>
    <row r="155" spans="1:8" x14ac:dyDescent="0.3">
      <c r="A155" s="200" t="s">
        <v>185</v>
      </c>
      <c r="B155" s="200"/>
      <c r="C155" s="200"/>
      <c r="D155" s="200"/>
      <c r="E155" s="200"/>
      <c r="F155" s="41"/>
    </row>
    <row r="156" spans="1:8" ht="43.95" customHeight="1" x14ac:dyDescent="0.3">
      <c r="A156" s="236" t="s">
        <v>92</v>
      </c>
      <c r="B156" s="237"/>
      <c r="C156" s="237"/>
      <c r="D156" s="237"/>
      <c r="E156" s="238"/>
      <c r="F156" s="66"/>
    </row>
    <row r="157" spans="1:8" x14ac:dyDescent="0.3">
      <c r="A157" s="246" t="s">
        <v>204</v>
      </c>
      <c r="B157" s="247"/>
      <c r="C157" s="247"/>
      <c r="D157" s="247"/>
      <c r="E157" s="248"/>
      <c r="F157" s="66"/>
    </row>
    <row r="158" spans="1:8" x14ac:dyDescent="0.3">
      <c r="A158" s="246"/>
      <c r="B158" s="247"/>
      <c r="C158" s="247"/>
      <c r="D158" s="247"/>
      <c r="E158" s="248"/>
      <c r="F158" s="66"/>
    </row>
    <row r="159" spans="1:8" x14ac:dyDescent="0.3">
      <c r="A159" s="249"/>
      <c r="B159" s="250"/>
      <c r="C159" s="250"/>
      <c r="D159" s="250"/>
      <c r="E159" s="251"/>
      <c r="F159" s="66"/>
    </row>
    <row r="160" spans="1:8" ht="17.25" customHeight="1" x14ac:dyDescent="0.3">
      <c r="A160" s="140"/>
      <c r="B160" s="168"/>
      <c r="C160" s="168"/>
      <c r="D160" s="168"/>
      <c r="E160" s="168"/>
      <c r="F160" s="66"/>
    </row>
    <row r="161" spans="1:6" ht="31.2" x14ac:dyDescent="0.3">
      <c r="A161" s="97" t="s">
        <v>86</v>
      </c>
      <c r="B161" s="222" t="s">
        <v>190</v>
      </c>
      <c r="C161" s="202"/>
      <c r="D161" s="209"/>
      <c r="E161" s="228"/>
      <c r="F161" s="239"/>
    </row>
    <row r="162" spans="1:6" x14ac:dyDescent="0.3">
      <c r="A162" s="76" t="s">
        <v>47</v>
      </c>
      <c r="B162" s="223" t="s">
        <v>191</v>
      </c>
      <c r="C162" s="204"/>
      <c r="D162" s="240"/>
      <c r="E162" s="241"/>
      <c r="F162" s="242"/>
    </row>
    <row r="163" spans="1:6" x14ac:dyDescent="0.3">
      <c r="A163" s="77" t="s">
        <v>48</v>
      </c>
      <c r="B163" s="223" t="s">
        <v>192</v>
      </c>
      <c r="C163" s="204"/>
      <c r="D163" s="243"/>
      <c r="E163" s="244"/>
      <c r="F163" s="245"/>
    </row>
  </sheetData>
  <mergeCells count="80">
    <mergeCell ref="A116:B116"/>
    <mergeCell ref="A123:B123"/>
    <mergeCell ref="A130:B130"/>
    <mergeCell ref="A133:F133"/>
    <mergeCell ref="A134:F134"/>
    <mergeCell ref="A135:F135"/>
    <mergeCell ref="A137:F137"/>
    <mergeCell ref="A138:F138"/>
    <mergeCell ref="A139:F139"/>
    <mergeCell ref="A155:E155"/>
    <mergeCell ref="A156:E156"/>
    <mergeCell ref="B161:C161"/>
    <mergeCell ref="D161:F163"/>
    <mergeCell ref="B162:C162"/>
    <mergeCell ref="B163:C163"/>
    <mergeCell ref="A157:E159"/>
    <mergeCell ref="A106:F106"/>
    <mergeCell ref="A107:F107"/>
    <mergeCell ref="A109:F109"/>
    <mergeCell ref="A110:F110"/>
    <mergeCell ref="A111:F111"/>
    <mergeCell ref="A92:F92"/>
    <mergeCell ref="A93:F93"/>
    <mergeCell ref="A94:F94"/>
    <mergeCell ref="A99:B99"/>
    <mergeCell ref="A103:B103"/>
    <mergeCell ref="A77:F77"/>
    <mergeCell ref="A78:F78"/>
    <mergeCell ref="A79:F79"/>
    <mergeCell ref="A89:F89"/>
    <mergeCell ref="A90:F90"/>
    <mergeCell ref="B68:C68"/>
    <mergeCell ref="D68:F70"/>
    <mergeCell ref="B69:C69"/>
    <mergeCell ref="B70:C70"/>
    <mergeCell ref="A75:F75"/>
    <mergeCell ref="A62:B62"/>
    <mergeCell ref="A63:B63"/>
    <mergeCell ref="A64:B64"/>
    <mergeCell ref="A65:F65"/>
    <mergeCell ref="A66:F66"/>
    <mergeCell ref="A53:B53"/>
    <mergeCell ref="A54:F54"/>
    <mergeCell ref="A55:F55"/>
    <mergeCell ref="A59:F59"/>
    <mergeCell ref="A60:F60"/>
    <mergeCell ref="A1:F2"/>
    <mergeCell ref="A3:F3"/>
    <mergeCell ref="C5:E5"/>
    <mergeCell ref="C6:E6"/>
    <mergeCell ref="C7:E7"/>
    <mergeCell ref="A10:F10"/>
    <mergeCell ref="A43:E43"/>
    <mergeCell ref="A12:F12"/>
    <mergeCell ref="A13:F13"/>
    <mergeCell ref="A29:F29"/>
    <mergeCell ref="A30:F30"/>
    <mergeCell ref="A32:F32"/>
    <mergeCell ref="A33:F33"/>
    <mergeCell ref="A35:B35"/>
    <mergeCell ref="A36:B36"/>
    <mergeCell ref="A37:B37"/>
    <mergeCell ref="A38:B38"/>
    <mergeCell ref="A39:B39"/>
    <mergeCell ref="A40:B40"/>
    <mergeCell ref="A41:B41"/>
    <mergeCell ref="A42:B42"/>
    <mergeCell ref="A52:B52"/>
    <mergeCell ref="A47:F47"/>
    <mergeCell ref="A44:F44"/>
    <mergeCell ref="A46:F46"/>
    <mergeCell ref="A49:B49"/>
    <mergeCell ref="A50:B50"/>
    <mergeCell ref="A51:B51"/>
    <mergeCell ref="A27:A28"/>
    <mergeCell ref="A16:A17"/>
    <mergeCell ref="A19:A20"/>
    <mergeCell ref="A21:A22"/>
    <mergeCell ref="A23:A24"/>
    <mergeCell ref="A25:A26"/>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73" max="16383" man="1"/>
    <brk id="135" max="5"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DDB02-BE05-4CD9-B4BF-C3CDDDA6C7B4}">
  <dimension ref="A1:G124"/>
  <sheetViews>
    <sheetView showGridLines="0" zoomScale="80" zoomScaleNormal="80" workbookViewId="0">
      <selection sqref="A1:F1"/>
    </sheetView>
  </sheetViews>
  <sheetFormatPr baseColWidth="10" defaultColWidth="11.44140625" defaultRowHeight="15.6" x14ac:dyDescent="0.3"/>
  <cols>
    <col min="1" max="1" width="75.88671875" style="36" bestFit="1" customWidth="1"/>
    <col min="2" max="2" width="25.44140625" style="36" bestFit="1" customWidth="1"/>
    <col min="3" max="3" width="22.33203125" style="36" bestFit="1" customWidth="1"/>
    <col min="4" max="4" width="22.6640625" style="36" bestFit="1" customWidth="1"/>
    <col min="5" max="6" width="22.33203125" style="36" bestFit="1" customWidth="1"/>
    <col min="7" max="7" width="11.44140625" style="36"/>
    <col min="8" max="8" width="16.6640625" style="36" customWidth="1"/>
    <col min="9" max="9" width="18.33203125" style="36" bestFit="1" customWidth="1"/>
    <col min="10" max="10" width="13" style="36" customWidth="1"/>
    <col min="11" max="16384" width="11.44140625" style="36"/>
  </cols>
  <sheetData>
    <row r="1" spans="1:6" ht="42" customHeight="1" x14ac:dyDescent="0.45">
      <c r="A1" s="195" t="s">
        <v>38</v>
      </c>
      <c r="B1" s="195"/>
      <c r="C1" s="195"/>
      <c r="D1" s="195"/>
      <c r="E1" s="195"/>
      <c r="F1" s="195"/>
    </row>
    <row r="2" spans="1:6" ht="17.399999999999999" x14ac:dyDescent="0.4">
      <c r="A2" s="260" t="s">
        <v>203</v>
      </c>
      <c r="B2" s="260"/>
      <c r="C2" s="260"/>
      <c r="D2" s="260"/>
      <c r="E2" s="260"/>
      <c r="F2" s="260"/>
    </row>
    <row r="4" spans="1:6" ht="18" customHeight="1" x14ac:dyDescent="0.3">
      <c r="A4" s="87"/>
      <c r="B4" s="75" t="s">
        <v>22</v>
      </c>
      <c r="C4" s="261" t="s">
        <v>181</v>
      </c>
      <c r="D4" s="262"/>
      <c r="E4" s="262"/>
    </row>
    <row r="5" spans="1:6" ht="18" customHeight="1" x14ac:dyDescent="0.3">
      <c r="A5" s="87"/>
      <c r="B5" s="76" t="s">
        <v>33</v>
      </c>
      <c r="C5" s="263" t="s">
        <v>182</v>
      </c>
      <c r="D5" s="264"/>
      <c r="E5" s="264"/>
    </row>
    <row r="6" spans="1:6" ht="18" customHeight="1" x14ac:dyDescent="0.3">
      <c r="A6" s="87"/>
      <c r="B6" s="77" t="s">
        <v>34</v>
      </c>
      <c r="C6" s="263" t="s">
        <v>183</v>
      </c>
      <c r="D6" s="264"/>
      <c r="E6" s="264"/>
    </row>
    <row r="7" spans="1:6" x14ac:dyDescent="0.3">
      <c r="A7" s="87"/>
      <c r="B7" s="3"/>
      <c r="C7" s="3"/>
      <c r="D7" s="3"/>
      <c r="E7" s="3"/>
      <c r="F7" s="3"/>
    </row>
    <row r="8" spans="1:6" ht="21" customHeight="1" x14ac:dyDescent="0.3">
      <c r="A8" s="206" t="s">
        <v>156</v>
      </c>
      <c r="B8" s="206"/>
      <c r="C8" s="206"/>
      <c r="D8" s="206"/>
      <c r="E8" s="206"/>
      <c r="F8" s="206"/>
    </row>
    <row r="10" spans="1:6" x14ac:dyDescent="0.3">
      <c r="A10" s="199" t="s">
        <v>36</v>
      </c>
      <c r="B10" s="199"/>
      <c r="C10" s="199"/>
      <c r="D10" s="199"/>
      <c r="E10" s="199"/>
      <c r="F10" s="199"/>
    </row>
    <row r="11" spans="1:6" ht="15" customHeight="1" x14ac:dyDescent="0.3">
      <c r="A11" s="199" t="s">
        <v>19</v>
      </c>
      <c r="B11" s="199"/>
      <c r="C11" s="199"/>
      <c r="D11" s="199"/>
      <c r="E11" s="199"/>
      <c r="F11" s="199"/>
    </row>
    <row r="12" spans="1:6" x14ac:dyDescent="0.35">
      <c r="A12" s="37"/>
      <c r="B12" s="37"/>
      <c r="C12" s="37"/>
      <c r="D12" s="38"/>
      <c r="E12" s="38"/>
      <c r="F12" s="6"/>
    </row>
    <row r="13" spans="1:6" ht="31.2" x14ac:dyDescent="0.3">
      <c r="A13" s="136" t="s">
        <v>17</v>
      </c>
      <c r="B13" s="8" t="s">
        <v>18</v>
      </c>
      <c r="C13" s="136" t="s">
        <v>95</v>
      </c>
      <c r="D13" s="8" t="s">
        <v>96</v>
      </c>
      <c r="E13" s="8" t="s">
        <v>98</v>
      </c>
      <c r="F13" s="114" t="s">
        <v>99</v>
      </c>
    </row>
    <row r="14" spans="1:6" x14ac:dyDescent="0.3">
      <c r="A14" s="185" t="s">
        <v>16</v>
      </c>
      <c r="B14" s="142" t="s">
        <v>177</v>
      </c>
      <c r="C14" s="126">
        <f>+C17+C19+C21+C23+C25</f>
        <v>1151</v>
      </c>
      <c r="D14" s="126">
        <f t="shared" ref="D14:F14" si="0">+D17+D19+D21+D23+D25</f>
        <v>4818</v>
      </c>
      <c r="E14" s="126">
        <f t="shared" si="0"/>
        <v>3152</v>
      </c>
      <c r="F14" s="126">
        <f t="shared" si="0"/>
        <v>9121</v>
      </c>
    </row>
    <row r="15" spans="1:6" x14ac:dyDescent="0.3">
      <c r="A15" s="185"/>
      <c r="B15" s="142" t="s">
        <v>178</v>
      </c>
      <c r="C15" s="126">
        <f>+C18+C20+C22+C24+C26</f>
        <v>5591</v>
      </c>
      <c r="D15" s="126">
        <f t="shared" ref="D15:F15" si="1">+D18+D20+D22+D24+D26</f>
        <v>14258</v>
      </c>
      <c r="E15" s="126">
        <f t="shared" si="1"/>
        <v>20991</v>
      </c>
      <c r="F15" s="126">
        <f t="shared" si="1"/>
        <v>40840</v>
      </c>
    </row>
    <row r="16" spans="1:6" x14ac:dyDescent="0.3">
      <c r="A16" s="137"/>
      <c r="B16" s="120"/>
      <c r="C16" s="39"/>
      <c r="D16" s="39"/>
      <c r="E16" s="39"/>
      <c r="F16" s="39"/>
    </row>
    <row r="17" spans="1:6" x14ac:dyDescent="0.3">
      <c r="A17" s="186" t="s">
        <v>172</v>
      </c>
      <c r="B17" s="143" t="s">
        <v>177</v>
      </c>
      <c r="C17" s="147">
        <f>+'1T'!F19</f>
        <v>364</v>
      </c>
      <c r="D17" s="147">
        <f>+'2T'!F19</f>
        <v>399</v>
      </c>
      <c r="E17" s="147">
        <f>+'3T'!F19</f>
        <v>486</v>
      </c>
      <c r="F17" s="147">
        <f>+SUM(C17:E17)</f>
        <v>1249</v>
      </c>
    </row>
    <row r="18" spans="1:6" x14ac:dyDescent="0.3">
      <c r="A18" s="186"/>
      <c r="B18" s="143" t="s">
        <v>178</v>
      </c>
      <c r="C18" s="147">
        <f>+'1T'!F20</f>
        <v>553</v>
      </c>
      <c r="D18" s="147">
        <f>+'2T'!F20</f>
        <v>1362</v>
      </c>
      <c r="E18" s="147">
        <f>+'3T'!F20</f>
        <v>1337</v>
      </c>
      <c r="F18" s="147">
        <f t="shared" ref="F18:F26" si="2">+SUM(C18:E18)</f>
        <v>3252</v>
      </c>
    </row>
    <row r="19" spans="1:6" x14ac:dyDescent="0.3">
      <c r="A19" s="187" t="s">
        <v>173</v>
      </c>
      <c r="B19" s="141" t="s">
        <v>177</v>
      </c>
      <c r="C19" s="146">
        <f>+'1T'!F21</f>
        <v>0</v>
      </c>
      <c r="D19" s="146">
        <f>+'2T'!F21</f>
        <v>4</v>
      </c>
      <c r="E19" s="146">
        <f>+'3T'!F21</f>
        <v>0</v>
      </c>
      <c r="F19" s="146">
        <f t="shared" si="2"/>
        <v>4</v>
      </c>
    </row>
    <row r="20" spans="1:6" x14ac:dyDescent="0.3">
      <c r="A20" s="187"/>
      <c r="B20" s="141" t="s">
        <v>178</v>
      </c>
      <c r="C20" s="146">
        <f>+'1T'!F22</f>
        <v>0</v>
      </c>
      <c r="D20" s="146">
        <f>+'2T'!F22</f>
        <v>12</v>
      </c>
      <c r="E20" s="146">
        <f>+'3T'!F22</f>
        <v>9</v>
      </c>
      <c r="F20" s="146">
        <f t="shared" si="2"/>
        <v>21</v>
      </c>
    </row>
    <row r="21" spans="1:6" x14ac:dyDescent="0.3">
      <c r="A21" s="186" t="s">
        <v>174</v>
      </c>
      <c r="B21" s="143" t="s">
        <v>177</v>
      </c>
      <c r="C21" s="147">
        <f>+'1T'!F23</f>
        <v>0</v>
      </c>
      <c r="D21" s="147">
        <f>+'2T'!F23</f>
        <v>687</v>
      </c>
      <c r="E21" s="147">
        <f>+'3T'!F23</f>
        <v>0</v>
      </c>
      <c r="F21" s="147">
        <f t="shared" si="2"/>
        <v>687</v>
      </c>
    </row>
    <row r="22" spans="1:6" x14ac:dyDescent="0.3">
      <c r="A22" s="186"/>
      <c r="B22" s="143" t="s">
        <v>178</v>
      </c>
      <c r="C22" s="147">
        <f>+'1T'!F24</f>
        <v>501</v>
      </c>
      <c r="D22" s="147">
        <f>+'2T'!F24</f>
        <v>1575</v>
      </c>
      <c r="E22" s="147">
        <f>+'3T'!F24</f>
        <v>1872</v>
      </c>
      <c r="F22" s="147">
        <f t="shared" si="2"/>
        <v>3948</v>
      </c>
    </row>
    <row r="23" spans="1:6" x14ac:dyDescent="0.3">
      <c r="A23" s="187" t="s">
        <v>175</v>
      </c>
      <c r="B23" s="141" t="s">
        <v>177</v>
      </c>
      <c r="C23" s="146">
        <f>+'1T'!F25</f>
        <v>644</v>
      </c>
      <c r="D23" s="146">
        <f>+'2T'!F25</f>
        <v>1659</v>
      </c>
      <c r="E23" s="146">
        <f>+'3T'!F25</f>
        <v>1686</v>
      </c>
      <c r="F23" s="146">
        <f t="shared" si="2"/>
        <v>3989</v>
      </c>
    </row>
    <row r="24" spans="1:6" x14ac:dyDescent="0.3">
      <c r="A24" s="187"/>
      <c r="B24" s="141" t="s">
        <v>178</v>
      </c>
      <c r="C24" s="146">
        <f>+'1T'!F26</f>
        <v>4355</v>
      </c>
      <c r="D24" s="146">
        <f>+'2T'!F26</f>
        <v>7358</v>
      </c>
      <c r="E24" s="146">
        <f>+'3T'!F26</f>
        <v>13076</v>
      </c>
      <c r="F24" s="146">
        <f t="shared" si="2"/>
        <v>24789</v>
      </c>
    </row>
    <row r="25" spans="1:6" x14ac:dyDescent="0.3">
      <c r="A25" s="186" t="s">
        <v>176</v>
      </c>
      <c r="B25" s="143" t="s">
        <v>177</v>
      </c>
      <c r="C25" s="147">
        <f>+'1T'!F27</f>
        <v>143</v>
      </c>
      <c r="D25" s="147">
        <f>+'2T'!F27</f>
        <v>2069</v>
      </c>
      <c r="E25" s="147">
        <f>+'3T'!F27</f>
        <v>980</v>
      </c>
      <c r="F25" s="147">
        <f t="shared" si="2"/>
        <v>3192</v>
      </c>
    </row>
    <row r="26" spans="1:6" x14ac:dyDescent="0.3">
      <c r="A26" s="186"/>
      <c r="B26" s="143" t="s">
        <v>178</v>
      </c>
      <c r="C26" s="147">
        <f>+'1T'!F28</f>
        <v>182</v>
      </c>
      <c r="D26" s="147">
        <f>+'2T'!F28</f>
        <v>3951</v>
      </c>
      <c r="E26" s="147">
        <f>+'3T'!F28</f>
        <v>4697</v>
      </c>
      <c r="F26" s="147">
        <f t="shared" si="2"/>
        <v>8830</v>
      </c>
    </row>
    <row r="27" spans="1:6" ht="15" customHeight="1" x14ac:dyDescent="0.35">
      <c r="A27" s="200" t="s">
        <v>43</v>
      </c>
      <c r="B27" s="200"/>
      <c r="C27" s="200"/>
      <c r="D27" s="200"/>
      <c r="E27" s="200"/>
      <c r="F27" s="6"/>
    </row>
    <row r="28" spans="1:6" ht="50.1" customHeight="1" x14ac:dyDescent="0.3">
      <c r="A28" s="196" t="s">
        <v>162</v>
      </c>
      <c r="B28" s="197"/>
      <c r="C28" s="197"/>
      <c r="D28" s="197"/>
      <c r="E28" s="197"/>
      <c r="F28" s="198"/>
    </row>
    <row r="29" spans="1:6" x14ac:dyDescent="0.35">
      <c r="A29" s="37"/>
      <c r="B29" s="37"/>
      <c r="C29" s="37"/>
      <c r="D29" s="38"/>
      <c r="E29" s="38"/>
      <c r="F29" s="6"/>
    </row>
    <row r="30" spans="1:6" ht="15" customHeight="1" x14ac:dyDescent="0.35">
      <c r="A30" s="199" t="s">
        <v>37</v>
      </c>
      <c r="B30" s="199"/>
      <c r="C30" s="199"/>
      <c r="D30" s="199"/>
      <c r="E30" s="199"/>
      <c r="F30" s="6"/>
    </row>
    <row r="31" spans="1:6" ht="17.25" customHeight="1" x14ac:dyDescent="0.35">
      <c r="A31" s="199" t="s">
        <v>20</v>
      </c>
      <c r="B31" s="199"/>
      <c r="C31" s="199"/>
      <c r="D31" s="199"/>
      <c r="E31" s="199"/>
      <c r="F31" s="6"/>
    </row>
    <row r="32" spans="1:6" ht="16.95" customHeight="1" x14ac:dyDescent="0.35">
      <c r="A32" s="37"/>
      <c r="B32" s="37"/>
      <c r="C32" s="38"/>
      <c r="D32" s="38"/>
      <c r="E32" s="38"/>
      <c r="F32" s="6"/>
    </row>
    <row r="33" spans="1:6" ht="31.2" x14ac:dyDescent="0.3">
      <c r="A33" s="136" t="s">
        <v>21</v>
      </c>
      <c r="B33" s="119" t="s">
        <v>95</v>
      </c>
      <c r="C33" s="119" t="s">
        <v>96</v>
      </c>
      <c r="D33" s="119" t="s">
        <v>98</v>
      </c>
      <c r="E33" s="119" t="s">
        <v>99</v>
      </c>
    </row>
    <row r="34" spans="1:6" x14ac:dyDescent="0.3">
      <c r="A34" s="128" t="s">
        <v>16</v>
      </c>
      <c r="B34" s="129">
        <f>+SUM(B36:B40)</f>
        <v>1258387500</v>
      </c>
      <c r="C34" s="129">
        <f t="shared" ref="C34:E34" si="3">+SUM(C36:C40)</f>
        <v>3272617100</v>
      </c>
      <c r="D34" s="129">
        <f t="shared" si="3"/>
        <v>5368301200</v>
      </c>
      <c r="E34" s="129">
        <f t="shared" si="3"/>
        <v>9899305800</v>
      </c>
    </row>
    <row r="35" spans="1:6" x14ac:dyDescent="0.3">
      <c r="A35" s="127"/>
      <c r="B35" s="17"/>
      <c r="C35" s="17"/>
      <c r="D35" s="17"/>
      <c r="E35" s="17"/>
    </row>
    <row r="36" spans="1:6" x14ac:dyDescent="0.3">
      <c r="A36" s="145" t="s">
        <v>172</v>
      </c>
      <c r="B36" s="98">
        <f>+'1T'!F38</f>
        <v>127190000</v>
      </c>
      <c r="C36" s="98">
        <f>+'2T'!F38</f>
        <v>313260000</v>
      </c>
      <c r="D36" s="98">
        <f>+'3T'!F38</f>
        <v>307050000</v>
      </c>
      <c r="E36" s="98">
        <f>+SUM(B36:D36)</f>
        <v>747500000</v>
      </c>
    </row>
    <row r="37" spans="1:6" x14ac:dyDescent="0.3">
      <c r="A37" s="145" t="s">
        <v>173</v>
      </c>
      <c r="B37" s="98">
        <f>+'1T'!F39</f>
        <v>0</v>
      </c>
      <c r="C37" s="98">
        <f>+'2T'!F39</f>
        <v>2760000</v>
      </c>
      <c r="D37" s="98">
        <f>+'3T'!F39</f>
        <v>2070000</v>
      </c>
      <c r="E37" s="98">
        <f t="shared" ref="E37:E40" si="4">+SUM(B37:D37)</f>
        <v>4830000</v>
      </c>
    </row>
    <row r="38" spans="1:6" x14ac:dyDescent="0.3">
      <c r="A38" s="145" t="s">
        <v>174</v>
      </c>
      <c r="B38" s="98">
        <f>+'1T'!F40</f>
        <v>115230000</v>
      </c>
      <c r="C38" s="98">
        <f>+'2T'!F40</f>
        <v>362250000</v>
      </c>
      <c r="D38" s="98">
        <f>+'3T'!F40</f>
        <v>430560000</v>
      </c>
      <c r="E38" s="98">
        <f t="shared" si="4"/>
        <v>908040000</v>
      </c>
    </row>
    <row r="39" spans="1:6" x14ac:dyDescent="0.3">
      <c r="A39" s="145" t="s">
        <v>175</v>
      </c>
      <c r="B39" s="98">
        <f>+'1T'!F41</f>
        <v>974107500</v>
      </c>
      <c r="C39" s="98">
        <f>+'2T'!F41</f>
        <v>1685617100</v>
      </c>
      <c r="D39" s="98">
        <f>+'3T'!F41</f>
        <v>3548311200</v>
      </c>
      <c r="E39" s="98">
        <f t="shared" si="4"/>
        <v>6208035800</v>
      </c>
    </row>
    <row r="40" spans="1:6" x14ac:dyDescent="0.3">
      <c r="A40" s="145" t="s">
        <v>176</v>
      </c>
      <c r="B40" s="165">
        <f>+'1T'!F42</f>
        <v>41860000</v>
      </c>
      <c r="C40" s="165">
        <f>+'2T'!F42</f>
        <v>908730000</v>
      </c>
      <c r="D40" s="165">
        <f>+'3T'!F42</f>
        <v>1080310000</v>
      </c>
      <c r="E40" s="165">
        <f t="shared" si="4"/>
        <v>2030900000</v>
      </c>
    </row>
    <row r="41" spans="1:6" ht="15" customHeight="1" x14ac:dyDescent="0.35">
      <c r="A41" s="139" t="s">
        <v>43</v>
      </c>
      <c r="B41" s="122"/>
      <c r="C41" s="122"/>
      <c r="D41" s="122"/>
      <c r="E41" s="6"/>
      <c r="F41" s="6"/>
    </row>
    <row r="42" spans="1:6" ht="50.1" customHeight="1" x14ac:dyDescent="0.3">
      <c r="A42" s="196" t="s">
        <v>162</v>
      </c>
      <c r="B42" s="197"/>
      <c r="C42" s="197"/>
      <c r="D42" s="197"/>
      <c r="E42" s="198"/>
    </row>
    <row r="43" spans="1:6" ht="15" customHeight="1" x14ac:dyDescent="0.35">
      <c r="A43" s="6"/>
      <c r="B43" s="6"/>
      <c r="C43" s="6"/>
      <c r="D43" s="6"/>
      <c r="E43" s="6"/>
      <c r="F43" s="6"/>
    </row>
    <row r="45" spans="1:6" ht="21" customHeight="1" x14ac:dyDescent="0.3">
      <c r="A45" s="206" t="s">
        <v>97</v>
      </c>
      <c r="B45" s="206"/>
      <c r="C45" s="206"/>
      <c r="D45" s="206"/>
      <c r="E45" s="206"/>
      <c r="F45" s="206"/>
    </row>
    <row r="46" spans="1:6" ht="9.9" customHeight="1" x14ac:dyDescent="0.3"/>
    <row r="47" spans="1:6" x14ac:dyDescent="0.3">
      <c r="A47" s="224" t="s">
        <v>73</v>
      </c>
      <c r="B47" s="224"/>
      <c r="C47" s="224"/>
      <c r="D47" s="224"/>
      <c r="E47" s="224"/>
      <c r="F47" s="224"/>
    </row>
    <row r="48" spans="1:6" ht="17.25" customHeight="1" x14ac:dyDescent="0.3">
      <c r="A48" s="189" t="s">
        <v>74</v>
      </c>
      <c r="B48" s="189"/>
      <c r="C48" s="189"/>
      <c r="D48" s="189"/>
      <c r="E48" s="189"/>
      <c r="F48" s="189"/>
    </row>
    <row r="49" spans="1:6" x14ac:dyDescent="0.3">
      <c r="A49" s="224" t="s">
        <v>52</v>
      </c>
      <c r="B49" s="224"/>
      <c r="C49" s="224"/>
      <c r="D49" s="224"/>
      <c r="E49" s="224"/>
      <c r="F49" s="224"/>
    </row>
    <row r="50" spans="1:6" ht="9.9" customHeight="1" x14ac:dyDescent="0.3"/>
    <row r="51" spans="1:6" ht="31.2" x14ac:dyDescent="0.3">
      <c r="A51" s="71" t="s">
        <v>55</v>
      </c>
      <c r="B51" s="71" t="s">
        <v>56</v>
      </c>
      <c r="C51" s="71" t="s">
        <v>95</v>
      </c>
      <c r="D51" s="71" t="s">
        <v>96</v>
      </c>
      <c r="E51" s="71" t="s">
        <v>98</v>
      </c>
      <c r="F51" s="71" t="s">
        <v>99</v>
      </c>
    </row>
    <row r="52" spans="1:6" x14ac:dyDescent="0.3">
      <c r="A52" s="132" t="s">
        <v>16</v>
      </c>
      <c r="B52" s="50"/>
      <c r="C52" s="35">
        <f>+C54+C58</f>
        <v>2250000000</v>
      </c>
      <c r="D52" s="35">
        <f>+D54+D58</f>
        <v>4049260754</v>
      </c>
      <c r="E52" s="35">
        <f>+E54+E58</f>
        <v>2849556452.8000002</v>
      </c>
      <c r="F52" s="35">
        <f>+F54+F58</f>
        <v>9148817206.7999992</v>
      </c>
    </row>
    <row r="53" spans="1:6" x14ac:dyDescent="0.3">
      <c r="A53" s="15"/>
      <c r="B53" s="51"/>
      <c r="C53" s="16"/>
      <c r="D53" s="16"/>
      <c r="E53" s="16"/>
      <c r="F53" s="52"/>
    </row>
    <row r="54" spans="1:6" x14ac:dyDescent="0.3">
      <c r="A54" s="225" t="s">
        <v>75</v>
      </c>
      <c r="B54" s="225"/>
      <c r="C54" s="54">
        <f>+SUM(C55:C56)</f>
        <v>2250000000</v>
      </c>
      <c r="D54" s="54">
        <f>+SUM(D55:D56)</f>
        <v>4049260754</v>
      </c>
      <c r="E54" s="54">
        <f>+SUM(E55:E56)</f>
        <v>2849556452.8000002</v>
      </c>
      <c r="F54" s="54">
        <f>+SUM(F55:F56)</f>
        <v>9148817206.7999992</v>
      </c>
    </row>
    <row r="55" spans="1:6" x14ac:dyDescent="0.3">
      <c r="A55" s="55" t="s">
        <v>59</v>
      </c>
      <c r="B55" s="51" t="s">
        <v>53</v>
      </c>
      <c r="C55" s="17">
        <f>+'1T'!F99</f>
        <v>2250000000</v>
      </c>
      <c r="D55" s="17">
        <f>+'2T'!F99</f>
        <v>4049260754</v>
      </c>
      <c r="E55" s="17">
        <f>+'3T'!F100</f>
        <v>2849556452.8000002</v>
      </c>
      <c r="F55" s="98">
        <f>+C55+D55+E55</f>
        <v>9148817206.7999992</v>
      </c>
    </row>
    <row r="56" spans="1:6" x14ac:dyDescent="0.3">
      <c r="A56" s="55" t="s">
        <v>59</v>
      </c>
      <c r="B56" s="51" t="s">
        <v>53</v>
      </c>
      <c r="C56" s="17">
        <f>+'1T'!F100</f>
        <v>0</v>
      </c>
      <c r="D56" s="17">
        <f>+'2T'!F100</f>
        <v>0</v>
      </c>
      <c r="E56" s="17">
        <f>+'3T'!F101</f>
        <v>0</v>
      </c>
      <c r="F56" s="98">
        <f>+C56+D56+E56</f>
        <v>0</v>
      </c>
    </row>
    <row r="57" spans="1:6" x14ac:dyDescent="0.3">
      <c r="A57" s="133"/>
      <c r="B57" s="51"/>
      <c r="C57" s="17"/>
      <c r="D57" s="17"/>
      <c r="E57" s="17"/>
      <c r="F57" s="98"/>
    </row>
    <row r="58" spans="1:6" x14ac:dyDescent="0.3">
      <c r="A58" s="225" t="s">
        <v>76</v>
      </c>
      <c r="B58" s="225"/>
      <c r="C58" s="54">
        <f>+SUM(C59:C60)</f>
        <v>0</v>
      </c>
      <c r="D58" s="54">
        <f>+SUM(D59:D60)</f>
        <v>0</v>
      </c>
      <c r="E58" s="54">
        <f>+SUM(E59:E60)</f>
        <v>0</v>
      </c>
      <c r="F58" s="54">
        <f>+SUM(F59:F60)</f>
        <v>0</v>
      </c>
    </row>
    <row r="59" spans="1:6" x14ac:dyDescent="0.3">
      <c r="A59" s="55" t="s">
        <v>59</v>
      </c>
      <c r="B59" s="51" t="s">
        <v>53</v>
      </c>
      <c r="C59" s="57">
        <f>+'1T'!F103</f>
        <v>0</v>
      </c>
      <c r="D59" s="57">
        <f>+'2T'!F103</f>
        <v>0</v>
      </c>
      <c r="E59" s="57">
        <f>+'3T'!F104</f>
        <v>0</v>
      </c>
      <c r="F59" s="99">
        <f>+C59+D59+E59</f>
        <v>0</v>
      </c>
    </row>
    <row r="60" spans="1:6" x14ac:dyDescent="0.3">
      <c r="A60" s="55" t="s">
        <v>59</v>
      </c>
      <c r="B60" s="51" t="s">
        <v>53</v>
      </c>
      <c r="C60" s="57">
        <f>+'1T'!F104</f>
        <v>0</v>
      </c>
      <c r="D60" s="57">
        <f>+'2T'!F104</f>
        <v>0</v>
      </c>
      <c r="E60" s="57">
        <f>+'3T'!F105</f>
        <v>0</v>
      </c>
      <c r="F60" s="101">
        <f>+C60+D60+E60</f>
        <v>0</v>
      </c>
    </row>
    <row r="61" spans="1:6" x14ac:dyDescent="0.3">
      <c r="A61" s="200" t="s">
        <v>43</v>
      </c>
      <c r="B61" s="200"/>
      <c r="C61" s="200"/>
      <c r="D61" s="200"/>
      <c r="E61" s="200"/>
    </row>
    <row r="62" spans="1:6" ht="50.1" customHeight="1" x14ac:dyDescent="0.3">
      <c r="A62" s="196" t="s">
        <v>157</v>
      </c>
      <c r="B62" s="197"/>
      <c r="C62" s="197"/>
      <c r="D62" s="197"/>
      <c r="E62" s="197"/>
      <c r="F62" s="198"/>
    </row>
    <row r="63" spans="1:6" x14ac:dyDescent="0.3">
      <c r="A63" s="24"/>
      <c r="B63" s="49"/>
      <c r="C63" s="23"/>
      <c r="D63" s="42"/>
      <c r="E63" s="42"/>
    </row>
    <row r="64" spans="1:6" x14ac:dyDescent="0.3">
      <c r="A64" s="224" t="s">
        <v>77</v>
      </c>
      <c r="B64" s="224"/>
      <c r="C64" s="224"/>
      <c r="D64" s="224"/>
      <c r="E64" s="224"/>
      <c r="F64" s="224"/>
    </row>
    <row r="65" spans="1:6" ht="17.25" customHeight="1" x14ac:dyDescent="0.3">
      <c r="A65" s="189" t="s">
        <v>54</v>
      </c>
      <c r="B65" s="189"/>
      <c r="C65" s="189"/>
      <c r="D65" s="189"/>
      <c r="E65" s="189"/>
      <c r="F65" s="189"/>
    </row>
    <row r="66" spans="1:6" x14ac:dyDescent="0.3">
      <c r="A66" s="224" t="s">
        <v>52</v>
      </c>
      <c r="B66" s="224"/>
      <c r="C66" s="224"/>
      <c r="D66" s="224"/>
      <c r="E66" s="224"/>
      <c r="F66" s="224"/>
    </row>
    <row r="67" spans="1:6" x14ac:dyDescent="0.3">
      <c r="A67" s="94"/>
      <c r="B67" s="95"/>
      <c r="C67" s="95"/>
      <c r="D67" s="95"/>
      <c r="E67" s="95"/>
    </row>
    <row r="68" spans="1:6" ht="31.2" x14ac:dyDescent="0.3">
      <c r="A68" s="71" t="s">
        <v>55</v>
      </c>
      <c r="B68" s="71" t="s">
        <v>56</v>
      </c>
      <c r="C68" s="71" t="s">
        <v>95</v>
      </c>
      <c r="D68" s="71" t="s">
        <v>96</v>
      </c>
      <c r="E68" s="71" t="s">
        <v>98</v>
      </c>
      <c r="F68" s="71" t="s">
        <v>99</v>
      </c>
    </row>
    <row r="69" spans="1:6" x14ac:dyDescent="0.3">
      <c r="A69" s="132" t="s">
        <v>16</v>
      </c>
      <c r="B69" s="50"/>
      <c r="C69" s="35">
        <f>+C71+C78+C85</f>
        <v>1258387500</v>
      </c>
      <c r="D69" s="35">
        <f t="shared" ref="D69:E69" si="5">+D71+D78+D85</f>
        <v>3272617100</v>
      </c>
      <c r="E69" s="35">
        <f t="shared" si="5"/>
        <v>5368301200</v>
      </c>
      <c r="F69" s="35">
        <f>+F71+F78+F85</f>
        <v>9899305800</v>
      </c>
    </row>
    <row r="70" spans="1:6" x14ac:dyDescent="0.3">
      <c r="A70" s="15"/>
      <c r="B70" s="51"/>
      <c r="C70" s="16"/>
      <c r="D70" s="16"/>
      <c r="E70" s="16"/>
      <c r="F70" s="52"/>
    </row>
    <row r="71" spans="1:6" x14ac:dyDescent="0.3">
      <c r="A71" s="225" t="s">
        <v>58</v>
      </c>
      <c r="B71" s="225"/>
      <c r="C71" s="54">
        <f>+SUM(C72:C76)</f>
        <v>1258387500</v>
      </c>
      <c r="D71" s="54">
        <f t="shared" ref="D71:E71" si="6">+SUM(D72:D76)</f>
        <v>3272617100</v>
      </c>
      <c r="E71" s="54">
        <f t="shared" si="6"/>
        <v>5368301200</v>
      </c>
      <c r="F71" s="54">
        <f>+SUM(F72:F76)</f>
        <v>9899305800</v>
      </c>
    </row>
    <row r="72" spans="1:6" x14ac:dyDescent="0.3">
      <c r="A72" s="55" t="s">
        <v>59</v>
      </c>
      <c r="B72" s="51" t="s">
        <v>53</v>
      </c>
      <c r="C72" s="17">
        <f>+'1T'!F116</f>
        <v>1258387500</v>
      </c>
      <c r="D72" s="17">
        <f>+'2T'!F116</f>
        <v>3272617100</v>
      </c>
      <c r="E72" s="17">
        <f>+'3T'!F117</f>
        <v>5368301200</v>
      </c>
      <c r="F72" s="98">
        <f>+C72+D72+E72</f>
        <v>9899305800</v>
      </c>
    </row>
    <row r="73" spans="1:6" x14ac:dyDescent="0.3">
      <c r="A73" s="55" t="s">
        <v>59</v>
      </c>
      <c r="B73" s="51" t="s">
        <v>53</v>
      </c>
      <c r="C73" s="17">
        <f>+'1T'!F117</f>
        <v>0</v>
      </c>
      <c r="D73" s="17">
        <f>+'2T'!F117</f>
        <v>0</v>
      </c>
      <c r="E73" s="59">
        <f>+'3T'!F118</f>
        <v>0</v>
      </c>
      <c r="F73" s="98">
        <f t="shared" ref="F73:F76" si="7">+C73+D73+E73</f>
        <v>0</v>
      </c>
    </row>
    <row r="74" spans="1:6" x14ac:dyDescent="0.3">
      <c r="A74" s="55" t="s">
        <v>59</v>
      </c>
      <c r="B74" s="51" t="s">
        <v>53</v>
      </c>
      <c r="C74" s="17">
        <f>+'1T'!F118</f>
        <v>0</v>
      </c>
      <c r="D74" s="17">
        <f>+'2T'!F118</f>
        <v>0</v>
      </c>
      <c r="E74" s="17">
        <f>+'3T'!F119</f>
        <v>0</v>
      </c>
      <c r="F74" s="98">
        <f t="shared" si="7"/>
        <v>0</v>
      </c>
    </row>
    <row r="75" spans="1:6" x14ac:dyDescent="0.3">
      <c r="A75" s="55" t="s">
        <v>59</v>
      </c>
      <c r="B75" s="51" t="s">
        <v>53</v>
      </c>
      <c r="C75" s="17">
        <f>+'1T'!F119</f>
        <v>0</v>
      </c>
      <c r="D75" s="17">
        <f>+'2T'!F119</f>
        <v>0</v>
      </c>
      <c r="E75" s="59">
        <f>+'3T'!F120</f>
        <v>0</v>
      </c>
      <c r="F75" s="98">
        <f t="shared" si="7"/>
        <v>0</v>
      </c>
    </row>
    <row r="76" spans="1:6" x14ac:dyDescent="0.3">
      <c r="A76" s="55" t="s">
        <v>59</v>
      </c>
      <c r="B76" s="51" t="s">
        <v>53</v>
      </c>
      <c r="C76" s="17">
        <f>+'1T'!F120</f>
        <v>0</v>
      </c>
      <c r="D76" s="17">
        <f>+'2T'!F120</f>
        <v>0</v>
      </c>
      <c r="E76" s="17">
        <f>+'3T'!F121</f>
        <v>0</v>
      </c>
      <c r="F76" s="98">
        <f t="shared" si="7"/>
        <v>0</v>
      </c>
    </row>
    <row r="77" spans="1:6" x14ac:dyDescent="0.3">
      <c r="A77" s="133"/>
      <c r="B77" s="51"/>
      <c r="C77" s="17"/>
      <c r="D77" s="17"/>
      <c r="E77" s="17"/>
      <c r="F77" s="98"/>
    </row>
    <row r="78" spans="1:6" x14ac:dyDescent="0.3">
      <c r="A78" s="225" t="s">
        <v>60</v>
      </c>
      <c r="B78" s="225"/>
      <c r="C78" s="54">
        <f>+SUM(C79:C83)</f>
        <v>0</v>
      </c>
      <c r="D78" s="54">
        <f t="shared" ref="D78:E78" si="8">+SUM(D79:D83)</f>
        <v>0</v>
      </c>
      <c r="E78" s="54">
        <f t="shared" si="8"/>
        <v>0</v>
      </c>
      <c r="F78" s="54">
        <f>+SUM(F79:F83)</f>
        <v>0</v>
      </c>
    </row>
    <row r="79" spans="1:6" x14ac:dyDescent="0.3">
      <c r="A79" s="55" t="s">
        <v>59</v>
      </c>
      <c r="B79" s="51" t="s">
        <v>53</v>
      </c>
      <c r="C79" s="57">
        <f>+'1T'!F123</f>
        <v>0</v>
      </c>
      <c r="D79" s="57">
        <f>+'2T'!F123</f>
        <v>0</v>
      </c>
      <c r="E79" s="57">
        <f>+'3T'!F124</f>
        <v>0</v>
      </c>
      <c r="F79" s="99">
        <f>+C79+D79+E79</f>
        <v>0</v>
      </c>
    </row>
    <row r="80" spans="1:6" x14ac:dyDescent="0.3">
      <c r="A80" s="55" t="s">
        <v>59</v>
      </c>
      <c r="B80" s="51" t="s">
        <v>53</v>
      </c>
      <c r="C80" s="57">
        <f>+'1T'!F124</f>
        <v>0</v>
      </c>
      <c r="D80" s="57">
        <f>+'2T'!F124</f>
        <v>0</v>
      </c>
      <c r="E80" s="57">
        <f>+'3T'!F125</f>
        <v>0</v>
      </c>
      <c r="F80" s="99">
        <f>+C80+D80+E80</f>
        <v>0</v>
      </c>
    </row>
    <row r="81" spans="1:6" x14ac:dyDescent="0.3">
      <c r="A81" s="55" t="s">
        <v>59</v>
      </c>
      <c r="B81" s="51" t="s">
        <v>53</v>
      </c>
      <c r="C81" s="57">
        <f>+'1T'!F125</f>
        <v>0</v>
      </c>
      <c r="D81" s="57">
        <f>+'2T'!F125</f>
        <v>0</v>
      </c>
      <c r="E81" s="57">
        <f>+'3T'!F126</f>
        <v>0</v>
      </c>
      <c r="F81" s="99">
        <f>+C81+D81+E81</f>
        <v>0</v>
      </c>
    </row>
    <row r="82" spans="1:6" x14ac:dyDescent="0.3">
      <c r="A82" s="55" t="s">
        <v>59</v>
      </c>
      <c r="B82" s="51" t="s">
        <v>53</v>
      </c>
      <c r="C82" s="57">
        <f>+'1T'!F126</f>
        <v>0</v>
      </c>
      <c r="D82" s="57">
        <f>+'2T'!F126</f>
        <v>0</v>
      </c>
      <c r="E82" s="57">
        <f>+'3T'!F127</f>
        <v>0</v>
      </c>
      <c r="F82" s="99">
        <f t="shared" ref="F82" si="9">+C82+D82+E82</f>
        <v>0</v>
      </c>
    </row>
    <row r="83" spans="1:6" x14ac:dyDescent="0.3">
      <c r="A83" s="55" t="s">
        <v>59</v>
      </c>
      <c r="B83" s="51" t="s">
        <v>53</v>
      </c>
      <c r="C83" s="57">
        <f>+'1T'!F127</f>
        <v>0</v>
      </c>
      <c r="D83" s="57">
        <f>+'2T'!F127</f>
        <v>0</v>
      </c>
      <c r="E83" s="57">
        <f>+'3T'!F128</f>
        <v>0</v>
      </c>
      <c r="F83" s="99">
        <f>+C83+D83+E83</f>
        <v>0</v>
      </c>
    </row>
    <row r="84" spans="1:6" x14ac:dyDescent="0.3">
      <c r="C84" s="60"/>
      <c r="D84" s="60"/>
      <c r="E84" s="60"/>
      <c r="F84" s="60"/>
    </row>
    <row r="85" spans="1:6" x14ac:dyDescent="0.3">
      <c r="A85" s="225" t="s">
        <v>61</v>
      </c>
      <c r="B85" s="225"/>
      <c r="C85" s="54">
        <f>+SUM(C86:C87)</f>
        <v>0</v>
      </c>
      <c r="D85" s="54">
        <f t="shared" ref="D85:E85" si="10">+SUM(D86:D87)</f>
        <v>0</v>
      </c>
      <c r="E85" s="54">
        <f t="shared" si="10"/>
        <v>0</v>
      </c>
      <c r="F85" s="54">
        <f>+SUM(F86:F87)</f>
        <v>0</v>
      </c>
    </row>
    <row r="86" spans="1:6" x14ac:dyDescent="0.3">
      <c r="A86" s="78" t="s">
        <v>59</v>
      </c>
      <c r="B86" s="51" t="s">
        <v>53</v>
      </c>
      <c r="C86" s="57">
        <f>+'1T'!F130</f>
        <v>0</v>
      </c>
      <c r="D86" s="57">
        <f>+'2T'!F130</f>
        <v>0</v>
      </c>
      <c r="E86" s="57">
        <f>+'3T'!F131</f>
        <v>0</v>
      </c>
      <c r="F86" s="99">
        <f>+C86+D86+E86</f>
        <v>0</v>
      </c>
    </row>
    <row r="87" spans="1:6" x14ac:dyDescent="0.3">
      <c r="A87" s="48" t="s">
        <v>59</v>
      </c>
      <c r="B87" s="48" t="s">
        <v>53</v>
      </c>
      <c r="C87" s="100">
        <f>+'1T'!F131</f>
        <v>0</v>
      </c>
      <c r="D87" s="100">
        <f>+'2T'!F131</f>
        <v>0</v>
      </c>
      <c r="E87" s="61">
        <f>+'3T'!F132</f>
        <v>0</v>
      </c>
      <c r="F87" s="101">
        <f>+C87+D87+E87</f>
        <v>0</v>
      </c>
    </row>
    <row r="88" spans="1:6" ht="14.25" customHeight="1" x14ac:dyDescent="0.3">
      <c r="A88" s="226" t="s">
        <v>62</v>
      </c>
      <c r="B88" s="226"/>
      <c r="C88" s="226"/>
      <c r="D88" s="226"/>
      <c r="E88" s="226"/>
      <c r="F88" s="226"/>
    </row>
    <row r="89" spans="1:6" x14ac:dyDescent="0.3">
      <c r="A89" s="259" t="s">
        <v>43</v>
      </c>
      <c r="B89" s="259"/>
      <c r="C89" s="259"/>
      <c r="D89" s="259"/>
      <c r="E89" s="259"/>
      <c r="F89" s="259"/>
    </row>
    <row r="90" spans="1:6" x14ac:dyDescent="0.3">
      <c r="A90" s="55"/>
      <c r="B90" s="51"/>
    </row>
    <row r="91" spans="1:6" x14ac:dyDescent="0.3">
      <c r="A91" s="224" t="s">
        <v>79</v>
      </c>
      <c r="B91" s="224"/>
      <c r="C91" s="224"/>
      <c r="D91" s="224"/>
      <c r="E91" s="224"/>
      <c r="F91" s="43"/>
    </row>
    <row r="92" spans="1:6" x14ac:dyDescent="0.3">
      <c r="A92" s="224" t="s">
        <v>80</v>
      </c>
      <c r="B92" s="224"/>
      <c r="C92" s="224"/>
      <c r="D92" s="224"/>
      <c r="E92" s="224"/>
      <c r="F92" s="43"/>
    </row>
    <row r="93" spans="1:6" x14ac:dyDescent="0.3">
      <c r="A93" s="224" t="s">
        <v>52</v>
      </c>
      <c r="B93" s="224"/>
      <c r="C93" s="224"/>
      <c r="D93" s="224"/>
      <c r="E93" s="224"/>
      <c r="F93" s="43"/>
    </row>
    <row r="94" spans="1:6" x14ac:dyDescent="0.3">
      <c r="A94" s="94"/>
      <c r="B94" s="95"/>
      <c r="C94" s="95"/>
      <c r="D94" s="95"/>
      <c r="E94" s="95"/>
    </row>
    <row r="95" spans="1:6" ht="31.2" x14ac:dyDescent="0.3">
      <c r="A95" s="71" t="s">
        <v>78</v>
      </c>
      <c r="B95" s="71" t="s">
        <v>95</v>
      </c>
      <c r="C95" s="71" t="s">
        <v>96</v>
      </c>
      <c r="D95" s="71" t="s">
        <v>98</v>
      </c>
      <c r="E95" s="71" t="s">
        <v>99</v>
      </c>
    </row>
    <row r="96" spans="1:6" x14ac:dyDescent="0.3">
      <c r="A96" s="115" t="s">
        <v>82</v>
      </c>
      <c r="B96" s="63">
        <f>+B97</f>
        <v>0</v>
      </c>
      <c r="C96" s="63">
        <f t="shared" ref="C96:D96" si="11">+B106</f>
        <v>991612500</v>
      </c>
      <c r="D96" s="63">
        <f t="shared" si="11"/>
        <v>776643654</v>
      </c>
      <c r="E96" s="63">
        <f>+B96</f>
        <v>0</v>
      </c>
    </row>
    <row r="97" spans="1:5" x14ac:dyDescent="0.3">
      <c r="A97" s="116" t="s">
        <v>83</v>
      </c>
      <c r="B97" s="25">
        <f>+'1T'!E142</f>
        <v>0</v>
      </c>
      <c r="C97" s="25">
        <f>+'2T'!E142</f>
        <v>0</v>
      </c>
      <c r="D97" s="25">
        <f>+'3T'!E143</f>
        <v>0</v>
      </c>
      <c r="E97" s="68">
        <f>+B97+C97+D97</f>
        <v>0</v>
      </c>
    </row>
    <row r="98" spans="1:5" x14ac:dyDescent="0.3">
      <c r="A98" s="116" t="s">
        <v>81</v>
      </c>
      <c r="B98" s="25" t="str">
        <f>+'1T'!E143</f>
        <v>N/A</v>
      </c>
      <c r="C98" s="25">
        <f>+'2T'!E143</f>
        <v>991612500</v>
      </c>
      <c r="D98" s="25">
        <f>+'3T'!E144</f>
        <v>1768256154</v>
      </c>
      <c r="E98" s="68" t="str">
        <f>+B98</f>
        <v>N/A</v>
      </c>
    </row>
    <row r="99" spans="1:5" x14ac:dyDescent="0.3">
      <c r="A99" s="115" t="s">
        <v>85</v>
      </c>
      <c r="B99" s="63">
        <f>+'1T'!E144</f>
        <v>2250000000</v>
      </c>
      <c r="C99" s="63">
        <f>+'2T'!E144</f>
        <v>4049260754</v>
      </c>
      <c r="D99" s="63">
        <f>+'3T'!E145</f>
        <v>2849556452.8000002</v>
      </c>
      <c r="E99" s="63">
        <f>+B99+C99+D99</f>
        <v>9148817206.7999992</v>
      </c>
    </row>
    <row r="100" spans="1:5" x14ac:dyDescent="0.3">
      <c r="A100" s="115" t="s">
        <v>147</v>
      </c>
      <c r="B100" s="63">
        <f>+B101+B102</f>
        <v>2250000000</v>
      </c>
      <c r="C100" s="63">
        <f>+C101+C102</f>
        <v>4049260754</v>
      </c>
      <c r="D100" s="63">
        <f>+D101+D102</f>
        <v>2849556452.8000002</v>
      </c>
      <c r="E100" s="63">
        <f>+E101+E102</f>
        <v>9148817206.7999992</v>
      </c>
    </row>
    <row r="101" spans="1:5" x14ac:dyDescent="0.3">
      <c r="A101" s="116" t="s">
        <v>83</v>
      </c>
      <c r="B101" s="25">
        <f>+B97</f>
        <v>0</v>
      </c>
      <c r="C101" s="25">
        <f t="shared" ref="C101:E101" si="12">+C97</f>
        <v>0</v>
      </c>
      <c r="D101" s="25">
        <f t="shared" si="12"/>
        <v>0</v>
      </c>
      <c r="E101" s="25">
        <f t="shared" si="12"/>
        <v>0</v>
      </c>
    </row>
    <row r="102" spans="1:5" x14ac:dyDescent="0.3">
      <c r="A102" s="116" t="s">
        <v>81</v>
      </c>
      <c r="B102" s="25">
        <f>+B99</f>
        <v>2250000000</v>
      </c>
      <c r="C102" s="25">
        <f t="shared" ref="C102:E102" si="13">+C99</f>
        <v>4049260754</v>
      </c>
      <c r="D102" s="25">
        <f t="shared" si="13"/>
        <v>2849556452.8000002</v>
      </c>
      <c r="E102" s="25">
        <f t="shared" si="13"/>
        <v>9148817206.7999992</v>
      </c>
    </row>
    <row r="103" spans="1:5" x14ac:dyDescent="0.3">
      <c r="A103" s="115" t="s">
        <v>84</v>
      </c>
      <c r="B103" s="63">
        <f>+B104+B105</f>
        <v>1258387500</v>
      </c>
      <c r="C103" s="63">
        <f>+C104+C105</f>
        <v>3272617100</v>
      </c>
      <c r="D103" s="63">
        <f>+D104+D105</f>
        <v>5368301200</v>
      </c>
      <c r="E103" s="63">
        <f>+B103+C103+D103</f>
        <v>9899305800</v>
      </c>
    </row>
    <row r="104" spans="1:5" x14ac:dyDescent="0.3">
      <c r="A104" s="116" t="s">
        <v>83</v>
      </c>
      <c r="B104" s="85">
        <f>+'1T'!E149</f>
        <v>0</v>
      </c>
      <c r="C104" s="85">
        <f>+'2T'!E149</f>
        <v>0</v>
      </c>
      <c r="D104" s="85">
        <f>+'3T'!E150</f>
        <v>0</v>
      </c>
      <c r="E104" s="64">
        <f>+B104+C104+D104</f>
        <v>0</v>
      </c>
    </row>
    <row r="105" spans="1:5" x14ac:dyDescent="0.3">
      <c r="A105" s="116" t="s">
        <v>81</v>
      </c>
      <c r="B105" s="85">
        <f>+'1T'!E150</f>
        <v>1258387500</v>
      </c>
      <c r="C105" s="85">
        <f>+'2T'!E150</f>
        <v>3272617100</v>
      </c>
      <c r="D105" s="85">
        <f>+'3T'!E151</f>
        <v>5368301200</v>
      </c>
      <c r="E105" s="64">
        <f>+B105+C105+D105</f>
        <v>9899305800</v>
      </c>
    </row>
    <row r="106" spans="1:5" x14ac:dyDescent="0.3">
      <c r="A106" s="115" t="s">
        <v>148</v>
      </c>
      <c r="B106" s="63">
        <f>+B100-B103</f>
        <v>991612500</v>
      </c>
      <c r="C106" s="63">
        <f t="shared" ref="C106:E106" si="14">+C100-C103</f>
        <v>776643654</v>
      </c>
      <c r="D106" s="63">
        <f>+D100-D103</f>
        <v>-2518744747.1999998</v>
      </c>
      <c r="E106" s="63">
        <f t="shared" si="14"/>
        <v>-750488593.20000076</v>
      </c>
    </row>
    <row r="107" spans="1:5" x14ac:dyDescent="0.3">
      <c r="A107" s="116" t="s">
        <v>83</v>
      </c>
      <c r="B107" s="85">
        <f>+B101-B104</f>
        <v>0</v>
      </c>
      <c r="C107" s="85">
        <f t="shared" ref="C107" si="15">+C101-C104</f>
        <v>0</v>
      </c>
      <c r="D107" s="85">
        <f>+D101-D104</f>
        <v>0</v>
      </c>
      <c r="E107" s="64">
        <f>+E101-E104</f>
        <v>0</v>
      </c>
    </row>
    <row r="108" spans="1:5" x14ac:dyDescent="0.3">
      <c r="A108" s="117" t="s">
        <v>81</v>
      </c>
      <c r="B108" s="80">
        <f>+B102-B105</f>
        <v>991612500</v>
      </c>
      <c r="C108" s="80">
        <f t="shared" ref="C108:D108" si="16">+C102-C105</f>
        <v>776643654</v>
      </c>
      <c r="D108" s="80">
        <f t="shared" si="16"/>
        <v>-2518744747.1999998</v>
      </c>
      <c r="E108" s="65">
        <f>+E102-E105</f>
        <v>-750488593.20000076</v>
      </c>
    </row>
    <row r="109" spans="1:5" x14ac:dyDescent="0.3">
      <c r="A109" s="258" t="s">
        <v>43</v>
      </c>
      <c r="B109" s="200"/>
      <c r="C109" s="200"/>
      <c r="D109" s="200"/>
      <c r="E109" s="171"/>
    </row>
    <row r="110" spans="1:5" ht="17.25" customHeight="1" x14ac:dyDescent="0.3">
      <c r="A110" s="252" t="s">
        <v>204</v>
      </c>
      <c r="B110" s="253"/>
      <c r="C110" s="253"/>
      <c r="D110" s="253"/>
      <c r="E110" s="254"/>
    </row>
    <row r="111" spans="1:5" x14ac:dyDescent="0.3">
      <c r="A111" s="252"/>
      <c r="B111" s="253"/>
      <c r="C111" s="253"/>
      <c r="D111" s="253"/>
      <c r="E111" s="254"/>
    </row>
    <row r="112" spans="1:5" x14ac:dyDescent="0.3">
      <c r="A112" s="255"/>
      <c r="B112" s="256"/>
      <c r="C112" s="256"/>
      <c r="D112" s="256"/>
      <c r="E112" s="257"/>
    </row>
    <row r="119" spans="1:7" x14ac:dyDescent="0.35">
      <c r="A119" s="6"/>
      <c r="B119" s="6"/>
      <c r="C119" s="6"/>
      <c r="D119" s="6"/>
      <c r="E119" s="6"/>
      <c r="F119" s="6"/>
      <c r="G119" s="6"/>
    </row>
    <row r="120" spans="1:7" x14ac:dyDescent="0.35">
      <c r="A120" s="6"/>
      <c r="B120" s="6"/>
      <c r="C120" s="6"/>
      <c r="D120" s="6"/>
      <c r="E120" s="6"/>
      <c r="F120" s="6"/>
      <c r="G120" s="6"/>
    </row>
    <row r="121" spans="1:7" x14ac:dyDescent="0.35">
      <c r="A121" s="6"/>
      <c r="B121" s="6"/>
      <c r="C121" s="6"/>
      <c r="D121" s="6"/>
      <c r="E121" s="6"/>
      <c r="F121" s="6"/>
      <c r="G121" s="6"/>
    </row>
    <row r="122" spans="1:7" x14ac:dyDescent="0.35">
      <c r="A122" s="6"/>
      <c r="B122" s="6"/>
      <c r="C122" s="6"/>
      <c r="D122" s="6"/>
      <c r="E122" s="6"/>
      <c r="F122" s="6"/>
      <c r="G122" s="6"/>
    </row>
    <row r="123" spans="1:7" x14ac:dyDescent="0.35">
      <c r="A123" s="6"/>
      <c r="B123" s="6"/>
      <c r="C123" s="6"/>
      <c r="D123" s="6"/>
      <c r="E123" s="6"/>
      <c r="F123" s="6"/>
      <c r="G123" s="6"/>
    </row>
    <row r="124" spans="1:7" x14ac:dyDescent="0.35">
      <c r="A124" s="6"/>
      <c r="B124" s="6"/>
      <c r="C124" s="6"/>
      <c r="D124" s="6"/>
      <c r="E124" s="6"/>
      <c r="F124" s="6"/>
      <c r="G124" s="6"/>
    </row>
  </sheetData>
  <mergeCells count="40">
    <mergeCell ref="A2:F2"/>
    <mergeCell ref="A1:F1"/>
    <mergeCell ref="C4:E4"/>
    <mergeCell ref="C5:E5"/>
    <mergeCell ref="C6:E6"/>
    <mergeCell ref="A30:E30"/>
    <mergeCell ref="A10:F10"/>
    <mergeCell ref="A11:F11"/>
    <mergeCell ref="A27:E27"/>
    <mergeCell ref="A8:F8"/>
    <mergeCell ref="A28:F28"/>
    <mergeCell ref="A14:A15"/>
    <mergeCell ref="A17:A18"/>
    <mergeCell ref="A19:A20"/>
    <mergeCell ref="A21:A22"/>
    <mergeCell ref="A23:A24"/>
    <mergeCell ref="A25:A26"/>
    <mergeCell ref="A65:F65"/>
    <mergeCell ref="A62:F62"/>
    <mergeCell ref="A54:B54"/>
    <mergeCell ref="A45:F45"/>
    <mergeCell ref="A47:F47"/>
    <mergeCell ref="A48:F48"/>
    <mergeCell ref="A49:F49"/>
    <mergeCell ref="A110:E112"/>
    <mergeCell ref="A42:E42"/>
    <mergeCell ref="A31:E31"/>
    <mergeCell ref="A91:E91"/>
    <mergeCell ref="A109:D109"/>
    <mergeCell ref="A89:F89"/>
    <mergeCell ref="A92:E92"/>
    <mergeCell ref="A93:E93"/>
    <mergeCell ref="A71:B71"/>
    <mergeCell ref="A78:B78"/>
    <mergeCell ref="A85:B85"/>
    <mergeCell ref="A66:F66"/>
    <mergeCell ref="A88:F88"/>
    <mergeCell ref="A58:B58"/>
    <mergeCell ref="A61:E61"/>
    <mergeCell ref="A64:F64"/>
  </mergeCells>
  <printOptions horizontalCentered="1"/>
  <pageMargins left="0.70866141732283472" right="0.70866141732283472" top="0.94488188976377963" bottom="0.74803149606299213" header="0.19685039370078741" footer="0.31496062992125984"/>
  <pageSetup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4" max="5" man="1"/>
  </rowBreaks>
  <ignoredErrors>
    <ignoredError sqref="E97:E98 E105" formula="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636D9-1666-488B-879D-AFC7C3DF6AA6}">
  <dimension ref="A1:G193"/>
  <sheetViews>
    <sheetView showGridLines="0" zoomScale="80" zoomScaleNormal="80" workbookViewId="0">
      <selection sqref="A1:F2"/>
    </sheetView>
  </sheetViews>
  <sheetFormatPr baseColWidth="10" defaultColWidth="11.44140625" defaultRowHeight="15.6" x14ac:dyDescent="0.35"/>
  <cols>
    <col min="1" max="1" width="55.109375" style="10" customWidth="1"/>
    <col min="2" max="2" width="22.5546875" style="10" customWidth="1"/>
    <col min="3" max="5" width="23" style="10" customWidth="1"/>
    <col min="6" max="6" width="35.33203125" style="10" bestFit="1" customWidth="1"/>
    <col min="7" max="7" width="11.44140625" style="10"/>
    <col min="8" max="16384" width="11.44140625" style="6"/>
  </cols>
  <sheetData>
    <row r="1" spans="1:7" s="1" customFormat="1" ht="21.9" customHeight="1" x14ac:dyDescent="0.35">
      <c r="A1" s="195" t="s">
        <v>38</v>
      </c>
      <c r="B1" s="195"/>
      <c r="C1" s="195"/>
      <c r="D1" s="195"/>
      <c r="E1" s="195"/>
      <c r="F1" s="195"/>
    </row>
    <row r="2" spans="1:7" s="1" customFormat="1" ht="21.9" customHeight="1" x14ac:dyDescent="0.35">
      <c r="A2" s="195"/>
      <c r="B2" s="195"/>
      <c r="C2" s="195"/>
      <c r="D2" s="195"/>
      <c r="E2" s="195"/>
      <c r="F2" s="195"/>
    </row>
    <row r="3" spans="1:7" s="1" customFormat="1" ht="17.399999999999999" x14ac:dyDescent="0.4">
      <c r="A3" s="201" t="s">
        <v>205</v>
      </c>
      <c r="B3" s="201"/>
      <c r="C3" s="201"/>
      <c r="D3" s="201"/>
      <c r="E3" s="201"/>
      <c r="F3" s="201"/>
    </row>
    <row r="4" spans="1:7" ht="17.399999999999999" x14ac:dyDescent="0.35">
      <c r="A4" s="170"/>
      <c r="B4" s="170"/>
      <c r="C4" s="170"/>
      <c r="D4" s="170"/>
      <c r="E4" s="170"/>
      <c r="F4" s="170"/>
      <c r="G4" s="1"/>
    </row>
    <row r="5" spans="1:7" ht="18" customHeight="1" x14ac:dyDescent="0.35">
      <c r="A5" s="73"/>
      <c r="B5" s="75" t="s">
        <v>22</v>
      </c>
      <c r="C5" s="268" t="s">
        <v>181</v>
      </c>
      <c r="D5" s="269"/>
      <c r="E5" s="202"/>
      <c r="F5" s="36"/>
      <c r="G5" s="1"/>
    </row>
    <row r="6" spans="1:7" ht="18" customHeight="1" x14ac:dyDescent="0.35">
      <c r="A6" s="74"/>
      <c r="B6" s="76" t="s">
        <v>33</v>
      </c>
      <c r="C6" s="270" t="s">
        <v>182</v>
      </c>
      <c r="D6" s="271"/>
      <c r="E6" s="204"/>
      <c r="F6" s="3"/>
      <c r="G6" s="6"/>
    </row>
    <row r="7" spans="1:7" ht="18" customHeight="1" x14ac:dyDescent="0.35">
      <c r="A7" s="74"/>
      <c r="B7" s="77" t="s">
        <v>34</v>
      </c>
      <c r="C7" s="270" t="s">
        <v>183</v>
      </c>
      <c r="D7" s="271"/>
      <c r="E7" s="204"/>
      <c r="F7" s="3"/>
      <c r="G7" s="6"/>
    </row>
    <row r="8" spans="1:7" ht="15" customHeight="1" x14ac:dyDescent="0.35">
      <c r="A8" s="4"/>
      <c r="B8" s="135"/>
      <c r="C8" s="135"/>
      <c r="D8" s="135"/>
      <c r="E8" s="135"/>
      <c r="F8" s="135"/>
      <c r="G8" s="6"/>
    </row>
    <row r="9" spans="1:7" x14ac:dyDescent="0.35">
      <c r="A9" s="7"/>
      <c r="B9" s="135"/>
      <c r="C9" s="135"/>
      <c r="D9" s="135"/>
      <c r="E9" s="135"/>
      <c r="F9" s="135"/>
      <c r="G9" s="6"/>
    </row>
    <row r="10" spans="1:7" ht="21.9" customHeight="1" x14ac:dyDescent="0.35">
      <c r="A10" s="206" t="s">
        <v>35</v>
      </c>
      <c r="B10" s="206"/>
      <c r="C10" s="206"/>
      <c r="D10" s="206"/>
      <c r="E10" s="206"/>
      <c r="F10" s="206"/>
      <c r="G10" s="6"/>
    </row>
    <row r="11" spans="1:7" s="89" customFormat="1" ht="16.95" customHeight="1" x14ac:dyDescent="0.35">
      <c r="A11" s="9"/>
      <c r="B11" s="9"/>
      <c r="C11" s="9"/>
      <c r="D11" s="9"/>
      <c r="E11" s="9"/>
      <c r="F11" s="9"/>
      <c r="G11" s="6"/>
    </row>
    <row r="12" spans="1:7" s="89" customFormat="1" ht="16.95" customHeight="1" x14ac:dyDescent="0.35">
      <c r="A12" s="199" t="s">
        <v>36</v>
      </c>
      <c r="B12" s="199"/>
      <c r="C12" s="199"/>
      <c r="D12" s="199"/>
      <c r="E12" s="199"/>
      <c r="F12" s="199"/>
      <c r="G12" s="6"/>
    </row>
    <row r="13" spans="1:7" s="89" customFormat="1" ht="16.95" customHeight="1" x14ac:dyDescent="0.35">
      <c r="A13" s="199" t="s">
        <v>19</v>
      </c>
      <c r="B13" s="199"/>
      <c r="C13" s="199"/>
      <c r="D13" s="199"/>
      <c r="E13" s="199"/>
      <c r="F13" s="199"/>
      <c r="G13" s="6"/>
    </row>
    <row r="14" spans="1:7" s="89" customFormat="1" ht="16.95" customHeight="1" x14ac:dyDescent="0.35">
      <c r="A14" s="135"/>
      <c r="B14" s="135"/>
      <c r="C14" s="135"/>
      <c r="D14" s="135"/>
      <c r="E14" s="135"/>
      <c r="F14" s="135"/>
      <c r="G14" s="6"/>
    </row>
    <row r="15" spans="1:7" s="36" customFormat="1" ht="16.95" customHeight="1" x14ac:dyDescent="0.35">
      <c r="A15" s="134" t="s">
        <v>17</v>
      </c>
      <c r="B15" s="11" t="s">
        <v>18</v>
      </c>
      <c r="C15" s="11" t="s">
        <v>14</v>
      </c>
      <c r="D15" s="11" t="s">
        <v>15</v>
      </c>
      <c r="E15" s="11" t="s">
        <v>91</v>
      </c>
      <c r="F15" s="134" t="s">
        <v>12</v>
      </c>
      <c r="G15" s="6"/>
    </row>
    <row r="16" spans="1:7" s="36" customFormat="1" ht="16.95" customHeight="1" x14ac:dyDescent="0.3">
      <c r="A16" s="185" t="s">
        <v>16</v>
      </c>
      <c r="B16" s="142" t="s">
        <v>177</v>
      </c>
      <c r="C16" s="172">
        <f>+C19+C21+C23+C25+C27+C29</f>
        <v>709</v>
      </c>
      <c r="D16" s="172">
        <f t="shared" ref="D16:E16" si="0">+D19+D21+D23+D25+D27+D29</f>
        <v>1766</v>
      </c>
      <c r="E16" s="172">
        <f t="shared" si="0"/>
        <v>4080</v>
      </c>
      <c r="F16" s="172">
        <f>+F19+F21+F23+F25+F27+F29</f>
        <v>6555</v>
      </c>
    </row>
    <row r="17" spans="1:7" s="36" customFormat="1" ht="16.95" customHeight="1" x14ac:dyDescent="0.3">
      <c r="A17" s="185"/>
      <c r="B17" s="142" t="s">
        <v>178</v>
      </c>
      <c r="C17" s="172">
        <f>+C20+C22+C24+C26+C28+C30</f>
        <v>5144</v>
      </c>
      <c r="D17" s="172">
        <f t="shared" ref="D17:E17" si="1">+D20+D22+D24+D26+D28+D30</f>
        <v>6173</v>
      </c>
      <c r="E17" s="172">
        <f t="shared" si="1"/>
        <v>8477</v>
      </c>
      <c r="F17" s="172">
        <f>+F20+F22+F24+F26+F28+F30</f>
        <v>19794</v>
      </c>
    </row>
    <row r="18" spans="1:7" s="89" customFormat="1" ht="16.95" customHeight="1" x14ac:dyDescent="0.3">
      <c r="A18" s="137"/>
      <c r="B18" s="120"/>
      <c r="C18" s="173"/>
      <c r="D18" s="173"/>
      <c r="E18" s="173"/>
      <c r="F18" s="173"/>
    </row>
    <row r="19" spans="1:7" s="89" customFormat="1" ht="16.95" customHeight="1" x14ac:dyDescent="0.3">
      <c r="A19" s="186" t="s">
        <v>172</v>
      </c>
      <c r="B19" s="143" t="s">
        <v>177</v>
      </c>
      <c r="C19" s="174">
        <v>161</v>
      </c>
      <c r="D19" s="174">
        <v>198</v>
      </c>
      <c r="E19" s="174">
        <v>298</v>
      </c>
      <c r="F19" s="174">
        <f>+SUM(C19:E19)</f>
        <v>657</v>
      </c>
    </row>
    <row r="20" spans="1:7" s="89" customFormat="1" ht="16.95" customHeight="1" x14ac:dyDescent="0.3">
      <c r="A20" s="186"/>
      <c r="B20" s="143" t="s">
        <v>178</v>
      </c>
      <c r="C20" s="174">
        <v>493</v>
      </c>
      <c r="D20" s="174">
        <v>607</v>
      </c>
      <c r="E20" s="174">
        <v>692</v>
      </c>
      <c r="F20" s="174">
        <f t="shared" ref="F20:F28" si="2">+SUM(C20:E20)</f>
        <v>1792</v>
      </c>
    </row>
    <row r="21" spans="1:7" s="89" customFormat="1" ht="16.95" customHeight="1" x14ac:dyDescent="0.3">
      <c r="A21" s="187" t="s">
        <v>173</v>
      </c>
      <c r="B21" s="141" t="s">
        <v>177</v>
      </c>
      <c r="C21" s="173">
        <v>0</v>
      </c>
      <c r="D21" s="173">
        <v>0</v>
      </c>
      <c r="E21" s="173">
        <v>0</v>
      </c>
      <c r="F21" s="173">
        <f t="shared" si="2"/>
        <v>0</v>
      </c>
    </row>
    <row r="22" spans="1:7" s="89" customFormat="1" ht="16.95" customHeight="1" x14ac:dyDescent="0.3">
      <c r="A22" s="187"/>
      <c r="B22" s="141" t="s">
        <v>178</v>
      </c>
      <c r="C22" s="173">
        <v>0</v>
      </c>
      <c r="D22" s="173">
        <v>0</v>
      </c>
      <c r="E22" s="173">
        <v>0</v>
      </c>
      <c r="F22" s="173">
        <f t="shared" si="2"/>
        <v>0</v>
      </c>
    </row>
    <row r="23" spans="1:7" s="89" customFormat="1" ht="16.95" customHeight="1" x14ac:dyDescent="0.3">
      <c r="A23" s="186" t="s">
        <v>174</v>
      </c>
      <c r="B23" s="143" t="s">
        <v>177</v>
      </c>
      <c r="C23" s="174">
        <v>2</v>
      </c>
      <c r="D23" s="174">
        <v>2</v>
      </c>
      <c r="E23" s="174">
        <v>0</v>
      </c>
      <c r="F23" s="174">
        <f t="shared" si="2"/>
        <v>4</v>
      </c>
    </row>
    <row r="24" spans="1:7" s="89" customFormat="1" ht="16.95" customHeight="1" x14ac:dyDescent="0.3">
      <c r="A24" s="186"/>
      <c r="B24" s="143" t="s">
        <v>178</v>
      </c>
      <c r="C24" s="174">
        <v>585</v>
      </c>
      <c r="D24" s="174">
        <v>566</v>
      </c>
      <c r="E24" s="174">
        <v>394</v>
      </c>
      <c r="F24" s="174">
        <f t="shared" si="2"/>
        <v>1545</v>
      </c>
    </row>
    <row r="25" spans="1:7" s="89" customFormat="1" ht="16.95" customHeight="1" x14ac:dyDescent="0.3">
      <c r="A25" s="187" t="s">
        <v>175</v>
      </c>
      <c r="B25" s="141" t="s">
        <v>177</v>
      </c>
      <c r="C25" s="173">
        <v>546</v>
      </c>
      <c r="D25" s="173">
        <v>1326</v>
      </c>
      <c r="E25" s="173">
        <v>3719</v>
      </c>
      <c r="F25" s="173">
        <f t="shared" si="2"/>
        <v>5591</v>
      </c>
    </row>
    <row r="26" spans="1:7" s="89" customFormat="1" ht="16.95" customHeight="1" x14ac:dyDescent="0.3">
      <c r="A26" s="187"/>
      <c r="B26" s="141" t="s">
        <v>178</v>
      </c>
      <c r="C26" s="173">
        <v>3083</v>
      </c>
      <c r="D26" s="173">
        <v>3883</v>
      </c>
      <c r="E26" s="173">
        <v>6676</v>
      </c>
      <c r="F26" s="173">
        <f t="shared" si="2"/>
        <v>13642</v>
      </c>
    </row>
    <row r="27" spans="1:7" s="89" customFormat="1" ht="16.95" customHeight="1" x14ac:dyDescent="0.3">
      <c r="A27" s="186" t="s">
        <v>176</v>
      </c>
      <c r="B27" s="143" t="s">
        <v>177</v>
      </c>
      <c r="C27" s="174">
        <v>0</v>
      </c>
      <c r="D27" s="174">
        <v>198</v>
      </c>
      <c r="E27" s="174">
        <v>52</v>
      </c>
      <c r="F27" s="174">
        <f t="shared" si="2"/>
        <v>250</v>
      </c>
    </row>
    <row r="28" spans="1:7" s="89" customFormat="1" ht="16.95" customHeight="1" x14ac:dyDescent="0.3">
      <c r="A28" s="186"/>
      <c r="B28" s="143" t="s">
        <v>178</v>
      </c>
      <c r="C28" s="174">
        <v>983</v>
      </c>
      <c r="D28" s="174">
        <v>1075</v>
      </c>
      <c r="E28" s="174">
        <v>662</v>
      </c>
      <c r="F28" s="174">
        <f t="shared" si="2"/>
        <v>2720</v>
      </c>
    </row>
    <row r="29" spans="1:7" customFormat="1" ht="15" x14ac:dyDescent="0.3">
      <c r="A29" s="187" t="s">
        <v>206</v>
      </c>
      <c r="B29" s="141" t="s">
        <v>177</v>
      </c>
      <c r="C29" s="173">
        <v>0</v>
      </c>
      <c r="D29" s="173">
        <v>42</v>
      </c>
      <c r="E29" s="173">
        <v>11</v>
      </c>
      <c r="F29" s="173">
        <f>+SUM(C29:E29)</f>
        <v>53</v>
      </c>
    </row>
    <row r="30" spans="1:7" customFormat="1" ht="15" x14ac:dyDescent="0.3">
      <c r="A30" s="187"/>
      <c r="B30" s="141" t="s">
        <v>178</v>
      </c>
      <c r="C30" s="173">
        <v>0</v>
      </c>
      <c r="D30" s="173">
        <v>42</v>
      </c>
      <c r="E30" s="173">
        <v>53</v>
      </c>
      <c r="F30" s="173">
        <f>+SUM(C30:E30)</f>
        <v>95</v>
      </c>
    </row>
    <row r="31" spans="1:7" ht="16.95" customHeight="1" x14ac:dyDescent="0.35">
      <c r="A31" s="220" t="s">
        <v>185</v>
      </c>
      <c r="B31" s="220"/>
      <c r="C31" s="220"/>
      <c r="D31" s="220"/>
      <c r="E31" s="220"/>
      <c r="F31" s="220"/>
      <c r="G31" s="6"/>
    </row>
    <row r="32" spans="1:7" s="36" customFormat="1" ht="99" customHeight="1" x14ac:dyDescent="0.35">
      <c r="A32" s="265" t="s">
        <v>212</v>
      </c>
      <c r="B32" s="266"/>
      <c r="C32" s="266"/>
      <c r="D32" s="266"/>
      <c r="E32" s="266"/>
      <c r="F32" s="267"/>
      <c r="G32" s="6"/>
    </row>
    <row r="33" spans="1:7" s="36" customFormat="1" ht="16.95" customHeight="1" x14ac:dyDescent="0.35">
      <c r="A33" s="37"/>
      <c r="B33" s="37"/>
      <c r="C33" s="37"/>
      <c r="D33" s="38"/>
      <c r="E33" s="38"/>
      <c r="F33" s="39"/>
      <c r="G33" s="6"/>
    </row>
    <row r="34" spans="1:7" s="36" customFormat="1" ht="16.95" customHeight="1" x14ac:dyDescent="0.35">
      <c r="A34" s="199" t="s">
        <v>37</v>
      </c>
      <c r="B34" s="199"/>
      <c r="C34" s="199"/>
      <c r="D34" s="199"/>
      <c r="E34" s="199"/>
      <c r="F34" s="199"/>
      <c r="G34" s="6"/>
    </row>
    <row r="35" spans="1:7" s="36" customFormat="1" ht="16.95" customHeight="1" x14ac:dyDescent="0.35">
      <c r="A35" s="199" t="s">
        <v>20</v>
      </c>
      <c r="B35" s="199"/>
      <c r="C35" s="199"/>
      <c r="D35" s="199"/>
      <c r="E35" s="199"/>
      <c r="F35" s="199"/>
      <c r="G35" s="6"/>
    </row>
    <row r="36" spans="1:7" s="36" customFormat="1" x14ac:dyDescent="0.35">
      <c r="A36" s="37"/>
      <c r="B36" s="37"/>
      <c r="C36" s="38"/>
      <c r="D36" s="38"/>
      <c r="E36" s="38"/>
      <c r="F36" s="40"/>
      <c r="G36" s="6"/>
    </row>
    <row r="37" spans="1:7" ht="15" customHeight="1" x14ac:dyDescent="0.35">
      <c r="A37" s="207" t="s">
        <v>17</v>
      </c>
      <c r="B37" s="208"/>
      <c r="C37" s="11" t="s">
        <v>14</v>
      </c>
      <c r="D37" s="11" t="s">
        <v>15</v>
      </c>
      <c r="E37" s="11" t="s">
        <v>91</v>
      </c>
      <c r="F37" s="134" t="s">
        <v>12</v>
      </c>
      <c r="G37" s="6"/>
    </row>
    <row r="38" spans="1:7" s="36" customFormat="1" ht="16.95" customHeight="1" x14ac:dyDescent="0.3">
      <c r="A38" s="185" t="s">
        <v>16</v>
      </c>
      <c r="B38" s="185"/>
      <c r="C38" s="35">
        <f>+SUM(C40:C45)</f>
        <v>1331757500</v>
      </c>
      <c r="D38" s="35">
        <f>+SUM(D40:D45)</f>
        <v>1794754400</v>
      </c>
      <c r="E38" s="35">
        <f>+SUM(E40:E45)</f>
        <v>2720872400</v>
      </c>
      <c r="F38" s="35">
        <f>+SUM(F40:F44)</f>
        <v>5836459300</v>
      </c>
    </row>
    <row r="39" spans="1:7" s="36" customFormat="1" ht="16.95" customHeight="1" x14ac:dyDescent="0.3">
      <c r="A39" s="194"/>
      <c r="B39" s="194"/>
      <c r="C39" s="124"/>
      <c r="D39" s="124"/>
      <c r="E39" s="124"/>
      <c r="F39" s="124"/>
    </row>
    <row r="40" spans="1:7" s="36" customFormat="1" ht="16.95" customHeight="1" x14ac:dyDescent="0.3">
      <c r="A40" s="187" t="s">
        <v>172</v>
      </c>
      <c r="B40" s="187"/>
      <c r="C40" s="124">
        <v>112930000</v>
      </c>
      <c r="D40" s="124">
        <v>146510000</v>
      </c>
      <c r="E40" s="124">
        <v>157895000</v>
      </c>
      <c r="F40" s="124">
        <f>+SUM(C40:E40)</f>
        <v>417335000</v>
      </c>
    </row>
    <row r="41" spans="1:7" s="36" customFormat="1" ht="16.95" customHeight="1" x14ac:dyDescent="0.3">
      <c r="A41" s="187" t="s">
        <v>173</v>
      </c>
      <c r="B41" s="187"/>
      <c r="C41" s="124">
        <v>0</v>
      </c>
      <c r="D41" s="124">
        <v>0</v>
      </c>
      <c r="E41" s="124">
        <v>0</v>
      </c>
      <c r="F41" s="124">
        <f t="shared" ref="F41:F44" si="3">+SUM(C41:E41)</f>
        <v>0</v>
      </c>
    </row>
    <row r="42" spans="1:7" s="36" customFormat="1" ht="16.95" customHeight="1" x14ac:dyDescent="0.3">
      <c r="A42" s="187" t="s">
        <v>174</v>
      </c>
      <c r="B42" s="187"/>
      <c r="C42" s="124">
        <v>134550000</v>
      </c>
      <c r="D42" s="124">
        <v>168130000</v>
      </c>
      <c r="E42" s="124">
        <v>90620000</v>
      </c>
      <c r="F42" s="124">
        <f t="shared" si="3"/>
        <v>393300000</v>
      </c>
    </row>
    <row r="43" spans="1:7" s="36" customFormat="1" ht="16.95" customHeight="1" x14ac:dyDescent="0.3">
      <c r="A43" s="187" t="s">
        <v>175</v>
      </c>
      <c r="B43" s="187"/>
      <c r="C43" s="124">
        <v>858187500</v>
      </c>
      <c r="D43" s="124">
        <v>1217454400</v>
      </c>
      <c r="E43" s="124">
        <v>2314002400</v>
      </c>
      <c r="F43" s="124">
        <f t="shared" si="3"/>
        <v>4389644300</v>
      </c>
    </row>
    <row r="44" spans="1:7" s="36" customFormat="1" ht="16.95" customHeight="1" x14ac:dyDescent="0.3">
      <c r="A44" s="187" t="s">
        <v>176</v>
      </c>
      <c r="B44" s="187"/>
      <c r="C44" s="124">
        <v>226090000</v>
      </c>
      <c r="D44" s="124">
        <v>257830000</v>
      </c>
      <c r="E44" s="124">
        <v>152260000</v>
      </c>
      <c r="F44" s="124">
        <f t="shared" si="3"/>
        <v>636180000</v>
      </c>
    </row>
    <row r="45" spans="1:7" s="36" customFormat="1" ht="16.95" customHeight="1" x14ac:dyDescent="0.3">
      <c r="A45" s="187" t="s">
        <v>206</v>
      </c>
      <c r="B45" s="187"/>
      <c r="C45" s="124">
        <v>0</v>
      </c>
      <c r="D45" s="124">
        <v>4830000</v>
      </c>
      <c r="E45" s="124">
        <v>6095000</v>
      </c>
      <c r="F45" s="125">
        <f t="shared" ref="F45" si="4">+SUM(C45:E45)</f>
        <v>10925000</v>
      </c>
    </row>
    <row r="46" spans="1:7" ht="16.95" customHeight="1" x14ac:dyDescent="0.35">
      <c r="A46" s="200" t="s">
        <v>199</v>
      </c>
      <c r="B46" s="200"/>
      <c r="C46" s="200"/>
      <c r="D46" s="200"/>
      <c r="E46" s="200"/>
      <c r="F46" s="41"/>
      <c r="G46" s="6"/>
    </row>
    <row r="47" spans="1:7" ht="90" customHeight="1" x14ac:dyDescent="0.35">
      <c r="A47" s="196" t="s">
        <v>201</v>
      </c>
      <c r="B47" s="197"/>
      <c r="C47" s="197"/>
      <c r="D47" s="197"/>
      <c r="E47" s="197"/>
      <c r="F47" s="198"/>
      <c r="G47" s="6"/>
    </row>
    <row r="48" spans="1:7" ht="16.95" customHeight="1" x14ac:dyDescent="0.35">
      <c r="A48" s="36"/>
      <c r="B48" s="36"/>
      <c r="C48" s="36"/>
      <c r="D48" s="36"/>
      <c r="E48" s="36"/>
      <c r="F48" s="42"/>
      <c r="G48" s="6"/>
    </row>
    <row r="49" spans="1:7" ht="16.95" customHeight="1" x14ac:dyDescent="0.35">
      <c r="A49" s="224" t="s">
        <v>39</v>
      </c>
      <c r="B49" s="224"/>
      <c r="C49" s="224"/>
      <c r="D49" s="224"/>
      <c r="E49" s="224"/>
      <c r="F49" s="224"/>
      <c r="G49" s="6"/>
    </row>
    <row r="50" spans="1:7" ht="16.95" customHeight="1" x14ac:dyDescent="0.35">
      <c r="A50" s="43" t="s">
        <v>40</v>
      </c>
      <c r="B50" s="43"/>
      <c r="C50" s="43"/>
      <c r="D50" s="43"/>
      <c r="E50" s="43"/>
      <c r="F50" s="43"/>
      <c r="G50" s="6"/>
    </row>
    <row r="51" spans="1:7" x14ac:dyDescent="0.35">
      <c r="A51" s="36"/>
      <c r="B51" s="36"/>
      <c r="C51" s="36"/>
      <c r="D51" s="36"/>
      <c r="E51" s="36"/>
      <c r="F51" s="36"/>
      <c r="G51" s="6"/>
    </row>
    <row r="52" spans="1:7" x14ac:dyDescent="0.35">
      <c r="A52" s="190" t="s">
        <v>23</v>
      </c>
      <c r="B52" s="190"/>
      <c r="C52" s="8" t="s">
        <v>41</v>
      </c>
      <c r="D52" s="136" t="s">
        <v>42</v>
      </c>
      <c r="E52" s="20" t="s">
        <v>44</v>
      </c>
      <c r="F52" s="136" t="s">
        <v>24</v>
      </c>
      <c r="G52" s="6"/>
    </row>
    <row r="53" spans="1:7" ht="30" customHeight="1" x14ac:dyDescent="0.35">
      <c r="A53" s="191" t="s">
        <v>28</v>
      </c>
      <c r="B53" s="192"/>
      <c r="C53" s="18" t="s">
        <v>184</v>
      </c>
      <c r="D53" s="18"/>
      <c r="E53" s="19"/>
      <c r="F53" s="156" t="s">
        <v>187</v>
      </c>
      <c r="G53" s="6"/>
    </row>
    <row r="54" spans="1:7" ht="30" customHeight="1" x14ac:dyDescent="0.35">
      <c r="A54" s="191" t="s">
        <v>29</v>
      </c>
      <c r="B54" s="191"/>
      <c r="C54" s="18"/>
      <c r="D54" s="18" t="s">
        <v>184</v>
      </c>
      <c r="E54" s="18"/>
      <c r="F54" s="157"/>
      <c r="G54" s="6"/>
    </row>
    <row r="55" spans="1:7" ht="30" customHeight="1" x14ac:dyDescent="0.35">
      <c r="A55" s="193" t="s">
        <v>27</v>
      </c>
      <c r="B55" s="193"/>
      <c r="C55" s="18" t="s">
        <v>184</v>
      </c>
      <c r="D55" s="18"/>
      <c r="E55" s="18"/>
      <c r="F55" s="157" t="s">
        <v>188</v>
      </c>
      <c r="G55" s="6"/>
    </row>
    <row r="56" spans="1:7" ht="30" customHeight="1" x14ac:dyDescent="0.35">
      <c r="A56" s="188" t="s">
        <v>30</v>
      </c>
      <c r="B56" s="188"/>
      <c r="C56" s="158"/>
      <c r="D56" s="158" t="s">
        <v>184</v>
      </c>
      <c r="E56" s="158"/>
      <c r="F56" s="159"/>
      <c r="G56" s="6"/>
    </row>
    <row r="57" spans="1:7" s="92" customFormat="1" x14ac:dyDescent="0.35">
      <c r="A57" s="200" t="s">
        <v>199</v>
      </c>
      <c r="B57" s="200"/>
      <c r="C57" s="200"/>
      <c r="D57" s="200"/>
      <c r="E57" s="200"/>
      <c r="F57" s="200"/>
      <c r="G57" s="6"/>
    </row>
    <row r="58" spans="1:7" s="92" customFormat="1" ht="69.599999999999994" customHeight="1" x14ac:dyDescent="0.35">
      <c r="A58" s="221" t="s">
        <v>88</v>
      </c>
      <c r="B58" s="221"/>
      <c r="C58" s="221"/>
      <c r="D58" s="221"/>
      <c r="E58" s="221"/>
      <c r="F58" s="221"/>
      <c r="G58" s="6"/>
    </row>
    <row r="59" spans="1:7" x14ac:dyDescent="0.35">
      <c r="A59" s="36"/>
      <c r="B59" s="36"/>
      <c r="C59" s="36"/>
      <c r="D59" s="36"/>
      <c r="E59" s="36"/>
      <c r="F59" s="36"/>
      <c r="G59" s="6"/>
    </row>
    <row r="60" spans="1:7" x14ac:dyDescent="0.35">
      <c r="A60" s="36"/>
      <c r="B60" s="36"/>
      <c r="C60" s="36"/>
      <c r="D60" s="36"/>
      <c r="E60" s="36"/>
      <c r="F60" s="36"/>
      <c r="G60" s="6"/>
    </row>
    <row r="61" spans="1:7" x14ac:dyDescent="0.35">
      <c r="A61" s="36"/>
      <c r="B61" s="36"/>
      <c r="C61" s="36"/>
      <c r="D61" s="36"/>
      <c r="E61" s="36"/>
      <c r="F61" s="36"/>
      <c r="G61" s="6"/>
    </row>
    <row r="62" spans="1:7" x14ac:dyDescent="0.35">
      <c r="A62" s="36"/>
      <c r="B62" s="36"/>
      <c r="C62" s="36"/>
      <c r="D62" s="36"/>
      <c r="E62" s="36"/>
      <c r="F62" s="36"/>
      <c r="G62" s="6"/>
    </row>
    <row r="63" spans="1:7" x14ac:dyDescent="0.35">
      <c r="A63" s="224" t="s">
        <v>45</v>
      </c>
      <c r="B63" s="224"/>
      <c r="C63" s="224"/>
      <c r="D63" s="224"/>
      <c r="E63" s="224"/>
      <c r="F63" s="224"/>
      <c r="G63" s="6"/>
    </row>
    <row r="64" spans="1:7" x14ac:dyDescent="0.35">
      <c r="A64" s="224" t="s">
        <v>25</v>
      </c>
      <c r="B64" s="224"/>
      <c r="C64" s="224"/>
      <c r="D64" s="224"/>
      <c r="E64" s="224"/>
      <c r="F64" s="224"/>
      <c r="G64" s="6"/>
    </row>
    <row r="65" spans="1:7" x14ac:dyDescent="0.35">
      <c r="A65" s="36"/>
      <c r="B65" s="36"/>
      <c r="C65" s="36"/>
      <c r="D65" s="36"/>
      <c r="E65" s="36"/>
      <c r="F65" s="36"/>
      <c r="G65" s="6"/>
    </row>
    <row r="66" spans="1:7" x14ac:dyDescent="0.35">
      <c r="A66" s="207" t="s">
        <v>23</v>
      </c>
      <c r="B66" s="207"/>
      <c r="C66" s="11" t="s">
        <v>41</v>
      </c>
      <c r="D66" s="134" t="s">
        <v>42</v>
      </c>
      <c r="E66" s="21" t="s">
        <v>87</v>
      </c>
      <c r="F66" s="134" t="s">
        <v>24</v>
      </c>
      <c r="G66" s="6"/>
    </row>
    <row r="67" spans="1:7" ht="30" customHeight="1" x14ac:dyDescent="0.35">
      <c r="A67" s="218" t="s">
        <v>31</v>
      </c>
      <c r="B67" s="218"/>
      <c r="C67" s="19"/>
      <c r="D67" s="19"/>
      <c r="E67" s="30" t="s">
        <v>207</v>
      </c>
      <c r="F67" s="44"/>
      <c r="G67" s="92"/>
    </row>
    <row r="68" spans="1:7" ht="30" customHeight="1" x14ac:dyDescent="0.35">
      <c r="A68" s="219" t="s">
        <v>32</v>
      </c>
      <c r="B68" s="219"/>
      <c r="C68" s="31"/>
      <c r="D68" s="31"/>
      <c r="E68" s="32" t="s">
        <v>207</v>
      </c>
      <c r="F68" s="45"/>
      <c r="G68" s="92"/>
    </row>
    <row r="69" spans="1:7" x14ac:dyDescent="0.35">
      <c r="A69" s="200" t="s">
        <v>199</v>
      </c>
      <c r="B69" s="200"/>
      <c r="C69" s="200"/>
      <c r="D69" s="200"/>
      <c r="E69" s="200"/>
      <c r="F69" s="200"/>
      <c r="G69" s="6"/>
    </row>
    <row r="70" spans="1:7" ht="50.1" customHeight="1" x14ac:dyDescent="0.35">
      <c r="A70" s="221" t="s">
        <v>57</v>
      </c>
      <c r="B70" s="221"/>
      <c r="C70" s="221"/>
      <c r="D70" s="221"/>
      <c r="E70" s="221"/>
      <c r="F70" s="221"/>
      <c r="G70" s="6"/>
    </row>
    <row r="71" spans="1:7" x14ac:dyDescent="0.35">
      <c r="A71" s="36"/>
      <c r="B71" s="36"/>
      <c r="C71" s="36"/>
      <c r="D71" s="36"/>
      <c r="E71" s="46"/>
      <c r="F71" s="36"/>
    </row>
    <row r="72" spans="1:7" ht="31.2" x14ac:dyDescent="0.35">
      <c r="A72" s="2" t="s">
        <v>46</v>
      </c>
      <c r="B72" s="222"/>
      <c r="C72" s="202"/>
      <c r="D72" s="209" t="s">
        <v>49</v>
      </c>
      <c r="E72" s="210"/>
      <c r="F72" s="211"/>
      <c r="G72" s="6"/>
    </row>
    <row r="73" spans="1:7" x14ac:dyDescent="0.35">
      <c r="A73" s="2" t="s">
        <v>47</v>
      </c>
      <c r="B73" s="222"/>
      <c r="C73" s="202"/>
      <c r="D73" s="212"/>
      <c r="E73" s="213"/>
      <c r="F73" s="214"/>
      <c r="G73" s="6"/>
    </row>
    <row r="74" spans="1:7" x14ac:dyDescent="0.35">
      <c r="A74" s="2" t="s">
        <v>48</v>
      </c>
      <c r="B74" s="222"/>
      <c r="C74" s="202"/>
      <c r="D74" s="215"/>
      <c r="E74" s="216"/>
      <c r="F74" s="217"/>
      <c r="G74" s="6"/>
    </row>
    <row r="75" spans="1:7" x14ac:dyDescent="0.35">
      <c r="A75" s="6"/>
      <c r="B75" s="6"/>
      <c r="C75" s="6"/>
      <c r="D75" s="6"/>
      <c r="E75" s="6"/>
      <c r="F75" s="6"/>
      <c r="G75" s="6"/>
    </row>
    <row r="76" spans="1:7" x14ac:dyDescent="0.35">
      <c r="A76" s="6"/>
      <c r="B76" s="6"/>
      <c r="C76" s="6"/>
      <c r="D76" s="6"/>
      <c r="E76" s="6"/>
      <c r="F76" s="6"/>
      <c r="G76" s="6"/>
    </row>
    <row r="77" spans="1:7" ht="12.75" customHeight="1" x14ac:dyDescent="0.35">
      <c r="A77" s="36"/>
      <c r="B77" s="36"/>
      <c r="C77" s="36"/>
      <c r="D77" s="36"/>
      <c r="E77" s="42"/>
      <c r="F77" s="36"/>
      <c r="G77" s="6"/>
    </row>
    <row r="78" spans="1:7" ht="21.9" customHeight="1" x14ac:dyDescent="0.35">
      <c r="A78" s="206" t="s">
        <v>50</v>
      </c>
      <c r="B78" s="206"/>
      <c r="C78" s="206"/>
      <c r="D78" s="206"/>
      <c r="E78" s="206"/>
      <c r="F78" s="206"/>
      <c r="G78" s="6"/>
    </row>
    <row r="79" spans="1:7" ht="9.9" customHeight="1" x14ac:dyDescent="0.35">
      <c r="A79" s="36"/>
      <c r="B79" s="36"/>
      <c r="C79" s="36"/>
      <c r="D79" s="36"/>
      <c r="E79" s="36"/>
      <c r="F79" s="36"/>
      <c r="G79" s="6"/>
    </row>
    <row r="80" spans="1:7" x14ac:dyDescent="0.35">
      <c r="A80" s="224" t="s">
        <v>51</v>
      </c>
      <c r="B80" s="224"/>
      <c r="C80" s="224"/>
      <c r="D80" s="224"/>
      <c r="E80" s="224"/>
      <c r="F80" s="224"/>
      <c r="G80" s="6"/>
    </row>
    <row r="81" spans="1:7" x14ac:dyDescent="0.35">
      <c r="A81" s="224" t="s">
        <v>63</v>
      </c>
      <c r="B81" s="224"/>
      <c r="C81" s="224"/>
      <c r="D81" s="224"/>
      <c r="E81" s="224"/>
      <c r="F81" s="224"/>
      <c r="G81" s="6"/>
    </row>
    <row r="82" spans="1:7" x14ac:dyDescent="0.35">
      <c r="A82" s="224" t="s">
        <v>52</v>
      </c>
      <c r="B82" s="224"/>
      <c r="C82" s="224"/>
      <c r="D82" s="224"/>
      <c r="E82" s="224"/>
      <c r="F82" s="224"/>
      <c r="G82" s="6"/>
    </row>
    <row r="83" spans="1:7" ht="9.9" customHeight="1" x14ac:dyDescent="0.35">
      <c r="A83" s="36"/>
      <c r="B83" s="36"/>
      <c r="C83" s="36"/>
      <c r="D83" s="36"/>
      <c r="E83" s="36"/>
      <c r="F83" s="36"/>
      <c r="G83" s="6"/>
    </row>
    <row r="84" spans="1:7" ht="30" x14ac:dyDescent="0.35">
      <c r="A84" s="72" t="s">
        <v>64</v>
      </c>
      <c r="B84" s="72" t="s">
        <v>68</v>
      </c>
      <c r="C84" s="72" t="s">
        <v>72</v>
      </c>
      <c r="D84" s="72" t="s">
        <v>69</v>
      </c>
      <c r="E84" s="72" t="s">
        <v>70</v>
      </c>
      <c r="F84" s="72" t="s">
        <v>71</v>
      </c>
      <c r="G84" s="6"/>
    </row>
    <row r="85" spans="1:7" x14ac:dyDescent="0.35">
      <c r="A85" s="132" t="s">
        <v>16</v>
      </c>
      <c r="B85" s="35">
        <f>+SUM(B87:B91)</f>
        <v>14347782264</v>
      </c>
      <c r="C85" s="81">
        <f>SUM(C87:C91)</f>
        <v>100.00000000000001</v>
      </c>
      <c r="D85" s="13"/>
      <c r="E85" s="13"/>
      <c r="F85" s="13"/>
      <c r="G85" s="6"/>
    </row>
    <row r="86" spans="1:7" ht="9.9" customHeight="1" x14ac:dyDescent="0.35">
      <c r="A86" s="24"/>
      <c r="B86" s="25"/>
      <c r="C86" s="69"/>
      <c r="D86" s="23"/>
      <c r="E86" s="23"/>
      <c r="F86" s="23"/>
      <c r="G86" s="6"/>
    </row>
    <row r="87" spans="1:7" x14ac:dyDescent="0.35">
      <c r="A87" s="24" t="s">
        <v>65</v>
      </c>
      <c r="B87" s="25">
        <v>14247782264</v>
      </c>
      <c r="C87" s="69">
        <f>+B87/$B$85*100</f>
        <v>99.303028174250258</v>
      </c>
      <c r="D87" s="23"/>
      <c r="E87" s="23"/>
      <c r="F87" s="23"/>
      <c r="G87" s="148"/>
    </row>
    <row r="88" spans="1:7" x14ac:dyDescent="0.35">
      <c r="A88" s="24" t="s">
        <v>66</v>
      </c>
      <c r="B88" s="25">
        <v>0</v>
      </c>
      <c r="C88" s="69">
        <f>+B88/$B$85*100</f>
        <v>0</v>
      </c>
      <c r="D88" s="24"/>
      <c r="E88" s="24"/>
      <c r="F88" s="24"/>
      <c r="G88" s="148"/>
    </row>
    <row r="89" spans="1:7" x14ac:dyDescent="0.35">
      <c r="A89" s="24" t="s">
        <v>67</v>
      </c>
      <c r="B89" s="25">
        <v>0</v>
      </c>
      <c r="C89" s="69">
        <f>+B89/$B$85*100</f>
        <v>0</v>
      </c>
      <c r="D89" s="24"/>
      <c r="E89" s="24"/>
      <c r="F89" s="24"/>
      <c r="G89" s="6"/>
    </row>
    <row r="90" spans="1:7" x14ac:dyDescent="0.35">
      <c r="A90" s="24" t="s">
        <v>169</v>
      </c>
      <c r="B90" s="25">
        <v>100000000</v>
      </c>
      <c r="C90" s="69">
        <f>+B90/$B$85*100</f>
        <v>0.69697182574975269</v>
      </c>
      <c r="D90" s="24"/>
      <c r="E90" s="24"/>
      <c r="F90" s="24"/>
      <c r="G90" s="6"/>
    </row>
    <row r="91" spans="1:7" x14ac:dyDescent="0.35">
      <c r="A91" s="26" t="s">
        <v>170</v>
      </c>
      <c r="B91" s="25">
        <v>0</v>
      </c>
      <c r="C91" s="69">
        <f>+B91/$B$85*100</f>
        <v>0</v>
      </c>
      <c r="D91" s="79"/>
      <c r="E91" s="79"/>
      <c r="F91" s="79"/>
      <c r="G91" s="6"/>
    </row>
    <row r="92" spans="1:7" ht="14.4" customHeight="1" x14ac:dyDescent="0.35">
      <c r="A92" s="220" t="s">
        <v>199</v>
      </c>
      <c r="B92" s="220"/>
      <c r="C92" s="220"/>
      <c r="D92" s="220"/>
      <c r="E92" s="220"/>
      <c r="F92" s="220"/>
      <c r="G92" s="6"/>
    </row>
    <row r="93" spans="1:7" ht="50.1" customHeight="1" x14ac:dyDescent="0.35">
      <c r="A93" s="221" t="s">
        <v>202</v>
      </c>
      <c r="B93" s="221"/>
      <c r="C93" s="221"/>
      <c r="D93" s="221"/>
      <c r="E93" s="221"/>
      <c r="F93" s="221"/>
      <c r="G93" s="6"/>
    </row>
    <row r="94" spans="1:7" ht="9.9" customHeight="1" x14ac:dyDescent="0.35">
      <c r="A94" s="24"/>
      <c r="B94" s="49"/>
      <c r="C94" s="23"/>
      <c r="D94" s="42"/>
      <c r="E94" s="42"/>
      <c r="F94" s="42"/>
      <c r="G94" s="6"/>
    </row>
    <row r="95" spans="1:7" x14ac:dyDescent="0.35">
      <c r="A95" s="224" t="s">
        <v>73</v>
      </c>
      <c r="B95" s="224"/>
      <c r="C95" s="224"/>
      <c r="D95" s="224"/>
      <c r="E95" s="224"/>
      <c r="F95" s="224"/>
      <c r="G95" s="6"/>
    </row>
    <row r="96" spans="1:7" x14ac:dyDescent="0.35">
      <c r="A96" s="224" t="s">
        <v>74</v>
      </c>
      <c r="B96" s="224"/>
      <c r="C96" s="224"/>
      <c r="D96" s="224"/>
      <c r="E96" s="224"/>
      <c r="F96" s="224"/>
      <c r="G96" s="6"/>
    </row>
    <row r="97" spans="1:7" x14ac:dyDescent="0.35">
      <c r="A97" s="224" t="s">
        <v>52</v>
      </c>
      <c r="B97" s="224"/>
      <c r="C97" s="224"/>
      <c r="D97" s="224"/>
      <c r="E97" s="224"/>
      <c r="F97" s="224"/>
      <c r="G97" s="6"/>
    </row>
    <row r="98" spans="1:7" ht="9.9" customHeight="1" x14ac:dyDescent="0.35">
      <c r="A98" s="36"/>
      <c r="B98" s="36"/>
      <c r="C98" s="36"/>
      <c r="D98" s="36"/>
      <c r="E98" s="36"/>
      <c r="F98" s="36"/>
      <c r="G98" s="6"/>
    </row>
    <row r="99" spans="1:7" ht="31.2" x14ac:dyDescent="0.35">
      <c r="A99" s="71" t="s">
        <v>55</v>
      </c>
      <c r="B99" s="71" t="s">
        <v>56</v>
      </c>
      <c r="C99" s="71" t="s">
        <v>14</v>
      </c>
      <c r="D99" s="71" t="s">
        <v>15</v>
      </c>
      <c r="E99" s="71" t="s">
        <v>91</v>
      </c>
      <c r="F99" s="71" t="s">
        <v>12</v>
      </c>
      <c r="G99" s="6"/>
    </row>
    <row r="100" spans="1:7" x14ac:dyDescent="0.35">
      <c r="A100" s="132" t="s">
        <v>16</v>
      </c>
      <c r="B100" s="50"/>
      <c r="C100" s="35">
        <f>+C102+C106+C110</f>
        <v>5198965057.1999998</v>
      </c>
      <c r="D100" s="35">
        <f>+D102+D106+D110</f>
        <v>0</v>
      </c>
      <c r="E100" s="35">
        <f>+E102+E106+E110</f>
        <v>0</v>
      </c>
      <c r="F100" s="35">
        <f>+F102+F106+F110</f>
        <v>5198965057.1999998</v>
      </c>
      <c r="G100" s="6"/>
    </row>
    <row r="101" spans="1:7" ht="9.9" customHeight="1" x14ac:dyDescent="0.35">
      <c r="A101" s="15"/>
      <c r="B101" s="51"/>
      <c r="C101" s="16"/>
      <c r="D101" s="16"/>
      <c r="E101" s="16"/>
      <c r="F101" s="52"/>
      <c r="G101" s="6"/>
    </row>
    <row r="102" spans="1:7" x14ac:dyDescent="0.35">
      <c r="A102" s="225" t="s">
        <v>75</v>
      </c>
      <c r="B102" s="225"/>
      <c r="C102" s="54">
        <f>+SUM(C103:C104)</f>
        <v>5198965057.1999998</v>
      </c>
      <c r="D102" s="54">
        <f>+SUM(D103:D104)</f>
        <v>0</v>
      </c>
      <c r="E102" s="54">
        <f>+SUM(E103:E104)</f>
        <v>0</v>
      </c>
      <c r="F102" s="54">
        <f>+SUM(F103:F104)</f>
        <v>5198965057.1999998</v>
      </c>
      <c r="G102" s="6"/>
    </row>
    <row r="103" spans="1:7" x14ac:dyDescent="0.35">
      <c r="A103" s="55" t="s">
        <v>194</v>
      </c>
      <c r="B103" s="51" t="s">
        <v>193</v>
      </c>
      <c r="C103" s="17">
        <v>5198965057.1999998</v>
      </c>
      <c r="D103" s="17">
        <v>0</v>
      </c>
      <c r="E103" s="17">
        <v>0</v>
      </c>
      <c r="F103" s="56">
        <f>+C103+D103+E103</f>
        <v>5198965057.1999998</v>
      </c>
      <c r="G103" s="6"/>
    </row>
    <row r="104" spans="1:7" x14ac:dyDescent="0.35">
      <c r="A104" s="55" t="s">
        <v>59</v>
      </c>
      <c r="B104" s="51" t="s">
        <v>53</v>
      </c>
      <c r="C104" s="17">
        <v>0</v>
      </c>
      <c r="D104" s="17">
        <v>0</v>
      </c>
      <c r="E104" s="17">
        <v>0</v>
      </c>
      <c r="F104" s="56">
        <f t="shared" ref="F104" si="5">+C104+D104+E104</f>
        <v>0</v>
      </c>
      <c r="G104" s="6"/>
    </row>
    <row r="105" spans="1:7" x14ac:dyDescent="0.35">
      <c r="A105" s="133"/>
      <c r="B105" s="51"/>
      <c r="C105" s="17"/>
      <c r="D105" s="17"/>
      <c r="E105" s="17"/>
      <c r="F105" s="56"/>
      <c r="G105" s="6"/>
    </row>
    <row r="106" spans="1:7" x14ac:dyDescent="0.35">
      <c r="A106" s="225" t="s">
        <v>76</v>
      </c>
      <c r="B106" s="225"/>
      <c r="C106" s="54">
        <f>+SUM(C107:C108)</f>
        <v>0</v>
      </c>
      <c r="D106" s="54">
        <f>+SUM(D107:D108)</f>
        <v>0</v>
      </c>
      <c r="E106" s="54">
        <f>+SUM(E107:E108)</f>
        <v>0</v>
      </c>
      <c r="F106" s="54">
        <f>+SUM(F107:F108)</f>
        <v>0</v>
      </c>
      <c r="G106" s="6"/>
    </row>
    <row r="107" spans="1:7" x14ac:dyDescent="0.35">
      <c r="A107" s="55" t="s">
        <v>59</v>
      </c>
      <c r="B107" s="51" t="s">
        <v>53</v>
      </c>
      <c r="C107" s="57">
        <v>0</v>
      </c>
      <c r="D107" s="57">
        <v>0</v>
      </c>
      <c r="E107" s="57">
        <v>0</v>
      </c>
      <c r="F107" s="58">
        <f t="shared" ref="F107:F108" si="6">+C107+D107+E107</f>
        <v>0</v>
      </c>
      <c r="G107" s="6"/>
    </row>
    <row r="108" spans="1:7" x14ac:dyDescent="0.35">
      <c r="A108" s="55" t="s">
        <v>59</v>
      </c>
      <c r="B108" s="51" t="s">
        <v>53</v>
      </c>
      <c r="C108" s="57">
        <v>0</v>
      </c>
      <c r="D108" s="57">
        <v>0</v>
      </c>
      <c r="E108" s="57">
        <v>0</v>
      </c>
      <c r="F108" s="58">
        <f t="shared" si="6"/>
        <v>0</v>
      </c>
      <c r="G108" s="6"/>
    </row>
    <row r="109" spans="1:7" x14ac:dyDescent="0.35">
      <c r="A109" s="220" t="s">
        <v>199</v>
      </c>
      <c r="B109" s="220"/>
      <c r="C109" s="220"/>
      <c r="D109" s="220"/>
      <c r="E109" s="220"/>
      <c r="F109" s="220"/>
      <c r="G109" s="6"/>
    </row>
    <row r="110" spans="1:7" ht="45" customHeight="1" x14ac:dyDescent="0.35">
      <c r="A110" s="221" t="s">
        <v>152</v>
      </c>
      <c r="B110" s="221"/>
      <c r="C110" s="221"/>
      <c r="D110" s="221"/>
      <c r="E110" s="221"/>
      <c r="F110" s="221"/>
      <c r="G110" s="6"/>
    </row>
    <row r="111" spans="1:7" ht="9.9" customHeight="1" x14ac:dyDescent="0.35">
      <c r="A111" s="24"/>
      <c r="B111" s="49"/>
      <c r="C111" s="23"/>
      <c r="D111" s="42"/>
      <c r="E111" s="42"/>
      <c r="F111" s="42"/>
      <c r="G111" s="6"/>
    </row>
    <row r="112" spans="1:7" x14ac:dyDescent="0.35">
      <c r="A112" s="224" t="s">
        <v>77</v>
      </c>
      <c r="B112" s="224"/>
      <c r="C112" s="224"/>
      <c r="D112" s="224"/>
      <c r="E112" s="224"/>
      <c r="F112" s="224"/>
      <c r="G112" s="6"/>
    </row>
    <row r="113" spans="1:7" ht="33" customHeight="1" x14ac:dyDescent="0.35">
      <c r="A113" s="189" t="s">
        <v>54</v>
      </c>
      <c r="B113" s="189"/>
      <c r="C113" s="189"/>
      <c r="D113" s="189"/>
      <c r="E113" s="189"/>
      <c r="F113" s="189"/>
      <c r="G113" s="6"/>
    </row>
    <row r="114" spans="1:7" x14ac:dyDescent="0.35">
      <c r="A114" s="224" t="s">
        <v>52</v>
      </c>
      <c r="B114" s="224"/>
      <c r="C114" s="224"/>
      <c r="D114" s="224"/>
      <c r="E114" s="224"/>
      <c r="F114" s="224"/>
      <c r="G114" s="6"/>
    </row>
    <row r="115" spans="1:7" ht="9.9" customHeight="1" x14ac:dyDescent="0.35">
      <c r="A115" s="94"/>
      <c r="B115" s="95"/>
      <c r="C115" s="95"/>
      <c r="D115" s="95"/>
      <c r="E115" s="95"/>
      <c r="F115" s="96"/>
      <c r="G115" s="6"/>
    </row>
    <row r="116" spans="1:7" ht="31.2" x14ac:dyDescent="0.35">
      <c r="A116" s="71" t="s">
        <v>55</v>
      </c>
      <c r="B116" s="71" t="s">
        <v>56</v>
      </c>
      <c r="C116" s="71" t="s">
        <v>14</v>
      </c>
      <c r="D116" s="71" t="s">
        <v>15</v>
      </c>
      <c r="E116" s="71" t="s">
        <v>91</v>
      </c>
      <c r="F116" s="71" t="s">
        <v>12</v>
      </c>
      <c r="G116" s="6"/>
    </row>
    <row r="117" spans="1:7" x14ac:dyDescent="0.35">
      <c r="A117" s="132" t="s">
        <v>16</v>
      </c>
      <c r="B117" s="50"/>
      <c r="C117" s="35">
        <f>+C119+C126+C133</f>
        <v>1331757500</v>
      </c>
      <c r="D117" s="35">
        <f t="shared" ref="D117:F117" si="7">+D119+D126+D133</f>
        <v>1794754400</v>
      </c>
      <c r="E117" s="35">
        <f t="shared" si="7"/>
        <v>2720872400</v>
      </c>
      <c r="F117" s="35">
        <f t="shared" si="7"/>
        <v>5847384300</v>
      </c>
      <c r="G117" s="6"/>
    </row>
    <row r="118" spans="1:7" x14ac:dyDescent="0.35">
      <c r="A118" s="15"/>
      <c r="B118" s="51"/>
      <c r="C118" s="16"/>
      <c r="D118" s="16"/>
      <c r="E118" s="16"/>
      <c r="F118" s="52"/>
      <c r="G118" s="6"/>
    </row>
    <row r="119" spans="1:7" ht="15.75" customHeight="1" x14ac:dyDescent="0.35">
      <c r="A119" s="225" t="s">
        <v>58</v>
      </c>
      <c r="B119" s="225"/>
      <c r="C119" s="54">
        <f>+SUM(C120:C124)</f>
        <v>1331757500</v>
      </c>
      <c r="D119" s="54">
        <f t="shared" ref="D119:E119" si="8">+SUM(D120:D124)</f>
        <v>1794754400</v>
      </c>
      <c r="E119" s="54">
        <f t="shared" si="8"/>
        <v>2720872400</v>
      </c>
      <c r="F119" s="54">
        <f>+SUM(F120:F124)</f>
        <v>5847384300</v>
      </c>
      <c r="G119" s="6"/>
    </row>
    <row r="120" spans="1:7" x14ac:dyDescent="0.35">
      <c r="A120" s="55" t="s">
        <v>194</v>
      </c>
      <c r="B120" s="51" t="s">
        <v>193</v>
      </c>
      <c r="C120" s="17">
        <f>C38</f>
        <v>1331757500</v>
      </c>
      <c r="D120" s="17">
        <f t="shared" ref="D120:E120" si="9">D38</f>
        <v>1794754400</v>
      </c>
      <c r="E120" s="17">
        <f t="shared" si="9"/>
        <v>2720872400</v>
      </c>
      <c r="F120" s="56">
        <f>+C120+D120+E120</f>
        <v>5847384300</v>
      </c>
      <c r="G120" s="6"/>
    </row>
    <row r="121" spans="1:7" x14ac:dyDescent="0.35">
      <c r="A121" s="55" t="s">
        <v>59</v>
      </c>
      <c r="B121" s="51" t="s">
        <v>53</v>
      </c>
      <c r="C121" s="17">
        <v>0</v>
      </c>
      <c r="D121" s="59">
        <v>0</v>
      </c>
      <c r="E121" s="59">
        <v>0</v>
      </c>
      <c r="F121" s="56">
        <f>+C121+D121+E121</f>
        <v>0</v>
      </c>
      <c r="G121" s="6"/>
    </row>
    <row r="122" spans="1:7" x14ac:dyDescent="0.35">
      <c r="A122" s="55" t="s">
        <v>59</v>
      </c>
      <c r="B122" s="51" t="s">
        <v>53</v>
      </c>
      <c r="C122" s="17">
        <v>0</v>
      </c>
      <c r="D122" s="17">
        <v>0</v>
      </c>
      <c r="E122" s="17">
        <v>0</v>
      </c>
      <c r="F122" s="56">
        <f t="shared" ref="F122:F124" si="10">+C122+D122+E122</f>
        <v>0</v>
      </c>
      <c r="G122" s="6"/>
    </row>
    <row r="123" spans="1:7" x14ac:dyDescent="0.35">
      <c r="A123" s="55" t="s">
        <v>59</v>
      </c>
      <c r="B123" s="51" t="s">
        <v>53</v>
      </c>
      <c r="C123" s="17">
        <v>0</v>
      </c>
      <c r="D123" s="17">
        <v>0</v>
      </c>
      <c r="E123" s="17">
        <v>0</v>
      </c>
      <c r="F123" s="56">
        <f t="shared" si="10"/>
        <v>0</v>
      </c>
      <c r="G123" s="6"/>
    </row>
    <row r="124" spans="1:7" x14ac:dyDescent="0.35">
      <c r="A124" s="55" t="s">
        <v>59</v>
      </c>
      <c r="B124" s="51" t="s">
        <v>53</v>
      </c>
      <c r="C124" s="17">
        <v>0</v>
      </c>
      <c r="D124" s="17">
        <v>0</v>
      </c>
      <c r="E124" s="17">
        <v>0</v>
      </c>
      <c r="F124" s="56">
        <f t="shared" si="10"/>
        <v>0</v>
      </c>
      <c r="G124" s="6"/>
    </row>
    <row r="125" spans="1:7" x14ac:dyDescent="0.35">
      <c r="A125" s="133"/>
      <c r="B125" s="51"/>
      <c r="C125" s="17"/>
      <c r="D125" s="17"/>
      <c r="E125" s="17"/>
      <c r="F125" s="56"/>
      <c r="G125" s="6"/>
    </row>
    <row r="126" spans="1:7" ht="15.75" customHeight="1" x14ac:dyDescent="0.35">
      <c r="A126" s="225" t="s">
        <v>60</v>
      </c>
      <c r="B126" s="225"/>
      <c r="C126" s="54">
        <f>+SUM(C127:C131)</f>
        <v>0</v>
      </c>
      <c r="D126" s="54">
        <f t="shared" ref="D126:F126" si="11">+SUM(D127:D131)</f>
        <v>0</v>
      </c>
      <c r="E126" s="54">
        <f t="shared" si="11"/>
        <v>0</v>
      </c>
      <c r="F126" s="54">
        <f t="shared" si="11"/>
        <v>0</v>
      </c>
      <c r="G126" s="6"/>
    </row>
    <row r="127" spans="1:7" x14ac:dyDescent="0.35">
      <c r="A127" s="55" t="s">
        <v>59</v>
      </c>
      <c r="B127" s="51" t="s">
        <v>53</v>
      </c>
      <c r="C127" s="57">
        <v>0</v>
      </c>
      <c r="D127" s="57">
        <v>0</v>
      </c>
      <c r="E127" s="57">
        <v>0</v>
      </c>
      <c r="F127" s="60">
        <f>+C127+D127+E127</f>
        <v>0</v>
      </c>
      <c r="G127" s="6"/>
    </row>
    <row r="128" spans="1:7" x14ac:dyDescent="0.35">
      <c r="A128" s="55" t="s">
        <v>59</v>
      </c>
      <c r="B128" s="51" t="s">
        <v>53</v>
      </c>
      <c r="C128" s="57">
        <v>0</v>
      </c>
      <c r="D128" s="57">
        <v>0</v>
      </c>
      <c r="E128" s="57">
        <v>0</v>
      </c>
      <c r="F128" s="60">
        <f t="shared" ref="F128:F129" si="12">+C128+D128+E128</f>
        <v>0</v>
      </c>
      <c r="G128" s="6"/>
    </row>
    <row r="129" spans="1:7" x14ac:dyDescent="0.35">
      <c r="A129" s="55" t="s">
        <v>59</v>
      </c>
      <c r="B129" s="51" t="s">
        <v>53</v>
      </c>
      <c r="C129" s="57">
        <v>0</v>
      </c>
      <c r="D129" s="57">
        <v>0</v>
      </c>
      <c r="E129" s="57">
        <v>0</v>
      </c>
      <c r="F129" s="60">
        <f t="shared" si="12"/>
        <v>0</v>
      </c>
      <c r="G129" s="6"/>
    </row>
    <row r="130" spans="1:7" x14ac:dyDescent="0.35">
      <c r="A130" s="55" t="s">
        <v>59</v>
      </c>
      <c r="B130" s="51" t="s">
        <v>53</v>
      </c>
      <c r="C130" s="57">
        <v>0</v>
      </c>
      <c r="D130" s="57">
        <v>0</v>
      </c>
      <c r="E130" s="57">
        <v>0</v>
      </c>
      <c r="F130" s="60">
        <f>+C130+D130+E130</f>
        <v>0</v>
      </c>
      <c r="G130" s="6"/>
    </row>
    <row r="131" spans="1:7" x14ac:dyDescent="0.35">
      <c r="A131" s="55" t="s">
        <v>59</v>
      </c>
      <c r="B131" s="51" t="s">
        <v>53</v>
      </c>
      <c r="C131" s="57">
        <v>0</v>
      </c>
      <c r="D131" s="57">
        <v>0</v>
      </c>
      <c r="E131" s="57">
        <v>0</v>
      </c>
      <c r="F131" s="60">
        <f>+C131+D131+E131</f>
        <v>0</v>
      </c>
      <c r="G131" s="6"/>
    </row>
    <row r="132" spans="1:7" x14ac:dyDescent="0.35">
      <c r="A132" s="36"/>
      <c r="B132" s="36"/>
      <c r="C132" s="60"/>
      <c r="D132" s="60"/>
      <c r="E132" s="60"/>
      <c r="F132" s="60"/>
      <c r="G132" s="6"/>
    </row>
    <row r="133" spans="1:7" x14ac:dyDescent="0.35">
      <c r="A133" s="225" t="s">
        <v>61</v>
      </c>
      <c r="B133" s="225"/>
      <c r="C133" s="54">
        <f>+SUM(C134:C135)</f>
        <v>0</v>
      </c>
      <c r="D133" s="54">
        <f t="shared" ref="D133:F133" si="13">+SUM(D134:D135)</f>
        <v>0</v>
      </c>
      <c r="E133" s="54">
        <f t="shared" si="13"/>
        <v>0</v>
      </c>
      <c r="F133" s="54">
        <f t="shared" si="13"/>
        <v>0</v>
      </c>
      <c r="G133" s="6"/>
    </row>
    <row r="134" spans="1:7" x14ac:dyDescent="0.35">
      <c r="A134" s="78" t="s">
        <v>59</v>
      </c>
      <c r="B134" s="51" t="s">
        <v>53</v>
      </c>
      <c r="C134" s="57">
        <v>0</v>
      </c>
      <c r="D134" s="57">
        <v>0</v>
      </c>
      <c r="E134" s="57">
        <v>0</v>
      </c>
      <c r="F134" s="60">
        <f>+C134+D134+E134</f>
        <v>0</v>
      </c>
      <c r="G134" s="6"/>
    </row>
    <row r="135" spans="1:7" x14ac:dyDescent="0.35">
      <c r="A135" s="48" t="s">
        <v>59</v>
      </c>
      <c r="B135" s="48" t="s">
        <v>53</v>
      </c>
      <c r="C135" s="61">
        <v>0</v>
      </c>
      <c r="D135" s="61">
        <v>0</v>
      </c>
      <c r="E135" s="61">
        <v>0</v>
      </c>
      <c r="F135" s="62">
        <f>+C135+D135+E135</f>
        <v>0</v>
      </c>
      <c r="G135" s="6"/>
    </row>
    <row r="136" spans="1:7" ht="15.75" customHeight="1" x14ac:dyDescent="0.35">
      <c r="A136" s="227" t="s">
        <v>62</v>
      </c>
      <c r="B136" s="227"/>
      <c r="C136" s="227"/>
      <c r="D136" s="227"/>
      <c r="E136" s="227"/>
      <c r="F136" s="227"/>
      <c r="G136" s="6"/>
    </row>
    <row r="137" spans="1:7" ht="15.6" customHeight="1" x14ac:dyDescent="0.35">
      <c r="A137" s="220" t="s">
        <v>43</v>
      </c>
      <c r="B137" s="220"/>
      <c r="C137" s="220"/>
      <c r="D137" s="220"/>
      <c r="E137" s="220"/>
      <c r="F137" s="220"/>
      <c r="G137" s="6"/>
    </row>
    <row r="138" spans="1:7" ht="50.1" customHeight="1" x14ac:dyDescent="0.35">
      <c r="A138" s="221" t="s">
        <v>158</v>
      </c>
      <c r="B138" s="221"/>
      <c r="C138" s="221"/>
      <c r="D138" s="221"/>
      <c r="E138" s="221"/>
      <c r="F138" s="221"/>
      <c r="G138" s="6"/>
    </row>
    <row r="139" spans="1:7" ht="15" customHeight="1" x14ac:dyDescent="0.35">
      <c r="A139" s="140"/>
      <c r="B139" s="140"/>
      <c r="C139" s="140"/>
      <c r="D139" s="140"/>
      <c r="E139" s="140"/>
      <c r="F139" s="140"/>
      <c r="G139" s="6"/>
    </row>
    <row r="140" spans="1:7" x14ac:dyDescent="0.35">
      <c r="A140" s="224" t="s">
        <v>79</v>
      </c>
      <c r="B140" s="224"/>
      <c r="C140" s="224"/>
      <c r="D140" s="224"/>
      <c r="E140" s="224"/>
      <c r="F140" s="224"/>
      <c r="G140" s="6"/>
    </row>
    <row r="141" spans="1:7" x14ac:dyDescent="0.35">
      <c r="A141" s="224" t="s">
        <v>80</v>
      </c>
      <c r="B141" s="224"/>
      <c r="C141" s="224"/>
      <c r="D141" s="224"/>
      <c r="E141" s="224"/>
      <c r="F141" s="224"/>
      <c r="G141" s="6"/>
    </row>
    <row r="142" spans="1:7" x14ac:dyDescent="0.35">
      <c r="A142" s="224" t="s">
        <v>52</v>
      </c>
      <c r="B142" s="224"/>
      <c r="C142" s="224"/>
      <c r="D142" s="224"/>
      <c r="E142" s="224"/>
      <c r="F142" s="224"/>
      <c r="G142" s="6"/>
    </row>
    <row r="143" spans="1:7" ht="9.9" customHeight="1" x14ac:dyDescent="0.35">
      <c r="A143" s="94"/>
      <c r="B143" s="95"/>
      <c r="C143" s="95"/>
      <c r="D143" s="95"/>
      <c r="E143" s="95"/>
      <c r="F143" s="96"/>
      <c r="G143" s="6"/>
    </row>
    <row r="144" spans="1:7" x14ac:dyDescent="0.35">
      <c r="A144" s="71" t="s">
        <v>78</v>
      </c>
      <c r="B144" s="71" t="s">
        <v>14</v>
      </c>
      <c r="C144" s="71" t="s">
        <v>15</v>
      </c>
      <c r="D144" s="71" t="s">
        <v>91</v>
      </c>
      <c r="E144" s="71" t="s">
        <v>12</v>
      </c>
      <c r="F144" s="22"/>
      <c r="G144" s="6"/>
    </row>
    <row r="145" spans="1:7" x14ac:dyDescent="0.35">
      <c r="A145" s="115" t="s">
        <v>82</v>
      </c>
      <c r="B145" s="63">
        <f>+B146+B147</f>
        <v>-750488593.19999981</v>
      </c>
      <c r="C145" s="63">
        <f t="shared" ref="C145:D145" si="14">+B155</f>
        <v>3116718964</v>
      </c>
      <c r="D145" s="63">
        <f t="shared" si="14"/>
        <v>1321964564</v>
      </c>
      <c r="E145" s="63">
        <f>+B145</f>
        <v>-750488593.19999981</v>
      </c>
      <c r="F145" s="96"/>
      <c r="G145" s="6"/>
    </row>
    <row r="146" spans="1:7" x14ac:dyDescent="0.35">
      <c r="A146" s="116" t="s">
        <v>83</v>
      </c>
      <c r="B146" s="25">
        <f>+'3T'!E153</f>
        <v>0</v>
      </c>
      <c r="C146" s="25">
        <f>+B156</f>
        <v>0</v>
      </c>
      <c r="D146" s="25">
        <f>+C156</f>
        <v>0</v>
      </c>
      <c r="E146" s="68">
        <f>+B146</f>
        <v>0</v>
      </c>
      <c r="F146" s="22"/>
      <c r="G146" s="6"/>
    </row>
    <row r="147" spans="1:7" x14ac:dyDescent="0.35">
      <c r="A147" s="116" t="s">
        <v>81</v>
      </c>
      <c r="B147" s="25">
        <f>+'3T'!E154</f>
        <v>-750488593.19999981</v>
      </c>
      <c r="C147" s="25">
        <f>+B157</f>
        <v>3116718964</v>
      </c>
      <c r="D147" s="25">
        <f>+C157</f>
        <v>1321964564</v>
      </c>
      <c r="E147" s="68">
        <f>+B147</f>
        <v>-750488593.19999981</v>
      </c>
      <c r="F147" s="22"/>
      <c r="G147" s="6"/>
    </row>
    <row r="148" spans="1:7" x14ac:dyDescent="0.35">
      <c r="A148" s="115" t="s">
        <v>85</v>
      </c>
      <c r="B148" s="63">
        <f>C100</f>
        <v>5198965057.1999998</v>
      </c>
      <c r="C148" s="63">
        <v>0</v>
      </c>
      <c r="D148" s="63">
        <v>0</v>
      </c>
      <c r="E148" s="63">
        <f>+B148+C148+D148</f>
        <v>5198965057.1999998</v>
      </c>
      <c r="F148" s="96"/>
      <c r="G148" s="6"/>
    </row>
    <row r="149" spans="1:7" x14ac:dyDescent="0.35">
      <c r="A149" s="115" t="s">
        <v>147</v>
      </c>
      <c r="B149" s="63">
        <f>+B150+B151</f>
        <v>4448476464</v>
      </c>
      <c r="C149" s="63">
        <f>+C150+C151</f>
        <v>3116718964</v>
      </c>
      <c r="D149" s="63">
        <f>+D150+D151</f>
        <v>1321964564</v>
      </c>
      <c r="E149" s="63">
        <f>+E150+E151</f>
        <v>5198965057.1999998</v>
      </c>
      <c r="F149" s="96"/>
      <c r="G149" s="6"/>
    </row>
    <row r="150" spans="1:7" x14ac:dyDescent="0.35">
      <c r="A150" s="116" t="s">
        <v>83</v>
      </c>
      <c r="B150" s="25">
        <f>+B146</f>
        <v>0</v>
      </c>
      <c r="C150" s="25">
        <f>+C146</f>
        <v>0</v>
      </c>
      <c r="D150" s="25">
        <f>+D146</f>
        <v>0</v>
      </c>
      <c r="E150" s="68">
        <f>+E146</f>
        <v>0</v>
      </c>
      <c r="F150" s="22"/>
      <c r="G150" s="6"/>
    </row>
    <row r="151" spans="1:7" x14ac:dyDescent="0.35">
      <c r="A151" s="116" t="s">
        <v>81</v>
      </c>
      <c r="B151" s="25">
        <f>+B148+B147</f>
        <v>4448476464</v>
      </c>
      <c r="C151" s="25">
        <f>+C148+C147</f>
        <v>3116718964</v>
      </c>
      <c r="D151" s="25">
        <f>+D148+D147</f>
        <v>1321964564</v>
      </c>
      <c r="E151" s="68">
        <f>+E148</f>
        <v>5198965057.1999998</v>
      </c>
      <c r="F151" s="22"/>
      <c r="G151" s="6"/>
    </row>
    <row r="152" spans="1:7" x14ac:dyDescent="0.35">
      <c r="A152" s="115" t="s">
        <v>84</v>
      </c>
      <c r="B152" s="63">
        <f>+B153+B154</f>
        <v>1331757500</v>
      </c>
      <c r="C152" s="63">
        <f>+C153+C154</f>
        <v>1794754400</v>
      </c>
      <c r="D152" s="63">
        <f>+D136</f>
        <v>0</v>
      </c>
      <c r="E152" s="63">
        <f>+B152+C152+D152</f>
        <v>3126511900</v>
      </c>
      <c r="F152" s="96"/>
      <c r="G152" s="6"/>
    </row>
    <row r="153" spans="1:7" x14ac:dyDescent="0.35">
      <c r="A153" s="116" t="s">
        <v>83</v>
      </c>
      <c r="B153" s="85">
        <v>0</v>
      </c>
      <c r="C153" s="85">
        <v>0</v>
      </c>
      <c r="D153" s="85">
        <v>0</v>
      </c>
      <c r="E153" s="64">
        <f>+B153+C153+D153</f>
        <v>0</v>
      </c>
      <c r="F153" s="96"/>
      <c r="G153" s="6"/>
    </row>
    <row r="154" spans="1:7" x14ac:dyDescent="0.35">
      <c r="A154" s="116" t="s">
        <v>81</v>
      </c>
      <c r="B154" s="85">
        <f>C119</f>
        <v>1331757500</v>
      </c>
      <c r="C154" s="85">
        <f t="shared" ref="C154:D154" si="15">D119</f>
        <v>1794754400</v>
      </c>
      <c r="D154" s="85">
        <f t="shared" si="15"/>
        <v>2720872400</v>
      </c>
      <c r="E154" s="64">
        <f>+B154+C154+D154</f>
        <v>5847384300</v>
      </c>
      <c r="F154" s="96"/>
      <c r="G154" s="6"/>
    </row>
    <row r="155" spans="1:7" x14ac:dyDescent="0.35">
      <c r="A155" s="115" t="s">
        <v>148</v>
      </c>
      <c r="B155" s="63">
        <f>+B149-B152</f>
        <v>3116718964</v>
      </c>
      <c r="C155" s="63">
        <f t="shared" ref="C155:D155" si="16">+C149-C152</f>
        <v>1321964564</v>
      </c>
      <c r="D155" s="63">
        <f t="shared" si="16"/>
        <v>1321964564</v>
      </c>
      <c r="E155" s="63">
        <f>+E149-E152</f>
        <v>2072453157.1999998</v>
      </c>
      <c r="F155" s="96"/>
      <c r="G155" s="6"/>
    </row>
    <row r="156" spans="1:7" x14ac:dyDescent="0.35">
      <c r="A156" s="116" t="s">
        <v>83</v>
      </c>
      <c r="B156" s="85">
        <f>+B150-B153</f>
        <v>0</v>
      </c>
      <c r="C156" s="85">
        <f>+C150-C153</f>
        <v>0</v>
      </c>
      <c r="D156" s="85">
        <f>+D150-D153</f>
        <v>0</v>
      </c>
      <c r="E156" s="64">
        <f>+E150-E153</f>
        <v>0</v>
      </c>
      <c r="F156" s="36"/>
      <c r="G156" s="6"/>
    </row>
    <row r="157" spans="1:7" x14ac:dyDescent="0.35">
      <c r="A157" s="117" t="s">
        <v>81</v>
      </c>
      <c r="B157" s="80">
        <f>+B151-B154</f>
        <v>3116718964</v>
      </c>
      <c r="C157" s="80">
        <f>+C151-C154</f>
        <v>1321964564</v>
      </c>
      <c r="D157" s="80">
        <f>+D151-D154</f>
        <v>-1398907836</v>
      </c>
      <c r="E157" s="65">
        <f>+E151-E154</f>
        <v>-648419242.80000019</v>
      </c>
      <c r="F157" s="42"/>
      <c r="G157" s="6"/>
    </row>
    <row r="158" spans="1:7" x14ac:dyDescent="0.35">
      <c r="A158" s="200" t="s">
        <v>199</v>
      </c>
      <c r="B158" s="200"/>
      <c r="C158" s="200"/>
      <c r="D158" s="200"/>
      <c r="E158" s="200"/>
      <c r="F158" s="41"/>
      <c r="G158" s="6"/>
    </row>
    <row r="159" spans="1:7" ht="147" customHeight="1" x14ac:dyDescent="0.35">
      <c r="A159" s="196" t="s">
        <v>208</v>
      </c>
      <c r="B159" s="197"/>
      <c r="C159" s="197"/>
      <c r="D159" s="197"/>
      <c r="E159" s="198"/>
      <c r="F159" s="66"/>
      <c r="G159" s="6"/>
    </row>
    <row r="160" spans="1:7" x14ac:dyDescent="0.35">
      <c r="A160" s="140"/>
      <c r="B160" s="67"/>
      <c r="C160" s="67"/>
      <c r="D160" s="67"/>
      <c r="E160" s="67"/>
      <c r="F160" s="66"/>
      <c r="G160" s="6"/>
    </row>
    <row r="161" spans="1:7" ht="31.2" x14ac:dyDescent="0.35">
      <c r="A161" s="97" t="s">
        <v>86</v>
      </c>
      <c r="B161" s="269"/>
      <c r="C161" s="269"/>
      <c r="D161" s="272" t="s">
        <v>49</v>
      </c>
      <c r="E161" s="273"/>
      <c r="F161" s="274"/>
      <c r="G161" s="6"/>
    </row>
    <row r="162" spans="1:7" x14ac:dyDescent="0.35">
      <c r="A162" s="76" t="s">
        <v>47</v>
      </c>
      <c r="B162" s="269"/>
      <c r="C162" s="269"/>
      <c r="D162" s="275"/>
      <c r="E162" s="213"/>
      <c r="F162" s="276"/>
      <c r="G162" s="6"/>
    </row>
    <row r="163" spans="1:7" x14ac:dyDescent="0.35">
      <c r="A163" s="77" t="s">
        <v>48</v>
      </c>
      <c r="B163" s="269"/>
      <c r="C163" s="269"/>
      <c r="D163" s="277"/>
      <c r="E163" s="278"/>
      <c r="F163" s="279"/>
      <c r="G163" s="6"/>
    </row>
    <row r="164" spans="1:7" x14ac:dyDescent="0.35">
      <c r="A164" s="42"/>
      <c r="B164" s="42"/>
      <c r="C164" s="42"/>
      <c r="D164" s="42"/>
      <c r="E164" s="42"/>
      <c r="F164" s="42"/>
    </row>
    <row r="165" spans="1:7" x14ac:dyDescent="0.35">
      <c r="A165" s="42"/>
      <c r="B165" s="42"/>
      <c r="C165" s="42"/>
      <c r="D165" s="42"/>
      <c r="E165" s="42"/>
      <c r="F165" s="42"/>
    </row>
    <row r="166" spans="1:7" x14ac:dyDescent="0.35">
      <c r="A166" s="42"/>
      <c r="B166" s="42"/>
      <c r="C166" s="42"/>
      <c r="D166" s="42"/>
      <c r="E166" s="42"/>
      <c r="F166" s="42"/>
    </row>
    <row r="167" spans="1:7" x14ac:dyDescent="0.35">
      <c r="A167" s="42"/>
      <c r="B167" s="42"/>
      <c r="C167" s="42"/>
      <c r="D167" s="42"/>
      <c r="E167" s="42"/>
      <c r="F167" s="42"/>
    </row>
    <row r="168" spans="1:7" x14ac:dyDescent="0.35">
      <c r="A168" s="42"/>
      <c r="B168" s="42"/>
      <c r="C168" s="42"/>
      <c r="D168" s="42"/>
      <c r="E168" s="42"/>
      <c r="F168" s="42"/>
    </row>
    <row r="169" spans="1:7" x14ac:dyDescent="0.35">
      <c r="A169" s="42"/>
      <c r="B169" s="42"/>
      <c r="C169" s="42"/>
      <c r="D169" s="42"/>
      <c r="E169" s="42"/>
      <c r="F169" s="42"/>
    </row>
    <row r="170" spans="1:7" x14ac:dyDescent="0.35">
      <c r="A170" s="42"/>
      <c r="B170" s="42"/>
      <c r="C170" s="42"/>
      <c r="D170" s="42"/>
      <c r="E170" s="42"/>
      <c r="F170" s="42"/>
    </row>
    <row r="171" spans="1:7" x14ac:dyDescent="0.35">
      <c r="A171" s="42"/>
      <c r="B171" s="42"/>
      <c r="C171" s="42"/>
      <c r="D171" s="42"/>
      <c r="E171" s="42"/>
      <c r="F171" s="42"/>
    </row>
    <row r="172" spans="1:7" x14ac:dyDescent="0.35">
      <c r="A172" s="42"/>
      <c r="B172" s="42"/>
      <c r="C172" s="42"/>
      <c r="D172" s="42"/>
      <c r="E172" s="42"/>
      <c r="F172" s="42"/>
    </row>
    <row r="173" spans="1:7" x14ac:dyDescent="0.35">
      <c r="A173" s="42"/>
      <c r="B173" s="42"/>
      <c r="C173" s="42"/>
      <c r="D173" s="42"/>
      <c r="E173" s="42"/>
      <c r="F173" s="42"/>
    </row>
    <row r="174" spans="1:7" x14ac:dyDescent="0.35">
      <c r="A174" s="42"/>
      <c r="B174" s="42"/>
      <c r="C174" s="42"/>
      <c r="D174" s="42"/>
      <c r="E174" s="42"/>
      <c r="F174" s="42"/>
    </row>
    <row r="175" spans="1:7" x14ac:dyDescent="0.35">
      <c r="A175" s="42"/>
      <c r="B175" s="42"/>
      <c r="C175" s="42"/>
      <c r="D175" s="42"/>
      <c r="E175" s="42"/>
      <c r="F175" s="42"/>
    </row>
    <row r="176" spans="1:7" x14ac:dyDescent="0.35">
      <c r="A176" s="42"/>
      <c r="B176" s="42"/>
      <c r="C176" s="42"/>
      <c r="D176" s="42"/>
      <c r="E176" s="42"/>
      <c r="F176" s="42"/>
    </row>
    <row r="177" spans="1:6" x14ac:dyDescent="0.35">
      <c r="A177" s="42"/>
      <c r="B177" s="42"/>
      <c r="C177" s="42"/>
      <c r="D177" s="42"/>
      <c r="E177" s="42"/>
      <c r="F177" s="42"/>
    </row>
    <row r="178" spans="1:6" x14ac:dyDescent="0.35">
      <c r="A178" s="42"/>
      <c r="B178" s="42"/>
      <c r="C178" s="42"/>
      <c r="D178" s="42"/>
      <c r="E178" s="42"/>
      <c r="F178" s="42"/>
    </row>
    <row r="179" spans="1:6" x14ac:dyDescent="0.35">
      <c r="A179" s="42"/>
      <c r="B179" s="42"/>
      <c r="C179" s="42"/>
      <c r="D179" s="42"/>
      <c r="E179" s="42"/>
      <c r="F179" s="42"/>
    </row>
    <row r="180" spans="1:6" x14ac:dyDescent="0.35">
      <c r="A180" s="42"/>
      <c r="B180" s="42"/>
      <c r="C180" s="42"/>
      <c r="D180" s="42"/>
      <c r="E180" s="42"/>
      <c r="F180" s="42"/>
    </row>
    <row r="181" spans="1:6" x14ac:dyDescent="0.35">
      <c r="A181" s="42"/>
      <c r="B181" s="42"/>
      <c r="C181" s="42"/>
      <c r="D181" s="42"/>
      <c r="E181" s="42"/>
      <c r="F181" s="42"/>
    </row>
    <row r="182" spans="1:6" x14ac:dyDescent="0.35">
      <c r="A182" s="42"/>
      <c r="B182" s="42"/>
      <c r="C182" s="42"/>
      <c r="D182" s="42"/>
      <c r="E182" s="42"/>
      <c r="F182" s="42"/>
    </row>
    <row r="183" spans="1:6" x14ac:dyDescent="0.35">
      <c r="A183" s="42"/>
      <c r="B183" s="42"/>
      <c r="C183" s="42"/>
      <c r="D183" s="42"/>
      <c r="E183" s="42"/>
      <c r="F183" s="42"/>
    </row>
    <row r="184" spans="1:6" x14ac:dyDescent="0.35">
      <c r="A184" s="42"/>
      <c r="B184" s="42"/>
      <c r="C184" s="42"/>
      <c r="D184" s="42"/>
      <c r="E184" s="42"/>
      <c r="F184" s="42"/>
    </row>
    <row r="185" spans="1:6" x14ac:dyDescent="0.35">
      <c r="A185" s="42"/>
      <c r="B185" s="42"/>
      <c r="C185" s="42"/>
      <c r="D185" s="42"/>
      <c r="E185" s="42"/>
      <c r="F185" s="42"/>
    </row>
    <row r="186" spans="1:6" x14ac:dyDescent="0.35">
      <c r="A186" s="42"/>
      <c r="B186" s="42"/>
      <c r="C186" s="42"/>
      <c r="D186" s="42"/>
      <c r="E186" s="42"/>
      <c r="F186" s="42"/>
    </row>
    <row r="187" spans="1:6" x14ac:dyDescent="0.35">
      <c r="A187" s="42"/>
      <c r="B187" s="42"/>
      <c r="C187" s="42"/>
      <c r="D187" s="42"/>
      <c r="E187" s="42"/>
      <c r="F187" s="42"/>
    </row>
    <row r="188" spans="1:6" x14ac:dyDescent="0.35">
      <c r="A188" s="42"/>
      <c r="B188" s="42"/>
      <c r="C188" s="42"/>
      <c r="D188" s="42"/>
      <c r="E188" s="42"/>
      <c r="F188" s="42"/>
    </row>
    <row r="189" spans="1:6" x14ac:dyDescent="0.35">
      <c r="A189" s="42"/>
      <c r="B189" s="42"/>
      <c r="C189" s="42"/>
      <c r="D189" s="42"/>
      <c r="E189" s="42"/>
      <c r="F189" s="42"/>
    </row>
    <row r="190" spans="1:6" x14ac:dyDescent="0.35">
      <c r="A190" s="42"/>
      <c r="B190" s="42"/>
      <c r="C190" s="42"/>
      <c r="D190" s="42"/>
      <c r="E190" s="42"/>
      <c r="F190" s="42"/>
    </row>
    <row r="191" spans="1:6" x14ac:dyDescent="0.35">
      <c r="A191" s="42"/>
      <c r="B191" s="42"/>
      <c r="C191" s="42"/>
      <c r="D191" s="42"/>
      <c r="E191" s="42"/>
      <c r="F191" s="42"/>
    </row>
    <row r="192" spans="1:6" x14ac:dyDescent="0.35">
      <c r="A192" s="42"/>
      <c r="B192" s="42"/>
      <c r="C192" s="42"/>
      <c r="D192" s="42"/>
      <c r="E192" s="42"/>
      <c r="F192" s="42"/>
    </row>
    <row r="193" spans="1:6" x14ac:dyDescent="0.35">
      <c r="A193" s="42"/>
      <c r="B193" s="42"/>
      <c r="C193" s="42"/>
      <c r="D193" s="42"/>
      <c r="E193" s="42"/>
      <c r="F193" s="42"/>
    </row>
  </sheetData>
  <mergeCells count="80">
    <mergeCell ref="A119:B119"/>
    <mergeCell ref="A126:B126"/>
    <mergeCell ref="A133:B133"/>
    <mergeCell ref="A136:F136"/>
    <mergeCell ref="A137:F137"/>
    <mergeCell ref="A138:F138"/>
    <mergeCell ref="A140:F140"/>
    <mergeCell ref="A141:F141"/>
    <mergeCell ref="A142:F142"/>
    <mergeCell ref="A158:E158"/>
    <mergeCell ref="A159:E159"/>
    <mergeCell ref="B161:C161"/>
    <mergeCell ref="D161:F163"/>
    <mergeCell ref="B162:C162"/>
    <mergeCell ref="B163:C163"/>
    <mergeCell ref="A109:F109"/>
    <mergeCell ref="A110:F110"/>
    <mergeCell ref="A112:F112"/>
    <mergeCell ref="A113:F113"/>
    <mergeCell ref="A114:F114"/>
    <mergeCell ref="A95:F95"/>
    <mergeCell ref="A96:F96"/>
    <mergeCell ref="A97:F97"/>
    <mergeCell ref="A102:B102"/>
    <mergeCell ref="A106:B106"/>
    <mergeCell ref="A80:F80"/>
    <mergeCell ref="A81:F81"/>
    <mergeCell ref="A82:F82"/>
    <mergeCell ref="A92:F92"/>
    <mergeCell ref="A93:F93"/>
    <mergeCell ref="B72:C72"/>
    <mergeCell ref="D72:F74"/>
    <mergeCell ref="B73:C73"/>
    <mergeCell ref="B74:C74"/>
    <mergeCell ref="A78:F78"/>
    <mergeCell ref="A66:B66"/>
    <mergeCell ref="A67:B67"/>
    <mergeCell ref="A68:B68"/>
    <mergeCell ref="A69:F69"/>
    <mergeCell ref="A70:F70"/>
    <mergeCell ref="A56:B56"/>
    <mergeCell ref="A57:F57"/>
    <mergeCell ref="A58:F58"/>
    <mergeCell ref="A63:F63"/>
    <mergeCell ref="A64:F64"/>
    <mergeCell ref="A1:F2"/>
    <mergeCell ref="A3:F3"/>
    <mergeCell ref="C5:E5"/>
    <mergeCell ref="C6:E6"/>
    <mergeCell ref="C7:E7"/>
    <mergeCell ref="A10:F10"/>
    <mergeCell ref="A46:E46"/>
    <mergeCell ref="A12:F12"/>
    <mergeCell ref="A13:F13"/>
    <mergeCell ref="A31:F31"/>
    <mergeCell ref="A32:F32"/>
    <mergeCell ref="A34:F34"/>
    <mergeCell ref="A35:F35"/>
    <mergeCell ref="A37:B37"/>
    <mergeCell ref="A38:B38"/>
    <mergeCell ref="A39:B39"/>
    <mergeCell ref="A40:B40"/>
    <mergeCell ref="A41:B41"/>
    <mergeCell ref="A42:B42"/>
    <mergeCell ref="A43:B43"/>
    <mergeCell ref="A44:B44"/>
    <mergeCell ref="A55:B55"/>
    <mergeCell ref="A47:F47"/>
    <mergeCell ref="A49:F49"/>
    <mergeCell ref="A52:B52"/>
    <mergeCell ref="A53:B53"/>
    <mergeCell ref="A54:B54"/>
    <mergeCell ref="A29:A30"/>
    <mergeCell ref="A45:B45"/>
    <mergeCell ref="A27:A28"/>
    <mergeCell ref="A16:A17"/>
    <mergeCell ref="A19:A20"/>
    <mergeCell ref="A21:A22"/>
    <mergeCell ref="A23:A24"/>
    <mergeCell ref="A25:A26"/>
  </mergeCells>
  <printOptions horizontalCentered="1"/>
  <pageMargins left="0.70866141732283472" right="0.70866141732283472" top="1.3385826771653544" bottom="0.74803149606299213" header="0.19685039370078741" footer="0.31496062992125984"/>
  <pageSetup scale="49" orientation="portrait" r:id="rId1"/>
  <headerFooter>
    <oddHeader>&amp;C&amp;G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7" max="5" man="1"/>
    <brk id="76" max="16383" man="1"/>
    <brk id="138"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9F5-8E4B-4455-BEDC-0BEDA20B09D9}">
  <dimension ref="A1:G113"/>
  <sheetViews>
    <sheetView showGridLines="0" zoomScale="80" zoomScaleNormal="80" workbookViewId="0">
      <selection sqref="A1:G1"/>
    </sheetView>
  </sheetViews>
  <sheetFormatPr baseColWidth="10" defaultColWidth="11.44140625" defaultRowHeight="15.6" x14ac:dyDescent="0.35"/>
  <cols>
    <col min="1" max="1" width="56.109375" style="6" bestFit="1" customWidth="1"/>
    <col min="2" max="2" width="25.44140625" style="6" bestFit="1" customWidth="1"/>
    <col min="3" max="3" width="22.33203125" style="6" bestFit="1" customWidth="1"/>
    <col min="4" max="5" width="22.6640625" style="6" bestFit="1" customWidth="1"/>
    <col min="6" max="7" width="23.33203125" style="6" bestFit="1" customWidth="1"/>
    <col min="8" max="16384" width="11.44140625" style="6"/>
  </cols>
  <sheetData>
    <row r="1" spans="1:7" s="1" customFormat="1" ht="42" customHeight="1" x14ac:dyDescent="0.35">
      <c r="A1" s="234" t="s">
        <v>38</v>
      </c>
      <c r="B1" s="234"/>
      <c r="C1" s="234"/>
      <c r="D1" s="234"/>
      <c r="E1" s="234"/>
      <c r="F1" s="234"/>
      <c r="G1" s="234"/>
    </row>
    <row r="2" spans="1:7" s="1" customFormat="1" ht="20.100000000000001" customHeight="1" x14ac:dyDescent="0.4">
      <c r="A2" s="201" t="s">
        <v>209</v>
      </c>
      <c r="B2" s="201"/>
      <c r="C2" s="201"/>
      <c r="D2" s="201"/>
      <c r="E2" s="201"/>
      <c r="F2" s="201"/>
      <c r="G2" s="201"/>
    </row>
    <row r="3" spans="1:7" s="1" customFormat="1" ht="15" customHeight="1" x14ac:dyDescent="0.35">
      <c r="A3" s="36"/>
      <c r="B3" s="36"/>
      <c r="C3" s="36"/>
      <c r="D3" s="36"/>
      <c r="E3" s="36"/>
      <c r="F3" s="36"/>
      <c r="G3" s="6"/>
    </row>
    <row r="4" spans="1:7" s="1" customFormat="1" ht="18" customHeight="1" x14ac:dyDescent="0.35">
      <c r="A4" s="87"/>
      <c r="B4" s="75" t="s">
        <v>22</v>
      </c>
      <c r="C4" s="268" t="s">
        <v>181</v>
      </c>
      <c r="D4" s="269"/>
      <c r="E4" s="202"/>
      <c r="F4" s="36"/>
      <c r="G4" s="6"/>
    </row>
    <row r="5" spans="1:7" s="1" customFormat="1" ht="18" customHeight="1" x14ac:dyDescent="0.35">
      <c r="A5" s="87"/>
      <c r="B5" s="76" t="s">
        <v>33</v>
      </c>
      <c r="C5" s="270" t="s">
        <v>182</v>
      </c>
      <c r="D5" s="271"/>
      <c r="E5" s="204"/>
      <c r="F5" s="36"/>
      <c r="G5" s="6"/>
    </row>
    <row r="6" spans="1:7" s="1" customFormat="1" ht="18" customHeight="1" x14ac:dyDescent="0.35">
      <c r="A6" s="87"/>
      <c r="B6" s="77" t="s">
        <v>34</v>
      </c>
      <c r="C6" s="270" t="s">
        <v>183</v>
      </c>
      <c r="D6" s="271"/>
      <c r="E6" s="204"/>
      <c r="F6" s="36"/>
    </row>
    <row r="7" spans="1:7" ht="15" customHeight="1" x14ac:dyDescent="0.35">
      <c r="B7" s="3"/>
      <c r="C7" s="3"/>
      <c r="D7" s="3"/>
      <c r="E7" s="3"/>
      <c r="F7" s="3"/>
    </row>
    <row r="8" spans="1:7" ht="21.9" customHeight="1" x14ac:dyDescent="0.35">
      <c r="A8" s="206" t="s">
        <v>159</v>
      </c>
      <c r="B8" s="206"/>
      <c r="C8" s="206"/>
      <c r="D8" s="206"/>
      <c r="E8" s="206"/>
      <c r="F8" s="206"/>
      <c r="G8" s="206"/>
    </row>
    <row r="9" spans="1:7" ht="15" customHeight="1" x14ac:dyDescent="0.35">
      <c r="A9" s="7"/>
      <c r="B9" s="5"/>
      <c r="C9" s="5"/>
      <c r="D9" s="5"/>
      <c r="E9" s="5"/>
      <c r="F9" s="5"/>
    </row>
    <row r="10" spans="1:7" ht="18" customHeight="1" x14ac:dyDescent="0.35">
      <c r="A10" s="199" t="s">
        <v>36</v>
      </c>
      <c r="B10" s="199"/>
      <c r="C10" s="199"/>
      <c r="D10" s="199"/>
      <c r="E10" s="199"/>
      <c r="F10" s="199"/>
      <c r="G10" s="199"/>
    </row>
    <row r="11" spans="1:7" ht="18" customHeight="1" x14ac:dyDescent="0.35">
      <c r="A11" s="199" t="s">
        <v>19</v>
      </c>
      <c r="B11" s="199"/>
      <c r="C11" s="199"/>
      <c r="D11" s="199"/>
      <c r="E11" s="199"/>
      <c r="F11" s="199"/>
      <c r="G11" s="199"/>
    </row>
    <row r="12" spans="1:7" ht="15" customHeight="1" x14ac:dyDescent="0.35">
      <c r="A12" s="37"/>
      <c r="B12" s="37"/>
      <c r="C12" s="37"/>
      <c r="D12" s="38"/>
      <c r="E12" s="38"/>
    </row>
    <row r="13" spans="1:7" ht="18" customHeight="1" x14ac:dyDescent="0.35">
      <c r="A13" s="136" t="s">
        <v>17</v>
      </c>
      <c r="B13" s="8" t="s">
        <v>18</v>
      </c>
      <c r="C13" s="136" t="s">
        <v>95</v>
      </c>
      <c r="D13" s="8" t="s">
        <v>96</v>
      </c>
      <c r="E13" s="8" t="s">
        <v>98</v>
      </c>
      <c r="F13" s="114" t="s">
        <v>101</v>
      </c>
      <c r="G13" s="114" t="s">
        <v>13</v>
      </c>
    </row>
    <row r="14" spans="1:7" s="36" customFormat="1" x14ac:dyDescent="0.3">
      <c r="A14" s="185" t="s">
        <v>16</v>
      </c>
      <c r="B14" s="142" t="s">
        <v>177</v>
      </c>
      <c r="C14" s="126">
        <f>+C17+C19+C21+C23+C25+C27</f>
        <v>1151</v>
      </c>
      <c r="D14" s="126">
        <f t="shared" ref="D14:F14" si="0">+D17+D19+D21+D23+D25+D27</f>
        <v>4818</v>
      </c>
      <c r="E14" s="126">
        <f t="shared" si="0"/>
        <v>3152</v>
      </c>
      <c r="F14" s="126">
        <f t="shared" si="0"/>
        <v>6555</v>
      </c>
      <c r="G14" s="126">
        <f>+G17+G19+G21+G23+G25+G27</f>
        <v>15676</v>
      </c>
    </row>
    <row r="15" spans="1:7" s="36" customFormat="1" x14ac:dyDescent="0.3">
      <c r="A15" s="185"/>
      <c r="B15" s="142" t="s">
        <v>178</v>
      </c>
      <c r="C15" s="126">
        <f>+C18+C20+C22+C24+C26+C28</f>
        <v>5591</v>
      </c>
      <c r="D15" s="126">
        <f t="shared" ref="D15:F15" si="1">+D18+D20+D22+D24+D26+D28</f>
        <v>14258</v>
      </c>
      <c r="E15" s="126">
        <f t="shared" si="1"/>
        <v>20991</v>
      </c>
      <c r="F15" s="126">
        <f t="shared" si="1"/>
        <v>19794</v>
      </c>
      <c r="G15" s="126">
        <f>+G18+G20+G22+G24+G26+G28</f>
        <v>60634</v>
      </c>
    </row>
    <row r="16" spans="1:7" s="36" customFormat="1" x14ac:dyDescent="0.3">
      <c r="A16" s="137"/>
      <c r="B16" s="120"/>
      <c r="C16" s="39"/>
      <c r="D16" s="39"/>
      <c r="E16" s="39"/>
      <c r="F16" s="39"/>
      <c r="G16" s="39"/>
    </row>
    <row r="17" spans="1:7" s="36" customFormat="1" x14ac:dyDescent="0.3">
      <c r="A17" s="186" t="s">
        <v>172</v>
      </c>
      <c r="B17" s="143" t="s">
        <v>177</v>
      </c>
      <c r="C17" s="147">
        <f>+'1T'!F19</f>
        <v>364</v>
      </c>
      <c r="D17" s="147">
        <f>+'2T'!F19</f>
        <v>399</v>
      </c>
      <c r="E17" s="147">
        <f>+'3T'!F19</f>
        <v>486</v>
      </c>
      <c r="F17" s="147">
        <f>+'4T'!F19</f>
        <v>657</v>
      </c>
      <c r="G17" s="147">
        <f>+SUM(C17:F17)</f>
        <v>1906</v>
      </c>
    </row>
    <row r="18" spans="1:7" s="36" customFormat="1" x14ac:dyDescent="0.3">
      <c r="A18" s="186"/>
      <c r="B18" s="143" t="s">
        <v>178</v>
      </c>
      <c r="C18" s="147">
        <f>+'1T'!F20</f>
        <v>553</v>
      </c>
      <c r="D18" s="147">
        <f>+'2T'!F20</f>
        <v>1362</v>
      </c>
      <c r="E18" s="147">
        <f>+'3T'!F20</f>
        <v>1337</v>
      </c>
      <c r="F18" s="147">
        <f>+'4T'!F20</f>
        <v>1792</v>
      </c>
      <c r="G18" s="147">
        <f t="shared" ref="G18:G28" si="2">+SUM(C18:F18)</f>
        <v>5044</v>
      </c>
    </row>
    <row r="19" spans="1:7" s="36" customFormat="1" x14ac:dyDescent="0.3">
      <c r="A19" s="187" t="s">
        <v>173</v>
      </c>
      <c r="B19" s="141" t="s">
        <v>177</v>
      </c>
      <c r="C19" s="146">
        <f>+'1T'!F21</f>
        <v>0</v>
      </c>
      <c r="D19" s="146">
        <f>+'2T'!F21</f>
        <v>4</v>
      </c>
      <c r="E19" s="146">
        <f>+'3T'!F21</f>
        <v>0</v>
      </c>
      <c r="F19" s="146">
        <f>+'4T'!F21</f>
        <v>0</v>
      </c>
      <c r="G19" s="146">
        <f t="shared" si="2"/>
        <v>4</v>
      </c>
    </row>
    <row r="20" spans="1:7" s="36" customFormat="1" x14ac:dyDescent="0.3">
      <c r="A20" s="187"/>
      <c r="B20" s="141" t="s">
        <v>178</v>
      </c>
      <c r="C20" s="146">
        <f>+'1T'!F22</f>
        <v>0</v>
      </c>
      <c r="D20" s="146">
        <f>+'2T'!F22</f>
        <v>12</v>
      </c>
      <c r="E20" s="146">
        <f>+'3T'!F22</f>
        <v>9</v>
      </c>
      <c r="F20" s="146">
        <f>+'4T'!F22</f>
        <v>0</v>
      </c>
      <c r="G20" s="146">
        <f t="shared" si="2"/>
        <v>21</v>
      </c>
    </row>
    <row r="21" spans="1:7" s="36" customFormat="1" x14ac:dyDescent="0.3">
      <c r="A21" s="186" t="s">
        <v>174</v>
      </c>
      <c r="B21" s="143" t="s">
        <v>177</v>
      </c>
      <c r="C21" s="147">
        <f>+'1T'!F23</f>
        <v>0</v>
      </c>
      <c r="D21" s="147">
        <f>+'2T'!F23</f>
        <v>687</v>
      </c>
      <c r="E21" s="147">
        <f>+'3T'!F23</f>
        <v>0</v>
      </c>
      <c r="F21" s="147">
        <f>+'4T'!F23</f>
        <v>4</v>
      </c>
      <c r="G21" s="147">
        <f t="shared" si="2"/>
        <v>691</v>
      </c>
    </row>
    <row r="22" spans="1:7" s="36" customFormat="1" x14ac:dyDescent="0.3">
      <c r="A22" s="186"/>
      <c r="B22" s="143" t="s">
        <v>178</v>
      </c>
      <c r="C22" s="147">
        <f>+'1T'!F24</f>
        <v>501</v>
      </c>
      <c r="D22" s="147">
        <f>+'2T'!F24</f>
        <v>1575</v>
      </c>
      <c r="E22" s="147">
        <f>+'3T'!F24</f>
        <v>1872</v>
      </c>
      <c r="F22" s="147">
        <f>+'4T'!F24</f>
        <v>1545</v>
      </c>
      <c r="G22" s="147">
        <f t="shared" si="2"/>
        <v>5493</v>
      </c>
    </row>
    <row r="23" spans="1:7" s="36" customFormat="1" x14ac:dyDescent="0.3">
      <c r="A23" s="187" t="s">
        <v>175</v>
      </c>
      <c r="B23" s="141" t="s">
        <v>177</v>
      </c>
      <c r="C23" s="146">
        <f>+'1T'!F25</f>
        <v>644</v>
      </c>
      <c r="D23" s="146">
        <f>+'2T'!F25</f>
        <v>1659</v>
      </c>
      <c r="E23" s="146">
        <f>+'3T'!F25</f>
        <v>1686</v>
      </c>
      <c r="F23" s="146">
        <f>+'4T'!F25</f>
        <v>5591</v>
      </c>
      <c r="G23" s="146">
        <f t="shared" si="2"/>
        <v>9580</v>
      </c>
    </row>
    <row r="24" spans="1:7" s="36" customFormat="1" x14ac:dyDescent="0.3">
      <c r="A24" s="187"/>
      <c r="B24" s="141" t="s">
        <v>178</v>
      </c>
      <c r="C24" s="146">
        <f>+'1T'!F26</f>
        <v>4355</v>
      </c>
      <c r="D24" s="146">
        <f>+'2T'!F26</f>
        <v>7358</v>
      </c>
      <c r="E24" s="146">
        <f>+'3T'!F26</f>
        <v>13076</v>
      </c>
      <c r="F24" s="146">
        <f>+'4T'!F26</f>
        <v>13642</v>
      </c>
      <c r="G24" s="146">
        <f t="shared" si="2"/>
        <v>38431</v>
      </c>
    </row>
    <row r="25" spans="1:7" s="36" customFormat="1" x14ac:dyDescent="0.3">
      <c r="A25" s="186" t="s">
        <v>176</v>
      </c>
      <c r="B25" s="143" t="s">
        <v>177</v>
      </c>
      <c r="C25" s="147">
        <f>+'1T'!F27</f>
        <v>143</v>
      </c>
      <c r="D25" s="147">
        <f>+'2T'!F27</f>
        <v>2069</v>
      </c>
      <c r="E25" s="147">
        <f>+'3T'!F27</f>
        <v>980</v>
      </c>
      <c r="F25" s="147">
        <f>+'4T'!F27</f>
        <v>250</v>
      </c>
      <c r="G25" s="147">
        <f t="shared" si="2"/>
        <v>3442</v>
      </c>
    </row>
    <row r="26" spans="1:7" s="36" customFormat="1" x14ac:dyDescent="0.3">
      <c r="A26" s="186"/>
      <c r="B26" s="143" t="s">
        <v>178</v>
      </c>
      <c r="C26" s="147">
        <f>+'1T'!F28</f>
        <v>182</v>
      </c>
      <c r="D26" s="147">
        <f>+'2T'!F28</f>
        <v>3951</v>
      </c>
      <c r="E26" s="147">
        <f>+'3T'!F28</f>
        <v>4697</v>
      </c>
      <c r="F26" s="147">
        <f>+'4T'!F28</f>
        <v>2720</v>
      </c>
      <c r="G26" s="147">
        <f t="shared" si="2"/>
        <v>11550</v>
      </c>
    </row>
    <row r="27" spans="1:7" s="36" customFormat="1" x14ac:dyDescent="0.3">
      <c r="A27" s="187" t="s">
        <v>206</v>
      </c>
      <c r="B27" s="141" t="s">
        <v>177</v>
      </c>
      <c r="C27" s="146">
        <v>0</v>
      </c>
      <c r="D27" s="146">
        <v>0</v>
      </c>
      <c r="E27" s="146">
        <v>0</v>
      </c>
      <c r="F27" s="146">
        <f>'4T'!F29</f>
        <v>53</v>
      </c>
      <c r="G27" s="146">
        <f t="shared" si="2"/>
        <v>53</v>
      </c>
    </row>
    <row r="28" spans="1:7" s="36" customFormat="1" x14ac:dyDescent="0.3">
      <c r="A28" s="187"/>
      <c r="B28" s="141" t="s">
        <v>178</v>
      </c>
      <c r="C28" s="146">
        <v>0</v>
      </c>
      <c r="D28" s="146">
        <v>0</v>
      </c>
      <c r="E28" s="146">
        <v>0</v>
      </c>
      <c r="F28" s="146">
        <f>'4T'!F30</f>
        <v>95</v>
      </c>
      <c r="G28" s="146">
        <f t="shared" si="2"/>
        <v>95</v>
      </c>
    </row>
    <row r="29" spans="1:7" ht="18" customHeight="1" x14ac:dyDescent="0.35">
      <c r="A29" s="220" t="s">
        <v>199</v>
      </c>
      <c r="B29" s="220"/>
      <c r="C29" s="220"/>
      <c r="D29" s="220"/>
      <c r="E29" s="220"/>
      <c r="F29" s="220"/>
      <c r="G29" s="220"/>
    </row>
    <row r="30" spans="1:7" ht="116.25" customHeight="1" x14ac:dyDescent="0.35">
      <c r="A30" s="196" t="s">
        <v>211</v>
      </c>
      <c r="B30" s="197"/>
      <c r="C30" s="197"/>
      <c r="D30" s="197"/>
      <c r="E30" s="197"/>
      <c r="F30" s="197"/>
      <c r="G30" s="198"/>
    </row>
    <row r="31" spans="1:7" ht="15" customHeight="1" x14ac:dyDescent="0.35">
      <c r="A31" s="37"/>
      <c r="B31" s="37"/>
      <c r="C31" s="37"/>
      <c r="D31" s="38"/>
      <c r="E31" s="38"/>
    </row>
    <row r="32" spans="1:7" ht="18" customHeight="1" x14ac:dyDescent="0.35">
      <c r="A32" s="199" t="s">
        <v>37</v>
      </c>
      <c r="B32" s="199"/>
      <c r="C32" s="199"/>
      <c r="D32" s="199"/>
      <c r="E32" s="199"/>
      <c r="F32" s="199"/>
    </row>
    <row r="33" spans="1:7" ht="18" customHeight="1" x14ac:dyDescent="0.35">
      <c r="A33" s="199" t="s">
        <v>20</v>
      </c>
      <c r="B33" s="199"/>
      <c r="C33" s="199"/>
      <c r="D33" s="199"/>
      <c r="E33" s="199"/>
      <c r="F33" s="199"/>
    </row>
    <row r="34" spans="1:7" ht="15" customHeight="1" x14ac:dyDescent="0.35">
      <c r="A34" s="37"/>
      <c r="B34" s="37"/>
      <c r="C34" s="38"/>
      <c r="D34" s="38"/>
      <c r="E34" s="38"/>
    </row>
    <row r="35" spans="1:7" ht="18" customHeight="1" x14ac:dyDescent="0.35">
      <c r="A35" s="136" t="s">
        <v>21</v>
      </c>
      <c r="B35" s="136" t="s">
        <v>95</v>
      </c>
      <c r="C35" s="136" t="s">
        <v>96</v>
      </c>
      <c r="D35" s="136" t="s">
        <v>98</v>
      </c>
      <c r="E35" s="136" t="s">
        <v>101</v>
      </c>
      <c r="F35" s="136" t="s">
        <v>13</v>
      </c>
    </row>
    <row r="36" spans="1:7" ht="18" customHeight="1" x14ac:dyDescent="0.35">
      <c r="A36" s="128" t="s">
        <v>16</v>
      </c>
      <c r="B36" s="129">
        <f>+SUM(B38:B43)</f>
        <v>1258387500</v>
      </c>
      <c r="C36" s="129">
        <f t="shared" ref="C36:E36" si="3">+SUM(C38:C43)</f>
        <v>3272617100</v>
      </c>
      <c r="D36" s="129">
        <f t="shared" si="3"/>
        <v>5368301200</v>
      </c>
      <c r="E36" s="129">
        <f t="shared" si="3"/>
        <v>5847384300</v>
      </c>
      <c r="F36" s="129">
        <f>+SUM(F38:F43)</f>
        <v>15746690100</v>
      </c>
    </row>
    <row r="37" spans="1:7" ht="18" customHeight="1" x14ac:dyDescent="0.35">
      <c r="A37" s="127"/>
      <c r="B37" s="17"/>
      <c r="C37" s="17"/>
      <c r="D37" s="17"/>
      <c r="E37" s="17"/>
      <c r="F37" s="17"/>
    </row>
    <row r="38" spans="1:7" ht="18" customHeight="1" x14ac:dyDescent="0.35">
      <c r="A38" s="145" t="s">
        <v>172</v>
      </c>
      <c r="B38" s="17">
        <f>+'1T'!F38</f>
        <v>127190000</v>
      </c>
      <c r="C38" s="17">
        <f>+'2T'!F38</f>
        <v>313260000</v>
      </c>
      <c r="D38" s="17">
        <f>+'3T'!F38</f>
        <v>307050000</v>
      </c>
      <c r="E38" s="17">
        <f>+'4T'!F40</f>
        <v>417335000</v>
      </c>
      <c r="F38" s="17">
        <f>+SUM(B38:E38)</f>
        <v>1164835000</v>
      </c>
    </row>
    <row r="39" spans="1:7" ht="18" customHeight="1" x14ac:dyDescent="0.35">
      <c r="A39" s="145" t="s">
        <v>173</v>
      </c>
      <c r="B39" s="17">
        <f>+'1T'!F39</f>
        <v>0</v>
      </c>
      <c r="C39" s="17">
        <f>+'2T'!F39</f>
        <v>2760000</v>
      </c>
      <c r="D39" s="17">
        <f>+'3T'!F39</f>
        <v>2070000</v>
      </c>
      <c r="E39" s="17">
        <f>+'4T'!F41</f>
        <v>0</v>
      </c>
      <c r="F39" s="17">
        <f t="shared" ref="F39:F43" si="4">+SUM(B39:E39)</f>
        <v>4830000</v>
      </c>
    </row>
    <row r="40" spans="1:7" ht="18" customHeight="1" x14ac:dyDescent="0.35">
      <c r="A40" s="145" t="s">
        <v>174</v>
      </c>
      <c r="B40" s="17">
        <f>+'1T'!F40</f>
        <v>115230000</v>
      </c>
      <c r="C40" s="17">
        <f>+'2T'!F40</f>
        <v>362250000</v>
      </c>
      <c r="D40" s="17">
        <f>+'3T'!F40</f>
        <v>430560000</v>
      </c>
      <c r="E40" s="17">
        <f>+'4T'!F42</f>
        <v>393300000</v>
      </c>
      <c r="F40" s="17">
        <f t="shared" si="4"/>
        <v>1301340000</v>
      </c>
    </row>
    <row r="41" spans="1:7" ht="18" customHeight="1" x14ac:dyDescent="0.35">
      <c r="A41" s="145" t="s">
        <v>175</v>
      </c>
      <c r="B41" s="17">
        <f>+'1T'!F41</f>
        <v>974107500</v>
      </c>
      <c r="C41" s="17">
        <f>+'2T'!F41</f>
        <v>1685617100</v>
      </c>
      <c r="D41" s="17">
        <f>+'3T'!F41</f>
        <v>3548311200</v>
      </c>
      <c r="E41" s="17">
        <f>+'4T'!F43</f>
        <v>4389644300</v>
      </c>
      <c r="F41" s="17">
        <f t="shared" si="4"/>
        <v>10597680100</v>
      </c>
    </row>
    <row r="42" spans="1:7" ht="18" customHeight="1" x14ac:dyDescent="0.35">
      <c r="A42" s="145" t="s">
        <v>176</v>
      </c>
      <c r="B42" s="17">
        <f>+'1T'!F42</f>
        <v>41860000</v>
      </c>
      <c r="C42" s="17">
        <f>+'2T'!F42</f>
        <v>908730000</v>
      </c>
      <c r="D42" s="17">
        <f>+'3T'!F42</f>
        <v>1080310000</v>
      </c>
      <c r="E42" s="17">
        <f>+'4T'!F44</f>
        <v>636180000</v>
      </c>
      <c r="F42" s="17">
        <f t="shared" si="4"/>
        <v>2667080000</v>
      </c>
    </row>
    <row r="43" spans="1:7" ht="18" customHeight="1" x14ac:dyDescent="0.35">
      <c r="A43" s="145" t="s">
        <v>206</v>
      </c>
      <c r="B43" s="17">
        <f>+'1T'!F43</f>
        <v>0</v>
      </c>
      <c r="C43" s="17">
        <f>+'2T'!F43</f>
        <v>0</v>
      </c>
      <c r="D43" s="17">
        <f>+'3T'!F43</f>
        <v>0</v>
      </c>
      <c r="E43" s="17">
        <f>+'4T'!F45</f>
        <v>10925000</v>
      </c>
      <c r="F43" s="17">
        <f t="shared" si="4"/>
        <v>10925000</v>
      </c>
    </row>
    <row r="44" spans="1:7" ht="18" customHeight="1" x14ac:dyDescent="0.35">
      <c r="A44" s="175" t="s">
        <v>199</v>
      </c>
      <c r="B44" s="175"/>
      <c r="C44" s="175"/>
      <c r="D44" s="175"/>
      <c r="E44" s="176"/>
      <c r="F44" s="176"/>
    </row>
    <row r="45" spans="1:7" ht="147.75" customHeight="1" x14ac:dyDescent="0.35">
      <c r="A45" s="196" t="s">
        <v>210</v>
      </c>
      <c r="B45" s="197"/>
      <c r="C45" s="197"/>
      <c r="D45" s="197"/>
      <c r="E45" s="197"/>
      <c r="F45" s="198"/>
    </row>
    <row r="46" spans="1:7" ht="18" customHeight="1" x14ac:dyDescent="0.35"/>
    <row r="48" spans="1:7" ht="21" customHeight="1" x14ac:dyDescent="0.35">
      <c r="A48" s="206" t="s">
        <v>160</v>
      </c>
      <c r="B48" s="206"/>
      <c r="C48" s="206"/>
      <c r="D48" s="206"/>
      <c r="E48" s="206"/>
      <c r="F48" s="206"/>
      <c r="G48" s="206"/>
    </row>
    <row r="49" spans="1:7" ht="9.9" customHeight="1" x14ac:dyDescent="0.35">
      <c r="A49" s="36"/>
      <c r="B49" s="36"/>
      <c r="C49" s="36"/>
      <c r="D49" s="36"/>
      <c r="E49" s="36"/>
      <c r="F49" s="36"/>
    </row>
    <row r="50" spans="1:7" x14ac:dyDescent="0.35">
      <c r="A50" s="224" t="s">
        <v>73</v>
      </c>
      <c r="B50" s="224"/>
      <c r="C50" s="224"/>
      <c r="D50" s="224"/>
      <c r="E50" s="224"/>
      <c r="F50" s="224"/>
      <c r="G50" s="224"/>
    </row>
    <row r="51" spans="1:7" ht="17.25" customHeight="1" x14ac:dyDescent="0.35">
      <c r="A51" s="189" t="s">
        <v>74</v>
      </c>
      <c r="B51" s="189"/>
      <c r="C51" s="189"/>
      <c r="D51" s="189"/>
      <c r="E51" s="189"/>
      <c r="F51" s="189"/>
      <c r="G51" s="189"/>
    </row>
    <row r="52" spans="1:7" x14ac:dyDescent="0.35">
      <c r="A52" s="224" t="s">
        <v>52</v>
      </c>
      <c r="B52" s="224"/>
      <c r="C52" s="224"/>
      <c r="D52" s="224"/>
      <c r="E52" s="224"/>
      <c r="F52" s="224"/>
      <c r="G52" s="224"/>
    </row>
    <row r="53" spans="1:7" ht="9.9" customHeight="1" x14ac:dyDescent="0.35">
      <c r="A53" s="36"/>
      <c r="B53" s="36"/>
      <c r="C53" s="36"/>
      <c r="D53" s="36"/>
      <c r="E53" s="36"/>
      <c r="F53" s="36"/>
    </row>
    <row r="54" spans="1:7" x14ac:dyDescent="0.35">
      <c r="A54" s="71" t="s">
        <v>55</v>
      </c>
      <c r="B54" s="71" t="s">
        <v>56</v>
      </c>
      <c r="C54" s="71" t="s">
        <v>95</v>
      </c>
      <c r="D54" s="71" t="s">
        <v>96</v>
      </c>
      <c r="E54" s="71" t="s">
        <v>98</v>
      </c>
      <c r="F54" s="71" t="s">
        <v>100</v>
      </c>
      <c r="G54" s="71" t="s">
        <v>13</v>
      </c>
    </row>
    <row r="55" spans="1:7" x14ac:dyDescent="0.35">
      <c r="A55" s="132" t="s">
        <v>16</v>
      </c>
      <c r="B55" s="50"/>
      <c r="C55" s="35">
        <f>+C57+C61</f>
        <v>2250000000</v>
      </c>
      <c r="D55" s="35">
        <f>+D57+D61</f>
        <v>4049260754</v>
      </c>
      <c r="E55" s="35">
        <f>+E57+E61</f>
        <v>2849556452.8000002</v>
      </c>
      <c r="F55" s="35">
        <f>+F57+F61</f>
        <v>5198965057.1999998</v>
      </c>
      <c r="G55" s="35">
        <f>+G57+G61</f>
        <v>14347782264</v>
      </c>
    </row>
    <row r="56" spans="1:7" x14ac:dyDescent="0.35">
      <c r="A56" s="15"/>
      <c r="B56" s="51"/>
      <c r="C56" s="16"/>
      <c r="D56" s="16"/>
      <c r="E56" s="16"/>
      <c r="F56" s="16"/>
      <c r="G56" s="52"/>
    </row>
    <row r="57" spans="1:7" x14ac:dyDescent="0.35">
      <c r="A57" s="225" t="s">
        <v>75</v>
      </c>
      <c r="B57" s="225"/>
      <c r="C57" s="54">
        <f>+SUM(C58:C59)</f>
        <v>2250000000</v>
      </c>
      <c r="D57" s="54">
        <f>+SUM(D58:D59)</f>
        <v>4049260754</v>
      </c>
      <c r="E57" s="54">
        <f>+SUM(E58:E59)</f>
        <v>2849556452.8000002</v>
      </c>
      <c r="F57" s="54">
        <f>+SUM(F58:F59)</f>
        <v>5198965057.1999998</v>
      </c>
      <c r="G57" s="54">
        <f>+SUM(G58:G59)</f>
        <v>14347782264</v>
      </c>
    </row>
    <row r="58" spans="1:7" x14ac:dyDescent="0.35">
      <c r="A58" s="55" t="s">
        <v>194</v>
      </c>
      <c r="B58" s="51" t="s">
        <v>193</v>
      </c>
      <c r="C58" s="17">
        <f>+'1T'!F99</f>
        <v>2250000000</v>
      </c>
      <c r="D58" s="17">
        <f>+'2T'!F99</f>
        <v>4049260754</v>
      </c>
      <c r="E58" s="17">
        <f>+'3T'!F100</f>
        <v>2849556452.8000002</v>
      </c>
      <c r="F58" s="17">
        <f>+'4T'!F103</f>
        <v>5198965057.1999998</v>
      </c>
      <c r="G58" s="98">
        <f>+C58+D58+E58+F58</f>
        <v>14347782264</v>
      </c>
    </row>
    <row r="59" spans="1:7" x14ac:dyDescent="0.35">
      <c r="A59" s="55" t="s">
        <v>59</v>
      </c>
      <c r="B59" s="51" t="s">
        <v>53</v>
      </c>
      <c r="C59" s="17">
        <f>+'1T'!F100</f>
        <v>0</v>
      </c>
      <c r="D59" s="17">
        <f>+'2T'!F100</f>
        <v>0</v>
      </c>
      <c r="E59" s="17">
        <f>+'3T'!F101</f>
        <v>0</v>
      </c>
      <c r="F59" s="17">
        <f>+'4T'!F104</f>
        <v>0</v>
      </c>
      <c r="G59" s="98">
        <f>+C59+D59+E59+F59</f>
        <v>0</v>
      </c>
    </row>
    <row r="60" spans="1:7" x14ac:dyDescent="0.35">
      <c r="A60" s="133"/>
      <c r="B60" s="51"/>
      <c r="C60" s="17"/>
      <c r="D60" s="17"/>
      <c r="E60" s="17"/>
      <c r="F60" s="17"/>
      <c r="G60" s="98"/>
    </row>
    <row r="61" spans="1:7" x14ac:dyDescent="0.35">
      <c r="A61" s="225" t="s">
        <v>76</v>
      </c>
      <c r="B61" s="225"/>
      <c r="C61" s="54">
        <f>+SUM(C62:C63)</f>
        <v>0</v>
      </c>
      <c r="D61" s="54">
        <f>+SUM(D62:D63)</f>
        <v>0</v>
      </c>
      <c r="E61" s="54">
        <f>+SUM(E62:E63)</f>
        <v>0</v>
      </c>
      <c r="F61" s="54">
        <f>+SUM(F62:F63)</f>
        <v>0</v>
      </c>
      <c r="G61" s="54">
        <f>+SUM(G62:G63)</f>
        <v>0</v>
      </c>
    </row>
    <row r="62" spans="1:7" x14ac:dyDescent="0.35">
      <c r="A62" s="55" t="s">
        <v>59</v>
      </c>
      <c r="B62" s="51" t="s">
        <v>53</v>
      </c>
      <c r="C62" s="57">
        <f>+'1T'!F103</f>
        <v>0</v>
      </c>
      <c r="D62" s="57">
        <f>+'2T'!F103</f>
        <v>0</v>
      </c>
      <c r="E62" s="57">
        <f>+'3T'!F104</f>
        <v>0</v>
      </c>
      <c r="F62" s="57">
        <f>+'4T'!F107</f>
        <v>0</v>
      </c>
      <c r="G62" s="99">
        <f>+C62+D62+E62+F62</f>
        <v>0</v>
      </c>
    </row>
    <row r="63" spans="1:7" x14ac:dyDescent="0.35">
      <c r="A63" s="55" t="s">
        <v>59</v>
      </c>
      <c r="B63" s="51" t="s">
        <v>53</v>
      </c>
      <c r="C63" s="57">
        <f>+'1T'!F104</f>
        <v>0</v>
      </c>
      <c r="D63" s="57">
        <f>+'2T'!F104</f>
        <v>0</v>
      </c>
      <c r="E63" s="57">
        <f>+'3T'!F105</f>
        <v>0</v>
      </c>
      <c r="F63" s="100">
        <f>+'4T'!F108</f>
        <v>0</v>
      </c>
      <c r="G63" s="101">
        <f>+C63+D63+E63+F63</f>
        <v>0</v>
      </c>
    </row>
    <row r="64" spans="1:7" x14ac:dyDescent="0.35">
      <c r="A64" s="200" t="s">
        <v>199</v>
      </c>
      <c r="B64" s="200"/>
      <c r="C64" s="200"/>
      <c r="D64" s="200"/>
      <c r="E64" s="200"/>
      <c r="F64" s="36"/>
    </row>
    <row r="65" spans="1:7" ht="50.1" customHeight="1" x14ac:dyDescent="0.35">
      <c r="A65" s="282" t="s">
        <v>161</v>
      </c>
      <c r="B65" s="281"/>
      <c r="C65" s="281"/>
      <c r="D65" s="281"/>
      <c r="E65" s="281"/>
      <c r="F65" s="281"/>
      <c r="G65" s="281"/>
    </row>
    <row r="66" spans="1:7" ht="9.9" customHeight="1" x14ac:dyDescent="0.35">
      <c r="A66" s="24"/>
      <c r="B66" s="49"/>
      <c r="C66" s="23"/>
      <c r="D66" s="42"/>
      <c r="E66" s="42"/>
      <c r="F66" s="36"/>
    </row>
    <row r="67" spans="1:7" x14ac:dyDescent="0.35">
      <c r="A67" s="224" t="s">
        <v>77</v>
      </c>
      <c r="B67" s="224"/>
      <c r="C67" s="224"/>
      <c r="D67" s="224"/>
      <c r="E67" s="224"/>
      <c r="F67" s="224"/>
      <c r="G67" s="224"/>
    </row>
    <row r="68" spans="1:7" ht="17.25" customHeight="1" x14ac:dyDescent="0.35">
      <c r="A68" s="189" t="s">
        <v>54</v>
      </c>
      <c r="B68" s="189"/>
      <c r="C68" s="189"/>
      <c r="D68" s="189"/>
      <c r="E68" s="189"/>
      <c r="F68" s="189"/>
      <c r="G68" s="189"/>
    </row>
    <row r="69" spans="1:7" x14ac:dyDescent="0.35">
      <c r="A69" s="224" t="s">
        <v>52</v>
      </c>
      <c r="B69" s="224"/>
      <c r="C69" s="224"/>
      <c r="D69" s="224"/>
      <c r="E69" s="224"/>
      <c r="F69" s="224"/>
      <c r="G69" s="224"/>
    </row>
    <row r="71" spans="1:7" x14ac:dyDescent="0.35">
      <c r="A71" s="71" t="s">
        <v>55</v>
      </c>
      <c r="B71" s="71" t="s">
        <v>56</v>
      </c>
      <c r="C71" s="71" t="s">
        <v>95</v>
      </c>
      <c r="D71" s="71" t="s">
        <v>96</v>
      </c>
      <c r="E71" s="71" t="s">
        <v>98</v>
      </c>
      <c r="F71" s="71" t="s">
        <v>101</v>
      </c>
      <c r="G71" s="71" t="s">
        <v>13</v>
      </c>
    </row>
    <row r="72" spans="1:7" x14ac:dyDescent="0.35">
      <c r="A72" s="132" t="s">
        <v>16</v>
      </c>
      <c r="B72" s="50"/>
      <c r="C72" s="35">
        <f>+C74+C81+C88</f>
        <v>1258387500</v>
      </c>
      <c r="D72" s="35">
        <f t="shared" ref="D72:E72" si="5">+D74+D81+D88</f>
        <v>3272617100</v>
      </c>
      <c r="E72" s="35">
        <f t="shared" si="5"/>
        <v>5368301200</v>
      </c>
      <c r="F72" s="35">
        <f>+F74+F81+F88</f>
        <v>5847384300</v>
      </c>
      <c r="G72" s="35">
        <f>+G74+G81+G88</f>
        <v>15746690100</v>
      </c>
    </row>
    <row r="73" spans="1:7" x14ac:dyDescent="0.35">
      <c r="A73" s="15"/>
      <c r="B73" s="51"/>
      <c r="C73" s="16"/>
      <c r="D73" s="16"/>
      <c r="E73" s="16"/>
      <c r="F73" s="52"/>
      <c r="G73" s="52"/>
    </row>
    <row r="74" spans="1:7" x14ac:dyDescent="0.35">
      <c r="A74" s="225" t="s">
        <v>58</v>
      </c>
      <c r="B74" s="225"/>
      <c r="C74" s="54">
        <f>+SUM(C75:C79)</f>
        <v>1258387500</v>
      </c>
      <c r="D74" s="54">
        <f t="shared" ref="D74:E74" si="6">+SUM(D75:D79)</f>
        <v>3272617100</v>
      </c>
      <c r="E74" s="54">
        <f t="shared" si="6"/>
        <v>5368301200</v>
      </c>
      <c r="F74" s="54">
        <f>+SUM(F75:F79)</f>
        <v>5847384300</v>
      </c>
      <c r="G74" s="54">
        <f>+SUM(G75:G79)</f>
        <v>15746690100</v>
      </c>
    </row>
    <row r="75" spans="1:7" x14ac:dyDescent="0.35">
      <c r="A75" s="55" t="s">
        <v>194</v>
      </c>
      <c r="B75" s="51" t="s">
        <v>193</v>
      </c>
      <c r="C75" s="17">
        <f>+'1T'!F116</f>
        <v>1258387500</v>
      </c>
      <c r="D75" s="17">
        <f>+'2T'!F116</f>
        <v>3272617100</v>
      </c>
      <c r="E75" s="17">
        <f>+'3T'!F117</f>
        <v>5368301200</v>
      </c>
      <c r="F75" s="17">
        <f>+'4T'!F120</f>
        <v>5847384300</v>
      </c>
      <c r="G75" s="98">
        <f>+C75+D75+E75+F75</f>
        <v>15746690100</v>
      </c>
    </row>
    <row r="76" spans="1:7" x14ac:dyDescent="0.35">
      <c r="A76" s="55" t="s">
        <v>59</v>
      </c>
      <c r="B76" s="51" t="s">
        <v>53</v>
      </c>
      <c r="C76" s="17">
        <f>+'1T'!F117</f>
        <v>0</v>
      </c>
      <c r="D76" s="17">
        <f>+'2T'!F117</f>
        <v>0</v>
      </c>
      <c r="E76" s="17">
        <f>+'3T'!F118</f>
        <v>0</v>
      </c>
      <c r="F76" s="17">
        <f>+'4T'!F121</f>
        <v>0</v>
      </c>
      <c r="G76" s="98">
        <f t="shared" ref="G76:G79" si="7">+C76+D76+E76+F76</f>
        <v>0</v>
      </c>
    </row>
    <row r="77" spans="1:7" x14ac:dyDescent="0.35">
      <c r="A77" s="55" t="s">
        <v>59</v>
      </c>
      <c r="B77" s="51" t="s">
        <v>53</v>
      </c>
      <c r="C77" s="17">
        <f>+'1T'!F118</f>
        <v>0</v>
      </c>
      <c r="D77" s="17">
        <f>+'2T'!F118</f>
        <v>0</v>
      </c>
      <c r="E77" s="17">
        <f>+'3T'!F119</f>
        <v>0</v>
      </c>
      <c r="F77" s="17">
        <f>+'4T'!F122</f>
        <v>0</v>
      </c>
      <c r="G77" s="98">
        <f t="shared" si="7"/>
        <v>0</v>
      </c>
    </row>
    <row r="78" spans="1:7" x14ac:dyDescent="0.35">
      <c r="A78" s="55" t="s">
        <v>59</v>
      </c>
      <c r="B78" s="51" t="s">
        <v>53</v>
      </c>
      <c r="C78" s="17">
        <f>+'1T'!F119</f>
        <v>0</v>
      </c>
      <c r="D78" s="17">
        <f>+'2T'!F119</f>
        <v>0</v>
      </c>
      <c r="E78" s="17">
        <f>+'3T'!F120</f>
        <v>0</v>
      </c>
      <c r="F78" s="17">
        <f>+'4T'!F123</f>
        <v>0</v>
      </c>
      <c r="G78" s="98">
        <f t="shared" si="7"/>
        <v>0</v>
      </c>
    </row>
    <row r="79" spans="1:7" x14ac:dyDescent="0.35">
      <c r="A79" s="55" t="s">
        <v>59</v>
      </c>
      <c r="B79" s="51" t="s">
        <v>53</v>
      </c>
      <c r="C79" s="17">
        <f>+'1T'!F120</f>
        <v>0</v>
      </c>
      <c r="D79" s="17">
        <f>+'2T'!F120</f>
        <v>0</v>
      </c>
      <c r="E79" s="17">
        <f>+'3T'!F121</f>
        <v>0</v>
      </c>
      <c r="F79" s="17">
        <f>+'4T'!F124</f>
        <v>0</v>
      </c>
      <c r="G79" s="98">
        <f t="shared" si="7"/>
        <v>0</v>
      </c>
    </row>
    <row r="80" spans="1:7" x14ac:dyDescent="0.35">
      <c r="A80" s="133"/>
      <c r="B80" s="51"/>
      <c r="C80" s="17"/>
      <c r="D80" s="17"/>
      <c r="E80" s="17"/>
      <c r="F80" s="98"/>
      <c r="G80" s="98"/>
    </row>
    <row r="81" spans="1:7" x14ac:dyDescent="0.35">
      <c r="A81" s="225" t="s">
        <v>60</v>
      </c>
      <c r="B81" s="225"/>
      <c r="C81" s="54">
        <f>+SUM(C82:C86)</f>
        <v>0</v>
      </c>
      <c r="D81" s="54">
        <f t="shared" ref="D81:F81" si="8">+SUM(D82:D86)</f>
        <v>0</v>
      </c>
      <c r="E81" s="54">
        <f t="shared" si="8"/>
        <v>0</v>
      </c>
      <c r="F81" s="54">
        <f t="shared" si="8"/>
        <v>0</v>
      </c>
      <c r="G81" s="54">
        <f>+SUM(G82:G86)</f>
        <v>0</v>
      </c>
    </row>
    <row r="82" spans="1:7" x14ac:dyDescent="0.35">
      <c r="A82" s="55" t="s">
        <v>59</v>
      </c>
      <c r="B82" s="51" t="s">
        <v>53</v>
      </c>
      <c r="C82" s="57">
        <f>+'1T'!F123</f>
        <v>0</v>
      </c>
      <c r="D82" s="57">
        <f>+'2T'!F123</f>
        <v>0</v>
      </c>
      <c r="E82" s="57">
        <f>+'3T'!F124</f>
        <v>0</v>
      </c>
      <c r="F82" s="57">
        <f>+'4T'!F127</f>
        <v>0</v>
      </c>
      <c r="G82" s="99">
        <f>+C82+D82+E82+F82</f>
        <v>0</v>
      </c>
    </row>
    <row r="83" spans="1:7" x14ac:dyDescent="0.35">
      <c r="A83" s="55" t="s">
        <v>59</v>
      </c>
      <c r="B83" s="51" t="s">
        <v>53</v>
      </c>
      <c r="C83" s="57">
        <f>+'1T'!F124</f>
        <v>0</v>
      </c>
      <c r="D83" s="57">
        <f>+'2T'!F124</f>
        <v>0</v>
      </c>
      <c r="E83" s="57">
        <f>+'3T'!F125</f>
        <v>0</v>
      </c>
      <c r="F83" s="57">
        <f>+'4T'!F128</f>
        <v>0</v>
      </c>
      <c r="G83" s="99">
        <f t="shared" ref="G83:G86" si="9">+C83+D83+E83+F83</f>
        <v>0</v>
      </c>
    </row>
    <row r="84" spans="1:7" x14ac:dyDescent="0.35">
      <c r="A84" s="55" t="s">
        <v>59</v>
      </c>
      <c r="B84" s="51" t="s">
        <v>53</v>
      </c>
      <c r="C84" s="57">
        <f>+'1T'!F125</f>
        <v>0</v>
      </c>
      <c r="D84" s="57">
        <f>+'2T'!F125</f>
        <v>0</v>
      </c>
      <c r="E84" s="57">
        <f>+'3T'!F126</f>
        <v>0</v>
      </c>
      <c r="F84" s="57">
        <f>+'4T'!F129</f>
        <v>0</v>
      </c>
      <c r="G84" s="99">
        <f t="shared" si="9"/>
        <v>0</v>
      </c>
    </row>
    <row r="85" spans="1:7" x14ac:dyDescent="0.35">
      <c r="A85" s="55" t="s">
        <v>59</v>
      </c>
      <c r="B85" s="51" t="s">
        <v>53</v>
      </c>
      <c r="C85" s="57">
        <f>+'1T'!F126</f>
        <v>0</v>
      </c>
      <c r="D85" s="57">
        <f>+'2T'!F126</f>
        <v>0</v>
      </c>
      <c r="E85" s="57">
        <f>+'3T'!F127</f>
        <v>0</v>
      </c>
      <c r="F85" s="57">
        <f>+'4T'!F130</f>
        <v>0</v>
      </c>
      <c r="G85" s="99">
        <f t="shared" si="9"/>
        <v>0</v>
      </c>
    </row>
    <row r="86" spans="1:7" x14ac:dyDescent="0.35">
      <c r="A86" s="55" t="s">
        <v>59</v>
      </c>
      <c r="B86" s="51" t="s">
        <v>53</v>
      </c>
      <c r="C86" s="57">
        <f>+'1T'!F127</f>
        <v>0</v>
      </c>
      <c r="D86" s="57">
        <f>+'2T'!F127</f>
        <v>0</v>
      </c>
      <c r="E86" s="57">
        <f>+'3T'!F128</f>
        <v>0</v>
      </c>
      <c r="F86" s="57">
        <f>+'4T'!F131</f>
        <v>0</v>
      </c>
      <c r="G86" s="99">
        <f t="shared" si="9"/>
        <v>0</v>
      </c>
    </row>
    <row r="87" spans="1:7" x14ac:dyDescent="0.35">
      <c r="A87" s="36"/>
      <c r="B87" s="36"/>
      <c r="C87" s="60"/>
      <c r="D87" s="60"/>
      <c r="E87" s="60"/>
      <c r="F87" s="60"/>
      <c r="G87" s="60"/>
    </row>
    <row r="88" spans="1:7" x14ac:dyDescent="0.35">
      <c r="A88" s="225" t="s">
        <v>61</v>
      </c>
      <c r="B88" s="225"/>
      <c r="C88" s="54">
        <f>+SUM(C89:C90)</f>
        <v>0</v>
      </c>
      <c r="D88" s="54">
        <f t="shared" ref="D88:E88" si="10">+SUM(D89:D90)</f>
        <v>0</v>
      </c>
      <c r="E88" s="54">
        <f t="shared" si="10"/>
        <v>0</v>
      </c>
      <c r="F88" s="54">
        <f>+SUM(F89:F90)</f>
        <v>0</v>
      </c>
      <c r="G88" s="54">
        <f>+SUM(G89:G90)</f>
        <v>0</v>
      </c>
    </row>
    <row r="89" spans="1:7" x14ac:dyDescent="0.35">
      <c r="A89" s="78" t="s">
        <v>59</v>
      </c>
      <c r="B89" s="51" t="s">
        <v>53</v>
      </c>
      <c r="C89" s="57">
        <f>+'1T'!F130</f>
        <v>0</v>
      </c>
      <c r="D89" s="57">
        <f>+'2T'!F130</f>
        <v>0</v>
      </c>
      <c r="E89" s="57">
        <f>+'3T'!F131</f>
        <v>0</v>
      </c>
      <c r="F89" s="57">
        <f>+'4T'!F134</f>
        <v>0</v>
      </c>
      <c r="G89" s="102">
        <f>+C89+D89+E89+F89</f>
        <v>0</v>
      </c>
    </row>
    <row r="90" spans="1:7" x14ac:dyDescent="0.35">
      <c r="A90" s="48" t="s">
        <v>59</v>
      </c>
      <c r="B90" s="48" t="s">
        <v>53</v>
      </c>
      <c r="C90" s="100">
        <f>+'1T'!F131</f>
        <v>0</v>
      </c>
      <c r="D90" s="100">
        <f>+'2T'!F131</f>
        <v>0</v>
      </c>
      <c r="E90" s="100">
        <f>+'3T'!F132</f>
        <v>0</v>
      </c>
      <c r="F90" s="100">
        <f>+'4T'!F135</f>
        <v>0</v>
      </c>
      <c r="G90" s="101">
        <f>+C90+D90+E90+F90</f>
        <v>0</v>
      </c>
    </row>
    <row r="91" spans="1:7" x14ac:dyDescent="0.35">
      <c r="A91" s="226" t="s">
        <v>62</v>
      </c>
      <c r="B91" s="226"/>
      <c r="C91" s="226"/>
      <c r="D91" s="226"/>
      <c r="E91" s="226"/>
      <c r="F91" s="226"/>
    </row>
    <row r="92" spans="1:7" x14ac:dyDescent="0.35">
      <c r="A92" s="259" t="s">
        <v>199</v>
      </c>
      <c r="B92" s="259"/>
      <c r="C92" s="259"/>
      <c r="D92" s="259"/>
      <c r="E92" s="259"/>
      <c r="F92" s="259"/>
    </row>
    <row r="93" spans="1:7" x14ac:dyDescent="0.35">
      <c r="A93" s="55"/>
      <c r="B93" s="51"/>
      <c r="C93" s="36"/>
      <c r="D93" s="36"/>
      <c r="E93" s="36"/>
      <c r="F93" s="36"/>
    </row>
    <row r="94" spans="1:7" x14ac:dyDescent="0.35">
      <c r="A94" s="224" t="s">
        <v>79</v>
      </c>
      <c r="B94" s="224"/>
      <c r="C94" s="224"/>
      <c r="D94" s="224"/>
      <c r="E94" s="224"/>
      <c r="F94" s="224"/>
    </row>
    <row r="95" spans="1:7" x14ac:dyDescent="0.35">
      <c r="A95" s="224" t="s">
        <v>80</v>
      </c>
      <c r="B95" s="224"/>
      <c r="C95" s="224"/>
      <c r="D95" s="224"/>
      <c r="E95" s="224"/>
      <c r="F95" s="224"/>
    </row>
    <row r="96" spans="1:7" x14ac:dyDescent="0.35">
      <c r="A96" s="224" t="s">
        <v>52</v>
      </c>
      <c r="B96" s="224"/>
      <c r="C96" s="224"/>
      <c r="D96" s="224"/>
      <c r="E96" s="224"/>
      <c r="F96" s="224"/>
    </row>
    <row r="97" spans="1:6" x14ac:dyDescent="0.35">
      <c r="A97" s="94"/>
      <c r="B97" s="95"/>
      <c r="C97" s="95"/>
      <c r="D97" s="95"/>
      <c r="E97" s="95"/>
      <c r="F97" s="36"/>
    </row>
    <row r="98" spans="1:6" x14ac:dyDescent="0.35">
      <c r="A98" s="71" t="s">
        <v>78</v>
      </c>
      <c r="B98" s="71" t="s">
        <v>95</v>
      </c>
      <c r="C98" s="71" t="s">
        <v>96</v>
      </c>
      <c r="D98" s="71" t="s">
        <v>98</v>
      </c>
      <c r="E98" s="71" t="s">
        <v>100</v>
      </c>
      <c r="F98" s="71" t="s">
        <v>13</v>
      </c>
    </row>
    <row r="99" spans="1:6" x14ac:dyDescent="0.35">
      <c r="A99" s="115" t="s">
        <v>82</v>
      </c>
      <c r="B99" s="63">
        <f>+B100</f>
        <v>0</v>
      </c>
      <c r="C99" s="63">
        <f t="shared" ref="C99:D99" si="11">+B109</f>
        <v>991612500</v>
      </c>
      <c r="D99" s="63">
        <f t="shared" si="11"/>
        <v>776643654</v>
      </c>
      <c r="E99" s="63">
        <f t="shared" ref="E99" si="12">+D109</f>
        <v>-2518744747.1999998</v>
      </c>
      <c r="F99" s="63">
        <f>+B99</f>
        <v>0</v>
      </c>
    </row>
    <row r="100" spans="1:6" x14ac:dyDescent="0.35">
      <c r="A100" s="116" t="s">
        <v>83</v>
      </c>
      <c r="B100" s="25">
        <f>+'1T'!E142</f>
        <v>0</v>
      </c>
      <c r="C100" s="25">
        <f>+'2T'!E142</f>
        <v>0</v>
      </c>
      <c r="D100" s="25">
        <f>+'3T'!E143</f>
        <v>0</v>
      </c>
      <c r="E100" s="25">
        <f>+'4T'!E146</f>
        <v>0</v>
      </c>
      <c r="F100" s="68">
        <f>+B100+C100+D100+E100</f>
        <v>0</v>
      </c>
    </row>
    <row r="101" spans="1:6" x14ac:dyDescent="0.35">
      <c r="A101" s="116" t="s">
        <v>81</v>
      </c>
      <c r="B101" s="25" t="s">
        <v>93</v>
      </c>
      <c r="C101" s="25">
        <f>+'2T'!E143</f>
        <v>991612500</v>
      </c>
      <c r="D101" s="25">
        <f>+'3T'!E144</f>
        <v>1768256154</v>
      </c>
      <c r="E101" s="25">
        <f>+'4T'!E147</f>
        <v>-750488593.19999981</v>
      </c>
      <c r="F101" s="68" t="str">
        <f>+B101</f>
        <v>N/A</v>
      </c>
    </row>
    <row r="102" spans="1:6" x14ac:dyDescent="0.35">
      <c r="A102" s="115" t="s">
        <v>85</v>
      </c>
      <c r="B102" s="63">
        <f>+'1T'!E144</f>
        <v>2250000000</v>
      </c>
      <c r="C102" s="63">
        <f>+'2T'!E144</f>
        <v>4049260754</v>
      </c>
      <c r="D102" s="63">
        <f>+'3T'!E145</f>
        <v>2849556452.8000002</v>
      </c>
      <c r="E102" s="63">
        <f>+'4T'!E148</f>
        <v>5198965057.1999998</v>
      </c>
      <c r="F102" s="63">
        <f>+B102+C102+D102+E102</f>
        <v>14347782264</v>
      </c>
    </row>
    <row r="103" spans="1:6" x14ac:dyDescent="0.35">
      <c r="A103" s="115" t="s">
        <v>147</v>
      </c>
      <c r="B103" s="63">
        <f>+B104+B105</f>
        <v>2250000000</v>
      </c>
      <c r="C103" s="63">
        <f>+C104+C105</f>
        <v>4049260754</v>
      </c>
      <c r="D103" s="63">
        <f>+D104+D105</f>
        <v>2849556452.8000002</v>
      </c>
      <c r="E103" s="63">
        <f>+E104+E105</f>
        <v>5198965057.1999998</v>
      </c>
      <c r="F103" s="63">
        <f>+F99+F102</f>
        <v>14347782264</v>
      </c>
    </row>
    <row r="104" spans="1:6" x14ac:dyDescent="0.35">
      <c r="A104" s="116" t="s">
        <v>83</v>
      </c>
      <c r="B104" s="25">
        <f>+B100</f>
        <v>0</v>
      </c>
      <c r="C104" s="25">
        <f>+C100</f>
        <v>0</v>
      </c>
      <c r="D104" s="25">
        <f>+D100</f>
        <v>0</v>
      </c>
      <c r="E104" s="25">
        <f>+E100</f>
        <v>0</v>
      </c>
      <c r="F104" s="68">
        <f>+B104+C104+D104+E104</f>
        <v>0</v>
      </c>
    </row>
    <row r="105" spans="1:6" x14ac:dyDescent="0.35">
      <c r="A105" s="116" t="s">
        <v>81</v>
      </c>
      <c r="B105" s="25">
        <f>+B102</f>
        <v>2250000000</v>
      </c>
      <c r="C105" s="25">
        <f>+C102</f>
        <v>4049260754</v>
      </c>
      <c r="D105" s="25">
        <f>+D102</f>
        <v>2849556452.8000002</v>
      </c>
      <c r="E105" s="25">
        <f>+E102</f>
        <v>5198965057.1999998</v>
      </c>
      <c r="F105" s="68">
        <f>+B105+C105+D105+E105</f>
        <v>14347782264</v>
      </c>
    </row>
    <row r="106" spans="1:6" x14ac:dyDescent="0.35">
      <c r="A106" s="115" t="s">
        <v>84</v>
      </c>
      <c r="B106" s="63">
        <f>+B107+B108</f>
        <v>1258387500</v>
      </c>
      <c r="C106" s="63">
        <f>+C107+C108</f>
        <v>3272617100</v>
      </c>
      <c r="D106" s="63">
        <f>+D107+D108</f>
        <v>5368301200</v>
      </c>
      <c r="E106" s="63">
        <f>+E107+E108</f>
        <v>5847384300</v>
      </c>
      <c r="F106" s="63">
        <f>+B106+C106+D106+E106</f>
        <v>15746690100</v>
      </c>
    </row>
    <row r="107" spans="1:6" x14ac:dyDescent="0.35">
      <c r="A107" s="116" t="s">
        <v>83</v>
      </c>
      <c r="B107" s="85">
        <f>+'1T'!E149</f>
        <v>0</v>
      </c>
      <c r="C107" s="85">
        <f>+'2T'!E149</f>
        <v>0</v>
      </c>
      <c r="D107" s="85">
        <f>+'3T'!E150</f>
        <v>0</v>
      </c>
      <c r="E107" s="85">
        <f>+'4T'!E153</f>
        <v>0</v>
      </c>
      <c r="F107" s="64">
        <f>+B107+C107+D107+E107</f>
        <v>0</v>
      </c>
    </row>
    <row r="108" spans="1:6" x14ac:dyDescent="0.35">
      <c r="A108" s="116" t="s">
        <v>81</v>
      </c>
      <c r="B108" s="85">
        <f>+'1T'!E150</f>
        <v>1258387500</v>
      </c>
      <c r="C108" s="85">
        <f>+'2T'!E150</f>
        <v>3272617100</v>
      </c>
      <c r="D108" s="85">
        <f>+'3T'!E151</f>
        <v>5368301200</v>
      </c>
      <c r="E108" s="85">
        <f>+'4T'!E154</f>
        <v>5847384300</v>
      </c>
      <c r="F108" s="64">
        <f>+B108+C108+D108+E108</f>
        <v>15746690100</v>
      </c>
    </row>
    <row r="109" spans="1:6" x14ac:dyDescent="0.35">
      <c r="A109" s="115" t="s">
        <v>148</v>
      </c>
      <c r="B109" s="63">
        <f t="shared" ref="B109:F111" si="13">+B103-B106</f>
        <v>991612500</v>
      </c>
      <c r="C109" s="63">
        <f t="shared" si="13"/>
        <v>776643654</v>
      </c>
      <c r="D109" s="63">
        <f t="shared" si="13"/>
        <v>-2518744747.1999998</v>
      </c>
      <c r="E109" s="63">
        <f t="shared" si="13"/>
        <v>-648419242.80000019</v>
      </c>
      <c r="F109" s="63">
        <f t="shared" si="13"/>
        <v>-1398907836</v>
      </c>
    </row>
    <row r="110" spans="1:6" x14ac:dyDescent="0.35">
      <c r="A110" s="116" t="s">
        <v>83</v>
      </c>
      <c r="B110" s="85">
        <f>+B104-B107</f>
        <v>0</v>
      </c>
      <c r="C110" s="85">
        <f t="shared" si="13"/>
        <v>0</v>
      </c>
      <c r="D110" s="85">
        <f t="shared" si="13"/>
        <v>0</v>
      </c>
      <c r="E110" s="85">
        <f t="shared" si="13"/>
        <v>0</v>
      </c>
      <c r="F110" s="64">
        <f t="shared" si="13"/>
        <v>0</v>
      </c>
    </row>
    <row r="111" spans="1:6" x14ac:dyDescent="0.35">
      <c r="A111" s="117" t="s">
        <v>81</v>
      </c>
      <c r="B111" s="80">
        <f>+B105-B108</f>
        <v>991612500</v>
      </c>
      <c r="C111" s="80">
        <f t="shared" si="13"/>
        <v>776643654</v>
      </c>
      <c r="D111" s="80">
        <f t="shared" si="13"/>
        <v>-2518744747.1999998</v>
      </c>
      <c r="E111" s="80">
        <f t="shared" si="13"/>
        <v>-648419242.80000019</v>
      </c>
      <c r="F111" s="65">
        <f>+F105-F108</f>
        <v>-1398907836</v>
      </c>
    </row>
    <row r="112" spans="1:6" x14ac:dyDescent="0.35">
      <c r="A112" s="200" t="s">
        <v>199</v>
      </c>
      <c r="B112" s="200"/>
      <c r="C112" s="200"/>
      <c r="D112" s="200"/>
      <c r="E112" s="36"/>
      <c r="F112" s="36"/>
    </row>
    <row r="113" spans="1:6" ht="124.5" customHeight="1" x14ac:dyDescent="0.35">
      <c r="A113" s="280" t="s">
        <v>208</v>
      </c>
      <c r="B113" s="281"/>
      <c r="C113" s="281"/>
      <c r="D113" s="281"/>
      <c r="E113" s="281"/>
      <c r="F113" s="281"/>
    </row>
  </sheetData>
  <mergeCells count="41">
    <mergeCell ref="A96:F96"/>
    <mergeCell ref="A112:D112"/>
    <mergeCell ref="A74:B74"/>
    <mergeCell ref="A81:B81"/>
    <mergeCell ref="A88:B88"/>
    <mergeCell ref="A91:F91"/>
    <mergeCell ref="A92:F92"/>
    <mergeCell ref="A94:F94"/>
    <mergeCell ref="A95:F95"/>
    <mergeCell ref="A57:B57"/>
    <mergeCell ref="A50:G50"/>
    <mergeCell ref="A51:G51"/>
    <mergeCell ref="A52:G52"/>
    <mergeCell ref="A48:G48"/>
    <mergeCell ref="A69:G69"/>
    <mergeCell ref="A61:B61"/>
    <mergeCell ref="A64:E64"/>
    <mergeCell ref="A65:G65"/>
    <mergeCell ref="A68:G68"/>
    <mergeCell ref="A67:G67"/>
    <mergeCell ref="A1:G1"/>
    <mergeCell ref="A2:G2"/>
    <mergeCell ref="A8:G8"/>
    <mergeCell ref="A11:G11"/>
    <mergeCell ref="A10:G10"/>
    <mergeCell ref="A113:F113"/>
    <mergeCell ref="C4:E4"/>
    <mergeCell ref="C5:E5"/>
    <mergeCell ref="C6:E6"/>
    <mergeCell ref="A23:A24"/>
    <mergeCell ref="A25:A26"/>
    <mergeCell ref="A45:F45"/>
    <mergeCell ref="A33:F33"/>
    <mergeCell ref="A32:F32"/>
    <mergeCell ref="A30:G30"/>
    <mergeCell ref="A27:A28"/>
    <mergeCell ref="A29:G29"/>
    <mergeCell ref="A14:A15"/>
    <mergeCell ref="A17:A18"/>
    <mergeCell ref="A19:A20"/>
    <mergeCell ref="A21:A22"/>
  </mergeCells>
  <printOptions horizontalCentered="1"/>
  <pageMargins left="0.70866141732283472" right="0.70866141732283472" top="0.94488188976377963" bottom="0.74803149606299213" header="0.19685039370078741" footer="0.31496062992125984"/>
  <pageSetup scale="46"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46" max="16383"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C277D53E-41DB-40B5-AC48-AE9FBE30DF9E}">
  <ds:schemaRefs>
    <ds:schemaRef ds:uri="3be6da85-fe21-4610-adb7-d3a94d3af923"/>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4413b21b-dea0-4953-b6fb-287dbf680181"/>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2024-01-05T14:18:26Z</cp:lastPrinted>
  <dcterms:created xsi:type="dcterms:W3CDTF">2011-10-26T20:29:12Z</dcterms:created>
  <dcterms:modified xsi:type="dcterms:W3CDTF">2025-12-31T03:54:20Z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