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7CF3C8E3-97CD-4640-B6D4-6CE286A7751A}"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'1T'!$A$1:$F$184</definedName>
    <definedName name="_xlnm.Print_Area" localSheetId="2">'2T'!$A$1:$F$192</definedName>
    <definedName name="_xlnm.Print_Area" localSheetId="4">'3T'!$A$1:$F$185</definedName>
    <definedName name="_xlnm.Print_Area" localSheetId="6">'4T'!$A$1:$F$156</definedName>
    <definedName name="_xlnm.Print_Area" localSheetId="7">Anual!$A$1:$G$116</definedName>
    <definedName name="_xlnm.Print_Area" localSheetId="3">'I Semestre'!$A$1:$E$120</definedName>
    <definedName name="_xlnm.Print_Area" localSheetId="5">'III T Acumulado'!$A$1:$F$116</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0" i="24" l="1"/>
  <c r="F17" i="24" l="1"/>
  <c r="F20" i="20"/>
  <c r="D144" i="19" l="1"/>
  <c r="D151" i="17"/>
  <c r="D142" i="1"/>
  <c r="C144" i="19"/>
  <c r="B144" i="19"/>
  <c r="F100" i="19"/>
  <c r="F99" i="19"/>
  <c r="F98" i="19" s="1"/>
  <c r="E98" i="19"/>
  <c r="D98" i="19"/>
  <c r="C98" i="19"/>
  <c r="F96" i="19"/>
  <c r="F95" i="19"/>
  <c r="F94" i="19"/>
  <c r="E94" i="19"/>
  <c r="D94" i="19"/>
  <c r="C94" i="19"/>
  <c r="F127" i="19" l="1"/>
  <c r="F126" i="19"/>
  <c r="E125" i="19"/>
  <c r="D125" i="19"/>
  <c r="C125" i="19"/>
  <c r="F123" i="19"/>
  <c r="F122" i="19"/>
  <c r="F121" i="19"/>
  <c r="F120" i="19"/>
  <c r="F119" i="19"/>
  <c r="E118" i="19"/>
  <c r="D118" i="19"/>
  <c r="C118" i="19"/>
  <c r="F116" i="19"/>
  <c r="F115" i="19"/>
  <c r="F114" i="19"/>
  <c r="F113" i="19"/>
  <c r="F112" i="19"/>
  <c r="E111" i="19"/>
  <c r="D111" i="19"/>
  <c r="C111" i="19"/>
  <c r="E109" i="19"/>
  <c r="D109" i="19"/>
  <c r="C109" i="19"/>
  <c r="B76" i="19"/>
  <c r="F36" i="19"/>
  <c r="F34" i="19"/>
  <c r="F33" i="19"/>
  <c r="F32" i="19"/>
  <c r="F125" i="19" l="1"/>
  <c r="F111" i="19"/>
  <c r="F118" i="19"/>
  <c r="F35" i="19"/>
  <c r="F109" i="19" l="1"/>
  <c r="F22" i="1" l="1"/>
  <c r="F20" i="1"/>
  <c r="F19" i="1"/>
  <c r="F18" i="1"/>
  <c r="E138" i="1" l="1"/>
  <c r="E97" i="1" l="1"/>
  <c r="D97" i="1"/>
  <c r="C97" i="1"/>
  <c r="B142" i="1" l="1"/>
  <c r="F40" i="20" l="1"/>
  <c r="F39" i="20"/>
  <c r="E34" i="24" s="1"/>
  <c r="F38" i="20"/>
  <c r="E33" i="24" s="1"/>
  <c r="F37" i="20"/>
  <c r="E32" i="24" s="1"/>
  <c r="F36" i="20"/>
  <c r="E31" i="24" s="1"/>
  <c r="E34" i="20"/>
  <c r="D34" i="20"/>
  <c r="C34" i="20"/>
  <c r="F22" i="20"/>
  <c r="F21" i="24" s="1"/>
  <c r="F21" i="20"/>
  <c r="F20" i="24" s="1"/>
  <c r="F19" i="24"/>
  <c r="F19" i="20"/>
  <c r="F18" i="24" s="1"/>
  <c r="F18" i="20"/>
  <c r="E16" i="20"/>
  <c r="D16" i="20"/>
  <c r="C16" i="20"/>
  <c r="D34" i="23"/>
  <c r="D34" i="24"/>
  <c r="D33" i="24"/>
  <c r="D32" i="24"/>
  <c r="D31" i="24"/>
  <c r="E30" i="19"/>
  <c r="D30" i="19"/>
  <c r="C30" i="19"/>
  <c r="F22" i="19"/>
  <c r="E21" i="24" s="1"/>
  <c r="F21" i="19"/>
  <c r="E20" i="24" s="1"/>
  <c r="F20" i="19"/>
  <c r="E18" i="23" s="1"/>
  <c r="F19" i="19"/>
  <c r="E18" i="24" s="1"/>
  <c r="F18" i="19"/>
  <c r="E17" i="24" s="1"/>
  <c r="E16" i="19"/>
  <c r="D16" i="19"/>
  <c r="C16" i="19"/>
  <c r="E19" i="23" l="1"/>
  <c r="D32" i="23"/>
  <c r="F16" i="19"/>
  <c r="F15" i="24"/>
  <c r="D33" i="23"/>
  <c r="E16" i="23"/>
  <c r="D30" i="23"/>
  <c r="E20" i="23"/>
  <c r="E17" i="23"/>
  <c r="F16" i="20"/>
  <c r="E19" i="24"/>
  <c r="E15" i="24" s="1"/>
  <c r="D35" i="24"/>
  <c r="D29" i="24" s="1"/>
  <c r="D31" i="23"/>
  <c r="F34" i="20"/>
  <c r="F30" i="19"/>
  <c r="E35" i="24"/>
  <c r="E29" i="24" s="1"/>
  <c r="F44" i="17"/>
  <c r="F43" i="17"/>
  <c r="F42" i="17"/>
  <c r="F41" i="17"/>
  <c r="F40" i="17"/>
  <c r="E38" i="17"/>
  <c r="D38" i="17"/>
  <c r="C38" i="17"/>
  <c r="F22" i="17"/>
  <c r="F21" i="17"/>
  <c r="F20" i="17"/>
  <c r="D18" i="22" s="1"/>
  <c r="F19" i="17"/>
  <c r="D17" i="22" s="1"/>
  <c r="F18" i="17"/>
  <c r="E16" i="17"/>
  <c r="D16" i="17"/>
  <c r="C16" i="17"/>
  <c r="C36" i="1"/>
  <c r="D36" i="1"/>
  <c r="E36" i="1"/>
  <c r="F39" i="1"/>
  <c r="F40" i="1"/>
  <c r="F41" i="1"/>
  <c r="F42" i="1"/>
  <c r="F38" i="1"/>
  <c r="C16" i="1"/>
  <c r="D16" i="1"/>
  <c r="E16" i="1"/>
  <c r="C20" i="22"/>
  <c r="C16" i="22"/>
  <c r="E14" i="23" l="1"/>
  <c r="F16" i="17"/>
  <c r="D20" i="24"/>
  <c r="D19" i="23"/>
  <c r="C31" i="22"/>
  <c r="C32" i="24"/>
  <c r="C31" i="23"/>
  <c r="D19" i="22"/>
  <c r="D28" i="23"/>
  <c r="D21" i="24"/>
  <c r="D20" i="23"/>
  <c r="C32" i="22"/>
  <c r="C33" i="24"/>
  <c r="C32" i="23"/>
  <c r="C34" i="24"/>
  <c r="C33" i="23"/>
  <c r="C33" i="22"/>
  <c r="D16" i="23"/>
  <c r="D17" i="24"/>
  <c r="F38" i="17"/>
  <c r="C34" i="22"/>
  <c r="C35" i="24"/>
  <c r="C34" i="23"/>
  <c r="D18" i="24"/>
  <c r="D17" i="23"/>
  <c r="D16" i="22"/>
  <c r="D19" i="24"/>
  <c r="D18" i="23"/>
  <c r="C30" i="23"/>
  <c r="C30" i="22"/>
  <c r="C31" i="24"/>
  <c r="D20" i="22"/>
  <c r="E20" i="22" s="1"/>
  <c r="F16" i="1"/>
  <c r="C18" i="24"/>
  <c r="C17" i="23"/>
  <c r="C17" i="24"/>
  <c r="C16" i="23"/>
  <c r="C17" i="22"/>
  <c r="E17" i="22" s="1"/>
  <c r="C19" i="24"/>
  <c r="G19" i="24" s="1"/>
  <c r="C18" i="23"/>
  <c r="C18" i="22"/>
  <c r="E18" i="22" s="1"/>
  <c r="C21" i="24"/>
  <c r="C20" i="23"/>
  <c r="B30" i="22"/>
  <c r="B31" i="24"/>
  <c r="B30" i="23"/>
  <c r="B31" i="22"/>
  <c r="B32" i="24"/>
  <c r="B31" i="23"/>
  <c r="B33" i="23"/>
  <c r="B34" i="24"/>
  <c r="B33" i="22"/>
  <c r="F36" i="1"/>
  <c r="B34" i="23"/>
  <c r="B34" i="22"/>
  <c r="B35" i="24"/>
  <c r="B33" i="24"/>
  <c r="B32" i="23"/>
  <c r="B32" i="22"/>
  <c r="B77" i="20"/>
  <c r="B84" i="17"/>
  <c r="C89" i="17" s="1"/>
  <c r="B80" i="1"/>
  <c r="C80" i="19" l="1"/>
  <c r="C83" i="19"/>
  <c r="C81" i="19"/>
  <c r="D14" i="22"/>
  <c r="F19" i="23"/>
  <c r="F18" i="23"/>
  <c r="E33" i="23"/>
  <c r="E30" i="23"/>
  <c r="F34" i="24"/>
  <c r="D34" i="22"/>
  <c r="E31" i="23"/>
  <c r="G18" i="24"/>
  <c r="D33" i="22"/>
  <c r="G21" i="24"/>
  <c r="E16" i="22"/>
  <c r="F35" i="24"/>
  <c r="F32" i="24"/>
  <c r="C29" i="24"/>
  <c r="F31" i="24"/>
  <c r="D15" i="24"/>
  <c r="D30" i="22"/>
  <c r="F17" i="23"/>
  <c r="D14" i="23"/>
  <c r="C28" i="22"/>
  <c r="E34" i="23"/>
  <c r="F20" i="23"/>
  <c r="C28" i="23"/>
  <c r="E19" i="22"/>
  <c r="D31" i="22"/>
  <c r="C14" i="22"/>
  <c r="G17" i="24"/>
  <c r="C15" i="24"/>
  <c r="C14" i="23"/>
  <c r="F16" i="23"/>
  <c r="D32" i="22"/>
  <c r="B28" i="22"/>
  <c r="E32" i="23"/>
  <c r="B28" i="23"/>
  <c r="F33" i="24"/>
  <c r="B29" i="24"/>
  <c r="C85" i="1"/>
  <c r="C82" i="1"/>
  <c r="C86" i="1"/>
  <c r="C83" i="20"/>
  <c r="C82" i="20"/>
  <c r="C90" i="17"/>
  <c r="C84" i="1"/>
  <c r="C83" i="1"/>
  <c r="C76" i="19" l="1"/>
  <c r="E14" i="22"/>
  <c r="F14" i="23"/>
  <c r="G15" i="24"/>
  <c r="D28" i="22"/>
  <c r="F29" i="24"/>
  <c r="E28" i="23"/>
  <c r="C80" i="1"/>
  <c r="B144" i="20"/>
  <c r="B143" i="20"/>
  <c r="F126" i="20"/>
  <c r="F123" i="20"/>
  <c r="F122" i="20"/>
  <c r="F119" i="20"/>
  <c r="F113" i="20"/>
  <c r="F112" i="20"/>
  <c r="F93" i="24"/>
  <c r="D92" i="22"/>
  <c r="F102" i="17"/>
  <c r="D50" i="24" s="1"/>
  <c r="D49" i="23" l="1"/>
  <c r="D49" i="22"/>
  <c r="B141" i="1" l="1"/>
  <c r="B147" i="1" s="1"/>
  <c r="B140" i="1"/>
  <c r="B146" i="1" s="1"/>
  <c r="E137" i="1"/>
  <c r="B92" i="23" s="1"/>
  <c r="E92" i="23" s="1"/>
  <c r="E146" i="20"/>
  <c r="E100" i="24" s="1"/>
  <c r="E145" i="20"/>
  <c r="E99" i="24" s="1"/>
  <c r="D144" i="20"/>
  <c r="C144" i="20"/>
  <c r="B149" i="20"/>
  <c r="E140" i="20"/>
  <c r="F127" i="20"/>
  <c r="F82" i="24" s="1"/>
  <c r="F81" i="24"/>
  <c r="E125" i="20"/>
  <c r="D125" i="20"/>
  <c r="C125" i="20"/>
  <c r="F78" i="24"/>
  <c r="F77" i="24"/>
  <c r="F121" i="20"/>
  <c r="F76" i="24" s="1"/>
  <c r="F120" i="20"/>
  <c r="F75" i="24" s="1"/>
  <c r="F74" i="24"/>
  <c r="E118" i="20"/>
  <c r="D118" i="20"/>
  <c r="C118" i="20"/>
  <c r="F116" i="20"/>
  <c r="F71" i="24" s="1"/>
  <c r="F115" i="20"/>
  <c r="F70" i="24" s="1"/>
  <c r="F114" i="20"/>
  <c r="F69" i="24" s="1"/>
  <c r="F68" i="24"/>
  <c r="F67" i="24"/>
  <c r="E111" i="20"/>
  <c r="D111" i="20"/>
  <c r="C111" i="20"/>
  <c r="F100" i="20"/>
  <c r="F55" i="24" s="1"/>
  <c r="F99" i="20"/>
  <c r="F54" i="24" s="1"/>
  <c r="E98" i="20"/>
  <c r="D98" i="20"/>
  <c r="C98" i="20"/>
  <c r="F96" i="20"/>
  <c r="F51" i="24" s="1"/>
  <c r="F95" i="20"/>
  <c r="F50" i="24" s="1"/>
  <c r="E94" i="20"/>
  <c r="D94" i="20"/>
  <c r="C94" i="20"/>
  <c r="C81" i="20"/>
  <c r="E146" i="19"/>
  <c r="E145" i="19"/>
  <c r="B143" i="19"/>
  <c r="B149" i="19" s="1"/>
  <c r="C139" i="19" s="1"/>
  <c r="C143" i="19" s="1"/>
  <c r="C149" i="19" s="1"/>
  <c r="D139" i="19" s="1"/>
  <c r="D143" i="19" s="1"/>
  <c r="D149" i="19" s="1"/>
  <c r="E140" i="19"/>
  <c r="D94" i="24" s="1"/>
  <c r="D97" i="24" s="1"/>
  <c r="E153" i="17"/>
  <c r="E152" i="17"/>
  <c r="C151" i="17"/>
  <c r="B151" i="17"/>
  <c r="B150" i="17"/>
  <c r="B156" i="17" s="1"/>
  <c r="E147" i="17"/>
  <c r="F134" i="17"/>
  <c r="D81" i="23" s="1"/>
  <c r="F133" i="17"/>
  <c r="D80" i="23" s="1"/>
  <c r="E132" i="17"/>
  <c r="D132" i="17"/>
  <c r="C132" i="17"/>
  <c r="F130" i="17"/>
  <c r="F129" i="17"/>
  <c r="F128" i="17"/>
  <c r="F127" i="17"/>
  <c r="F126" i="17"/>
  <c r="E125" i="17"/>
  <c r="D125" i="17"/>
  <c r="C125" i="17"/>
  <c r="F123" i="17"/>
  <c r="F122" i="17"/>
  <c r="D69" i="23" s="1"/>
  <c r="F121" i="17"/>
  <c r="D68" i="23" s="1"/>
  <c r="F120" i="17"/>
  <c r="D67" i="23" s="1"/>
  <c r="F119" i="17"/>
  <c r="E118" i="17"/>
  <c r="D118" i="17"/>
  <c r="C118" i="17"/>
  <c r="F107" i="17"/>
  <c r="D54" i="23" s="1"/>
  <c r="F106" i="17"/>
  <c r="D53" i="23" s="1"/>
  <c r="E105" i="17"/>
  <c r="D105" i="17"/>
  <c r="C105" i="17"/>
  <c r="F103" i="17"/>
  <c r="D50" i="23" s="1"/>
  <c r="E101" i="17"/>
  <c r="D101" i="17"/>
  <c r="C101" i="17"/>
  <c r="C88" i="17"/>
  <c r="E144" i="1"/>
  <c r="B100" i="24" s="1"/>
  <c r="E143" i="1"/>
  <c r="B94" i="24"/>
  <c r="B97" i="24" s="1"/>
  <c r="E136" i="1"/>
  <c r="B92" i="24" s="1"/>
  <c r="B96" i="24" s="1"/>
  <c r="C142" i="1"/>
  <c r="B135" i="1"/>
  <c r="E135" i="1" s="1"/>
  <c r="F98" i="1"/>
  <c r="F102" i="1"/>
  <c r="F103" i="1"/>
  <c r="C54" i="23" s="1"/>
  <c r="E101" i="1"/>
  <c r="E95" i="1" s="1"/>
  <c r="D101" i="1"/>
  <c r="D95" i="1" s="1"/>
  <c r="C101" i="1"/>
  <c r="C95" i="1" s="1"/>
  <c r="F99" i="1"/>
  <c r="C50" i="23" s="1"/>
  <c r="F125" i="1"/>
  <c r="F121" i="1"/>
  <c r="F124" i="1"/>
  <c r="F116" i="1"/>
  <c r="F117" i="1"/>
  <c r="F118" i="1"/>
  <c r="F115" i="1"/>
  <c r="D123" i="1"/>
  <c r="E123" i="1"/>
  <c r="C123" i="1"/>
  <c r="D120" i="1"/>
  <c r="E120" i="1"/>
  <c r="C120" i="1"/>
  <c r="D114" i="1"/>
  <c r="E114" i="1"/>
  <c r="C114" i="1"/>
  <c r="E98" i="24" l="1"/>
  <c r="D66" i="23"/>
  <c r="D67" i="24"/>
  <c r="D52" i="23"/>
  <c r="B99" i="24"/>
  <c r="B98" i="24" s="1"/>
  <c r="B98" i="22"/>
  <c r="C49" i="23"/>
  <c r="C49" i="22"/>
  <c r="D99" i="17"/>
  <c r="D79" i="23"/>
  <c r="E99" i="17"/>
  <c r="D73" i="23"/>
  <c r="D73" i="22"/>
  <c r="C139" i="20"/>
  <c r="C143" i="20" s="1"/>
  <c r="C149" i="20" s="1"/>
  <c r="D99" i="24"/>
  <c r="D98" i="23"/>
  <c r="D100" i="24"/>
  <c r="D103" i="24" s="1"/>
  <c r="D99" i="23"/>
  <c r="C98" i="22"/>
  <c r="C99" i="24"/>
  <c r="C98" i="23"/>
  <c r="C100" i="24"/>
  <c r="C99" i="23"/>
  <c r="C99" i="22"/>
  <c r="E150" i="17"/>
  <c r="E156" i="17" s="1"/>
  <c r="C94" i="24"/>
  <c r="C97" i="24" s="1"/>
  <c r="C93" i="23"/>
  <c r="C96" i="23" s="1"/>
  <c r="C93" i="22"/>
  <c r="C96" i="22" s="1"/>
  <c r="C66" i="22"/>
  <c r="C67" i="24"/>
  <c r="C66" i="23"/>
  <c r="C81" i="24"/>
  <c r="C80" i="23"/>
  <c r="B91" i="22"/>
  <c r="B91" i="23"/>
  <c r="B95" i="23" s="1"/>
  <c r="C68" i="22"/>
  <c r="C69" i="24"/>
  <c r="C68" i="23"/>
  <c r="C81" i="22"/>
  <c r="C82" i="24"/>
  <c r="C81" i="23"/>
  <c r="B98" i="23"/>
  <c r="C136" i="1"/>
  <c r="C140" i="1" s="1"/>
  <c r="C146" i="1" s="1"/>
  <c r="D136" i="1" s="1"/>
  <c r="D140" i="1" s="1"/>
  <c r="C67" i="22"/>
  <c r="C67" i="23"/>
  <c r="C68" i="24"/>
  <c r="B99" i="23"/>
  <c r="B99" i="22"/>
  <c r="C70" i="24"/>
  <c r="C69" i="23"/>
  <c r="C73" i="23"/>
  <c r="C74" i="24"/>
  <c r="B93" i="23"/>
  <c r="B96" i="23" s="1"/>
  <c r="B103" i="24"/>
  <c r="B93" i="22"/>
  <c r="C54" i="24"/>
  <c r="C53" i="23"/>
  <c r="C52" i="23" s="1"/>
  <c r="E81" i="23"/>
  <c r="E82" i="24"/>
  <c r="E80" i="23"/>
  <c r="E81" i="24"/>
  <c r="E78" i="24"/>
  <c r="E77" i="24"/>
  <c r="E76" i="24"/>
  <c r="E75" i="24"/>
  <c r="E73" i="23"/>
  <c r="E74" i="24"/>
  <c r="E71" i="24"/>
  <c r="E69" i="23"/>
  <c r="E70" i="24"/>
  <c r="E68" i="23"/>
  <c r="E69" i="24"/>
  <c r="E67" i="23"/>
  <c r="E68" i="24"/>
  <c r="E66" i="23"/>
  <c r="E67" i="24"/>
  <c r="E54" i="23"/>
  <c r="F54" i="23" s="1"/>
  <c r="E55" i="24"/>
  <c r="C92" i="19"/>
  <c r="E53" i="23"/>
  <c r="E54" i="24"/>
  <c r="E50" i="23"/>
  <c r="F50" i="23" s="1"/>
  <c r="E51" i="24"/>
  <c r="E49" i="23"/>
  <c r="E50" i="24"/>
  <c r="D81" i="22"/>
  <c r="D82" i="24"/>
  <c r="D81" i="24"/>
  <c r="D80" i="22"/>
  <c r="E116" i="17"/>
  <c r="D78" i="24"/>
  <c r="D77" i="24"/>
  <c r="D76" i="24"/>
  <c r="D75" i="24"/>
  <c r="D74" i="24"/>
  <c r="D71" i="24"/>
  <c r="D69" i="22"/>
  <c r="D70" i="24"/>
  <c r="D69" i="24"/>
  <c r="D68" i="22"/>
  <c r="D68" i="24"/>
  <c r="D67" i="22"/>
  <c r="D66" i="22"/>
  <c r="D55" i="24"/>
  <c r="D54" i="22"/>
  <c r="D54" i="24"/>
  <c r="D53" i="22"/>
  <c r="C99" i="17"/>
  <c r="D51" i="24"/>
  <c r="D49" i="24" s="1"/>
  <c r="D50" i="22"/>
  <c r="D48" i="22" s="1"/>
  <c r="C54" i="22"/>
  <c r="C55" i="24"/>
  <c r="C50" i="22"/>
  <c r="C51" i="24"/>
  <c r="C50" i="24"/>
  <c r="C92" i="20"/>
  <c r="E143" i="20"/>
  <c r="E149" i="20" s="1"/>
  <c r="E94" i="24"/>
  <c r="F49" i="24"/>
  <c r="F66" i="24"/>
  <c r="F73" i="24"/>
  <c r="F80" i="24"/>
  <c r="F53" i="24"/>
  <c r="E109" i="20"/>
  <c r="F125" i="20"/>
  <c r="F111" i="20"/>
  <c r="F98" i="20"/>
  <c r="F94" i="20"/>
  <c r="D109" i="20"/>
  <c r="E92" i="20"/>
  <c r="C69" i="22"/>
  <c r="C53" i="22"/>
  <c r="C73" i="22"/>
  <c r="E141" i="1"/>
  <c r="C80" i="22"/>
  <c r="E140" i="1"/>
  <c r="D92" i="20"/>
  <c r="F118" i="20"/>
  <c r="C77" i="20"/>
  <c r="C109" i="20"/>
  <c r="E144" i="20"/>
  <c r="E143" i="19"/>
  <c r="E149" i="19" s="1"/>
  <c r="B139" i="20" s="1"/>
  <c r="E139" i="20" s="1"/>
  <c r="E93" i="24" s="1"/>
  <c r="D93" i="23"/>
  <c r="E144" i="19"/>
  <c r="D92" i="19"/>
  <c r="E92" i="19"/>
  <c r="F101" i="17"/>
  <c r="D116" i="17"/>
  <c r="F132" i="17"/>
  <c r="F118" i="17"/>
  <c r="B139" i="1"/>
  <c r="B145" i="1" s="1"/>
  <c r="E112" i="1"/>
  <c r="D112" i="1"/>
  <c r="C112" i="1"/>
  <c r="C116" i="17"/>
  <c r="C87" i="17"/>
  <c r="C84" i="17" s="1"/>
  <c r="E151" i="17"/>
  <c r="F105" i="17"/>
  <c r="F125" i="17"/>
  <c r="C146" i="17"/>
  <c r="C150" i="17" s="1"/>
  <c r="C156" i="17" s="1"/>
  <c r="D146" i="17" s="1"/>
  <c r="D150" i="17" s="1"/>
  <c r="D156" i="17" s="1"/>
  <c r="E142" i="1"/>
  <c r="F97" i="1"/>
  <c r="F101" i="1"/>
  <c r="F114" i="1"/>
  <c r="F123" i="1"/>
  <c r="F120" i="1"/>
  <c r="B139" i="19" l="1"/>
  <c r="E139" i="19" s="1"/>
  <c r="C137" i="1"/>
  <c r="C141" i="1" s="1"/>
  <c r="C52" i="22"/>
  <c r="D99" i="22"/>
  <c r="C103" i="24"/>
  <c r="C102" i="23"/>
  <c r="C102" i="22"/>
  <c r="E49" i="22"/>
  <c r="C48" i="22"/>
  <c r="C97" i="23"/>
  <c r="E67" i="22"/>
  <c r="E80" i="24"/>
  <c r="E66" i="22"/>
  <c r="E139" i="1"/>
  <c r="E145" i="1" s="1"/>
  <c r="F92" i="20"/>
  <c r="D139" i="20"/>
  <c r="D143" i="20" s="1"/>
  <c r="D149" i="20" s="1"/>
  <c r="D98" i="24"/>
  <c r="D97" i="23"/>
  <c r="E69" i="22"/>
  <c r="C98" i="24"/>
  <c r="F100" i="24"/>
  <c r="E99" i="23"/>
  <c r="C97" i="22"/>
  <c r="F99" i="17"/>
  <c r="F81" i="23"/>
  <c r="G82" i="24"/>
  <c r="F68" i="23"/>
  <c r="E81" i="22"/>
  <c r="F80" i="23"/>
  <c r="D98" i="22"/>
  <c r="B97" i="22"/>
  <c r="C66" i="24"/>
  <c r="E146" i="1"/>
  <c r="B145" i="17" s="1"/>
  <c r="F66" i="23"/>
  <c r="E98" i="23"/>
  <c r="B97" i="23"/>
  <c r="B95" i="22"/>
  <c r="E68" i="22"/>
  <c r="C79" i="23"/>
  <c r="C73" i="24"/>
  <c r="F99" i="24"/>
  <c r="B94" i="23"/>
  <c r="B101" i="23"/>
  <c r="F73" i="23"/>
  <c r="C80" i="24"/>
  <c r="C53" i="24"/>
  <c r="B96" i="22"/>
  <c r="D93" i="22"/>
  <c r="G78" i="24"/>
  <c r="G71" i="24"/>
  <c r="E49" i="24"/>
  <c r="G75" i="24"/>
  <c r="G69" i="24"/>
  <c r="E50" i="22"/>
  <c r="G68" i="24"/>
  <c r="E53" i="24"/>
  <c r="E97" i="24"/>
  <c r="F94" i="24"/>
  <c r="D96" i="23"/>
  <c r="E93" i="23"/>
  <c r="E48" i="23"/>
  <c r="F49" i="23"/>
  <c r="F48" i="23" s="1"/>
  <c r="F53" i="23"/>
  <c r="F52" i="23" s="1"/>
  <c r="D79" i="22"/>
  <c r="D52" i="22"/>
  <c r="D46" i="22" s="1"/>
  <c r="E53" i="22"/>
  <c r="E79" i="23"/>
  <c r="G77" i="24"/>
  <c r="G76" i="24"/>
  <c r="E73" i="24"/>
  <c r="E72" i="23"/>
  <c r="G70" i="24"/>
  <c r="E66" i="24"/>
  <c r="E65" i="23"/>
  <c r="E52" i="23"/>
  <c r="F92" i="19"/>
  <c r="D72" i="23"/>
  <c r="D80" i="24"/>
  <c r="G81" i="24"/>
  <c r="D72" i="22"/>
  <c r="F69" i="23"/>
  <c r="G74" i="24"/>
  <c r="D73" i="24"/>
  <c r="F67" i="23"/>
  <c r="D65" i="22"/>
  <c r="D65" i="23"/>
  <c r="F116" i="17"/>
  <c r="G67" i="24"/>
  <c r="D66" i="24"/>
  <c r="D53" i="24"/>
  <c r="D47" i="24" s="1"/>
  <c r="G55" i="24"/>
  <c r="D48" i="23"/>
  <c r="D46" i="23" s="1"/>
  <c r="G54" i="24"/>
  <c r="E54" i="22"/>
  <c r="G51" i="24"/>
  <c r="G50" i="24"/>
  <c r="C49" i="24"/>
  <c r="F47" i="24"/>
  <c r="F64" i="24"/>
  <c r="F109" i="20"/>
  <c r="C65" i="22"/>
  <c r="E73" i="22"/>
  <c r="C72" i="22"/>
  <c r="B90" i="22"/>
  <c r="D90" i="22" s="1"/>
  <c r="C72" i="23"/>
  <c r="C79" i="22"/>
  <c r="E80" i="22"/>
  <c r="C65" i="23"/>
  <c r="B90" i="23"/>
  <c r="E90" i="23" s="1"/>
  <c r="E147" i="1"/>
  <c r="B146" i="17" s="1"/>
  <c r="E146" i="17" s="1"/>
  <c r="C93" i="24" s="1"/>
  <c r="C48" i="23"/>
  <c r="C46" i="23" s="1"/>
  <c r="F95" i="1"/>
  <c r="D146" i="1"/>
  <c r="F112" i="1"/>
  <c r="D93" i="24" l="1"/>
  <c r="D92" i="23"/>
  <c r="C147" i="1"/>
  <c r="D137" i="1" s="1"/>
  <c r="D141" i="1" s="1"/>
  <c r="D139" i="1" s="1"/>
  <c r="D145" i="1" s="1"/>
  <c r="C139" i="1"/>
  <c r="C145" i="1" s="1"/>
  <c r="E46" i="23"/>
  <c r="C46" i="22"/>
  <c r="B100" i="23"/>
  <c r="C90" i="23" s="1"/>
  <c r="B101" i="22"/>
  <c r="B94" i="22"/>
  <c r="E48" i="22"/>
  <c r="D97" i="22"/>
  <c r="E65" i="22"/>
  <c r="G80" i="24"/>
  <c r="F98" i="24"/>
  <c r="F79" i="23"/>
  <c r="E97" i="23"/>
  <c r="E79" i="22"/>
  <c r="E94" i="23"/>
  <c r="C64" i="24"/>
  <c r="D96" i="22"/>
  <c r="D102" i="22" s="1"/>
  <c r="B102" i="22"/>
  <c r="D94" i="22"/>
  <c r="B91" i="24"/>
  <c r="F91" i="24" s="1"/>
  <c r="F95" i="24" s="1"/>
  <c r="B102" i="24"/>
  <c r="C92" i="23"/>
  <c r="C92" i="22"/>
  <c r="C47" i="24"/>
  <c r="B144" i="17"/>
  <c r="E144" i="17" s="1"/>
  <c r="E145" i="17"/>
  <c r="B149" i="17"/>
  <c r="B148" i="17" s="1"/>
  <c r="G73" i="24"/>
  <c r="E47" i="24"/>
  <c r="E64" i="24"/>
  <c r="E63" i="23"/>
  <c r="E103" i="24"/>
  <c r="F97" i="24"/>
  <c r="F103" i="24" s="1"/>
  <c r="G66" i="24"/>
  <c r="F46" i="23"/>
  <c r="D102" i="23"/>
  <c r="E96" i="23"/>
  <c r="E102" i="23" s="1"/>
  <c r="D63" i="22"/>
  <c r="C63" i="22"/>
  <c r="E72" i="22"/>
  <c r="D63" i="23"/>
  <c r="C63" i="23"/>
  <c r="F72" i="23"/>
  <c r="G53" i="24"/>
  <c r="G49" i="24"/>
  <c r="F65" i="23"/>
  <c r="D64" i="24"/>
  <c r="E52" i="22"/>
  <c r="B102" i="23"/>
  <c r="D147" i="1"/>
  <c r="C91" i="22" l="1"/>
  <c r="C92" i="24"/>
  <c r="D100" i="22"/>
  <c r="E100" i="23"/>
  <c r="E46" i="22"/>
  <c r="F101" i="24"/>
  <c r="E63" i="22"/>
  <c r="B95" i="24"/>
  <c r="B101" i="24" s="1"/>
  <c r="C91" i="24" s="1"/>
  <c r="G64" i="24"/>
  <c r="B154" i="17"/>
  <c r="C144" i="17" s="1"/>
  <c r="B155" i="17"/>
  <c r="C145" i="17" s="1"/>
  <c r="C149" i="17" s="1"/>
  <c r="E149" i="17"/>
  <c r="C91" i="23"/>
  <c r="F63" i="23"/>
  <c r="B100" i="22"/>
  <c r="C90" i="22" s="1"/>
  <c r="G47" i="24"/>
  <c r="C155" i="17" l="1"/>
  <c r="D145" i="17" s="1"/>
  <c r="D149" i="17" s="1"/>
  <c r="C148" i="17"/>
  <c r="C154" i="17" s="1"/>
  <c r="D144" i="17" s="1"/>
  <c r="C95" i="23"/>
  <c r="E148" i="17"/>
  <c r="E154" i="17" s="1"/>
  <c r="E155" i="17"/>
  <c r="B138" i="19" s="1"/>
  <c r="B137" i="19" s="1"/>
  <c r="C95" i="22"/>
  <c r="D91" i="22"/>
  <c r="D135" i="1"/>
  <c r="C135" i="1"/>
  <c r="D95" i="22" l="1"/>
  <c r="D101" i="22" s="1"/>
  <c r="C101" i="22"/>
  <c r="C94" i="22"/>
  <c r="C100" i="22" s="1"/>
  <c r="D148" i="17"/>
  <c r="D154" i="17" s="1"/>
  <c r="D155" i="17"/>
  <c r="E137" i="19"/>
  <c r="E138" i="19"/>
  <c r="D92" i="24" s="1"/>
  <c r="B142" i="19"/>
  <c r="B141" i="19" s="1"/>
  <c r="C94" i="23"/>
  <c r="C100" i="23" s="1"/>
  <c r="D90" i="23" s="1"/>
  <c r="C101" i="23"/>
  <c r="C96" i="24"/>
  <c r="E142" i="19" l="1"/>
  <c r="D91" i="23"/>
  <c r="C95" i="24"/>
  <c r="C101" i="24" s="1"/>
  <c r="D91" i="24" s="1"/>
  <c r="C102" i="24"/>
  <c r="B148" i="19"/>
  <c r="B147" i="19"/>
  <c r="C137" i="19" s="1"/>
  <c r="C138" i="19" l="1"/>
  <c r="C142" i="19" s="1"/>
  <c r="D95" i="23"/>
  <c r="E91" i="23"/>
  <c r="E148" i="19"/>
  <c r="B138" i="20" s="1"/>
  <c r="E141" i="19"/>
  <c r="E147" i="19" s="1"/>
  <c r="D96" i="24"/>
  <c r="C141" i="19" l="1"/>
  <c r="C147" i="19" s="1"/>
  <c r="D137" i="19" s="1"/>
  <c r="C148" i="19"/>
  <c r="D138" i="19" s="1"/>
  <c r="D142" i="19" s="1"/>
  <c r="D141" i="19" s="1"/>
  <c r="D147" i="19" s="1"/>
  <c r="D102" i="24"/>
  <c r="D95" i="24"/>
  <c r="D101" i="24" s="1"/>
  <c r="E91" i="24" s="1"/>
  <c r="B142" i="20"/>
  <c r="B137" i="20"/>
  <c r="E137" i="20" s="1"/>
  <c r="E138" i="20"/>
  <c r="D101" i="23"/>
  <c r="D94" i="23"/>
  <c r="D100" i="23" s="1"/>
  <c r="E95" i="23"/>
  <c r="E101" i="23" s="1"/>
  <c r="D148" i="19"/>
  <c r="E142" i="20" l="1"/>
  <c r="E92" i="24"/>
  <c r="B141" i="20"/>
  <c r="B148" i="20"/>
  <c r="C138" i="20" s="1"/>
  <c r="C142" i="20" s="1"/>
  <c r="B147" i="20" l="1"/>
  <c r="C137" i="20" s="1"/>
  <c r="C141" i="20"/>
  <c r="C147" i="20" s="1"/>
  <c r="D137" i="20" s="1"/>
  <c r="C148" i="20"/>
  <c r="D138" i="20" s="1"/>
  <c r="D142" i="20" s="1"/>
  <c r="E96" i="24"/>
  <c r="F92" i="24"/>
  <c r="E148" i="20"/>
  <c r="E141" i="20"/>
  <c r="E147" i="20" s="1"/>
  <c r="E102" i="24" l="1"/>
  <c r="E95" i="24"/>
  <c r="E101" i="24" s="1"/>
  <c r="F96" i="24"/>
  <c r="F102" i="24" s="1"/>
  <c r="D141" i="20"/>
  <c r="D147" i="20" s="1"/>
  <c r="D14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53" authorId="0" shapeId="0" xr:uid="{00000000-0006-0000-0100-000001000000}">
      <text>
        <r>
          <rPr>
            <sz val="9"/>
            <color indexed="81"/>
            <rFont val="Tahoma"/>
            <family val="2"/>
          </rPr>
          <t xml:space="preserve">Lo relacionado a la ejecución presupuestaria debe ser completado por el encargado de Presupuesto/Financiero o su homólogo.
</t>
        </r>
      </text>
    </comment>
    <comment ref="A158" authorId="0" shapeId="0" xr:uid="{00000000-0006-0000-0100-000002000000}">
      <text>
        <r>
          <rPr>
            <sz val="9"/>
            <color indexed="81"/>
            <rFont val="Tahoma"/>
            <family val="2"/>
          </rPr>
          <t xml:space="preserve">Lo relacionado a la ejecución presupuestaria debe ser completado por el encargado de Presupuesto/Financiero o su homólogo.
</t>
        </r>
      </text>
    </comment>
    <comment ref="A163" authorId="0" shapeId="0" xr:uid="{00000000-0006-0000-0100-000003000000}">
      <text>
        <r>
          <rPr>
            <sz val="9"/>
            <color indexed="81"/>
            <rFont val="Tahoma"/>
            <family val="2"/>
          </rPr>
          <t xml:space="preserve">Lo relacionado a la ejecución presupuestaria debe ser completado por el encargado de Presupuesto/Financiero o su homólogo.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62" authorId="0" shapeId="0" xr:uid="{00000000-0006-0000-0200-000001000000}">
      <text>
        <r>
          <rPr>
            <sz val="9"/>
            <color indexed="81"/>
            <rFont val="Tahoma"/>
            <family val="2"/>
          </rPr>
          <t xml:space="preserve">Lo relacionado a la ejecución presupuestaria debe ser completado por el encargado de Presupuesto/Financiero o su homólogo.
</t>
        </r>
      </text>
    </comment>
    <comment ref="A167" authorId="0" shapeId="0" xr:uid="{00000000-0006-0000-0200-000002000000}">
      <text>
        <r>
          <rPr>
            <sz val="9"/>
            <color indexed="81"/>
            <rFont val="Tahoma"/>
            <family val="2"/>
          </rPr>
          <t xml:space="preserve">Lo relacionado a la ejecución presupuestaria debe ser completado por el encargado de Presupuesto/Financiero o su homólogo.
</t>
        </r>
      </text>
    </comment>
    <comment ref="A172" authorId="0" shapeId="0" xr:uid="{00000000-0006-0000-0200-000003000000}">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55" authorId="0" shapeId="0" xr:uid="{00000000-0006-0000-0400-000001000000}">
      <text>
        <r>
          <rPr>
            <sz val="9"/>
            <color indexed="81"/>
            <rFont val="Tahoma"/>
            <family val="2"/>
          </rPr>
          <t xml:space="preserve">Lo relacionado a la ejecución presupuestaria debe ser completado por el encargado de Presupuesto/Financiero o su homólogo.
</t>
        </r>
      </text>
    </comment>
    <comment ref="A160" authorId="0" shapeId="0" xr:uid="{00000000-0006-0000-0400-000002000000}">
      <text>
        <r>
          <rPr>
            <sz val="9"/>
            <color indexed="81"/>
            <rFont val="Tahoma"/>
            <family val="2"/>
          </rPr>
          <t xml:space="preserve">Lo relacionado a la ejecución presupuestaria debe ser completado por el encargado de Presupuesto/Financiero o su homólogo.
</t>
        </r>
      </text>
    </comment>
    <comment ref="A165" authorId="0" shapeId="0" xr:uid="{00000000-0006-0000-0400-000003000000}">
      <text>
        <r>
          <rPr>
            <sz val="9"/>
            <color indexed="81"/>
            <rFont val="Tahoma"/>
            <family val="2"/>
          </rPr>
          <t xml:space="preserve">Lo relacionado a la ejecución presupuestaria debe ser completado por el encargado de Presupuesto/Financiero o su homólogo.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55" authorId="0" shapeId="0" xr:uid="{00000000-0006-0000-0600-000001000000}">
      <text>
        <r>
          <rPr>
            <sz val="9"/>
            <color indexed="81"/>
            <rFont val="Tahoma"/>
            <family val="2"/>
          </rPr>
          <t xml:space="preserve">Lo relacionado a la ejecución presupuestaria debe ser completado por el encargado de Presupuesto/Financiero o su homólogo.
</t>
        </r>
      </text>
    </comment>
    <comment ref="A160" authorId="0" shapeId="0" xr:uid="{00000000-0006-0000-0600-000002000000}">
      <text>
        <r>
          <rPr>
            <sz val="9"/>
            <color indexed="81"/>
            <rFont val="Tahoma"/>
            <family val="2"/>
          </rPr>
          <t xml:space="preserve">Lo relacionado a la ejecución presupuestaria debe ser completado por el encargado de Presupuesto/Financiero o su homólogo.
</t>
        </r>
      </text>
    </comment>
    <comment ref="A165" authorId="0" shapeId="0" xr:uid="{00000000-0006-0000-0600-000003000000}">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<sst xmlns="http://schemas.openxmlformats.org/spreadsheetml/2006/main" count="1279" uniqueCount="260">
  <si>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</si>
  <si>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</si>
  <si>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</si>
  <si>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</si>
  <si>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</si>
  <si>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</si>
  <si>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</si>
  <si>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</si>
  <si>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</si>
  <si>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</si>
  <si>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</si>
  <si>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</si>
  <si>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</si>
  <si>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</si>
  <si>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</si>
  <si>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</si>
  <si>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</si>
  <si>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</si>
  <si>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</si>
  <si>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</si>
  <si>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</si>
  <si>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</si>
  <si>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</si>
  <si>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</si>
  <si>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</si>
  <si>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</si>
  <si>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</si>
  <si>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</si>
  <si>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</si>
  <si>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</si>
  <si>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</si>
  <si>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</si>
  <si>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</si>
  <si>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</si>
  <si>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</si>
  <si>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</si>
  <si>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</si>
  <si>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</si>
  <si>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</si>
  <si>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</si>
  <si>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</si>
  <si>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</si>
  <si>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</si>
  <si>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</si>
  <si>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</si>
  <si>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</si>
  <si>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</si>
  <si>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</si>
  <si>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</si>
  <si>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</si>
  <si>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</si>
  <si>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</si>
  <si>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</si>
  <si>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</si>
  <si>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</si>
  <si>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</si>
  <si>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</si>
  <si>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</si>
  <si>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</si>
  <si>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</si>
  <si>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</si>
  <si>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</si>
  <si>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</si>
  <si>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</si>
  <si>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</si>
  <si>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</si>
  <si>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</si>
  <si>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</si>
  <si>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</si>
  <si>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</si>
  <si>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</si>
  <si>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</si>
  <si>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</si>
  <si>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</si>
  <si>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</si>
  <si>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</si>
  <si>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</si>
  <si>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</si>
  <si>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</si>
  <si>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</si>
  <si>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</si>
  <si>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</si>
  <si>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</si>
  <si>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</si>
  <si>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</si>
  <si>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</si>
  <si>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</si>
  <si>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</si>
  <si>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</si>
  <si>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</si>
  <si>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</si>
  <si>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r>
      <t xml:space="preserve">Observaciones: 
</t>
    </r>
    <r>
      <rPr>
        <sz val="11"/>
        <color theme="1"/>
        <rFont val="Palatino Linotype"/>
        <family val="1"/>
      </rPr>
      <t>En este espacio se establecen las observaciones y/o justificaciones relacionadas con el cuadro anterior.</t>
    </r>
  </si>
  <si>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</si>
  <si>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</si>
  <si>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</si>
  <si>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</si>
  <si>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</si>
  <si>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</si>
  <si>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</si>
  <si>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</si>
  <si>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</si>
  <si>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</si>
  <si>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</si>
  <si>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</si>
  <si>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</si>
  <si>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</si>
  <si>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</si>
  <si>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</si>
  <si>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</si>
  <si>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</si>
  <si>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</si>
  <si>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</si>
  <si>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</si>
  <si>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</si>
  <si>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</si>
  <si>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</si>
  <si>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</si>
  <si>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</si>
  <si>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</si>
  <si>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</si>
  <si>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</si>
  <si>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</si>
  <si>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</si>
  <si>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</si>
  <si>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</si>
  <si>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</si>
  <si>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</si>
  <si>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</si>
  <si>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</si>
  <si>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</si>
  <si>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</si>
  <si>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</si>
  <si>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</si>
  <si>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</si>
  <si>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</si>
  <si>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</si>
  <si>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</si>
  <si>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</si>
  <si>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</si>
  <si>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</si>
  <si>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</si>
  <si>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</si>
  <si>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</si>
  <si>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</si>
  <si>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</si>
  <si>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</si>
  <si>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</si>
  <si>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</si>
  <si>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</si>
  <si>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</si>
  <si>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</si>
  <si>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</si>
  <si>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</si>
  <si>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 semestre.</t>
    </r>
  </si>
  <si>
    <t>Reporte ejecución programática (III trimestre Acumulado)</t>
  </si>
  <si>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III trimestre acumulado.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</si>
  <si>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</si>
  <si>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</si>
  <si>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</si>
  <si>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</si>
  <si>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</si>
  <si>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</si>
  <si>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</si>
  <si>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</si>
  <si>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</si>
  <si>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</si>
  <si>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</si>
  <si>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</si>
  <si>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</si>
  <si>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</si>
  <si>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Atención a Denuncias</t>
  </si>
  <si>
    <t>Protección y Apoyo  a los niños, niñas y adolescentes en los Albergues PANI</t>
  </si>
  <si>
    <t>Centros de Atención Infantil Guarderías</t>
  </si>
  <si>
    <t>Protección y Apoyo  a los niños, niñas y adolescentes en ONG Residenciales</t>
  </si>
  <si>
    <t>Fondo de la Niñez y Adolescencia  "Proyectos Fondo de la Niñez y Adolescencia"</t>
  </si>
  <si>
    <t>Persona menor de edad beneficiaria</t>
  </si>
  <si>
    <t>Informe I trimestre: Martes 25 de abril de 2023</t>
  </si>
  <si>
    <t>Tablas que completa</t>
  </si>
  <si>
    <t xml:space="preserve">Tablas que completa </t>
  </si>
  <si>
    <t>Protección y Atención de los Niños, Niñas y Adolescentes</t>
  </si>
  <si>
    <t>Patronato Nacional de la Infancia</t>
  </si>
  <si>
    <t>Gerencia Técnica</t>
  </si>
  <si>
    <t>I Trimestre 2023</t>
  </si>
  <si>
    <r>
      <t xml:space="preserve">Fuente: </t>
    </r>
    <r>
      <rPr>
        <sz val="9"/>
        <rFont val="Palatino Linotype"/>
        <family val="1"/>
      </rPr>
      <t>Departamento Administración de Presupuesto</t>
    </r>
  </si>
  <si>
    <t>X</t>
  </si>
  <si>
    <r>
      <t xml:space="preserve">Observaciones: 
</t>
    </r>
    <r>
      <rPr>
        <sz val="11"/>
        <color theme="1"/>
        <rFont val="Palatino Linotype"/>
        <family val="1"/>
      </rPr>
      <t xml:space="preserve">El PANI no presenta registro de activos con recursos del FODESAF en el año 2023, según Certificación Número 001-2023 </t>
    </r>
  </si>
  <si>
    <t>MTSS-DMT-OF-623-2022</t>
  </si>
  <si>
    <t>DESAF-DP-MEMO-190-2022
MTSS-DESAF-OF-118-2022</t>
  </si>
  <si>
    <t>Remuneraciones</t>
  </si>
  <si>
    <t>Servicios</t>
  </si>
  <si>
    <t>Materiales y Suministros</t>
  </si>
  <si>
    <t>Transferencias Corrientes</t>
  </si>
  <si>
    <t>DFOE-BIS-0694 (22313)-2022</t>
  </si>
  <si>
    <r>
      <t xml:space="preserve">Observaciones: 
</t>
    </r>
    <r>
      <rPr>
        <sz val="11"/>
        <color theme="1"/>
        <rFont val="Palatino Linotype"/>
        <family val="1"/>
      </rPr>
      <t>En este momento se encuentra el PE-01-2023 en estudio en CGR para aprobación, en este se incorpora superávit FODESAF para devolución, según oficio PANI-PE-OF-0585-2023</t>
    </r>
  </si>
  <si>
    <t>Fuente: Departamento Administración de Presupuesto</t>
  </si>
  <si>
    <r>
      <t xml:space="preserve">Observaciones: 
</t>
    </r>
    <r>
      <rPr>
        <sz val="11"/>
        <color theme="1"/>
        <rFont val="Palatino Linotype"/>
        <family val="1"/>
      </rPr>
      <t>No hay gastos financiados con recursos de vigencias anteriores, debido que, en este momento se encuentra el PE-01-2023 en estudio en CGR para aprobación, en este se incorpora superávit FODESAF para devolución, según oficio PANI-PE-OF-0585-2023</t>
    </r>
  </si>
  <si>
    <t>Oscar Cordero Fernández</t>
  </si>
  <si>
    <t>Coordinador a.i.</t>
  </si>
  <si>
    <t>Departamento Administración de Presupuesto</t>
  </si>
  <si>
    <t>Tablas 2 - 4 - 5 - 7 y parte de 8</t>
  </si>
  <si>
    <t>Randall Mairena Salguero</t>
  </si>
  <si>
    <t>Departamento Financiero Contable</t>
  </si>
  <si>
    <t>Fuente: Departamento Administración de Presupuesto y Departamento Financiero Contable</t>
  </si>
  <si>
    <t>1-4-1-2-00-00-0-0-40</t>
  </si>
  <si>
    <t>FODESAF (Subvención de Asignaciones Familiares)</t>
  </si>
  <si>
    <r>
      <t xml:space="preserve">Fuente: </t>
    </r>
    <r>
      <rPr>
        <sz val="9"/>
        <rFont val="Palatino Linotype"/>
        <family val="1"/>
      </rPr>
      <t xml:space="preserve">Departamento Financiero Contable </t>
    </r>
  </si>
  <si>
    <t>1/ Adjuntar el comprobante del reintegro e indicar en este espacio la fecha y el número de comprobante del o los reintegros: pendiente en estudio de la CGR.</t>
  </si>
  <si>
    <t xml:space="preserve">Observaciones: </t>
  </si>
  <si>
    <r>
      <t xml:space="preserve">Para el producto 1 el dato resportado son personas menores de edad que son identificados en las denuncias con violacion de derechos y se les brinda respuesta institucional, </t>
    </r>
    <r>
      <rPr>
        <b/>
        <sz val="10"/>
        <color theme="1"/>
        <rFont val="Cambria"/>
        <family val="1"/>
        <scheme val="major"/>
      </rPr>
      <t xml:space="preserve"> cada mes la población atendida es diferente. </t>
    </r>
  </si>
  <si>
    <r>
      <t xml:space="preserve">Para el producto 2 El dato reportado son los cupos de la capacidad instalada de los albergues del PANI, son personas menores de edad que se atiende en </t>
    </r>
    <r>
      <rPr>
        <b/>
        <sz val="10"/>
        <color theme="1"/>
        <rFont val="Cambria"/>
        <family val="1"/>
        <scheme val="major"/>
      </rPr>
      <t>promedio mensual</t>
    </r>
  </si>
  <si>
    <r>
      <t xml:space="preserve">Para el producto 4 El dato reportado son  son personas menores de edad que se atiende en </t>
    </r>
    <r>
      <rPr>
        <b/>
        <sz val="10"/>
        <color theme="1"/>
        <rFont val="Cambria"/>
        <family val="1"/>
        <scheme val="major"/>
      </rPr>
      <t xml:space="preserve">promedio mensual </t>
    </r>
    <r>
      <rPr>
        <sz val="10"/>
        <color theme="1"/>
        <rFont val="Cambria"/>
        <family val="1"/>
        <scheme val="major"/>
      </rPr>
      <t>en los proyectos del Fondo de la Niñez y Adolescencia.</t>
    </r>
  </si>
  <si>
    <t>P1. Atención a Denuncias</t>
  </si>
  <si>
    <t>P2. Protección y Apoyo  a los niños, niñas y adolescentes en los Albergues PANI</t>
  </si>
  <si>
    <t>P3. Centros de Atención Infantil Guarderías</t>
  </si>
  <si>
    <t>P4. Fondo de la Niñez y Adolescencia  "Proyectos Fondo de la Niñez y Adolescencia"</t>
  </si>
  <si>
    <t>P5. Protección y Apoyo  a los niños, niñas y adolescentes en ONG Residenciales</t>
  </si>
  <si>
    <r>
      <t xml:space="preserve">Para el producto 3 El dato reportado son personas menores de edad que se atiende en </t>
    </r>
    <r>
      <rPr>
        <b/>
        <sz val="10"/>
        <color theme="1"/>
        <rFont val="Cambria"/>
        <family val="1"/>
        <scheme val="major"/>
      </rPr>
      <t>promedio mensual</t>
    </r>
    <r>
      <rPr>
        <sz val="10"/>
        <color theme="1"/>
        <rFont val="Cambria"/>
        <family val="1"/>
        <scheme val="major"/>
      </rPr>
      <t xml:space="preserve"> en los Centros de Atención Infantil - Guarderías. Se registra y reporta a mes vencido.</t>
    </r>
  </si>
  <si>
    <r>
      <t xml:space="preserve">Para el producto 5 El dato reportado son personas menores de edad que se atiende en </t>
    </r>
    <r>
      <rPr>
        <b/>
        <sz val="10"/>
        <color theme="1"/>
        <rFont val="Cambria"/>
        <family val="1"/>
        <scheme val="major"/>
      </rPr>
      <t xml:space="preserve">promedio mensual </t>
    </r>
    <r>
      <rPr>
        <sz val="10"/>
        <color theme="1"/>
        <rFont val="Cambria"/>
        <family val="1"/>
        <scheme val="major"/>
      </rPr>
      <t>en ONG Residenciales. Se registra y reporta a mes vencido.</t>
    </r>
  </si>
  <si>
    <t>Fuente: Oficina de Planificación y Desarrollo Institucional con insumos de la Gerencia Técnica, según oficio PANI-GT-OF-00179-2023.</t>
  </si>
  <si>
    <t>I Trimestre suma</t>
  </si>
  <si>
    <t>x</t>
  </si>
  <si>
    <t>mensual</t>
  </si>
  <si>
    <r>
      <t xml:space="preserve">Observaciones: </t>
    </r>
    <r>
      <rPr>
        <sz val="11"/>
        <color theme="1"/>
        <rFont val="Palatino Linotype"/>
        <family val="1"/>
      </rPr>
      <t xml:space="preserve">El producto 04 no reporta beneficiarios ya que la ejecución se da a partir del segundo semestre, el gasto reportado corresponde a la preparación para la ejecución de dichos proyectos. </t>
    </r>
    <r>
      <rPr>
        <b/>
        <sz val="11"/>
        <color theme="1"/>
        <rFont val="Palatino Linotype"/>
        <family val="1"/>
      </rPr>
      <t xml:space="preserve">
</t>
    </r>
  </si>
  <si>
    <r>
      <t xml:space="preserve">Observaciones: 
</t>
    </r>
    <r>
      <rPr>
        <sz val="11"/>
        <color theme="1"/>
        <rFont val="Palatino Linotype"/>
        <family val="1"/>
      </rPr>
      <t xml:space="preserve">Se reportan solamente los datos indicados en el oficio PANI-PE-OF-2758-2020. </t>
    </r>
  </si>
  <si>
    <t>Tablas 1, 3 y 4</t>
  </si>
  <si>
    <t>Oficina de Planificación y Desarrollo Institucional</t>
  </si>
  <si>
    <r>
      <t xml:space="preserve">Observaciones: </t>
    </r>
    <r>
      <rPr>
        <sz val="11"/>
        <color theme="1"/>
        <rFont val="Palatino Linotype"/>
        <family val="1"/>
      </rPr>
      <t>Los recursos que requiere el Pani para cubrir la atención de personas menores de edad de los diferentes programas de atención es desde el mes de enero,  adicionalmente una parte de la planilla Pani es reconocida con estos recursos, adicionalmente la parte proporcional del pago del salario escolar correspondiente,  por esta razon los gastos son mayores al inicio del año, lo cual se va normalizando conforme este  avanza.</t>
    </r>
    <r>
      <rPr>
        <b/>
        <sz val="11"/>
        <color theme="1"/>
        <rFont val="Palatino Linotype"/>
        <family val="1"/>
      </rPr>
      <t xml:space="preserve">
</t>
    </r>
  </si>
  <si>
    <t>Tabla 6, parte de 8 y observaciones de tabla 8</t>
  </si>
  <si>
    <t>Ricardo Solano Gamboa</t>
  </si>
  <si>
    <t xml:space="preserve">Coordinador </t>
  </si>
  <si>
    <t>Nombre del funcionario que reporta</t>
  </si>
  <si>
    <t xml:space="preserve">Nombre del funcionario que reporta </t>
  </si>
  <si>
    <t>II Trimestre 2023</t>
  </si>
  <si>
    <r>
      <t xml:space="preserve">Fuente: </t>
    </r>
    <r>
      <rPr>
        <sz val="9"/>
        <rFont val="Palatino Linotype"/>
        <family val="1"/>
      </rPr>
      <t>Departamento Financiero Contable y Departamento de Administración de Presupuesto</t>
    </r>
  </si>
  <si>
    <t>1/ Comprobante de reintegro 1020421 de fecha 09 de mayo de 2023.</t>
  </si>
  <si>
    <t>DFOE-BIS-0269 (05457)-2023</t>
  </si>
  <si>
    <t>Cuentas Especiales</t>
  </si>
  <si>
    <r>
      <t xml:space="preserve">Observaciones: 
</t>
    </r>
    <r>
      <rPr>
        <sz val="11"/>
        <color theme="1"/>
        <rFont val="Palatino Linotype"/>
        <family val="1"/>
      </rPr>
      <t>Los recursos de vigencias anteriores corresponde a la devolución Superávit FODESAF 2022</t>
    </r>
  </si>
  <si>
    <r>
      <t xml:space="preserve">Fuente: </t>
    </r>
    <r>
      <rPr>
        <sz val="9"/>
        <rFont val="Palatino Linotype"/>
        <family val="1"/>
      </rPr>
      <t>Gerencia Técnica por solicitud de la Oficina de Planificación y Desarrollo Institucional mediante oficio PANI-GT-OF-00409-2023</t>
    </r>
  </si>
  <si>
    <t xml:space="preserve">Sobre el producto 2: El crecimiento paulatino del promedio de NNA atendidos en albergues y aldeas institucionales durante el II trimestre del año 2023, se encuentra relacionado con una coyuntura país en la que, se ha dado un crecimiento de las denuncias y, por ende, de la necesidad de brindar protección en modalidades de tipo residencial. A pesar de sobrepasar la meta, dentro del presupuesto ordinario se garantiza la cobertura de las necesidades de las personas menores de edad en los albergues y aldeas institucionales, por otro lado, también se ha priorizado que, la estancia de las NNA sea lo más breve posible.
</t>
  </si>
  <si>
    <t>Sobre el producto 4: Es importante mencionar que, la meta de beneficiarios es menor a la proyectada, debido a que los proyectos están iniciando y la convocatoria es un poco compleja, en otros meses puede haber mayor participación y en otros meses ser menor, esto limita la cantidad proyectada.</t>
  </si>
  <si>
    <t xml:space="preserve">Sobre el producto 3: Se valora como positivo el avance en el cumplimiento de la meta. Es importante indicar que, desde el equipo de profesionales supervisoras del Programa se ha realizado dos acciones concretas que favorezcan una ampliación en la ejecución de la meta:
1. Se elaboró un el oficio PANI-DPRO-OF-084-2023 que informa a los sujetos privados beneficiarios que se mantendrá un proceso de revisión y evaluación del uso efectivo de los cupos definidos en los convenios de cooperación y en caso contrario se iniciará el proceso respectivo para la disminución y otorgamiento a otros sujetos privados que se encuentran en lista de espera para aumento o suscripción de convenios por primera vez.
2. Durante la modificación presupuestaria de marzo-abril, se realizaron algunos ajustes en los cupos otorgados a sujetos privados beneficiarios por encontrarse ociosos y se realizaron las gestiones para el otorgamiento a otras que se mantenían en lista de espera desde el año 2022.
Asimismo, es importante mencionar que, la información del II trimestre llegaría hasta el mes de mayo, ya que los datos se sacan un mes atrasado. La información se extrae mediante el sistema SIAP, por tanto, la información del mes de junio se puede extraer hasta el mes de julio, por lo que no se puede remitir la información de este mes.
</t>
  </si>
  <si>
    <r>
      <t xml:space="preserve">Fuente: </t>
    </r>
    <r>
      <rPr>
        <sz val="9"/>
        <rFont val="Palatino Linotype"/>
        <family val="1"/>
      </rPr>
      <t>Sistema SIAP Departamento de Protección-Tecnologías de Información</t>
    </r>
  </si>
  <si>
    <t xml:space="preserve">Asesor </t>
  </si>
  <si>
    <t>PRESUPUESTO</t>
  </si>
  <si>
    <t>FINANCIERO</t>
  </si>
  <si>
    <t>III Trimestre 2023</t>
  </si>
  <si>
    <t xml:space="preserve"> Modificación 3-2023</t>
  </si>
  <si>
    <r>
      <t xml:space="preserve">Observaciones: 
</t>
    </r>
    <r>
      <rPr>
        <sz val="11"/>
        <color theme="1"/>
        <rFont val="Palatino Linotype"/>
        <family val="1"/>
      </rPr>
      <t>Se reportan los datos según lo indicado en el oficio PANI-PE-OF-2758-2020</t>
    </r>
  </si>
  <si>
    <t xml:space="preserve">Observaciones:
El PANI no presenta registro de activos con recursos del FODESAF en el año 2023, según Certificación Número 001-2023 </t>
  </si>
  <si>
    <t>IV Trimestre 2023</t>
  </si>
  <si>
    <t>Fuente: Gerencia Técnica-Departamento de Protección</t>
  </si>
  <si>
    <t xml:space="preserve">Tabla 6, parte de 8 </t>
  </si>
  <si>
    <r>
      <t xml:space="preserve">Observaciones: 
el dato del mes de diciembre para Centros de Atención Infantil Guarderías y para ONG Residenciales será remitido una vez se cuente con el mismo, ya que en este momento se está llevando a cabo un proceso de verificación de listas de cupos. 
</t>
    </r>
    <r>
      <rPr>
        <sz val="11"/>
        <color theme="1"/>
        <rFont val="Palatino Linotype"/>
        <family val="1"/>
      </rPr>
      <t/>
    </r>
  </si>
  <si>
    <t xml:space="preserve">Para el producto 1 el dato resportado son personas menores de edad que son identificados en las denuncias con violacion de derechos y se les brinda respuesta institucional,  cada mes la población atendida es diferente. </t>
  </si>
  <si>
    <t>Para el producto 2 El dato reportado son los cupos de la capacidad instalada de los albergues del PANI, son personas menores de edad que se atiende en promedio mensual</t>
  </si>
  <si>
    <t>Para el producto 3 El dato reportado son personas menores de edad que se atiende en promedio mensual en los Centros de Atención Infantil - Guarderías. Se registra y reporta a mes vencido.</t>
  </si>
  <si>
    <t>Para el producto 4 El dato reportado son  son personas menores de edad que se atiende en promedio mensual en los proyectos del Fondo de la Niñez y Adolescencia.</t>
  </si>
  <si>
    <t>I Semestre 2023</t>
  </si>
  <si>
    <t>III Trimestre Acumulado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</si>
</sst>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8"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10"/>
      <color theme="1"/>
      <name val="Cambria"/>
      <family val="1"/>
      <scheme val="major"/>
    </font>
    <font>
      <b/>
      <sz val="10"/>
      <color theme="1"/>
      <name val="Cambria"/>
      <family val="1"/>
      <scheme val="major"/>
    </font>
    <font>
      <sz val="11"/>
      <color rgb="FF000000"/>
      <name val="Palatino Linotype"/>
      <family val="1"/>
    </font>
  </fonts>
  <fills count="8">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thin">
        <color theme="0"/>
      </left>
      <right/>
      <top/>
      <bottom/>
      <diagonal/>
    </border>
  </borders>
  <cellStyleXfs count="5">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cellStyleXfs>
  <cellXfs count="284">
    <xf numFmtId="0" fontId="0" fillId="0" borderId="0" xfId="0"/>
    <xf numFmtId="0" fontId="2" fillId="0" borderId="0" xfId="0" applyFo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165" fontId="10" fillId="2" borderId="14"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18" xfId="0" applyFont="1" applyFill="1" applyBorder="1" applyAlignment="1">
      <alignment vertical="center"/>
    </xf>
    <xf numFmtId="0" fontId="12" fillId="5" borderId="20" xfId="0" applyFont="1" applyFill="1" applyBorder="1" applyAlignment="1">
      <alignment vertical="center"/>
    </xf>
    <xf numFmtId="0" fontId="12" fillId="5" borderId="1" xfId="0" applyFont="1" applyFill="1" applyBorder="1" applyAlignment="1">
      <alignment vertical="center"/>
    </xf>
    <xf numFmtId="0" fontId="12" fillId="5" borderId="22" xfId="0" applyFont="1" applyFill="1" applyBorder="1" applyAlignment="1">
      <alignment horizontal="center" vertical="center"/>
    </xf>
    <xf numFmtId="165" fontId="4" fillId="2" borderId="21" xfId="1" applyNumberFormat="1" applyFont="1" applyFill="1" applyBorder="1" applyAlignment="1">
      <alignment horizontal="center" vertical="center" wrapText="1"/>
    </xf>
    <xf numFmtId="165" fontId="10" fillId="2" borderId="21"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5"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Alignment="1">
      <alignment vertical="center"/>
    </xf>
    <xf numFmtId="4" fontId="6" fillId="0" borderId="0" xfId="0" applyNumberFormat="1" applyFont="1" applyAlignment="1">
      <alignment vertical="center"/>
    </xf>
    <xf numFmtId="0" fontId="5" fillId="0" borderId="0" xfId="0" applyFont="1" applyAlignment="1">
      <alignment vertical="center"/>
    </xf>
    <xf numFmtId="0" fontId="19" fillId="0" borderId="24" xfId="0" applyFont="1" applyBorder="1" applyAlignment="1">
      <alignment vertical="center"/>
    </xf>
    <xf numFmtId="0" fontId="19" fillId="0" borderId="28" xfId="0" applyFont="1" applyBorder="1" applyAlignment="1">
      <alignment vertical="center"/>
    </xf>
    <xf numFmtId="0" fontId="2" fillId="0" borderId="16"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2"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42" xfId="1" applyNumberFormat="1" applyFont="1" applyBorder="1" applyAlignment="1">
      <alignment vertical="center"/>
    </xf>
    <xf numFmtId="4" fontId="2" fillId="0" borderId="42" xfId="1" applyNumberFormat="1" applyFont="1" applyBorder="1" applyAlignment="1">
      <alignment vertical="center"/>
    </xf>
    <xf numFmtId="4" fontId="2" fillId="0" borderId="0" xfId="1" applyNumberFormat="1" applyFont="1" applyBorder="1" applyAlignment="1">
      <alignment vertical="center"/>
    </xf>
    <xf numFmtId="0" fontId="26" fillId="0" borderId="0" xfId="0" applyFont="1" applyAlignment="1">
      <alignment vertical="center"/>
    </xf>
    <xf numFmtId="0" fontId="2" fillId="0" borderId="0" xfId="0" applyFont="1" applyAlignment="1">
      <alignment horizontal="left" vertical="center" wrapText="1"/>
    </xf>
    <xf numFmtId="0" fontId="21" fillId="0" borderId="0" xfId="0" applyFont="1" applyAlignment="1">
      <alignment horizontal="center" vertical="center" wrapText="1"/>
    </xf>
    <xf numFmtId="0" fontId="27" fillId="0" borderId="0" xfId="0" applyFont="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0" fontId="7" fillId="0" borderId="0" xfId="0" applyFont="1" applyAlignment="1">
      <alignment vertical="center" wrapText="1"/>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4" fillId="2" borderId="43"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4" fontId="14" fillId="0" borderId="0" xfId="0" applyNumberFormat="1" applyFont="1" applyAlignment="1">
      <alignment vertical="center"/>
    </xf>
    <xf numFmtId="3" fontId="11" fillId="4" borderId="0" xfId="1" applyNumberFormat="1" applyFont="1" applyFill="1" applyBorder="1" applyAlignment="1">
      <alignment horizontal="right" vertical="center" wrapText="1"/>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2" fontId="5" fillId="4"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9" fillId="4" borderId="0" xfId="0" applyNumberFormat="1" applyFont="1" applyFill="1" applyAlignment="1">
      <alignment horizontal="right" vertical="center"/>
    </xf>
    <xf numFmtId="3" fontId="5" fillId="4" borderId="0" xfId="0" applyNumberFormat="1" applyFont="1" applyFill="1" applyAlignment="1">
      <alignment horizontal="right" vertical="center"/>
    </xf>
    <xf numFmtId="3" fontId="5" fillId="0" borderId="0" xfId="0" applyNumberFormat="1" applyFont="1" applyAlignment="1">
      <alignment horizontal="right" vertical="center"/>
    </xf>
    <xf numFmtId="3" fontId="2" fillId="0" borderId="0" xfId="0" applyNumberFormat="1" applyFont="1" applyAlignment="1">
      <alignment horizontal="right" vertical="center"/>
    </xf>
    <xf numFmtId="165" fontId="4" fillId="0" borderId="0" xfId="1" applyNumberFormat="1" applyFont="1" applyFill="1" applyBorder="1" applyAlignment="1">
      <alignment horizontal="center" vertical="center" wrapText="1"/>
    </xf>
    <xf numFmtId="165" fontId="5" fillId="4" borderId="0" xfId="1" applyNumberFormat="1" applyFont="1" applyFill="1" applyBorder="1" applyAlignment="1">
      <alignment horizontal="left" vertical="center" wrapText="1"/>
    </xf>
    <xf numFmtId="3" fontId="19" fillId="0" borderId="0" xfId="0" applyNumberFormat="1" applyFont="1" applyAlignment="1">
      <alignment horizontal="right" vertical="center"/>
    </xf>
    <xf numFmtId="3" fontId="12" fillId="0" borderId="1" xfId="0" applyNumberFormat="1" applyFont="1" applyBorder="1" applyAlignment="1">
      <alignment horizontal="right" vertical="center"/>
    </xf>
    <xf numFmtId="165" fontId="2" fillId="0" borderId="0" xfId="1" applyNumberFormat="1" applyFont="1" applyFill="1" applyBorder="1" applyAlignment="1">
      <alignment horizontal="left"/>
    </xf>
    <xf numFmtId="2" fontId="2" fillId="0" borderId="0" xfId="0" applyNumberFormat="1" applyFont="1" applyAlignment="1">
      <alignment horizontal="right" vertical="center"/>
    </xf>
    <xf numFmtId="0" fontId="2" fillId="0" borderId="0" xfId="0" applyFont="1" applyAlignment="1">
      <alignment horizontal="center" vertical="center"/>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4" fillId="2" borderId="0" xfId="1" applyNumberFormat="1" applyFont="1" applyFill="1" applyBorder="1" applyAlignment="1">
      <alignment horizontal="center" vertical="center" wrapText="1"/>
    </xf>
    <xf numFmtId="0" fontId="12" fillId="0" borderId="0" xfId="0" applyFont="1" applyAlignment="1">
      <alignment horizontal="left" vertical="center" wrapText="1"/>
    </xf>
    <xf numFmtId="0" fontId="3" fillId="0" borderId="0" xfId="0" applyFont="1" applyAlignment="1">
      <alignment horizontal="center" vertical="center"/>
    </xf>
    <xf numFmtId="4" fontId="14" fillId="0" borderId="16" xfId="0" applyNumberFormat="1" applyFont="1" applyBorder="1" applyAlignment="1">
      <alignment vertical="center"/>
    </xf>
    <xf numFmtId="0" fontId="5" fillId="0" borderId="0" xfId="1" applyNumberFormat="1" applyFont="1" applyFill="1" applyBorder="1" applyAlignment="1">
      <alignment horizontal="left" vertical="center" wrapText="1"/>
    </xf>
    <xf numFmtId="0" fontId="4" fillId="3" borderId="0" xfId="0" applyFont="1" applyFill="1" applyAlignment="1">
      <alignment horizontal="left" vertical="center" wrapText="1"/>
    </xf>
    <xf numFmtId="0" fontId="4" fillId="3" borderId="35" xfId="0" applyFont="1" applyFill="1" applyBorder="1" applyAlignment="1">
      <alignment horizontal="left" vertical="center"/>
    </xf>
    <xf numFmtId="49" fontId="12" fillId="0" borderId="0" xfId="1" applyNumberFormat="1" applyFont="1" applyFill="1" applyBorder="1" applyAlignment="1">
      <alignment horizontal="left" vertical="center" wrapText="1"/>
    </xf>
    <xf numFmtId="0" fontId="0" fillId="0" borderId="0" xfId="0" applyAlignment="1">
      <alignment wrapText="1"/>
    </xf>
    <xf numFmtId="49" fontId="0" fillId="0" borderId="0" xfId="0" applyNumberFormat="1" applyAlignment="1">
      <alignment wrapText="1"/>
    </xf>
    <xf numFmtId="0" fontId="35" fillId="0" borderId="0" xfId="1" applyNumberFormat="1" applyFont="1" applyFill="1" applyBorder="1" applyAlignment="1">
      <alignment vertical="top" wrapText="1"/>
    </xf>
    <xf numFmtId="0" fontId="35" fillId="0" borderId="0" xfId="0" applyFont="1"/>
    <xf numFmtId="0" fontId="5" fillId="0" borderId="10" xfId="1" applyNumberFormat="1" applyFont="1" applyFill="1" applyBorder="1" applyAlignment="1">
      <alignment horizontal="left" vertical="center" wrapText="1"/>
    </xf>
    <xf numFmtId="0" fontId="5" fillId="0" borderId="26" xfId="1" applyNumberFormat="1" applyFont="1" applyFill="1" applyBorder="1" applyAlignment="1">
      <alignment horizontal="left" vertical="center" wrapText="1"/>
    </xf>
    <xf numFmtId="4" fontId="12" fillId="5" borderId="0" xfId="1" applyNumberFormat="1" applyFont="1" applyFill="1" applyBorder="1" applyAlignment="1">
      <alignment horizontal="right" vertical="center" wrapText="1"/>
    </xf>
    <xf numFmtId="4" fontId="19" fillId="4" borderId="0" xfId="1" applyNumberFormat="1" applyFont="1" applyFill="1" applyBorder="1" applyAlignment="1">
      <alignment horizontal="right" vertical="center" wrapText="1"/>
    </xf>
    <xf numFmtId="4" fontId="19" fillId="0" borderId="0" xfId="1" applyNumberFormat="1" applyFont="1" applyFill="1" applyBorder="1" applyAlignment="1">
      <alignment horizontal="right" vertical="center" wrapText="1"/>
    </xf>
    <xf numFmtId="4" fontId="19" fillId="6" borderId="0" xfId="1" applyNumberFormat="1" applyFont="1" applyFill="1" applyBorder="1" applyAlignment="1">
      <alignment horizontal="righ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4" fillId="0" borderId="0" xfId="0" applyFont="1" applyAlignment="1">
      <alignment horizontal="left" vertical="center" wrapText="1"/>
    </xf>
    <xf numFmtId="165" fontId="10" fillId="0" borderId="0" xfId="1" applyNumberFormat="1" applyFont="1" applyFill="1" applyBorder="1" applyAlignment="1">
      <alignment horizontal="center" vertical="center" wrapText="1"/>
    </xf>
    <xf numFmtId="0" fontId="35" fillId="0" borderId="0" xfId="1" applyNumberFormat="1" applyFont="1" applyFill="1" applyBorder="1" applyAlignment="1">
      <alignment horizontal="left" vertical="top" wrapText="1"/>
    </xf>
    <xf numFmtId="0" fontId="37" fillId="0" borderId="0" xfId="0" applyFont="1" applyAlignment="1">
      <alignment vertical="center"/>
    </xf>
    <xf numFmtId="0" fontId="2" fillId="7" borderId="0" xfId="0" applyFont="1" applyFill="1" applyAlignment="1">
      <alignment vertical="center"/>
    </xf>
    <xf numFmtId="4" fontId="14" fillId="0" borderId="17" xfId="0" applyNumberFormat="1" applyFont="1" applyBorder="1" applyAlignment="1">
      <alignment vertical="center"/>
    </xf>
    <xf numFmtId="0" fontId="35" fillId="0" borderId="0" xfId="1" applyNumberFormat="1" applyFont="1" applyFill="1" applyBorder="1" applyAlignment="1">
      <alignment horizontal="left" vertical="top" wrapText="1"/>
    </xf>
    <xf numFmtId="0" fontId="3" fillId="0" borderId="0" xfId="0" applyFont="1" applyAlignment="1">
      <alignment horizontal="center" vertical="center"/>
    </xf>
    <xf numFmtId="164" fontId="2" fillId="0" borderId="0" xfId="1" applyFont="1" applyAlignment="1">
      <alignment vertical="center"/>
    </xf>
    <xf numFmtId="164" fontId="2" fillId="0" borderId="0" xfId="1" applyFont="1"/>
    <xf numFmtId="164" fontId="6" fillId="0" borderId="0" xfId="1" applyFont="1" applyFill="1" applyBorder="1" applyAlignment="1">
      <alignment horizontal="center" wrapText="1"/>
    </xf>
    <xf numFmtId="164" fontId="2" fillId="0" borderId="0" xfId="1" applyFont="1" applyFill="1" applyAlignment="1">
      <alignment horizontal="left" vertical="center" wrapText="1"/>
    </xf>
    <xf numFmtId="164" fontId="2" fillId="0" borderId="0" xfId="1" applyFont="1" applyFill="1" applyAlignment="1">
      <alignment horizontal="left" vertical="center"/>
    </xf>
    <xf numFmtId="164" fontId="4" fillId="2" borderId="14" xfId="1" applyFont="1" applyFill="1" applyBorder="1" applyAlignment="1">
      <alignment horizontal="center" vertical="center" wrapText="1"/>
    </xf>
    <xf numFmtId="164" fontId="4" fillId="2" borderId="0" xfId="1" applyFont="1" applyFill="1" applyBorder="1" applyAlignment="1">
      <alignment horizontal="center" vertical="center" wrapText="1"/>
    </xf>
    <xf numFmtId="164" fontId="4" fillId="2" borderId="13" xfId="1" applyFont="1" applyFill="1" applyBorder="1" applyAlignment="1">
      <alignment horizontal="center" vertical="center" wrapText="1"/>
    </xf>
    <xf numFmtId="164" fontId="12" fillId="0" borderId="0" xfId="1" applyFont="1" applyFill="1" applyBorder="1" applyAlignment="1">
      <alignment horizontal="center" vertical="center"/>
    </xf>
    <xf numFmtId="164" fontId="2" fillId="0" borderId="0" xfId="1" applyFont="1" applyFill="1" applyBorder="1" applyAlignment="1">
      <alignment horizontal="left"/>
    </xf>
    <xf numFmtId="164" fontId="12" fillId="0" borderId="0" xfId="1" applyFont="1" applyAlignment="1">
      <alignment horizontal="right" vertical="center"/>
    </xf>
    <xf numFmtId="164" fontId="12" fillId="0" borderId="1" xfId="1" applyFont="1" applyBorder="1" applyAlignment="1">
      <alignment horizontal="right" vertical="center"/>
    </xf>
    <xf numFmtId="164" fontId="12" fillId="0" borderId="0" xfId="1" applyFont="1" applyFill="1" applyBorder="1" applyAlignment="1">
      <alignment horizontal="right" vertical="center" wrapText="1"/>
    </xf>
    <xf numFmtId="164" fontId="2" fillId="0" borderId="0" xfId="1" applyFont="1" applyFill="1" applyBorder="1" applyAlignment="1">
      <alignment horizontal="right" vertical="center" wrapText="1"/>
    </xf>
    <xf numFmtId="164" fontId="14" fillId="0" borderId="0" xfId="1" applyFont="1" applyAlignment="1">
      <alignment vertical="center"/>
    </xf>
    <xf numFmtId="164" fontId="4" fillId="2" borderId="11" xfId="1" applyFont="1" applyFill="1" applyBorder="1" applyAlignment="1">
      <alignment horizontal="center" vertical="center" wrapText="1"/>
    </xf>
    <xf numFmtId="164" fontId="12" fillId="4" borderId="0" xfId="1" applyFont="1" applyFill="1" applyAlignment="1">
      <alignment vertical="center"/>
    </xf>
    <xf numFmtId="164" fontId="6" fillId="4" borderId="0" xfId="1" applyFont="1" applyFill="1" applyBorder="1" applyAlignment="1">
      <alignment horizontal="right" vertical="center" wrapText="1"/>
    </xf>
    <xf numFmtId="164" fontId="12" fillId="0" borderId="0" xfId="1" applyFont="1" applyAlignment="1">
      <alignment vertical="center"/>
    </xf>
    <xf numFmtId="164" fontId="11" fillId="0" borderId="0" xfId="1" applyFont="1" applyFill="1" applyBorder="1" applyAlignment="1">
      <alignment horizontal="right" vertical="center" wrapText="1"/>
    </xf>
    <xf numFmtId="164" fontId="6" fillId="6" borderId="0" xfId="1" applyFont="1" applyFill="1" applyBorder="1" applyAlignment="1">
      <alignment horizontal="right" vertical="center" wrapText="1"/>
    </xf>
    <xf numFmtId="164" fontId="12" fillId="0" borderId="42" xfId="1" applyFont="1" applyBorder="1" applyAlignment="1">
      <alignment vertical="center"/>
    </xf>
    <xf numFmtId="164" fontId="2" fillId="0" borderId="0" xfId="1" applyFont="1" applyAlignment="1">
      <alignment horizontal="right" vertical="center"/>
    </xf>
    <xf numFmtId="164" fontId="13" fillId="5" borderId="0" xfId="1" applyFont="1" applyFill="1" applyBorder="1" applyAlignment="1">
      <alignment horizontal="center" vertical="center" wrapText="1"/>
    </xf>
    <xf numFmtId="164" fontId="6" fillId="0" borderId="0" xfId="1" applyFont="1" applyFill="1" applyBorder="1" applyAlignment="1">
      <alignment horizontal="right" vertical="center" wrapText="1"/>
    </xf>
    <xf numFmtId="164" fontId="12" fillId="0" borderId="1" xfId="1" applyFont="1" applyBorder="1" applyAlignment="1">
      <alignment vertical="center"/>
    </xf>
    <xf numFmtId="164" fontId="23" fillId="0" borderId="0" xfId="1" applyFont="1" applyFill="1" applyAlignment="1">
      <alignment horizontal="center" vertical="center" wrapText="1"/>
    </xf>
    <xf numFmtId="164" fontId="5" fillId="6" borderId="0" xfId="1" applyFont="1" applyFill="1" applyAlignment="1">
      <alignment horizontal="right" vertical="center"/>
    </xf>
    <xf numFmtId="164" fontId="22" fillId="5" borderId="0" xfId="1" applyFont="1" applyFill="1" applyBorder="1" applyAlignment="1">
      <alignment horizontal="right" vertical="center" wrapText="1"/>
    </xf>
    <xf numFmtId="164" fontId="2" fillId="0" borderId="1" xfId="1" applyFont="1" applyBorder="1" applyAlignment="1">
      <alignment horizontal="right" vertical="center"/>
    </xf>
    <xf numFmtId="164" fontId="5" fillId="0" borderId="0" xfId="1" applyFont="1" applyFill="1" applyBorder="1" applyAlignment="1">
      <alignment horizontal="left" vertical="center" wrapText="1"/>
    </xf>
    <xf numFmtId="0" fontId="2" fillId="0" borderId="0" xfId="0" applyFont="1" applyFill="1" applyAlignment="1">
      <alignment vertical="center"/>
    </xf>
    <xf numFmtId="0" fontId="2" fillId="0" borderId="0" xfId="0" applyFont="1" applyFill="1"/>
    <xf numFmtId="0" fontId="3" fillId="0" borderId="0" xfId="0" applyFont="1" applyAlignment="1"/>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Fill="1" applyBorder="1" applyAlignment="1">
      <alignment horizontal="left" vertical="center" wrapText="1"/>
    </xf>
    <xf numFmtId="3" fontId="12" fillId="7" borderId="0" xfId="1" applyNumberFormat="1" applyFont="1" applyFill="1" applyBorder="1" applyAlignment="1">
      <alignment horizontal="right" vertical="center" wrapText="1"/>
    </xf>
    <xf numFmtId="4" fontId="5" fillId="4" borderId="0" xfId="1" applyNumberFormat="1" applyFont="1" applyFill="1" applyBorder="1" applyAlignment="1">
      <alignment horizontal="right" vertical="center" wrapText="1"/>
    </xf>
    <xf numFmtId="4" fontId="2" fillId="0" borderId="1" xfId="1" applyNumberFormat="1" applyFont="1" applyFill="1" applyBorder="1" applyAlignment="1">
      <alignment horizontal="right" vertical="center" wrapText="1"/>
    </xf>
    <xf numFmtId="3" fontId="5" fillId="4" borderId="0" xfId="1" applyNumberFormat="1" applyFont="1" applyFill="1" applyAlignment="1">
      <alignment horizontal="right" vertical="center"/>
    </xf>
    <xf numFmtId="3" fontId="19" fillId="0" borderId="0" xfId="1" applyNumberFormat="1" applyFont="1" applyAlignment="1">
      <alignment horizontal="right" vertical="center"/>
    </xf>
    <xf numFmtId="3" fontId="12" fillId="0" borderId="0" xfId="1" applyNumberFormat="1" applyFont="1" applyAlignment="1">
      <alignment horizontal="right" vertical="center"/>
    </xf>
    <xf numFmtId="3" fontId="12" fillId="0" borderId="1" xfId="1" applyNumberFormat="1" applyFont="1" applyBorder="1" applyAlignment="1">
      <alignment horizontal="right" vertical="center"/>
    </xf>
    <xf numFmtId="0" fontId="21" fillId="3" borderId="0" xfId="0" applyFont="1" applyFill="1" applyAlignment="1">
      <alignment horizontal="center" vertical="center" wrapText="1"/>
    </xf>
    <xf numFmtId="0" fontId="2" fillId="0" borderId="0" xfId="0" applyFont="1" applyAlignment="1">
      <alignment horizontal="left" vertical="center" wrapText="1"/>
    </xf>
    <xf numFmtId="0" fontId="25" fillId="0" borderId="0" xfId="0" applyFont="1" applyAlignment="1">
      <alignment horizontal="left" vertical="top" wrapText="1"/>
    </xf>
    <xf numFmtId="0" fontId="2" fillId="0" borderId="0" xfId="0" applyFont="1" applyAlignment="1">
      <alignment horizontal="left" vertical="top" wrapText="1"/>
    </xf>
    <xf numFmtId="0" fontId="32" fillId="0" borderId="0" xfId="1" applyNumberFormat="1"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0" xfId="0" applyFont="1" applyFill="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4" fontId="14" fillId="0" borderId="17" xfId="0" applyNumberFormat="1" applyFont="1" applyBorder="1" applyAlignment="1">
      <alignment horizontal="left" vertical="center"/>
    </xf>
    <xf numFmtId="0" fontId="5" fillId="0" borderId="3"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0" fontId="5" fillId="0" borderId="0" xfId="0" applyFont="1" applyAlignment="1">
      <alignment horizontal="center" vertical="center"/>
    </xf>
    <xf numFmtId="165" fontId="11" fillId="6"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6" xfId="1" applyNumberFormat="1" applyFont="1" applyFill="1" applyBorder="1" applyAlignment="1">
      <alignment horizontal="left" vertical="center" wrapText="1"/>
    </xf>
    <xf numFmtId="0" fontId="5" fillId="0" borderId="2" xfId="1" applyNumberFormat="1" applyFont="1" applyFill="1" applyBorder="1" applyAlignment="1">
      <alignment horizontal="left" vertical="center" wrapText="1"/>
    </xf>
    <xf numFmtId="165" fontId="21" fillId="3" borderId="0" xfId="1" applyNumberFormat="1" applyFont="1" applyFill="1" applyBorder="1" applyAlignment="1">
      <alignment horizontal="center" vertical="center" wrapText="1"/>
    </xf>
    <xf numFmtId="0" fontId="5" fillId="0" borderId="0" xfId="0" applyFont="1" applyAlignment="1">
      <alignment horizontal="center" vertical="center" wrapText="1"/>
    </xf>
    <xf numFmtId="4" fontId="14" fillId="0" borderId="16" xfId="0" applyNumberFormat="1" applyFont="1" applyBorder="1" applyAlignment="1">
      <alignment horizontal="left" vertical="center"/>
    </xf>
    <xf numFmtId="165" fontId="4"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6" fillId="5" borderId="18" xfId="0" applyFont="1" applyFill="1" applyBorder="1" applyAlignment="1">
      <alignment horizontal="left" vertical="center"/>
    </xf>
    <xf numFmtId="165" fontId="10"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xf>
    <xf numFmtId="0" fontId="16" fillId="5" borderId="0" xfId="0" applyFont="1" applyFill="1" applyAlignment="1">
      <alignment horizontal="left" vertical="center" wrapText="1"/>
    </xf>
    <xf numFmtId="0" fontId="7" fillId="0" borderId="0" xfId="0" applyFont="1" applyAlignment="1">
      <alignment horizontal="center" wrapText="1"/>
    </xf>
    <xf numFmtId="165" fontId="6" fillId="0" borderId="0" xfId="1" applyNumberFormat="1" applyFont="1" applyFill="1" applyBorder="1" applyAlignment="1">
      <alignment horizontal="center" vertical="center" wrapText="1"/>
    </xf>
    <xf numFmtId="0" fontId="3" fillId="0" borderId="0" xfId="0" applyFont="1" applyAlignment="1">
      <alignment horizontal="center"/>
    </xf>
    <xf numFmtId="165" fontId="11" fillId="4" borderId="0" xfId="1" applyNumberFormat="1" applyFont="1" applyFill="1" applyBorder="1" applyAlignment="1">
      <alignment horizontal="left" vertical="center" wrapText="1"/>
    </xf>
    <xf numFmtId="165" fontId="10" fillId="2" borderId="13" xfId="1" applyNumberFormat="1" applyFont="1" applyFill="1" applyBorder="1" applyAlignment="1">
      <alignment horizontal="center" vertical="center" wrapText="1"/>
    </xf>
    <xf numFmtId="165" fontId="13" fillId="0" borderId="0" xfId="1" applyNumberFormat="1" applyFont="1" applyFill="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7" xfId="0" applyFont="1" applyBorder="1" applyAlignment="1">
      <alignment horizontal="left" vertical="center" wrapText="1"/>
    </xf>
    <xf numFmtId="0" fontId="5" fillId="0" borderId="4" xfId="0" applyFont="1" applyBorder="1" applyAlignment="1">
      <alignment horizontal="left" vertical="center" wrapText="1"/>
    </xf>
    <xf numFmtId="0" fontId="16" fillId="5" borderId="1" xfId="0" applyFont="1" applyFill="1" applyBorder="1" applyAlignment="1">
      <alignment horizontal="left" vertical="center" wrapText="1"/>
    </xf>
    <xf numFmtId="0" fontId="35" fillId="0" borderId="5" xfId="1" applyNumberFormat="1" applyFont="1" applyFill="1" applyBorder="1" applyAlignment="1">
      <alignment horizontal="left" vertical="top" wrapText="1"/>
    </xf>
    <xf numFmtId="0" fontId="35" fillId="0" borderId="0" xfId="1" applyNumberFormat="1" applyFont="1" applyFill="1" applyBorder="1" applyAlignment="1">
      <alignment horizontal="left" vertical="top" wrapText="1"/>
    </xf>
    <xf numFmtId="0" fontId="35" fillId="0" borderId="6" xfId="1" applyNumberFormat="1" applyFont="1" applyFill="1" applyBorder="1" applyAlignment="1">
      <alignment horizontal="left" vertical="top" wrapText="1"/>
    </xf>
    <xf numFmtId="0" fontId="35" fillId="0" borderId="7" xfId="1" applyNumberFormat="1" applyFont="1" applyFill="1" applyBorder="1" applyAlignment="1">
      <alignment horizontal="left" vertical="top" wrapText="1"/>
    </xf>
    <xf numFmtId="0" fontId="35" fillId="0" borderId="1" xfId="1" applyNumberFormat="1" applyFont="1" applyFill="1" applyBorder="1" applyAlignment="1">
      <alignment horizontal="left" vertical="top" wrapText="1"/>
    </xf>
    <xf numFmtId="0" fontId="35" fillId="0" borderId="8" xfId="1" applyNumberFormat="1" applyFont="1" applyFill="1" applyBorder="1" applyAlignment="1">
      <alignment horizontal="left" vertical="top" wrapText="1"/>
    </xf>
    <xf numFmtId="165" fontId="20" fillId="5" borderId="16" xfId="1" applyNumberFormat="1" applyFont="1" applyFill="1" applyBorder="1" applyAlignment="1">
      <alignment horizontal="left" vertical="center" wrapText="1"/>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35" fillId="0" borderId="10" xfId="1" applyNumberFormat="1" applyFont="1" applyFill="1" applyBorder="1" applyAlignment="1">
      <alignment horizontal="left" vertical="top" wrapText="1"/>
    </xf>
    <xf numFmtId="0" fontId="35" fillId="0" borderId="16" xfId="1" applyNumberFormat="1" applyFont="1" applyFill="1" applyBorder="1" applyAlignment="1">
      <alignment horizontal="left" vertical="top" wrapText="1"/>
    </xf>
    <xf numFmtId="0" fontId="35" fillId="0" borderId="26" xfId="1" applyNumberFormat="1" applyFont="1" applyFill="1" applyBorder="1" applyAlignment="1">
      <alignment horizontal="left" vertical="top" wrapText="1"/>
    </xf>
    <xf numFmtId="0" fontId="12" fillId="0" borderId="0" xfId="0" applyFont="1" applyAlignment="1">
      <alignment horizontal="left" vertical="center" wrapText="1"/>
    </xf>
    <xf numFmtId="0" fontId="7" fillId="0" borderId="0" xfId="0" applyFont="1" applyAlignment="1">
      <alignment horizontal="center"/>
    </xf>
    <xf numFmtId="0" fontId="7" fillId="0" borderId="0" xfId="0" applyFont="1" applyAlignment="1">
      <alignment horizontal="center" vertical="center" wrapText="1"/>
    </xf>
    <xf numFmtId="0" fontId="3" fillId="0" borderId="0" xfId="0" applyFont="1" applyAlignment="1">
      <alignment horizontal="center" vertical="center"/>
    </xf>
    <xf numFmtId="165" fontId="20" fillId="0" borderId="17" xfId="1" applyNumberFormat="1" applyFont="1" applyFill="1" applyBorder="1" applyAlignment="1">
      <alignment vertical="center" wrapText="1"/>
    </xf>
    <xf numFmtId="4" fontId="14" fillId="0" borderId="16" xfId="0" applyNumberFormat="1" applyFont="1" applyBorder="1" applyAlignment="1">
      <alignment vertical="center"/>
    </xf>
    <xf numFmtId="0" fontId="5" fillId="0" borderId="39" xfId="1" applyNumberFormat="1" applyFont="1" applyFill="1" applyBorder="1" applyAlignment="1">
      <alignment horizontal="left" vertical="center" wrapText="1"/>
    </xf>
    <xf numFmtId="0" fontId="5" fillId="0" borderId="40" xfId="1" applyNumberFormat="1" applyFont="1" applyFill="1" applyBorder="1" applyAlignment="1">
      <alignment horizontal="left" vertical="center" wrapText="1"/>
    </xf>
    <xf numFmtId="0" fontId="5" fillId="0" borderId="41" xfId="1" applyNumberFormat="1" applyFont="1" applyFill="1" applyBorder="1" applyAlignment="1">
      <alignment horizontal="left" vertical="center" wrapText="1"/>
    </xf>
    <xf numFmtId="0" fontId="5" fillId="0" borderId="17" xfId="0" applyFont="1" applyBorder="1" applyAlignment="1">
      <alignment horizontal="center" vertical="center"/>
    </xf>
    <xf numFmtId="4" fontId="14" fillId="0" borderId="0" xfId="0" applyNumberFormat="1" applyFont="1" applyAlignment="1">
      <alignment horizontal="left" vertical="center"/>
    </xf>
    <xf numFmtId="4" fontId="15" fillId="0" borderId="16" xfId="0" applyNumberFormat="1" applyFont="1" applyBorder="1" applyAlignment="1">
      <alignment horizontal="left" vertical="center"/>
    </xf>
    <xf numFmtId="0" fontId="12" fillId="0" borderId="3" xfId="1" applyNumberFormat="1" applyFont="1" applyFill="1" applyBorder="1" applyAlignment="1">
      <alignment horizontal="left" vertical="center" wrapText="1"/>
    </xf>
    <xf numFmtId="0" fontId="12" fillId="0" borderId="17" xfId="1" applyNumberFormat="1" applyFont="1" applyFill="1" applyBorder="1" applyAlignment="1">
      <alignment horizontal="left" vertical="center" wrapText="1"/>
    </xf>
    <xf numFmtId="0" fontId="12" fillId="0" borderId="4" xfId="1" applyNumberFormat="1" applyFont="1" applyFill="1" applyBorder="1" applyAlignment="1">
      <alignment horizontal="left" vertical="center" wrapText="1"/>
    </xf>
    <xf numFmtId="0" fontId="5" fillId="0" borderId="38"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xf numFmtId="4" fontId="14" fillId="0" borderId="1" xfId="0" applyNumberFormat="1" applyFont="1" applyBorder="1" applyAlignment="1">
      <alignment horizontal="left" vertical="center"/>
    </xf>
  </cellXfs>
  <cellStyles count="5">
    <cellStyle name="Hipervínculo" xfId="4" builtinId="8"/>
    <cellStyle name="Millares" xfId="1" builtinId="3"/>
    <cellStyle name="Millares 2" xfId="2" xr:uid="{00000000-0005-0000-0000-000002000000}"/>
    <cellStyle name="Millares 3" xfId="3" xr:uid="{00000000-0005-0000-0000-000003000000}"/>
    <cellStyle name="Normal" xfId="0" builtinId="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36" customWidth="1"/>
    <col min="7" max="16384" width="10.88671875" style="36"/>
  </cols>
  <sheetData>
    <row r="4" spans="1:6" ht="18" customHeight="1" x14ac:dyDescent="0.3"/>
    <row r="5" spans="1:6" ht="42.6" customHeight="1" x14ac:dyDescent="0.3">
      <c r="A5" s="206" t="s">
        <v>93</v>
      </c>
      <c r="B5" s="206"/>
      <c r="C5" s="206"/>
      <c r="D5" s="206"/>
      <c r="E5" s="42"/>
      <c r="F5" s="42"/>
    </row>
    <row r="6" spans="1:6" ht="16.2" customHeight="1" x14ac:dyDescent="0.3">
      <c r="A6" s="99"/>
      <c r="B6" s="99"/>
      <c r="C6" s="99"/>
      <c r="D6" s="99"/>
      <c r="E6" s="42"/>
      <c r="F6" s="42"/>
    </row>
    <row r="7" spans="1:6" ht="16.2" customHeight="1" x14ac:dyDescent="0.3">
      <c r="A7" s="100" t="s">
        <v>114</v>
      </c>
      <c r="B7" s="99"/>
      <c r="C7" s="99"/>
      <c r="D7" s="99"/>
      <c r="E7" s="42"/>
      <c r="F7" s="42"/>
    </row>
    <row r="8" spans="1:6" x14ac:dyDescent="0.3">
      <c r="A8" s="98"/>
      <c r="B8" s="98"/>
      <c r="C8" s="98"/>
      <c r="D8" s="98"/>
      <c r="E8" s="85"/>
      <c r="F8" s="85"/>
    </row>
    <row r="9" spans="1:6" ht="66.75" customHeight="1" x14ac:dyDescent="0.3">
      <c r="A9" s="207" t="s">
        <v>124</v>
      </c>
      <c r="B9" s="207"/>
      <c r="C9" s="207"/>
      <c r="D9" s="207"/>
      <c r="E9" s="85"/>
      <c r="F9" s="85"/>
    </row>
    <row r="10" spans="1:6" ht="92.4" customHeight="1" x14ac:dyDescent="0.3">
      <c r="A10" s="208" t="s">
        <v>113</v>
      </c>
      <c r="B10" s="208"/>
      <c r="C10" s="208"/>
      <c r="D10" s="208"/>
      <c r="E10" s="85"/>
      <c r="F10" s="85"/>
    </row>
    <row r="11" spans="1:6" ht="94.95" customHeight="1" x14ac:dyDescent="0.3">
      <c r="A11" s="209" t="s">
        <v>148</v>
      </c>
      <c r="B11" s="209"/>
      <c r="C11" s="209"/>
      <c r="D11" s="209"/>
      <c r="E11" s="85"/>
      <c r="F11" s="85"/>
    </row>
    <row r="12" spans="1:6" ht="81" customHeight="1" x14ac:dyDescent="0.3">
      <c r="A12" s="207" t="s">
        <v>166</v>
      </c>
      <c r="B12" s="207"/>
      <c r="C12" s="207"/>
      <c r="D12" s="207"/>
      <c r="E12" s="85"/>
      <c r="F12" s="85"/>
    </row>
    <row r="13" spans="1:6" ht="20.399999999999999" customHeight="1" x14ac:dyDescent="0.3">
      <c r="A13" s="98"/>
      <c r="B13" s="98"/>
      <c r="C13" s="98"/>
      <c r="D13" s="98"/>
      <c r="E13" s="85"/>
      <c r="F13" s="85"/>
    </row>
    <row r="14" spans="1:6" ht="20.399999999999999" customHeight="1" x14ac:dyDescent="0.3">
      <c r="A14" s="206" t="s">
        <v>115</v>
      </c>
      <c r="B14" s="206"/>
      <c r="C14" s="206"/>
      <c r="D14" s="206"/>
      <c r="E14" s="85"/>
      <c r="F14" s="85"/>
    </row>
    <row r="15" spans="1:6" ht="20.100000000000001" customHeight="1" x14ac:dyDescent="0.3">
      <c r="A15" s="82" t="s">
        <v>26</v>
      </c>
    </row>
    <row r="16" spans="1:6" ht="168.75" customHeight="1" x14ac:dyDescent="0.3">
      <c r="A16" s="207" t="s">
        <v>111</v>
      </c>
      <c r="B16" s="207"/>
      <c r="C16" s="207"/>
      <c r="D16" s="207"/>
      <c r="E16" s="85"/>
      <c r="F16" s="85"/>
    </row>
    <row r="17" spans="1:17" ht="9.9" customHeight="1" x14ac:dyDescent="0.3"/>
    <row r="18" spans="1:17" ht="20.100000000000001" customHeight="1" x14ac:dyDescent="0.3">
      <c r="A18" s="82" t="s">
        <v>112</v>
      </c>
    </row>
    <row r="20" spans="1:17" ht="15" customHeight="1" x14ac:dyDescent="0.3">
      <c r="A20" s="36" t="s">
        <v>101</v>
      </c>
    </row>
    <row r="21" spans="1:17" ht="15" customHeight="1" x14ac:dyDescent="0.3"/>
    <row r="22" spans="1:17" ht="15" customHeight="1" x14ac:dyDescent="0.3">
      <c r="A22" s="207" t="s">
        <v>102</v>
      </c>
      <c r="B22" s="207"/>
      <c r="C22" s="207"/>
      <c r="D22" s="207"/>
      <c r="E22" s="85"/>
      <c r="F22" s="85"/>
      <c r="G22" s="85"/>
      <c r="H22" s="85"/>
      <c r="I22" s="85"/>
      <c r="J22" s="85"/>
      <c r="K22" s="85"/>
      <c r="L22" s="85"/>
      <c r="M22" s="85"/>
      <c r="N22" s="85"/>
      <c r="O22" s="85"/>
      <c r="P22" s="85"/>
      <c r="Q22" s="85"/>
    </row>
    <row r="23" spans="1:17" ht="15" customHeight="1" x14ac:dyDescent="0.3">
      <c r="A23" s="98"/>
      <c r="B23" s="98"/>
      <c r="C23" s="98"/>
      <c r="D23" s="98"/>
      <c r="E23" s="85"/>
      <c r="F23" s="85"/>
      <c r="G23" s="85"/>
      <c r="H23" s="85"/>
      <c r="I23" s="85"/>
      <c r="J23" s="85"/>
      <c r="K23" s="85"/>
      <c r="L23" s="85"/>
      <c r="M23" s="85"/>
      <c r="N23" s="85"/>
      <c r="O23" s="85"/>
      <c r="P23" s="85"/>
      <c r="Q23" s="85"/>
    </row>
    <row r="24" spans="1:17" ht="33" customHeight="1" x14ac:dyDescent="0.3">
      <c r="A24" s="210" t="s">
        <v>140</v>
      </c>
      <c r="B24" s="210"/>
      <c r="C24" s="210"/>
      <c r="D24" s="210"/>
      <c r="E24" s="85"/>
      <c r="F24" s="85"/>
      <c r="G24" s="85"/>
      <c r="H24" s="85"/>
      <c r="I24" s="85"/>
      <c r="J24" s="85"/>
      <c r="K24" s="85"/>
      <c r="L24" s="85"/>
      <c r="M24" s="85"/>
      <c r="N24" s="85"/>
      <c r="O24" s="85"/>
      <c r="P24" s="85"/>
      <c r="Q24" s="85"/>
    </row>
    <row r="25" spans="1:17" ht="15" customHeight="1" x14ac:dyDescent="0.3">
      <c r="A25" s="98"/>
      <c r="B25" s="98"/>
      <c r="C25" s="98"/>
      <c r="D25" s="98"/>
      <c r="E25" s="85"/>
      <c r="F25" s="85"/>
      <c r="G25" s="85"/>
      <c r="H25" s="85"/>
      <c r="I25" s="85"/>
      <c r="J25" s="85"/>
      <c r="K25" s="85"/>
      <c r="L25" s="85"/>
      <c r="M25" s="85"/>
      <c r="N25" s="85"/>
      <c r="O25" s="85"/>
      <c r="P25" s="85"/>
      <c r="Q25" s="85"/>
    </row>
    <row r="26" spans="1:17" ht="20.100000000000001" customHeight="1" x14ac:dyDescent="0.3">
      <c r="A26" s="212" t="s">
        <v>116</v>
      </c>
      <c r="B26" s="212"/>
      <c r="C26" s="212"/>
      <c r="D26" s="212"/>
    </row>
    <row r="27" spans="1:17" ht="15" customHeight="1" x14ac:dyDescent="0.3">
      <c r="A27" s="36" t="s">
        <v>104</v>
      </c>
    </row>
    <row r="28" spans="1:17" ht="15" customHeight="1" x14ac:dyDescent="0.3">
      <c r="A28" s="36" t="s">
        <v>105</v>
      </c>
    </row>
    <row r="29" spans="1:17" ht="32.1" customHeight="1" x14ac:dyDescent="0.3">
      <c r="A29" s="207" t="s">
        <v>163</v>
      </c>
      <c r="B29" s="207"/>
      <c r="C29" s="207"/>
      <c r="D29" s="207"/>
    </row>
    <row r="30" spans="1:17" ht="15" customHeight="1" x14ac:dyDescent="0.3"/>
    <row r="31" spans="1:17" ht="20.100000000000001" customHeight="1" x14ac:dyDescent="0.3">
      <c r="A31" s="212" t="s">
        <v>117</v>
      </c>
      <c r="B31" s="212"/>
      <c r="C31" s="212"/>
      <c r="D31" s="212"/>
    </row>
    <row r="32" spans="1:17" ht="15" customHeight="1" x14ac:dyDescent="0.3">
      <c r="A32" s="36" t="s">
        <v>104</v>
      </c>
    </row>
    <row r="33" spans="1:6" ht="15" customHeight="1" x14ac:dyDescent="0.3">
      <c r="A33" s="36" t="s">
        <v>105</v>
      </c>
    </row>
    <row r="34" spans="1:6" ht="32.1" customHeight="1" x14ac:dyDescent="0.3">
      <c r="A34" s="207" t="s">
        <v>162</v>
      </c>
      <c r="B34" s="207"/>
      <c r="C34" s="207"/>
      <c r="D34" s="207"/>
    </row>
    <row r="35" spans="1:6" ht="15" customHeight="1" x14ac:dyDescent="0.3"/>
    <row r="36" spans="1:6" ht="35.1" customHeight="1" x14ac:dyDescent="0.3">
      <c r="A36" s="211" t="s">
        <v>118</v>
      </c>
      <c r="B36" s="211"/>
      <c r="C36" s="211"/>
      <c r="D36" s="211"/>
    </row>
    <row r="37" spans="1:6" ht="15" customHeight="1" x14ac:dyDescent="0.3">
      <c r="A37" s="36" t="s">
        <v>132</v>
      </c>
    </row>
    <row r="38" spans="1:6" x14ac:dyDescent="0.3">
      <c r="A38" s="207" t="s">
        <v>165</v>
      </c>
      <c r="B38" s="207"/>
      <c r="C38" s="207"/>
      <c r="D38" s="207"/>
    </row>
    <row r="39" spans="1:6" ht="15" customHeight="1" x14ac:dyDescent="0.3">
      <c r="A39" s="36" t="s">
        <v>103</v>
      </c>
    </row>
    <row r="40" spans="1:6" ht="20.100000000000001" customHeight="1" x14ac:dyDescent="0.3">
      <c r="A40" s="211" t="s">
        <v>119</v>
      </c>
      <c r="B40" s="211"/>
      <c r="C40" s="211"/>
      <c r="D40" s="211"/>
    </row>
    <row r="41" spans="1:6" ht="15" customHeight="1" x14ac:dyDescent="0.3">
      <c r="A41" s="36" t="s">
        <v>133</v>
      </c>
    </row>
    <row r="42" spans="1:6" ht="32.1" customHeight="1" x14ac:dyDescent="0.3">
      <c r="A42" s="207" t="s">
        <v>164</v>
      </c>
      <c r="B42" s="207"/>
      <c r="C42" s="207"/>
      <c r="D42" s="207"/>
    </row>
    <row r="43" spans="1:6" ht="14.25" customHeight="1" x14ac:dyDescent="0.3"/>
    <row r="44" spans="1:6" ht="33" customHeight="1" x14ac:dyDescent="0.3">
      <c r="A44" s="210" t="s">
        <v>141</v>
      </c>
      <c r="B44" s="210"/>
      <c r="C44" s="210"/>
      <c r="D44" s="210"/>
    </row>
    <row r="46" spans="1:6" ht="20.100000000000001" customHeight="1" x14ac:dyDescent="0.3">
      <c r="A46" s="211" t="s">
        <v>120</v>
      </c>
      <c r="B46" s="211"/>
      <c r="C46" s="211"/>
      <c r="D46" s="211"/>
      <c r="E46" s="42"/>
      <c r="F46" s="42"/>
    </row>
    <row r="47" spans="1:6" x14ac:dyDescent="0.3">
      <c r="A47" s="36" t="s">
        <v>106</v>
      </c>
    </row>
    <row r="48" spans="1:6" x14ac:dyDescent="0.3">
      <c r="A48" s="36" t="s">
        <v>134</v>
      </c>
    </row>
    <row r="50" spans="1:6" ht="35.1" customHeight="1" x14ac:dyDescent="0.3">
      <c r="A50" s="211" t="s">
        <v>121</v>
      </c>
      <c r="B50" s="211"/>
      <c r="C50" s="211"/>
      <c r="D50" s="211"/>
    </row>
    <row r="51" spans="1:6" x14ac:dyDescent="0.3">
      <c r="A51" s="36" t="s">
        <v>107</v>
      </c>
    </row>
    <row r="52" spans="1:6" x14ac:dyDescent="0.3">
      <c r="A52" s="36" t="s">
        <v>135</v>
      </c>
    </row>
    <row r="54" spans="1:6" ht="35.1" customHeight="1" x14ac:dyDescent="0.3">
      <c r="A54" s="211" t="s">
        <v>122</v>
      </c>
      <c r="B54" s="211"/>
      <c r="C54" s="211"/>
      <c r="D54" s="211"/>
      <c r="E54" s="3"/>
      <c r="F54" s="3"/>
    </row>
    <row r="55" spans="1:6" x14ac:dyDescent="0.3">
      <c r="A55" s="36" t="s">
        <v>108</v>
      </c>
    </row>
    <row r="56" spans="1:6" ht="32.1" customHeight="1" x14ac:dyDescent="0.3">
      <c r="A56" s="207" t="s">
        <v>136</v>
      </c>
      <c r="B56" s="207"/>
      <c r="C56" s="207"/>
      <c r="D56" s="207"/>
    </row>
    <row r="58" spans="1:6" ht="20.100000000000001" customHeight="1" x14ac:dyDescent="0.3">
      <c r="A58" s="211" t="s">
        <v>123</v>
      </c>
      <c r="B58" s="211"/>
      <c r="C58" s="211"/>
      <c r="D58" s="211"/>
      <c r="E58" s="42"/>
      <c r="F58" s="42"/>
    </row>
    <row r="59" spans="1:6" x14ac:dyDescent="0.3">
      <c r="A59" s="36" t="s">
        <v>109</v>
      </c>
    </row>
    <row r="60" spans="1:6" x14ac:dyDescent="0.3">
      <c r="A60" s="36" t="s">
        <v>110</v>
      </c>
    </row>
    <row r="62" spans="1:6" ht="9.9" customHeight="1" x14ac:dyDescent="0.3"/>
    <row r="63" spans="1:6" ht="19.8" x14ac:dyDescent="0.3">
      <c r="A63" s="97" t="s">
        <v>125</v>
      </c>
    </row>
    <row r="64" spans="1:6" ht="69" customHeight="1" x14ac:dyDescent="0.3">
      <c r="A64" s="207" t="s">
        <v>131</v>
      </c>
      <c r="B64" s="207"/>
      <c r="C64" s="207"/>
      <c r="D64" s="207"/>
    </row>
    <row r="65" spans="1:4" ht="32.1" customHeight="1" x14ac:dyDescent="0.3">
      <c r="A65" s="207" t="s">
        <v>130</v>
      </c>
      <c r="B65" s="207"/>
      <c r="C65" s="207"/>
      <c r="D65" s="207"/>
    </row>
    <row r="66" spans="1:4" ht="17.399999999999999" x14ac:dyDescent="0.3">
      <c r="A66" s="42" t="s">
        <v>126</v>
      </c>
      <c r="C66" s="101" t="s">
        <v>127</v>
      </c>
      <c r="D66" s="102"/>
    </row>
    <row r="67" spans="1:4" ht="17.399999999999999" x14ac:dyDescent="0.3">
      <c r="A67" s="42" t="s">
        <v>150</v>
      </c>
      <c r="C67" s="101" t="s">
        <v>149</v>
      </c>
      <c r="D67" s="102"/>
    </row>
    <row r="68" spans="1:4" x14ac:dyDescent="0.3">
      <c r="A68" s="42" t="s">
        <v>129</v>
      </c>
      <c r="C68" s="101" t="s">
        <v>128</v>
      </c>
    </row>
    <row r="70" spans="1:4" x14ac:dyDescent="0.3">
      <c r="A70" s="36" t="s">
        <v>142</v>
      </c>
    </row>
    <row r="71" spans="1:4" x14ac:dyDescent="0.3">
      <c r="A71" s="36" t="s">
        <v>176</v>
      </c>
    </row>
    <row r="72" spans="1:4" x14ac:dyDescent="0.3">
      <c r="A72" s="36" t="s">
        <v>143</v>
      </c>
    </row>
    <row r="73" spans="1:4" x14ac:dyDescent="0.3">
      <c r="A73" s="36" t="s">
        <v>144</v>
      </c>
    </row>
    <row r="74" spans="1:4" x14ac:dyDescent="0.3">
      <c r="A74" s="36" t="s">
        <v>145</v>
      </c>
    </row>
  </sheetData>
  <mergeCells count="25">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 ref="A5:D5"/>
    <mergeCell ref="A12:D12"/>
    <mergeCell ref="A16:D16"/>
    <mergeCell ref="A22:D22"/>
    <mergeCell ref="A29:D29"/>
    <mergeCell ref="A9:D9"/>
    <mergeCell ref="A10:D10"/>
    <mergeCell ref="A11:D11"/>
    <mergeCell ref="A14:D14"/>
    <mergeCell ref="A24:D24"/>
  </mergeCells>
  <phoneticPr fontId="9" type="noConversion"/>
  <hyperlinks>
    <hyperlink ref="C67" r:id="rId1" xr:uid="{00000000-0004-0000-0000-000000000000}"/>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4"/>
  <sheetViews>
    <sheetView showGridLines="0" zoomScale="80" zoomScaleNormal="80" workbookViewId="0">
      <selection sqref="A1:F2"/>
    </sheetView>
  </sheetViews>
  <sheetFormatPr baseColWidth="10" defaultColWidth="11.44140625" defaultRowHeight="15.6" x14ac:dyDescent="0.3"/>
  <cols>
    <col min="1" max="1" width="83.33203125" style="36" customWidth="1"/>
    <col min="2" max="2" width="38.5546875" style="36" customWidth="1"/>
    <col min="3" max="3" width="22.109375" style="36" customWidth="1"/>
    <col min="4" max="4" width="23" style="36" bestFit="1" customWidth="1"/>
    <col min="5" max="5" width="24.5546875" style="36" bestFit="1" customWidth="1"/>
    <col min="6" max="6" width="22.5546875" style="36" customWidth="1"/>
    <col min="7" max="7" width="30" style="36" customWidth="1"/>
    <col min="8" max="16384" width="11.44140625" style="36"/>
  </cols>
  <sheetData>
    <row r="1" spans="1:6" ht="21.9" customHeight="1" x14ac:dyDescent="0.3">
      <c r="A1" s="235" t="s">
        <v>93</v>
      </c>
      <c r="B1" s="235"/>
      <c r="C1" s="235"/>
      <c r="D1" s="235"/>
      <c r="E1" s="235"/>
      <c r="F1" s="235"/>
    </row>
    <row r="2" spans="1:6" ht="21.9" customHeight="1" x14ac:dyDescent="0.3">
      <c r="A2" s="235"/>
      <c r="B2" s="235"/>
      <c r="C2" s="235"/>
      <c r="D2" s="235"/>
      <c r="E2" s="235"/>
      <c r="F2" s="235"/>
    </row>
    <row r="3" spans="1:6" ht="17.399999999999999" x14ac:dyDescent="0.4">
      <c r="A3" s="237" t="s">
        <v>182</v>
      </c>
      <c r="B3" s="237"/>
      <c r="C3" s="237"/>
      <c r="D3" s="237"/>
      <c r="E3" s="237"/>
      <c r="F3" s="237"/>
    </row>
    <row r="4" spans="1:6" ht="15" customHeight="1" x14ac:dyDescent="0.3">
      <c r="A4" s="136"/>
      <c r="B4" s="136"/>
      <c r="C4" s="136"/>
      <c r="D4" s="136"/>
      <c r="E4" s="136"/>
      <c r="F4" s="136"/>
    </row>
    <row r="5" spans="1:6" ht="18" customHeight="1" x14ac:dyDescent="0.3">
      <c r="A5" s="70"/>
      <c r="B5" s="140" t="s">
        <v>22</v>
      </c>
      <c r="C5" s="241" t="s">
        <v>179</v>
      </c>
      <c r="D5" s="241"/>
      <c r="E5" s="241"/>
      <c r="F5" s="241"/>
    </row>
    <row r="6" spans="1:6" ht="18" customHeight="1" x14ac:dyDescent="0.3">
      <c r="A6" s="71"/>
      <c r="B6" s="79" t="s">
        <v>33</v>
      </c>
      <c r="C6" s="242" t="s">
        <v>180</v>
      </c>
      <c r="D6" s="242"/>
      <c r="E6" s="242"/>
      <c r="F6" s="242"/>
    </row>
    <row r="7" spans="1:6" ht="18" customHeight="1" x14ac:dyDescent="0.3">
      <c r="A7" s="71"/>
      <c r="B7" s="80" t="s">
        <v>34</v>
      </c>
      <c r="C7" s="243" t="s">
        <v>181</v>
      </c>
      <c r="D7" s="244"/>
      <c r="E7" s="244"/>
      <c r="F7" s="245"/>
    </row>
    <row r="8" spans="1:6" s="1" customFormat="1" ht="18" customHeight="1" x14ac:dyDescent="0.35"/>
    <row r="9" spans="1:6" ht="15" customHeight="1" x14ac:dyDescent="0.3">
      <c r="A9" s="4"/>
      <c r="B9" s="133"/>
      <c r="C9" s="133"/>
      <c r="D9" s="133"/>
      <c r="E9" s="133"/>
      <c r="F9" s="133"/>
    </row>
    <row r="10" spans="1:6" ht="21.9" customHeight="1" x14ac:dyDescent="0.3">
      <c r="A10" s="225" t="s">
        <v>35</v>
      </c>
      <c r="B10" s="225"/>
      <c r="C10" s="225"/>
      <c r="D10" s="225"/>
      <c r="E10" s="225"/>
      <c r="F10" s="225"/>
    </row>
    <row r="11" spans="1:6" ht="15" customHeight="1" x14ac:dyDescent="0.3">
      <c r="A11" s="7"/>
      <c r="B11" s="7"/>
      <c r="C11" s="7"/>
      <c r="D11" s="7"/>
      <c r="E11" s="7"/>
      <c r="F11" s="7"/>
    </row>
    <row r="12" spans="1:6" x14ac:dyDescent="0.3">
      <c r="A12" s="236" t="s">
        <v>36</v>
      </c>
      <c r="B12" s="236"/>
      <c r="C12" s="236"/>
      <c r="D12" s="236"/>
      <c r="E12" s="236"/>
      <c r="F12" s="236"/>
    </row>
    <row r="13" spans="1:6" ht="15" customHeight="1" x14ac:dyDescent="0.3">
      <c r="A13" s="236" t="s">
        <v>19</v>
      </c>
      <c r="B13" s="236"/>
      <c r="C13" s="236"/>
      <c r="D13" s="236"/>
      <c r="E13" s="236"/>
      <c r="F13" s="236"/>
    </row>
    <row r="14" spans="1:6" ht="15" customHeight="1" x14ac:dyDescent="0.3">
      <c r="A14" s="133"/>
      <c r="B14" s="133"/>
      <c r="C14" s="133"/>
      <c r="D14" s="133"/>
      <c r="E14" s="133"/>
      <c r="F14" s="133"/>
    </row>
    <row r="15" spans="1:6" ht="16.95" customHeight="1" x14ac:dyDescent="0.3">
      <c r="A15" s="132" t="s">
        <v>17</v>
      </c>
      <c r="B15" s="8" t="s">
        <v>18</v>
      </c>
      <c r="C15" s="9" t="s">
        <v>0</v>
      </c>
      <c r="D15" s="8" t="s">
        <v>2</v>
      </c>
      <c r="E15" s="8" t="s">
        <v>1</v>
      </c>
      <c r="F15" s="132" t="s">
        <v>219</v>
      </c>
    </row>
    <row r="16" spans="1:6" ht="16.95" customHeight="1" x14ac:dyDescent="0.3">
      <c r="A16" s="238" t="s">
        <v>16</v>
      </c>
      <c r="B16" s="238"/>
      <c r="C16" s="114">
        <f t="shared" ref="C16:E16" si="0">+SUM(C18:C22)</f>
        <v>13504</v>
      </c>
      <c r="D16" s="114">
        <f t="shared" si="0"/>
        <v>12245</v>
      </c>
      <c r="E16" s="114">
        <f t="shared" si="0"/>
        <v>11877</v>
      </c>
      <c r="F16" s="114">
        <f>+SUM(F18:F22)</f>
        <v>23555.333333333332</v>
      </c>
    </row>
    <row r="17" spans="1:8" ht="16.95" customHeight="1" x14ac:dyDescent="0.3">
      <c r="A17" s="135"/>
      <c r="B17" s="111"/>
      <c r="C17" s="112"/>
      <c r="D17" s="112"/>
      <c r="E17" s="112"/>
      <c r="F17" s="112"/>
    </row>
    <row r="18" spans="1:8" ht="16.95" customHeight="1" x14ac:dyDescent="0.35">
      <c r="A18" s="135" t="s">
        <v>211</v>
      </c>
      <c r="B18" s="127" t="s">
        <v>175</v>
      </c>
      <c r="C18" s="112">
        <v>5681</v>
      </c>
      <c r="D18" s="112">
        <v>5526</v>
      </c>
      <c r="E18" s="112">
        <v>5313</v>
      </c>
      <c r="F18" s="112">
        <f>+SUM(C18:E18)</f>
        <v>16520</v>
      </c>
    </row>
    <row r="19" spans="1:8" ht="25.5" customHeight="1" x14ac:dyDescent="0.35">
      <c r="A19" s="135" t="s">
        <v>212</v>
      </c>
      <c r="B19" s="127" t="s">
        <v>175</v>
      </c>
      <c r="C19" s="112">
        <v>254</v>
      </c>
      <c r="D19" s="112">
        <v>266</v>
      </c>
      <c r="E19" s="112">
        <v>226</v>
      </c>
      <c r="F19" s="112">
        <f>+AVERAGE(C19:E19)</f>
        <v>248.66666666666666</v>
      </c>
    </row>
    <row r="20" spans="1:8" ht="16.95" customHeight="1" x14ac:dyDescent="0.35">
      <c r="A20" s="135" t="s">
        <v>213</v>
      </c>
      <c r="B20" s="127" t="s">
        <v>175</v>
      </c>
      <c r="C20" s="36">
        <v>5442</v>
      </c>
      <c r="D20" s="112">
        <v>5395</v>
      </c>
      <c r="E20" s="112">
        <v>5280</v>
      </c>
      <c r="F20" s="112">
        <f>+AVERAGE(C20:E20)</f>
        <v>5372.333333333333</v>
      </c>
    </row>
    <row r="21" spans="1:8" ht="20.25" customHeight="1" x14ac:dyDescent="0.35">
      <c r="A21" s="135" t="s">
        <v>214</v>
      </c>
      <c r="B21" s="127" t="s">
        <v>175</v>
      </c>
      <c r="C21" s="112"/>
      <c r="D21" s="112"/>
      <c r="E21" s="112"/>
      <c r="F21" s="112"/>
    </row>
    <row r="22" spans="1:8" ht="26.25" customHeight="1" x14ac:dyDescent="0.35">
      <c r="A22" s="135" t="s">
        <v>215</v>
      </c>
      <c r="B22" s="127" t="s">
        <v>175</v>
      </c>
      <c r="C22" s="112">
        <v>2127</v>
      </c>
      <c r="D22" s="112">
        <v>1058</v>
      </c>
      <c r="E22" s="112">
        <v>1058</v>
      </c>
      <c r="F22" s="112">
        <f>+AVERAGE(C22:E22)</f>
        <v>1414.3333333333333</v>
      </c>
    </row>
    <row r="23" spans="1:8" x14ac:dyDescent="0.3">
      <c r="A23" s="227" t="s">
        <v>218</v>
      </c>
      <c r="B23" s="227"/>
      <c r="C23" s="227"/>
      <c r="D23" s="227"/>
      <c r="E23" s="227"/>
      <c r="F23" s="227"/>
    </row>
    <row r="24" spans="1:8" ht="20.25" customHeight="1" x14ac:dyDescent="0.3">
      <c r="A24" s="146" t="s">
        <v>207</v>
      </c>
      <c r="B24" s="64"/>
      <c r="C24" s="64"/>
      <c r="D24" s="64"/>
      <c r="E24" s="64"/>
      <c r="F24" s="147"/>
    </row>
    <row r="25" spans="1:8" ht="20.25" customHeight="1" x14ac:dyDescent="0.3">
      <c r="A25" s="247" t="s">
        <v>208</v>
      </c>
      <c r="B25" s="248"/>
      <c r="C25" s="248"/>
      <c r="D25" s="248"/>
      <c r="E25" s="248"/>
      <c r="F25" s="249"/>
      <c r="G25" s="144"/>
      <c r="H25" s="144"/>
    </row>
    <row r="26" spans="1:8" ht="20.25" customHeight="1" x14ac:dyDescent="0.25">
      <c r="A26" s="247" t="s">
        <v>209</v>
      </c>
      <c r="B26" s="248"/>
      <c r="C26" s="248"/>
      <c r="D26" s="248"/>
      <c r="E26" s="248"/>
      <c r="F26" s="249"/>
      <c r="G26" s="144"/>
      <c r="H26" s="145"/>
    </row>
    <row r="27" spans="1:8" ht="20.25" customHeight="1" x14ac:dyDescent="0.25">
      <c r="A27" s="247" t="s">
        <v>216</v>
      </c>
      <c r="B27" s="248"/>
      <c r="C27" s="248"/>
      <c r="D27" s="248"/>
      <c r="E27" s="248"/>
      <c r="F27" s="249"/>
      <c r="G27" s="144"/>
      <c r="H27" s="145"/>
    </row>
    <row r="28" spans="1:8" ht="20.25" customHeight="1" x14ac:dyDescent="0.3">
      <c r="A28" s="247" t="s">
        <v>210</v>
      </c>
      <c r="B28" s="248"/>
      <c r="C28" s="248"/>
      <c r="D28" s="248"/>
      <c r="E28" s="248"/>
      <c r="F28" s="249"/>
      <c r="G28" s="144"/>
      <c r="H28" s="144"/>
    </row>
    <row r="29" spans="1:8" ht="20.25" customHeight="1" x14ac:dyDescent="0.3">
      <c r="A29" s="250" t="s">
        <v>217</v>
      </c>
      <c r="B29" s="251"/>
      <c r="C29" s="251"/>
      <c r="D29" s="251"/>
      <c r="E29" s="251"/>
      <c r="F29" s="252"/>
      <c r="G29" s="144"/>
      <c r="H29" s="144"/>
    </row>
    <row r="30" spans="1:8" ht="20.25" customHeight="1" x14ac:dyDescent="0.3">
      <c r="A30" s="138"/>
      <c r="B30" s="138"/>
      <c r="C30" s="138"/>
      <c r="D30" s="138"/>
      <c r="E30" s="138"/>
      <c r="F30" s="138"/>
    </row>
    <row r="31" spans="1:8" x14ac:dyDescent="0.3">
      <c r="A31" s="37"/>
      <c r="B31" s="37"/>
      <c r="C31" s="37"/>
      <c r="D31" s="38"/>
      <c r="E31" s="38"/>
      <c r="F31" s="39"/>
    </row>
    <row r="32" spans="1:8" x14ac:dyDescent="0.3">
      <c r="A32" s="236" t="s">
        <v>37</v>
      </c>
      <c r="B32" s="236"/>
      <c r="C32" s="236"/>
      <c r="D32" s="236"/>
      <c r="E32" s="236"/>
      <c r="F32" s="236"/>
    </row>
    <row r="33" spans="1:6" ht="15" customHeight="1" x14ac:dyDescent="0.3">
      <c r="A33" s="236" t="s">
        <v>20</v>
      </c>
      <c r="B33" s="236"/>
      <c r="C33" s="236"/>
      <c r="D33" s="236"/>
      <c r="E33" s="236"/>
      <c r="F33" s="236"/>
    </row>
    <row r="34" spans="1:6" x14ac:dyDescent="0.3">
      <c r="A34" s="37"/>
      <c r="B34" s="37"/>
      <c r="C34" s="38"/>
      <c r="D34" s="38"/>
      <c r="E34" s="38"/>
      <c r="F34" s="40"/>
    </row>
    <row r="35" spans="1:6" ht="16.95" customHeight="1" x14ac:dyDescent="0.3">
      <c r="A35" s="232" t="s">
        <v>17</v>
      </c>
      <c r="B35" s="239"/>
      <c r="C35" s="9" t="s">
        <v>0</v>
      </c>
      <c r="D35" s="8" t="s">
        <v>2</v>
      </c>
      <c r="E35" s="8" t="s">
        <v>1</v>
      </c>
      <c r="F35" s="132" t="s">
        <v>4</v>
      </c>
    </row>
    <row r="36" spans="1:6" ht="16.95" customHeight="1" x14ac:dyDescent="0.3">
      <c r="A36" s="238" t="s">
        <v>16</v>
      </c>
      <c r="B36" s="238"/>
      <c r="C36" s="35">
        <f t="shared" ref="C36:E36" si="1">+SUM(C38:C42)</f>
        <v>3381304397.0299997</v>
      </c>
      <c r="D36" s="35">
        <f t="shared" si="1"/>
        <v>2471259471.29</v>
      </c>
      <c r="E36" s="35">
        <f t="shared" si="1"/>
        <v>3126887546.0100002</v>
      </c>
      <c r="F36" s="35">
        <f>+SUM(F38:F42)</f>
        <v>8979451414.3300018</v>
      </c>
    </row>
    <row r="37" spans="1:6" ht="16.95" customHeight="1" x14ac:dyDescent="0.3">
      <c r="A37" s="240"/>
      <c r="B37" s="240"/>
      <c r="C37" s="115"/>
      <c r="D37" s="115"/>
      <c r="E37" s="115"/>
      <c r="F37" s="115"/>
    </row>
    <row r="38" spans="1:6" ht="16.95" customHeight="1" x14ac:dyDescent="0.3">
      <c r="A38" s="135" t="s">
        <v>211</v>
      </c>
      <c r="B38" s="152"/>
      <c r="C38" s="115">
        <v>1084919818.22</v>
      </c>
      <c r="D38" s="115">
        <v>744026406.14999998</v>
      </c>
      <c r="E38" s="115">
        <v>882550760.87</v>
      </c>
      <c r="F38" s="115">
        <f>+SUM(C38:E38)</f>
        <v>2711496985.2399998</v>
      </c>
    </row>
    <row r="39" spans="1:6" ht="16.95" customHeight="1" x14ac:dyDescent="0.3">
      <c r="A39" s="135" t="s">
        <v>212</v>
      </c>
      <c r="B39" s="152"/>
      <c r="C39" s="115">
        <v>243676738.83000001</v>
      </c>
      <c r="D39" s="115">
        <v>165693420.54999998</v>
      </c>
      <c r="E39" s="115">
        <v>212357525.41999999</v>
      </c>
      <c r="F39" s="115">
        <f t="shared" ref="F39:F42" si="2">+SUM(C39:E39)</f>
        <v>621727684.79999995</v>
      </c>
    </row>
    <row r="40" spans="1:6" ht="16.95" customHeight="1" x14ac:dyDescent="0.3">
      <c r="A40" s="135" t="s">
        <v>213</v>
      </c>
      <c r="B40" s="152"/>
      <c r="C40" s="115">
        <v>830131739.66999996</v>
      </c>
      <c r="D40" s="115">
        <v>487584969.67000002</v>
      </c>
      <c r="E40" s="115">
        <v>823600609.72000003</v>
      </c>
      <c r="F40" s="115">
        <f t="shared" si="2"/>
        <v>2141317319.0599999</v>
      </c>
    </row>
    <row r="41" spans="1:6" ht="16.95" customHeight="1" x14ac:dyDescent="0.3">
      <c r="A41" s="135" t="s">
        <v>214</v>
      </c>
      <c r="B41" s="152"/>
      <c r="C41" s="115">
        <v>1723800</v>
      </c>
      <c r="D41" s="115">
        <v>6000</v>
      </c>
      <c r="E41" s="115">
        <v>5433444.3300000001</v>
      </c>
      <c r="F41" s="115">
        <f t="shared" si="2"/>
        <v>7163244.3300000001</v>
      </c>
    </row>
    <row r="42" spans="1:6" ht="16.95" customHeight="1" x14ac:dyDescent="0.3">
      <c r="A42" s="135" t="s">
        <v>215</v>
      </c>
      <c r="B42" s="153"/>
      <c r="C42" s="115">
        <v>1220852300.3100002</v>
      </c>
      <c r="D42" s="115">
        <v>1073948674.9200003</v>
      </c>
      <c r="E42" s="115">
        <v>1202945205.6700001</v>
      </c>
      <c r="F42" s="116">
        <f t="shared" si="2"/>
        <v>3497746180.9000006</v>
      </c>
    </row>
    <row r="43" spans="1:6" ht="15" customHeight="1" x14ac:dyDescent="0.3">
      <c r="A43" s="227" t="s">
        <v>183</v>
      </c>
      <c r="B43" s="227"/>
      <c r="C43" s="227"/>
      <c r="D43" s="227"/>
      <c r="E43" s="227"/>
      <c r="F43" s="41"/>
    </row>
    <row r="44" spans="1:6" ht="67.2" customHeight="1" x14ac:dyDescent="0.3">
      <c r="A44" s="217" t="s">
        <v>222</v>
      </c>
      <c r="B44" s="218"/>
      <c r="C44" s="218"/>
      <c r="D44" s="218"/>
      <c r="E44" s="218"/>
      <c r="F44" s="219"/>
    </row>
    <row r="46" spans="1:6" x14ac:dyDescent="0.3">
      <c r="A46" s="220" t="s">
        <v>39</v>
      </c>
      <c r="B46" s="220"/>
      <c r="C46" s="220"/>
      <c r="D46" s="220"/>
      <c r="E46" s="220"/>
      <c r="F46" s="220"/>
    </row>
    <row r="47" spans="1:6" ht="31.5" customHeight="1" x14ac:dyDescent="0.3">
      <c r="A47" s="226" t="s">
        <v>40</v>
      </c>
      <c r="B47" s="226"/>
      <c r="C47" s="226"/>
      <c r="D47" s="226"/>
      <c r="E47" s="226"/>
      <c r="F47" s="226"/>
    </row>
    <row r="49" spans="1:6" ht="35.4" customHeight="1" x14ac:dyDescent="0.3">
      <c r="A49" s="228" t="s">
        <v>23</v>
      </c>
      <c r="B49" s="228"/>
      <c r="C49" s="6" t="s">
        <v>41</v>
      </c>
      <c r="D49" s="134" t="s">
        <v>42</v>
      </c>
      <c r="E49" s="20" t="s">
        <v>44</v>
      </c>
      <c r="F49" s="134" t="s">
        <v>24</v>
      </c>
    </row>
    <row r="50" spans="1:6" ht="27.9" customHeight="1" x14ac:dyDescent="0.3">
      <c r="A50" s="229" t="s">
        <v>28</v>
      </c>
      <c r="B50" s="230"/>
      <c r="C50" s="15"/>
      <c r="D50" s="15" t="s">
        <v>220</v>
      </c>
      <c r="E50" s="19"/>
      <c r="F50" s="16"/>
    </row>
    <row r="51" spans="1:6" ht="27.9" customHeight="1" x14ac:dyDescent="0.3">
      <c r="A51" s="229" t="s">
        <v>29</v>
      </c>
      <c r="B51" s="229"/>
      <c r="C51" s="15"/>
      <c r="D51" s="15" t="s">
        <v>220</v>
      </c>
      <c r="E51" s="15"/>
      <c r="F51" s="17"/>
    </row>
    <row r="52" spans="1:6" ht="27.9" customHeight="1" x14ac:dyDescent="0.3">
      <c r="A52" s="231" t="s">
        <v>27</v>
      </c>
      <c r="B52" s="231"/>
      <c r="C52" s="15" t="s">
        <v>220</v>
      </c>
      <c r="D52" s="15"/>
      <c r="E52" s="15"/>
      <c r="F52" s="17" t="s">
        <v>221</v>
      </c>
    </row>
    <row r="53" spans="1:6" ht="27.9" customHeight="1" x14ac:dyDescent="0.3">
      <c r="A53" s="246" t="s">
        <v>30</v>
      </c>
      <c r="B53" s="246"/>
      <c r="C53" s="15" t="s">
        <v>220</v>
      </c>
      <c r="D53" s="15"/>
      <c r="E53" s="15"/>
      <c r="F53" s="18"/>
    </row>
    <row r="54" spans="1:6" ht="16.95" customHeight="1" x14ac:dyDescent="0.3">
      <c r="A54" s="227" t="s">
        <v>43</v>
      </c>
      <c r="B54" s="227"/>
      <c r="C54" s="227"/>
      <c r="D54" s="227"/>
      <c r="E54" s="227"/>
      <c r="F54" s="227"/>
    </row>
    <row r="55" spans="1:6" ht="54.9" customHeight="1" x14ac:dyDescent="0.3">
      <c r="A55" s="224" t="s">
        <v>223</v>
      </c>
      <c r="B55" s="224"/>
      <c r="C55" s="224"/>
      <c r="D55" s="224"/>
      <c r="E55" s="224"/>
      <c r="F55" s="224"/>
    </row>
    <row r="56" spans="1:6" ht="15" customHeight="1" x14ac:dyDescent="0.3">
      <c r="A56" s="138"/>
      <c r="B56" s="138"/>
      <c r="C56" s="138"/>
      <c r="D56" s="138"/>
      <c r="E56" s="138"/>
      <c r="F56" s="138"/>
    </row>
    <row r="57" spans="1:6" ht="15" customHeight="1" x14ac:dyDescent="0.3">
      <c r="A57" s="138"/>
      <c r="B57" s="138"/>
      <c r="C57" s="138"/>
      <c r="D57" s="138"/>
      <c r="E57" s="138"/>
      <c r="F57" s="138"/>
    </row>
    <row r="58" spans="1:6" ht="15" hidden="1" customHeight="1" x14ac:dyDescent="0.3">
      <c r="A58" s="138"/>
      <c r="B58" s="138"/>
      <c r="C58" s="138"/>
      <c r="D58" s="138"/>
      <c r="E58" s="138"/>
      <c r="F58" s="138"/>
    </row>
    <row r="59" spans="1:6" ht="15" hidden="1" customHeight="1" x14ac:dyDescent="0.3">
      <c r="A59" s="138"/>
      <c r="B59" s="138"/>
      <c r="C59" s="138"/>
      <c r="D59" s="138"/>
      <c r="E59" s="138"/>
      <c r="F59" s="138"/>
    </row>
    <row r="60" spans="1:6" ht="15" hidden="1" customHeight="1" x14ac:dyDescent="0.3">
      <c r="A60" s="138"/>
      <c r="B60" s="138"/>
      <c r="C60" s="138"/>
      <c r="D60" s="138"/>
      <c r="E60" s="138"/>
      <c r="F60" s="138"/>
    </row>
    <row r="61" spans="1:6" ht="15" hidden="1" customHeight="1" x14ac:dyDescent="0.3">
      <c r="A61" s="138"/>
      <c r="B61" s="138"/>
      <c r="C61" s="138"/>
      <c r="D61" s="138"/>
      <c r="E61" s="138"/>
      <c r="F61" s="138"/>
    </row>
    <row r="62" spans="1:6" ht="15" customHeight="1" x14ac:dyDescent="0.3">
      <c r="A62" s="138"/>
      <c r="B62" s="138"/>
      <c r="C62" s="138"/>
      <c r="D62" s="138"/>
      <c r="E62" s="138"/>
      <c r="F62" s="138"/>
    </row>
    <row r="63" spans="1:6" x14ac:dyDescent="0.3">
      <c r="A63" s="220" t="s">
        <v>45</v>
      </c>
      <c r="B63" s="220"/>
      <c r="C63" s="220"/>
      <c r="D63" s="220"/>
      <c r="E63" s="220"/>
      <c r="F63" s="220"/>
    </row>
    <row r="64" spans="1:6" x14ac:dyDescent="0.3">
      <c r="A64" s="220" t="s">
        <v>25</v>
      </c>
      <c r="B64" s="220"/>
      <c r="C64" s="220"/>
      <c r="D64" s="220"/>
      <c r="E64" s="220"/>
      <c r="F64" s="220"/>
    </row>
    <row r="66" spans="1:6" ht="32.4" customHeight="1" x14ac:dyDescent="0.3">
      <c r="A66" s="232" t="s">
        <v>23</v>
      </c>
      <c r="B66" s="232"/>
      <c r="C66" s="8" t="s">
        <v>41</v>
      </c>
      <c r="D66" s="132" t="s">
        <v>42</v>
      </c>
      <c r="E66" s="21" t="s">
        <v>86</v>
      </c>
      <c r="F66" s="132" t="s">
        <v>24</v>
      </c>
    </row>
    <row r="67" spans="1:6" s="86" customFormat="1" ht="22.95" customHeight="1" x14ac:dyDescent="0.3">
      <c r="A67" s="233" t="s">
        <v>31</v>
      </c>
      <c r="B67" s="233"/>
      <c r="C67" s="19"/>
      <c r="D67" s="19"/>
      <c r="E67" s="30" t="s">
        <v>184</v>
      </c>
      <c r="F67" s="43"/>
    </row>
    <row r="68" spans="1:6" s="86" customFormat="1" ht="31.95" customHeight="1" x14ac:dyDescent="0.3">
      <c r="A68" s="234" t="s">
        <v>32</v>
      </c>
      <c r="B68" s="234"/>
      <c r="C68" s="31"/>
      <c r="D68" s="31"/>
      <c r="E68" s="32" t="s">
        <v>184</v>
      </c>
      <c r="F68" s="44"/>
    </row>
    <row r="69" spans="1:6" x14ac:dyDescent="0.3">
      <c r="A69" s="216" t="s">
        <v>183</v>
      </c>
      <c r="B69" s="216"/>
      <c r="C69" s="216"/>
      <c r="D69" s="216"/>
      <c r="E69" s="216"/>
      <c r="F69" s="216"/>
    </row>
    <row r="70" spans="1:6" ht="67.2" customHeight="1" x14ac:dyDescent="0.3">
      <c r="A70" s="224" t="s">
        <v>185</v>
      </c>
      <c r="B70" s="224"/>
      <c r="C70" s="224"/>
      <c r="D70" s="224"/>
      <c r="E70" s="224"/>
      <c r="F70" s="224"/>
    </row>
    <row r="71" spans="1:6" x14ac:dyDescent="0.3">
      <c r="E71" s="45"/>
    </row>
    <row r="72" spans="1:6" x14ac:dyDescent="0.3">
      <c r="A72" s="154"/>
      <c r="B72" s="67"/>
      <c r="C72" s="67"/>
      <c r="D72" s="129"/>
      <c r="E72" s="129"/>
      <c r="F72" s="129"/>
    </row>
    <row r="73" spans="1:6" ht="21.9" customHeight="1" x14ac:dyDescent="0.3">
      <c r="A73" s="225" t="s">
        <v>50</v>
      </c>
      <c r="B73" s="225"/>
      <c r="C73" s="225"/>
      <c r="D73" s="225"/>
      <c r="E73" s="225"/>
      <c r="F73" s="225"/>
    </row>
    <row r="74" spans="1:6" ht="9.9" customHeight="1" x14ac:dyDescent="0.3"/>
    <row r="75" spans="1:6" x14ac:dyDescent="0.3">
      <c r="A75" s="220" t="s">
        <v>51</v>
      </c>
      <c r="B75" s="220"/>
      <c r="C75" s="220"/>
      <c r="D75" s="220"/>
      <c r="E75" s="220"/>
      <c r="F75" s="220"/>
    </row>
    <row r="76" spans="1:6" x14ac:dyDescent="0.3">
      <c r="A76" s="220" t="s">
        <v>62</v>
      </c>
      <c r="B76" s="220"/>
      <c r="C76" s="220"/>
      <c r="D76" s="220"/>
      <c r="E76" s="220"/>
      <c r="F76" s="220"/>
    </row>
    <row r="77" spans="1:6" x14ac:dyDescent="0.3">
      <c r="A77" s="220" t="s">
        <v>52</v>
      </c>
      <c r="B77" s="220"/>
      <c r="C77" s="220"/>
      <c r="D77" s="220"/>
      <c r="E77" s="220"/>
      <c r="F77" s="220"/>
    </row>
    <row r="78" spans="1:6" ht="9.9" customHeight="1" x14ac:dyDescent="0.3"/>
    <row r="79" spans="1:6" ht="44.25" customHeight="1" x14ac:dyDescent="0.3">
      <c r="A79" s="69" t="s">
        <v>63</v>
      </c>
      <c r="B79" s="69" t="s">
        <v>67</v>
      </c>
      <c r="C79" s="69" t="s">
        <v>71</v>
      </c>
      <c r="D79" s="69" t="s">
        <v>68</v>
      </c>
      <c r="E79" s="69" t="s">
        <v>69</v>
      </c>
      <c r="F79" s="69" t="s">
        <v>70</v>
      </c>
    </row>
    <row r="80" spans="1:6" ht="15" customHeight="1" x14ac:dyDescent="0.3">
      <c r="A80" s="130" t="s">
        <v>16</v>
      </c>
      <c r="B80" s="35">
        <f>+SUM(B82:B86)</f>
        <v>31828789561.07</v>
      </c>
      <c r="C80" s="46">
        <f>+SUM(C82:C86)</f>
        <v>100</v>
      </c>
      <c r="D80" s="10"/>
      <c r="E80" s="10"/>
      <c r="F80" s="10"/>
    </row>
    <row r="81" spans="1:7" ht="9.9" customHeight="1" x14ac:dyDescent="0.3">
      <c r="A81" s="24"/>
      <c r="B81" s="33"/>
      <c r="C81" s="34"/>
      <c r="D81" s="23"/>
      <c r="E81" s="23"/>
      <c r="F81" s="23"/>
    </row>
    <row r="82" spans="1:7" s="87" customFormat="1" ht="45" x14ac:dyDescent="0.3">
      <c r="A82" s="24" t="s">
        <v>64</v>
      </c>
      <c r="B82" s="25">
        <v>31828789561.07</v>
      </c>
      <c r="C82" s="34">
        <f>+B82/$B$80*100</f>
        <v>100</v>
      </c>
      <c r="D82" s="23" t="s">
        <v>186</v>
      </c>
      <c r="E82" s="23" t="s">
        <v>187</v>
      </c>
      <c r="F82" s="23" t="s">
        <v>192</v>
      </c>
      <c r="G82" s="36"/>
    </row>
    <row r="83" spans="1:7" s="87" customFormat="1" ht="15" customHeight="1" x14ac:dyDescent="0.3">
      <c r="A83" s="24" t="s">
        <v>65</v>
      </c>
      <c r="B83" s="25">
        <v>0</v>
      </c>
      <c r="C83" s="34">
        <f t="shared" ref="C83:C84" si="3">+B83/$B$80*100</f>
        <v>0</v>
      </c>
      <c r="D83" s="24"/>
      <c r="E83" s="24"/>
      <c r="F83" s="24"/>
      <c r="G83" s="36"/>
    </row>
    <row r="84" spans="1:7" s="87" customFormat="1" ht="15" customHeight="1" x14ac:dyDescent="0.3">
      <c r="A84" s="24" t="s">
        <v>66</v>
      </c>
      <c r="B84" s="25">
        <v>0</v>
      </c>
      <c r="C84" s="34">
        <f t="shared" si="3"/>
        <v>0</v>
      </c>
      <c r="D84" s="24"/>
      <c r="E84" s="24"/>
      <c r="F84" s="24"/>
      <c r="G84" s="36"/>
    </row>
    <row r="85" spans="1:7" s="87" customFormat="1" ht="15" customHeight="1" x14ac:dyDescent="0.3">
      <c r="A85" s="24" t="s">
        <v>167</v>
      </c>
      <c r="B85" s="25">
        <v>0</v>
      </c>
      <c r="C85" s="34">
        <f t="shared" ref="C85:C86" si="4">+B85/$B$80*100</f>
        <v>0</v>
      </c>
      <c r="D85" s="24"/>
      <c r="E85" s="24"/>
      <c r="F85" s="24"/>
      <c r="G85" s="36"/>
    </row>
    <row r="86" spans="1:7" ht="15" customHeight="1" x14ac:dyDescent="0.3">
      <c r="A86" s="26" t="s">
        <v>168</v>
      </c>
      <c r="B86" s="25">
        <v>0</v>
      </c>
      <c r="C86" s="34">
        <f t="shared" si="4"/>
        <v>0</v>
      </c>
      <c r="D86" s="47"/>
      <c r="E86" s="47"/>
      <c r="F86" s="47"/>
    </row>
    <row r="87" spans="1:7" ht="15" customHeight="1" x14ac:dyDescent="0.3">
      <c r="A87" s="216" t="s">
        <v>43</v>
      </c>
      <c r="B87" s="216"/>
      <c r="C87" s="216"/>
      <c r="D87" s="216"/>
      <c r="E87" s="216"/>
      <c r="F87" s="216"/>
    </row>
    <row r="88" spans="1:7" ht="49.5" customHeight="1" x14ac:dyDescent="0.3">
      <c r="A88" s="217" t="s">
        <v>193</v>
      </c>
      <c r="B88" s="218"/>
      <c r="C88" s="218"/>
      <c r="D88" s="218"/>
      <c r="E88" s="218"/>
      <c r="F88" s="219"/>
    </row>
    <row r="89" spans="1:7" ht="15" customHeight="1" x14ac:dyDescent="0.3">
      <c r="A89" s="24"/>
      <c r="B89" s="48"/>
      <c r="C89" s="23"/>
    </row>
    <row r="90" spans="1:7" x14ac:dyDescent="0.3">
      <c r="A90" s="220" t="s">
        <v>72</v>
      </c>
      <c r="B90" s="220"/>
      <c r="C90" s="220"/>
      <c r="D90" s="220"/>
      <c r="E90" s="220"/>
      <c r="F90" s="220"/>
    </row>
    <row r="91" spans="1:7" x14ac:dyDescent="0.3">
      <c r="A91" s="220" t="s">
        <v>73</v>
      </c>
      <c r="B91" s="220"/>
      <c r="C91" s="220"/>
      <c r="D91" s="220"/>
      <c r="E91" s="220"/>
      <c r="F91" s="220"/>
    </row>
    <row r="92" spans="1:7" x14ac:dyDescent="0.3">
      <c r="A92" s="220" t="s">
        <v>52</v>
      </c>
      <c r="B92" s="220"/>
      <c r="C92" s="220"/>
      <c r="D92" s="220"/>
      <c r="E92" s="220"/>
      <c r="F92" s="220"/>
    </row>
    <row r="93" spans="1:7" ht="9.9" customHeight="1" x14ac:dyDescent="0.3"/>
    <row r="94" spans="1:7" x14ac:dyDescent="0.3">
      <c r="A94" s="68" t="s">
        <v>55</v>
      </c>
      <c r="B94" s="68" t="s">
        <v>56</v>
      </c>
      <c r="C94" s="68" t="s">
        <v>0</v>
      </c>
      <c r="D94" s="68" t="s">
        <v>2</v>
      </c>
      <c r="E94" s="68" t="s">
        <v>3</v>
      </c>
      <c r="F94" s="68" t="s">
        <v>4</v>
      </c>
    </row>
    <row r="95" spans="1:7" x14ac:dyDescent="0.3">
      <c r="A95" s="130" t="s">
        <v>16</v>
      </c>
      <c r="B95" s="49"/>
      <c r="C95" s="149">
        <f>+C97+C101</f>
        <v>1402399130.0799999</v>
      </c>
      <c r="D95" s="149">
        <f t="shared" ref="D95:E95" si="5">+D97+D101</f>
        <v>1402399130.0799999</v>
      </c>
      <c r="E95" s="149">
        <f t="shared" si="5"/>
        <v>5152399130.0799999</v>
      </c>
      <c r="F95" s="35">
        <f>+F97+F101</f>
        <v>7957197390.2399998</v>
      </c>
    </row>
    <row r="96" spans="1:7" ht="9.9" customHeight="1" x14ac:dyDescent="0.3">
      <c r="A96" s="12"/>
      <c r="B96" s="50"/>
      <c r="C96" s="150"/>
      <c r="D96" s="150"/>
      <c r="E96" s="150"/>
      <c r="F96" s="51"/>
    </row>
    <row r="97" spans="1:6" x14ac:dyDescent="0.3">
      <c r="A97" s="221" t="s">
        <v>74</v>
      </c>
      <c r="B97" s="221"/>
      <c r="C97" s="151">
        <f>+SUM(C98:C99)</f>
        <v>1402399130.0799999</v>
      </c>
      <c r="D97" s="151">
        <f>+SUM(D98:D99)</f>
        <v>1402399130.0799999</v>
      </c>
      <c r="E97" s="151">
        <f>+SUM(E98:E99)</f>
        <v>5152399130.0799999</v>
      </c>
      <c r="F97" s="53">
        <f>+SUM(F98:F99)</f>
        <v>7957197390.2399998</v>
      </c>
    </row>
    <row r="98" spans="1:6" x14ac:dyDescent="0.3">
      <c r="A98" s="54" t="s">
        <v>203</v>
      </c>
      <c r="B98" s="50" t="s">
        <v>204</v>
      </c>
      <c r="C98" s="14">
        <v>1402399130.0799999</v>
      </c>
      <c r="D98" s="14">
        <v>1402399130.0799999</v>
      </c>
      <c r="E98" s="14">
        <v>5152399130.0799999</v>
      </c>
      <c r="F98" s="55">
        <f>+C98+D98+E98</f>
        <v>7957197390.2399998</v>
      </c>
    </row>
    <row r="99" spans="1:6" x14ac:dyDescent="0.3">
      <c r="A99" s="54" t="s">
        <v>58</v>
      </c>
      <c r="B99" s="50" t="s">
        <v>53</v>
      </c>
      <c r="C99" s="14">
        <v>0</v>
      </c>
      <c r="D99" s="14">
        <v>0</v>
      </c>
      <c r="E99" s="14">
        <v>0</v>
      </c>
      <c r="F99" s="55">
        <f t="shared" ref="F99" si="6">+C99+D99+E99</f>
        <v>0</v>
      </c>
    </row>
    <row r="100" spans="1:6" x14ac:dyDescent="0.3">
      <c r="A100" s="131"/>
      <c r="B100" s="50"/>
      <c r="C100" s="14"/>
      <c r="D100" s="14"/>
      <c r="E100" s="14"/>
      <c r="F100" s="55"/>
    </row>
    <row r="101" spans="1:6" x14ac:dyDescent="0.3">
      <c r="A101" s="221" t="s">
        <v>75</v>
      </c>
      <c r="B101" s="221"/>
      <c r="C101" s="52">
        <f>+SUM(C102:C103)</f>
        <v>0</v>
      </c>
      <c r="D101" s="52">
        <f>+SUM(D102:D103)</f>
        <v>0</v>
      </c>
      <c r="E101" s="52">
        <f>+SUM(E102:E103)</f>
        <v>0</v>
      </c>
      <c r="F101" s="53">
        <f>+SUM(F102:F103)</f>
        <v>0</v>
      </c>
    </row>
    <row r="102" spans="1:6" x14ac:dyDescent="0.3">
      <c r="A102" s="54" t="s">
        <v>58</v>
      </c>
      <c r="B102" s="50" t="s">
        <v>53</v>
      </c>
      <c r="C102" s="56">
        <v>0</v>
      </c>
      <c r="D102" s="56">
        <v>0</v>
      </c>
      <c r="E102" s="56">
        <v>0</v>
      </c>
      <c r="F102" s="57">
        <f t="shared" ref="F102:F103" si="7">+C102+D102+E102</f>
        <v>0</v>
      </c>
    </row>
    <row r="103" spans="1:6" x14ac:dyDescent="0.3">
      <c r="A103" s="54" t="s">
        <v>58</v>
      </c>
      <c r="B103" s="50" t="s">
        <v>53</v>
      </c>
      <c r="C103" s="56">
        <v>0</v>
      </c>
      <c r="D103" s="56">
        <v>0</v>
      </c>
      <c r="E103" s="56">
        <v>0</v>
      </c>
      <c r="F103" s="57">
        <f t="shared" si="7"/>
        <v>0</v>
      </c>
    </row>
    <row r="104" spans="1:6" x14ac:dyDescent="0.3">
      <c r="A104" s="216" t="s">
        <v>205</v>
      </c>
      <c r="B104" s="216"/>
      <c r="C104" s="216"/>
      <c r="D104" s="216"/>
      <c r="E104" s="216"/>
      <c r="F104" s="216"/>
    </row>
    <row r="105" spans="1:6" ht="50.1" customHeight="1" x14ac:dyDescent="0.3">
      <c r="A105" s="224" t="s">
        <v>151</v>
      </c>
      <c r="B105" s="224"/>
      <c r="C105" s="224"/>
      <c r="D105" s="224"/>
      <c r="E105" s="224"/>
      <c r="F105" s="224"/>
    </row>
    <row r="106" spans="1:6" ht="9.9" customHeight="1" x14ac:dyDescent="0.3">
      <c r="A106" s="24"/>
      <c r="B106" s="48"/>
      <c r="C106" s="23"/>
    </row>
    <row r="107" spans="1:6" x14ac:dyDescent="0.3">
      <c r="A107" s="220" t="s">
        <v>76</v>
      </c>
      <c r="B107" s="220"/>
      <c r="C107" s="220"/>
      <c r="D107" s="220"/>
      <c r="E107" s="220"/>
      <c r="F107" s="220"/>
    </row>
    <row r="108" spans="1:6" ht="30.75" customHeight="1" x14ac:dyDescent="0.3">
      <c r="A108" s="226" t="s">
        <v>54</v>
      </c>
      <c r="B108" s="226"/>
      <c r="C108" s="226"/>
      <c r="D108" s="226"/>
      <c r="E108" s="226"/>
      <c r="F108" s="226"/>
    </row>
    <row r="109" spans="1:6" x14ac:dyDescent="0.3">
      <c r="A109" s="220" t="s">
        <v>52</v>
      </c>
      <c r="B109" s="220"/>
      <c r="C109" s="220"/>
      <c r="D109" s="220"/>
      <c r="E109" s="220"/>
      <c r="F109" s="220"/>
    </row>
    <row r="110" spans="1:6" ht="9.9" customHeight="1" x14ac:dyDescent="0.3">
      <c r="A110" s="88"/>
      <c r="B110" s="89"/>
      <c r="C110" s="89"/>
      <c r="D110" s="89"/>
      <c r="E110" s="89"/>
      <c r="F110" s="90"/>
    </row>
    <row r="111" spans="1:6" x14ac:dyDescent="0.3">
      <c r="A111" s="68" t="s">
        <v>55</v>
      </c>
      <c r="B111" s="68" t="s">
        <v>56</v>
      </c>
      <c r="C111" s="68" t="s">
        <v>0</v>
      </c>
      <c r="D111" s="68" t="s">
        <v>2</v>
      </c>
      <c r="E111" s="68" t="s">
        <v>3</v>
      </c>
      <c r="F111" s="68" t="s">
        <v>4</v>
      </c>
    </row>
    <row r="112" spans="1:6" x14ac:dyDescent="0.3">
      <c r="A112" s="130" t="s">
        <v>16</v>
      </c>
      <c r="B112" s="49"/>
      <c r="C112" s="35">
        <f>+C114+C120+C123</f>
        <v>3381304397.0299997</v>
      </c>
      <c r="D112" s="35">
        <f>+D114+D120+D123</f>
        <v>2471259471.29</v>
      </c>
      <c r="E112" s="35">
        <f>+E114+E120+E123</f>
        <v>3126887546.0100002</v>
      </c>
      <c r="F112" s="35">
        <f>+F114+F120+F123</f>
        <v>8979451414.3299999</v>
      </c>
    </row>
    <row r="113" spans="1:6" ht="9.9" customHeight="1" x14ac:dyDescent="0.3">
      <c r="A113" s="12"/>
      <c r="B113" s="50"/>
      <c r="C113" s="13"/>
      <c r="D113" s="13"/>
      <c r="E113" s="13"/>
      <c r="F113" s="51"/>
    </row>
    <row r="114" spans="1:6" x14ac:dyDescent="0.3">
      <c r="A114" s="221" t="s">
        <v>57</v>
      </c>
      <c r="B114" s="221"/>
      <c r="C114" s="53">
        <f>+SUM(C115:C118)</f>
        <v>3381304397.0299997</v>
      </c>
      <c r="D114" s="53">
        <f>+SUM(D115:D118)</f>
        <v>2471259471.29</v>
      </c>
      <c r="E114" s="53">
        <f>+SUM(E115:E118)</f>
        <v>3126887546.0100002</v>
      </c>
      <c r="F114" s="53">
        <f>+SUM(F115:F118)</f>
        <v>8979451414.3299999</v>
      </c>
    </row>
    <row r="115" spans="1:6" ht="15" customHeight="1" x14ac:dyDescent="0.3">
      <c r="A115" s="141">
        <v>0</v>
      </c>
      <c r="B115" s="50" t="s">
        <v>188</v>
      </c>
      <c r="C115" s="14">
        <v>1328596557.05</v>
      </c>
      <c r="D115" s="14">
        <v>909719826.70000005</v>
      </c>
      <c r="E115" s="14">
        <v>1094908286.29</v>
      </c>
      <c r="F115" s="55">
        <f>+C115+D115+E115</f>
        <v>3333224670.04</v>
      </c>
    </row>
    <row r="116" spans="1:6" ht="15" customHeight="1" x14ac:dyDescent="0.3">
      <c r="A116" s="143">
        <v>1</v>
      </c>
      <c r="B116" s="142" t="s">
        <v>189</v>
      </c>
      <c r="C116" s="14">
        <v>1723800</v>
      </c>
      <c r="D116" s="58">
        <v>6000</v>
      </c>
      <c r="E116" s="58">
        <v>2796002.58</v>
      </c>
      <c r="F116" s="55">
        <f t="shared" ref="F116:F118" si="8">+C116+D116+E116</f>
        <v>4525802.58</v>
      </c>
    </row>
    <row r="117" spans="1:6" ht="15" customHeight="1" x14ac:dyDescent="0.3">
      <c r="A117" s="141">
        <v>2</v>
      </c>
      <c r="B117" s="50" t="s">
        <v>190</v>
      </c>
      <c r="C117" s="14">
        <v>0</v>
      </c>
      <c r="D117" s="14">
        <v>0</v>
      </c>
      <c r="E117" s="14">
        <v>2637441.75</v>
      </c>
      <c r="F117" s="55">
        <f t="shared" si="8"/>
        <v>2637441.75</v>
      </c>
    </row>
    <row r="118" spans="1:6" ht="15" customHeight="1" x14ac:dyDescent="0.3">
      <c r="A118" s="141">
        <v>6</v>
      </c>
      <c r="B118" s="50" t="s">
        <v>191</v>
      </c>
      <c r="C118" s="14">
        <v>2050984039.98</v>
      </c>
      <c r="D118" s="14">
        <v>1561533644.5899999</v>
      </c>
      <c r="E118" s="14">
        <v>2026545815.3900001</v>
      </c>
      <c r="F118" s="55">
        <f t="shared" si="8"/>
        <v>5639063499.96</v>
      </c>
    </row>
    <row r="119" spans="1:6" ht="15" customHeight="1" x14ac:dyDescent="0.3">
      <c r="A119" s="131"/>
      <c r="B119" s="50"/>
      <c r="C119" s="14"/>
      <c r="D119" s="14"/>
      <c r="E119" s="14"/>
      <c r="F119" s="55"/>
    </row>
    <row r="120" spans="1:6" x14ac:dyDescent="0.3">
      <c r="A120" s="221" t="s">
        <v>59</v>
      </c>
      <c r="B120" s="221"/>
      <c r="C120" s="53">
        <f>+SUM(C121:C121)</f>
        <v>0</v>
      </c>
      <c r="D120" s="53">
        <f>+SUM(D121:D121)</f>
        <v>0</v>
      </c>
      <c r="E120" s="53">
        <f>+SUM(E121:E121)</f>
        <v>0</v>
      </c>
      <c r="F120" s="53">
        <f>+SUM(F121:F121)</f>
        <v>0</v>
      </c>
    </row>
    <row r="121" spans="1:6" ht="15" customHeight="1" x14ac:dyDescent="0.3">
      <c r="A121" s="54" t="s">
        <v>58</v>
      </c>
      <c r="B121" s="50" t="s">
        <v>53</v>
      </c>
      <c r="C121" s="56">
        <v>0</v>
      </c>
      <c r="D121" s="56">
        <v>0</v>
      </c>
      <c r="E121" s="56">
        <v>0</v>
      </c>
      <c r="F121" s="40">
        <f>+C121+D121+E121</f>
        <v>0</v>
      </c>
    </row>
    <row r="122" spans="1:6" ht="15" customHeight="1" x14ac:dyDescent="0.3">
      <c r="C122" s="40"/>
      <c r="D122" s="40"/>
      <c r="E122" s="40"/>
      <c r="F122" s="40"/>
    </row>
    <row r="123" spans="1:6" x14ac:dyDescent="0.3">
      <c r="A123" s="221" t="s">
        <v>60</v>
      </c>
      <c r="B123" s="221"/>
      <c r="C123" s="53">
        <f>+SUM(C124:C125)</f>
        <v>0</v>
      </c>
      <c r="D123" s="53">
        <f t="shared" ref="D123:F123" si="9">+SUM(D124:D125)</f>
        <v>0</v>
      </c>
      <c r="E123" s="53">
        <f t="shared" si="9"/>
        <v>0</v>
      </c>
      <c r="F123" s="53">
        <f t="shared" si="9"/>
        <v>0</v>
      </c>
    </row>
    <row r="124" spans="1:6" ht="15" customHeight="1" x14ac:dyDescent="0.3">
      <c r="A124" s="75" t="s">
        <v>58</v>
      </c>
      <c r="B124" s="50" t="s">
        <v>53</v>
      </c>
      <c r="C124" s="56">
        <v>0</v>
      </c>
      <c r="D124" s="56">
        <v>0</v>
      </c>
      <c r="E124" s="56">
        <v>0</v>
      </c>
      <c r="F124" s="40">
        <f>+C124+D124+E124</f>
        <v>0</v>
      </c>
    </row>
    <row r="125" spans="1:6" ht="15" customHeight="1" x14ac:dyDescent="0.3">
      <c r="A125" s="47" t="s">
        <v>58</v>
      </c>
      <c r="B125" s="47" t="s">
        <v>53</v>
      </c>
      <c r="C125" s="59">
        <v>0</v>
      </c>
      <c r="D125" s="59">
        <v>0</v>
      </c>
      <c r="E125" s="59">
        <v>0</v>
      </c>
      <c r="F125" s="60">
        <f>+C125+D125+E125</f>
        <v>0</v>
      </c>
    </row>
    <row r="126" spans="1:6" ht="15" customHeight="1" x14ac:dyDescent="0.3">
      <c r="A126" s="222" t="s">
        <v>206</v>
      </c>
      <c r="B126" s="223"/>
      <c r="C126" s="223"/>
      <c r="D126" s="223"/>
      <c r="E126" s="223"/>
      <c r="F126" s="223"/>
    </row>
    <row r="127" spans="1:6" ht="15" customHeight="1" x14ac:dyDescent="0.3">
      <c r="A127" s="216" t="s">
        <v>194</v>
      </c>
      <c r="B127" s="216"/>
      <c r="C127" s="216"/>
      <c r="D127" s="216"/>
      <c r="E127" s="216"/>
      <c r="F127" s="216"/>
    </row>
    <row r="128" spans="1:6" ht="50.1" customHeight="1" x14ac:dyDescent="0.3">
      <c r="A128" s="224" t="s">
        <v>195</v>
      </c>
      <c r="B128" s="224"/>
      <c r="C128" s="224"/>
      <c r="D128" s="224"/>
      <c r="E128" s="224"/>
      <c r="F128" s="224"/>
    </row>
    <row r="129" spans="1:7" x14ac:dyDescent="0.3">
      <c r="A129" s="54"/>
      <c r="B129" s="50"/>
    </row>
    <row r="130" spans="1:7" x14ac:dyDescent="0.3">
      <c r="A130" s="220" t="s">
        <v>78</v>
      </c>
      <c r="B130" s="220"/>
      <c r="C130" s="220"/>
      <c r="D130" s="220"/>
      <c r="E130" s="220"/>
      <c r="F130" s="220"/>
    </row>
    <row r="131" spans="1:7" ht="14.4" customHeight="1" x14ac:dyDescent="0.3">
      <c r="A131" s="220" t="s">
        <v>79</v>
      </c>
      <c r="B131" s="220"/>
      <c r="C131" s="220"/>
      <c r="D131" s="220"/>
      <c r="E131" s="220"/>
      <c r="F131" s="220"/>
    </row>
    <row r="132" spans="1:7" x14ac:dyDescent="0.3">
      <c r="A132" s="220" t="s">
        <v>52</v>
      </c>
      <c r="B132" s="220"/>
      <c r="C132" s="220"/>
      <c r="D132" s="220"/>
      <c r="E132" s="220"/>
      <c r="F132" s="220"/>
    </row>
    <row r="133" spans="1:7" x14ac:dyDescent="0.3">
      <c r="A133" s="88"/>
      <c r="B133" s="89"/>
      <c r="C133" s="89"/>
      <c r="D133" s="89"/>
      <c r="E133" s="89"/>
      <c r="F133" s="90"/>
    </row>
    <row r="134" spans="1:7" x14ac:dyDescent="0.3">
      <c r="A134" s="68" t="s">
        <v>77</v>
      </c>
      <c r="B134" s="68" t="s">
        <v>0</v>
      </c>
      <c r="C134" s="68" t="s">
        <v>2</v>
      </c>
      <c r="D134" s="68" t="s">
        <v>3</v>
      </c>
      <c r="E134" s="68" t="s">
        <v>4</v>
      </c>
      <c r="F134" s="22"/>
    </row>
    <row r="135" spans="1:7" x14ac:dyDescent="0.3">
      <c r="A135" s="106" t="s">
        <v>81</v>
      </c>
      <c r="B135" s="61">
        <f>+B136</f>
        <v>2818300598.7199998</v>
      </c>
      <c r="C135" s="61">
        <f t="shared" ref="C135:D137" si="10">+B145</f>
        <v>839395331.76999998</v>
      </c>
      <c r="D135" s="61">
        <f t="shared" si="10"/>
        <v>-229465009.44000006</v>
      </c>
      <c r="E135" s="109">
        <f>+B135</f>
        <v>2818300598.7199998</v>
      </c>
      <c r="F135" s="39"/>
      <c r="G135" s="39"/>
    </row>
    <row r="136" spans="1:7" x14ac:dyDescent="0.3">
      <c r="A136" s="107" t="s">
        <v>82</v>
      </c>
      <c r="B136" s="148">
        <v>2818300598.7199998</v>
      </c>
      <c r="C136" s="148">
        <f>+B146</f>
        <v>2818300598.7199998</v>
      </c>
      <c r="D136" s="148">
        <f>+C146</f>
        <v>2818300598.7199998</v>
      </c>
      <c r="E136" s="65">
        <f>+B136</f>
        <v>2818300598.7199998</v>
      </c>
      <c r="F136" s="155"/>
    </row>
    <row r="137" spans="1:7" x14ac:dyDescent="0.3">
      <c r="A137" s="107" t="s">
        <v>80</v>
      </c>
      <c r="B137" s="148" t="s">
        <v>92</v>
      </c>
      <c r="C137" s="148">
        <f>+B147</f>
        <v>-1978905266.9499998</v>
      </c>
      <c r="D137" s="148">
        <f t="shared" si="10"/>
        <v>-3047765608.1599998</v>
      </c>
      <c r="E137" s="65" t="str">
        <f>+B137</f>
        <v>N/A</v>
      </c>
      <c r="F137" s="155"/>
    </row>
    <row r="138" spans="1:7" x14ac:dyDescent="0.3">
      <c r="A138" s="106" t="s">
        <v>84</v>
      </c>
      <c r="B138" s="61">
        <v>1402399130.0799999</v>
      </c>
      <c r="C138" s="61">
        <v>1402399130.0799999</v>
      </c>
      <c r="D138" s="61">
        <v>5152399130.0799999</v>
      </c>
      <c r="E138" s="61">
        <f>+B138+C138+D138</f>
        <v>7957197390.2399998</v>
      </c>
      <c r="F138" s="39"/>
      <c r="G138" s="39"/>
    </row>
    <row r="139" spans="1:7" x14ac:dyDescent="0.3">
      <c r="A139" s="106" t="s">
        <v>146</v>
      </c>
      <c r="B139" s="61">
        <f>+B140+B141</f>
        <v>4220699728.7999997</v>
      </c>
      <c r="C139" s="61">
        <f t="shared" ref="C139" si="11">+C140+C141</f>
        <v>2241794461.8499999</v>
      </c>
      <c r="D139" s="61">
        <f>+D140+D141</f>
        <v>4922934120.6399994</v>
      </c>
      <c r="E139" s="61">
        <f>+E140+E141</f>
        <v>10775497988.959999</v>
      </c>
      <c r="F139" s="39"/>
      <c r="G139" s="39"/>
    </row>
    <row r="140" spans="1:7" x14ac:dyDescent="0.3">
      <c r="A140" s="107" t="s">
        <v>82</v>
      </c>
      <c r="B140" s="25">
        <f>+B136</f>
        <v>2818300598.7199998</v>
      </c>
      <c r="C140" s="25">
        <f>+C136</f>
        <v>2818300598.7199998</v>
      </c>
      <c r="D140" s="25">
        <f>+D136</f>
        <v>2818300598.7199998</v>
      </c>
      <c r="E140" s="65">
        <f>+E136</f>
        <v>2818300598.7199998</v>
      </c>
      <c r="F140" s="155"/>
    </row>
    <row r="141" spans="1:7" x14ac:dyDescent="0.3">
      <c r="A141" s="107" t="s">
        <v>80</v>
      </c>
      <c r="B141" s="25">
        <f>+B138</f>
        <v>1402399130.0799999</v>
      </c>
      <c r="C141" s="25">
        <f>+C138+C137</f>
        <v>-576506136.86999989</v>
      </c>
      <c r="D141" s="25">
        <f>+D138+D137</f>
        <v>2104633521.9200001</v>
      </c>
      <c r="E141" s="65">
        <f>+E138</f>
        <v>7957197390.2399998</v>
      </c>
      <c r="F141" s="155"/>
    </row>
    <row r="142" spans="1:7" x14ac:dyDescent="0.3">
      <c r="A142" s="106" t="s">
        <v>83</v>
      </c>
      <c r="B142" s="61">
        <f>+B143+B144</f>
        <v>3381304397.0299997</v>
      </c>
      <c r="C142" s="61">
        <f>+C143+C144</f>
        <v>2471259471.29</v>
      </c>
      <c r="D142" s="61">
        <f>+D143+D144</f>
        <v>3126887546.0100002</v>
      </c>
      <c r="E142" s="61">
        <f>+B142+C142+D142</f>
        <v>8979451414.3299999</v>
      </c>
      <c r="F142" s="90"/>
    </row>
    <row r="143" spans="1:7" x14ac:dyDescent="0.3">
      <c r="A143" s="107" t="s">
        <v>82</v>
      </c>
      <c r="B143" s="81">
        <v>0</v>
      </c>
      <c r="C143" s="81">
        <v>0</v>
      </c>
      <c r="D143" s="81">
        <v>0</v>
      </c>
      <c r="E143" s="48">
        <f>+B143+C143+D143</f>
        <v>0</v>
      </c>
      <c r="F143" s="90"/>
    </row>
    <row r="144" spans="1:7" x14ac:dyDescent="0.3">
      <c r="A144" s="107" t="s">
        <v>80</v>
      </c>
      <c r="B144" s="81">
        <v>3381304397.0299997</v>
      </c>
      <c r="C144" s="81">
        <v>2471259471.29</v>
      </c>
      <c r="D144" s="81">
        <v>3126887546.0100002</v>
      </c>
      <c r="E144" s="48">
        <f>+B144+C144+D144</f>
        <v>8979451414.3299999</v>
      </c>
      <c r="F144" s="90"/>
    </row>
    <row r="145" spans="1:6" x14ac:dyDescent="0.3">
      <c r="A145" s="106" t="s">
        <v>147</v>
      </c>
      <c r="B145" s="61">
        <f t="shared" ref="B145:C147" si="12">+B139-B142</f>
        <v>839395331.76999998</v>
      </c>
      <c r="C145" s="61">
        <f t="shared" si="12"/>
        <v>-229465009.44000006</v>
      </c>
      <c r="D145" s="61">
        <f t="shared" ref="D145" si="13">+D139-D142</f>
        <v>1796046574.6299992</v>
      </c>
      <c r="E145" s="61">
        <f>+E139-E142</f>
        <v>1796046574.6299992</v>
      </c>
      <c r="F145" s="90"/>
    </row>
    <row r="146" spans="1:6" x14ac:dyDescent="0.3">
      <c r="A146" s="107" t="s">
        <v>82</v>
      </c>
      <c r="B146" s="81">
        <f t="shared" si="12"/>
        <v>2818300598.7199998</v>
      </c>
      <c r="C146" s="81">
        <f t="shared" si="12"/>
        <v>2818300598.7199998</v>
      </c>
      <c r="D146" s="81">
        <f>+D140-D143</f>
        <v>2818300598.7199998</v>
      </c>
      <c r="E146" s="48">
        <f>+E140-E143</f>
        <v>2818300598.7199998</v>
      </c>
    </row>
    <row r="147" spans="1:6" x14ac:dyDescent="0.3">
      <c r="A147" s="108" t="s">
        <v>80</v>
      </c>
      <c r="B147" s="77">
        <f>+B141-B144</f>
        <v>-1978905266.9499998</v>
      </c>
      <c r="C147" s="77">
        <f t="shared" si="12"/>
        <v>-3047765608.1599998</v>
      </c>
      <c r="D147" s="77">
        <f>+D141-D144</f>
        <v>-1022254024.0900002</v>
      </c>
      <c r="E147" s="62">
        <f>+E141-E144</f>
        <v>-1022254024.0900002</v>
      </c>
    </row>
    <row r="148" spans="1:6" x14ac:dyDescent="0.3">
      <c r="A148" s="216" t="s">
        <v>202</v>
      </c>
      <c r="B148" s="216"/>
      <c r="C148" s="216"/>
      <c r="D148" s="216"/>
      <c r="E148" s="216"/>
      <c r="F148" s="41"/>
    </row>
    <row r="149" spans="1:6" ht="70.5" customHeight="1" x14ac:dyDescent="0.3">
      <c r="A149" s="217" t="s">
        <v>226</v>
      </c>
      <c r="B149" s="218"/>
      <c r="C149" s="218"/>
      <c r="D149" s="218"/>
      <c r="E149" s="219"/>
      <c r="F149" s="63"/>
    </row>
    <row r="150" spans="1:6" ht="26.4" customHeight="1" x14ac:dyDescent="0.3">
      <c r="A150" s="138"/>
      <c r="B150" s="64"/>
      <c r="C150" s="64"/>
      <c r="D150" s="64"/>
      <c r="E150" s="64"/>
      <c r="F150" s="63"/>
    </row>
    <row r="151" spans="1:6" x14ac:dyDescent="0.3">
      <c r="A151" s="27" t="s">
        <v>85</v>
      </c>
      <c r="B151" s="213" t="s">
        <v>196</v>
      </c>
      <c r="C151" s="214"/>
      <c r="D151" s="215"/>
      <c r="E151" s="215"/>
      <c r="F151" s="215"/>
    </row>
    <row r="152" spans="1:6" x14ac:dyDescent="0.3">
      <c r="A152" s="28" t="s">
        <v>47</v>
      </c>
      <c r="B152" s="213" t="s">
        <v>197</v>
      </c>
      <c r="C152" s="214"/>
      <c r="D152" s="215"/>
      <c r="E152" s="215"/>
      <c r="F152" s="215"/>
    </row>
    <row r="153" spans="1:6" x14ac:dyDescent="0.3">
      <c r="A153" s="29" t="s">
        <v>48</v>
      </c>
      <c r="B153" s="213" t="s">
        <v>198</v>
      </c>
      <c r="C153" s="214"/>
      <c r="D153" s="215"/>
      <c r="E153" s="215"/>
      <c r="F153" s="215"/>
    </row>
    <row r="154" spans="1:6" x14ac:dyDescent="0.3">
      <c r="A154" s="139" t="s">
        <v>177</v>
      </c>
      <c r="B154" s="213" t="s">
        <v>199</v>
      </c>
      <c r="C154" s="214"/>
      <c r="D154" s="215"/>
      <c r="E154" s="215"/>
      <c r="F154" s="215"/>
    </row>
    <row r="156" spans="1:6" x14ac:dyDescent="0.3">
      <c r="A156" s="27" t="s">
        <v>85</v>
      </c>
      <c r="B156" s="213" t="s">
        <v>200</v>
      </c>
      <c r="C156" s="214"/>
      <c r="D156" s="215"/>
      <c r="E156" s="215"/>
      <c r="F156" s="215"/>
    </row>
    <row r="157" spans="1:6" x14ac:dyDescent="0.3">
      <c r="A157" s="28" t="s">
        <v>47</v>
      </c>
      <c r="B157" s="213" t="s">
        <v>197</v>
      </c>
      <c r="C157" s="214"/>
      <c r="D157" s="215"/>
      <c r="E157" s="215"/>
      <c r="F157" s="215"/>
    </row>
    <row r="158" spans="1:6" x14ac:dyDescent="0.3">
      <c r="A158" s="29" t="s">
        <v>48</v>
      </c>
      <c r="B158" s="213" t="s">
        <v>201</v>
      </c>
      <c r="C158" s="214"/>
      <c r="D158" s="215"/>
      <c r="E158" s="215"/>
      <c r="F158" s="215"/>
    </row>
    <row r="159" spans="1:6" x14ac:dyDescent="0.3">
      <c r="A159" s="29" t="s">
        <v>178</v>
      </c>
      <c r="B159" s="213" t="s">
        <v>227</v>
      </c>
      <c r="C159" s="214"/>
      <c r="D159" s="215"/>
      <c r="E159" s="215"/>
      <c r="F159" s="215"/>
    </row>
    <row r="161" spans="1:6" x14ac:dyDescent="0.3">
      <c r="A161" s="27" t="s">
        <v>85</v>
      </c>
      <c r="B161" s="213" t="s">
        <v>228</v>
      </c>
      <c r="C161" s="214"/>
      <c r="D161" s="215"/>
      <c r="E161" s="215"/>
      <c r="F161" s="215"/>
    </row>
    <row r="162" spans="1:6" x14ac:dyDescent="0.3">
      <c r="A162" s="28" t="s">
        <v>47</v>
      </c>
      <c r="B162" s="213" t="s">
        <v>229</v>
      </c>
      <c r="C162" s="214"/>
      <c r="D162" s="215"/>
      <c r="E162" s="215"/>
      <c r="F162" s="215"/>
    </row>
    <row r="163" spans="1:6" x14ac:dyDescent="0.3">
      <c r="A163" s="29" t="s">
        <v>48</v>
      </c>
      <c r="B163" s="213" t="s">
        <v>225</v>
      </c>
      <c r="C163" s="214"/>
      <c r="D163" s="215"/>
      <c r="E163" s="215"/>
      <c r="F163" s="215"/>
    </row>
    <row r="164" spans="1:6" x14ac:dyDescent="0.3">
      <c r="A164" s="29" t="s">
        <v>178</v>
      </c>
      <c r="B164" s="213" t="s">
        <v>224</v>
      </c>
      <c r="C164" s="214"/>
      <c r="D164" s="215"/>
      <c r="E164" s="215"/>
      <c r="F164" s="215"/>
    </row>
  </sheetData>
  <mergeCells count="80">
    <mergeCell ref="B159:C159"/>
    <mergeCell ref="D151:F154"/>
    <mergeCell ref="D156:F159"/>
    <mergeCell ref="C5:F5"/>
    <mergeCell ref="C6:F6"/>
    <mergeCell ref="C7:F7"/>
    <mergeCell ref="B156:C156"/>
    <mergeCell ref="B157:C157"/>
    <mergeCell ref="B158:C158"/>
    <mergeCell ref="B154:C154"/>
    <mergeCell ref="A53:B53"/>
    <mergeCell ref="A25:F25"/>
    <mergeCell ref="A26:F26"/>
    <mergeCell ref="A27:F27"/>
    <mergeCell ref="A28:F28"/>
    <mergeCell ref="A29:F29"/>
    <mergeCell ref="A1:F2"/>
    <mergeCell ref="A44:F44"/>
    <mergeCell ref="A12:F12"/>
    <mergeCell ref="A13:F13"/>
    <mergeCell ref="A23:F23"/>
    <mergeCell ref="A32:F32"/>
    <mergeCell ref="A33:F33"/>
    <mergeCell ref="A3:F3"/>
    <mergeCell ref="A43:E43"/>
    <mergeCell ref="A10:F10"/>
    <mergeCell ref="A16:B16"/>
    <mergeCell ref="A35:B35"/>
    <mergeCell ref="A36:B36"/>
    <mergeCell ref="A37:B37"/>
    <mergeCell ref="A66:B66"/>
    <mergeCell ref="A67:B67"/>
    <mergeCell ref="A68:B68"/>
    <mergeCell ref="A69:F69"/>
    <mergeCell ref="A70:F70"/>
    <mergeCell ref="A54:F54"/>
    <mergeCell ref="A55:F55"/>
    <mergeCell ref="A46:F46"/>
    <mergeCell ref="A63:F63"/>
    <mergeCell ref="A64:F64"/>
    <mergeCell ref="A47:F47"/>
    <mergeCell ref="A49:B49"/>
    <mergeCell ref="A50:B50"/>
    <mergeCell ref="A51:B51"/>
    <mergeCell ref="A52:B52"/>
    <mergeCell ref="A73:F73"/>
    <mergeCell ref="A107:F107"/>
    <mergeCell ref="A108:F108"/>
    <mergeCell ref="A109:F109"/>
    <mergeCell ref="A75:F75"/>
    <mergeCell ref="A76:F76"/>
    <mergeCell ref="A77:F77"/>
    <mergeCell ref="A88:F88"/>
    <mergeCell ref="A87:F87"/>
    <mergeCell ref="A90:F90"/>
    <mergeCell ref="A91:F91"/>
    <mergeCell ref="A92:F92"/>
    <mergeCell ref="A104:F104"/>
    <mergeCell ref="A105:F105"/>
    <mergeCell ref="A97:B97"/>
    <mergeCell ref="A101:B101"/>
    <mergeCell ref="A130:F130"/>
    <mergeCell ref="A131:F131"/>
    <mergeCell ref="A132:F132"/>
    <mergeCell ref="A114:B114"/>
    <mergeCell ref="A120:B120"/>
    <mergeCell ref="A123:B123"/>
    <mergeCell ref="A126:F126"/>
    <mergeCell ref="A128:F128"/>
    <mergeCell ref="A127:F127"/>
    <mergeCell ref="A148:E148"/>
    <mergeCell ref="A149:E149"/>
    <mergeCell ref="B151:C151"/>
    <mergeCell ref="B152:C152"/>
    <mergeCell ref="B153:C153"/>
    <mergeCell ref="B161:C161"/>
    <mergeCell ref="D161:F164"/>
    <mergeCell ref="B162:C162"/>
    <mergeCell ref="B163:C163"/>
    <mergeCell ref="B164:C164"/>
  </mergeCells>
  <phoneticPr fontId="9" type="noConversion"/>
  <printOptions horizontalCentered="1"/>
  <pageMargins left="0.70866141732283472" right="0.70866141732283472" top="0.94488188976377963" bottom="0.74803149606299213" header="0.19685039370078741" footer="0.31496062992125984"/>
  <pageSetup scale="5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55" max="5" man="1"/>
    <brk id="128" max="5" man="1"/>
  </rowBreaks>
  <ignoredErrors>
    <ignoredError sqref="F17" evalError="1"/>
  </ignoredError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73"/>
  <sheetViews>
    <sheetView showGridLines="0" zoomScale="80" zoomScaleNormal="80" workbookViewId="0">
      <selection sqref="A1:F2"/>
    </sheetView>
  </sheetViews>
  <sheetFormatPr baseColWidth="10" defaultColWidth="11.44140625" defaultRowHeight="15.6" x14ac:dyDescent="0.3"/>
  <cols>
    <col min="1" max="1" width="45" style="36" customWidth="1"/>
    <col min="2" max="2" width="22.88671875" style="36" customWidth="1"/>
    <col min="3" max="3" width="23.44140625" style="36" customWidth="1"/>
    <col min="4" max="4" width="22.109375" style="36" customWidth="1"/>
    <col min="5" max="5" width="24.109375" style="36" customWidth="1"/>
    <col min="6" max="6" width="28.88671875" style="36" customWidth="1"/>
    <col min="7" max="7" width="20.44140625" style="36" customWidth="1"/>
    <col min="8" max="16384" width="11.44140625" style="36"/>
  </cols>
  <sheetData>
    <row r="1" spans="1:7" ht="21.9" customHeight="1" x14ac:dyDescent="0.3">
      <c r="A1" s="235" t="s">
        <v>38</v>
      </c>
      <c r="B1" s="235"/>
      <c r="C1" s="235"/>
      <c r="D1" s="235"/>
      <c r="E1" s="235"/>
      <c r="F1" s="235"/>
    </row>
    <row r="2" spans="1:7" ht="21.9" customHeight="1" x14ac:dyDescent="0.3">
      <c r="A2" s="235"/>
      <c r="B2" s="235"/>
      <c r="C2" s="235"/>
      <c r="D2" s="235"/>
      <c r="E2" s="235"/>
      <c r="F2" s="235"/>
    </row>
    <row r="3" spans="1:7" ht="19.8" x14ac:dyDescent="0.45">
      <c r="A3" s="267" t="s">
        <v>232</v>
      </c>
      <c r="B3" s="267"/>
      <c r="C3" s="267"/>
      <c r="D3" s="267"/>
      <c r="E3" s="267"/>
      <c r="F3" s="267"/>
    </row>
    <row r="4" spans="1:7" ht="17.399999999999999" x14ac:dyDescent="0.3">
      <c r="A4" s="136"/>
      <c r="B4" s="136"/>
      <c r="C4" s="136"/>
      <c r="D4" s="136"/>
      <c r="E4" s="136"/>
      <c r="F4" s="136"/>
    </row>
    <row r="5" spans="1:7" ht="18" customHeight="1" x14ac:dyDescent="0.3">
      <c r="A5" s="70"/>
      <c r="B5" s="72" t="s">
        <v>22</v>
      </c>
      <c r="C5" s="241" t="s">
        <v>179</v>
      </c>
      <c r="D5" s="241"/>
      <c r="E5" s="241"/>
      <c r="F5" s="241"/>
    </row>
    <row r="6" spans="1:7" ht="18" customHeight="1" x14ac:dyDescent="0.3">
      <c r="A6" s="71"/>
      <c r="B6" s="73" t="s">
        <v>33</v>
      </c>
      <c r="C6" s="242" t="s">
        <v>180</v>
      </c>
      <c r="D6" s="242"/>
      <c r="E6" s="242"/>
      <c r="F6" s="242"/>
    </row>
    <row r="7" spans="1:7" ht="18" customHeight="1" x14ac:dyDescent="0.3">
      <c r="A7" s="71"/>
      <c r="B7" s="74" t="s">
        <v>34</v>
      </c>
      <c r="C7" s="243" t="s">
        <v>181</v>
      </c>
      <c r="D7" s="244"/>
      <c r="E7" s="244"/>
      <c r="F7" s="245"/>
    </row>
    <row r="8" spans="1:7" s="1" customFormat="1" x14ac:dyDescent="0.35"/>
    <row r="9" spans="1:7" ht="15" customHeight="1" x14ac:dyDescent="0.3">
      <c r="A9" s="4"/>
      <c r="B9" s="133"/>
      <c r="C9" s="133"/>
      <c r="D9" s="133"/>
      <c r="E9" s="133"/>
      <c r="F9" s="133"/>
    </row>
    <row r="10" spans="1:7" ht="21.9" customHeight="1" x14ac:dyDescent="0.3">
      <c r="A10" s="225" t="s">
        <v>35</v>
      </c>
      <c r="B10" s="225"/>
      <c r="C10" s="225"/>
      <c r="D10" s="225"/>
      <c r="E10" s="225"/>
      <c r="F10" s="225"/>
    </row>
    <row r="11" spans="1:7" ht="15" customHeight="1" x14ac:dyDescent="0.3">
      <c r="A11" s="7"/>
      <c r="B11" s="7"/>
      <c r="C11" s="7"/>
      <c r="D11" s="7"/>
      <c r="E11" s="7"/>
      <c r="F11" s="7"/>
    </row>
    <row r="12" spans="1:7" ht="16.95" customHeight="1" x14ac:dyDescent="0.3">
      <c r="A12" s="236" t="s">
        <v>36</v>
      </c>
      <c r="B12" s="236"/>
      <c r="C12" s="236"/>
      <c r="D12" s="236"/>
      <c r="E12" s="236"/>
      <c r="F12" s="236"/>
    </row>
    <row r="13" spans="1:7" ht="16.95" customHeight="1" x14ac:dyDescent="0.3">
      <c r="A13" s="236" t="s">
        <v>19</v>
      </c>
      <c r="B13" s="236"/>
      <c r="C13" s="236"/>
      <c r="D13" s="236"/>
      <c r="E13" s="236"/>
      <c r="F13" s="236"/>
    </row>
    <row r="14" spans="1:7" ht="15" customHeight="1" x14ac:dyDescent="0.3">
      <c r="A14" s="133"/>
      <c r="B14" s="133"/>
      <c r="C14" s="133"/>
      <c r="D14" s="133"/>
      <c r="E14" s="133"/>
      <c r="F14" s="133"/>
    </row>
    <row r="15" spans="1:7" ht="18.600000000000001" customHeight="1" x14ac:dyDescent="0.3">
      <c r="A15" s="132" t="s">
        <v>17</v>
      </c>
      <c r="B15" s="8" t="s">
        <v>18</v>
      </c>
      <c r="C15" s="8" t="s">
        <v>5</v>
      </c>
      <c r="D15" s="8" t="s">
        <v>6</v>
      </c>
      <c r="E15" s="8" t="s">
        <v>7</v>
      </c>
      <c r="F15" s="132" t="s">
        <v>8</v>
      </c>
      <c r="G15" s="157"/>
    </row>
    <row r="16" spans="1:7" ht="16.95" customHeight="1" x14ac:dyDescent="0.3">
      <c r="A16" s="238" t="s">
        <v>16</v>
      </c>
      <c r="B16" s="238"/>
      <c r="C16" s="114">
        <f t="shared" ref="C16:E16" si="0">+SUM(C18:C22)</f>
        <v>12075</v>
      </c>
      <c r="D16" s="114">
        <f t="shared" si="0"/>
        <v>13717</v>
      </c>
      <c r="E16" s="114">
        <f t="shared" si="0"/>
        <v>12362</v>
      </c>
      <c r="F16" s="114">
        <f>+SUM(F18:F22)</f>
        <v>24604</v>
      </c>
    </row>
    <row r="17" spans="1:8" ht="16.95" customHeight="1" x14ac:dyDescent="0.3">
      <c r="A17" s="135"/>
      <c r="B17" s="111"/>
      <c r="C17" s="112"/>
      <c r="D17" s="112"/>
      <c r="E17" s="112"/>
      <c r="F17" s="112"/>
    </row>
    <row r="18" spans="1:8" ht="16.95" customHeight="1" x14ac:dyDescent="0.35">
      <c r="A18" s="135" t="s">
        <v>170</v>
      </c>
      <c r="B18" s="127" t="s">
        <v>175</v>
      </c>
      <c r="C18" s="112">
        <v>5384</v>
      </c>
      <c r="D18" s="112">
        <v>6925</v>
      </c>
      <c r="E18" s="112">
        <v>5353</v>
      </c>
      <c r="F18" s="112">
        <f>+SUM(C18:E18)</f>
        <v>17662</v>
      </c>
    </row>
    <row r="19" spans="1:8" ht="16.95" customHeight="1" x14ac:dyDescent="0.35">
      <c r="A19" s="135" t="s">
        <v>171</v>
      </c>
      <c r="B19" s="127" t="s">
        <v>175</v>
      </c>
      <c r="C19" s="112">
        <v>288</v>
      </c>
      <c r="D19" s="112">
        <v>356</v>
      </c>
      <c r="E19" s="112">
        <v>370</v>
      </c>
      <c r="F19" s="112">
        <f>+AVERAGE(C19:E19)</f>
        <v>338</v>
      </c>
    </row>
    <row r="20" spans="1:8" ht="16.95" customHeight="1" x14ac:dyDescent="0.35">
      <c r="A20" s="135" t="s">
        <v>172</v>
      </c>
      <c r="B20" s="127" t="s">
        <v>175</v>
      </c>
      <c r="C20" s="112">
        <v>5345</v>
      </c>
      <c r="D20" s="112">
        <v>5378</v>
      </c>
      <c r="E20" s="112">
        <v>5414</v>
      </c>
      <c r="F20" s="112">
        <f t="shared" ref="F20:F22" si="1">+AVERAGE(C20:E20)</f>
        <v>5379</v>
      </c>
    </row>
    <row r="21" spans="1:8" ht="28.5" customHeight="1" x14ac:dyDescent="0.35">
      <c r="A21" s="135" t="s">
        <v>174</v>
      </c>
      <c r="B21" s="127" t="s">
        <v>175</v>
      </c>
      <c r="C21" s="112"/>
      <c r="D21" s="112"/>
      <c r="E21" s="112">
        <v>167</v>
      </c>
      <c r="F21" s="112">
        <f t="shared" si="1"/>
        <v>167</v>
      </c>
    </row>
    <row r="22" spans="1:8" ht="16.95" customHeight="1" x14ac:dyDescent="0.35">
      <c r="A22" s="135" t="s">
        <v>173</v>
      </c>
      <c r="B22" s="127" t="s">
        <v>175</v>
      </c>
      <c r="C22" s="112">
        <v>1058</v>
      </c>
      <c r="D22" s="112">
        <v>1058</v>
      </c>
      <c r="E22" s="112">
        <v>1058</v>
      </c>
      <c r="F22" s="112">
        <f t="shared" si="1"/>
        <v>1058</v>
      </c>
    </row>
    <row r="23" spans="1:8" ht="16.95" customHeight="1" x14ac:dyDescent="0.3">
      <c r="A23" s="227" t="s">
        <v>238</v>
      </c>
      <c r="B23" s="227"/>
      <c r="C23" s="227"/>
      <c r="D23" s="227"/>
      <c r="E23" s="227"/>
      <c r="F23" s="227"/>
    </row>
    <row r="24" spans="1:8" ht="20.25" customHeight="1" x14ac:dyDescent="0.3">
      <c r="A24" s="146" t="s">
        <v>207</v>
      </c>
      <c r="B24" s="64"/>
      <c r="C24" s="64"/>
      <c r="D24" s="64"/>
      <c r="E24" s="64"/>
      <c r="F24" s="147"/>
    </row>
    <row r="25" spans="1:8" ht="20.25" customHeight="1" x14ac:dyDescent="0.3">
      <c r="A25" s="263" t="s">
        <v>208</v>
      </c>
      <c r="B25" s="264"/>
      <c r="C25" s="264"/>
      <c r="D25" s="264"/>
      <c r="E25" s="264"/>
      <c r="F25" s="265"/>
      <c r="G25" s="144"/>
      <c r="H25" s="144"/>
    </row>
    <row r="26" spans="1:8" ht="20.25" customHeight="1" x14ac:dyDescent="0.25">
      <c r="A26" s="247" t="s">
        <v>209</v>
      </c>
      <c r="B26" s="248"/>
      <c r="C26" s="248"/>
      <c r="D26" s="248"/>
      <c r="E26" s="248"/>
      <c r="F26" s="249"/>
      <c r="G26" s="144"/>
      <c r="H26" s="145"/>
    </row>
    <row r="27" spans="1:8" ht="20.25" customHeight="1" x14ac:dyDescent="0.25">
      <c r="A27" s="247" t="s">
        <v>216</v>
      </c>
      <c r="B27" s="248"/>
      <c r="C27" s="248"/>
      <c r="D27" s="248"/>
      <c r="E27" s="248"/>
      <c r="F27" s="249"/>
      <c r="G27" s="144"/>
      <c r="H27" s="145"/>
    </row>
    <row r="28" spans="1:8" ht="20.25" customHeight="1" x14ac:dyDescent="0.3">
      <c r="A28" s="247" t="s">
        <v>210</v>
      </c>
      <c r="B28" s="248"/>
      <c r="C28" s="248"/>
      <c r="D28" s="248"/>
      <c r="E28" s="248"/>
      <c r="F28" s="249"/>
      <c r="G28" s="144"/>
      <c r="H28" s="144"/>
    </row>
    <row r="29" spans="1:8" ht="42" customHeight="1" x14ac:dyDescent="0.3">
      <c r="A29" s="247" t="s">
        <v>239</v>
      </c>
      <c r="B29" s="248"/>
      <c r="C29" s="248"/>
      <c r="D29" s="248"/>
      <c r="E29" s="248"/>
      <c r="F29" s="249"/>
      <c r="G29" s="144"/>
      <c r="H29" s="144"/>
    </row>
    <row r="30" spans="1:8" ht="107.25" customHeight="1" x14ac:dyDescent="0.3">
      <c r="A30" s="247" t="s">
        <v>241</v>
      </c>
      <c r="B30" s="248"/>
      <c r="C30" s="248"/>
      <c r="D30" s="248"/>
      <c r="E30" s="248"/>
      <c r="F30" s="249"/>
    </row>
    <row r="31" spans="1:8" ht="35.25" customHeight="1" x14ac:dyDescent="0.3">
      <c r="A31" s="250" t="s">
        <v>240</v>
      </c>
      <c r="B31" s="251"/>
      <c r="C31" s="251"/>
      <c r="D31" s="251"/>
      <c r="E31" s="251"/>
      <c r="F31" s="252"/>
    </row>
    <row r="32" spans="1:8" ht="21.75" customHeight="1" x14ac:dyDescent="0.3">
      <c r="A32" s="156"/>
      <c r="B32" s="156"/>
      <c r="C32" s="156"/>
      <c r="D32" s="156"/>
      <c r="E32" s="156"/>
      <c r="F32" s="156"/>
    </row>
    <row r="33" spans="1:7" ht="21.75" customHeight="1" x14ac:dyDescent="0.3">
      <c r="A33" s="156"/>
      <c r="B33" s="156"/>
      <c r="C33" s="156"/>
      <c r="D33" s="156"/>
      <c r="E33" s="156"/>
      <c r="F33" s="156"/>
    </row>
    <row r="34" spans="1:7" ht="16.95" customHeight="1" x14ac:dyDescent="0.3">
      <c r="A34" s="236" t="s">
        <v>37</v>
      </c>
      <c r="B34" s="236"/>
      <c r="C34" s="236"/>
      <c r="D34" s="236"/>
      <c r="E34" s="236"/>
      <c r="F34" s="236"/>
    </row>
    <row r="35" spans="1:7" ht="16.95" customHeight="1" x14ac:dyDescent="0.3">
      <c r="A35" s="236" t="s">
        <v>20</v>
      </c>
      <c r="B35" s="236"/>
      <c r="C35" s="236"/>
      <c r="D35" s="236"/>
      <c r="E35" s="236"/>
      <c r="F35" s="236"/>
    </row>
    <row r="36" spans="1:7" x14ac:dyDescent="0.3">
      <c r="A36" s="37"/>
      <c r="B36" s="37"/>
      <c r="C36" s="38"/>
      <c r="D36" s="38"/>
      <c r="E36" s="38"/>
      <c r="F36" s="40"/>
    </row>
    <row r="37" spans="1:7" ht="15" customHeight="1" x14ac:dyDescent="0.3">
      <c r="A37" s="232" t="s">
        <v>17</v>
      </c>
      <c r="B37" s="239"/>
      <c r="C37" s="8" t="s">
        <v>5</v>
      </c>
      <c r="D37" s="8" t="s">
        <v>6</v>
      </c>
      <c r="E37" s="8" t="s">
        <v>7</v>
      </c>
      <c r="F37" s="132" t="s">
        <v>8</v>
      </c>
      <c r="G37" s="158" t="s">
        <v>244</v>
      </c>
    </row>
    <row r="38" spans="1:7" ht="16.95" customHeight="1" x14ac:dyDescent="0.3">
      <c r="A38" s="238" t="s">
        <v>16</v>
      </c>
      <c r="B38" s="238"/>
      <c r="C38" s="35">
        <f t="shared" ref="C38:E38" si="2">+SUM(C40:C44)</f>
        <v>2952755394.9000001</v>
      </c>
      <c r="D38" s="35">
        <f t="shared" si="2"/>
        <v>2734231771.6500001</v>
      </c>
      <c r="E38" s="35">
        <f t="shared" si="2"/>
        <v>2626798031.3000002</v>
      </c>
      <c r="F38" s="35">
        <f>+SUM(F40:F44)</f>
        <v>8313785197.8500004</v>
      </c>
    </row>
    <row r="39" spans="1:7" ht="16.95" customHeight="1" x14ac:dyDescent="0.3">
      <c r="A39" s="240"/>
      <c r="B39" s="240"/>
      <c r="C39" s="115"/>
      <c r="D39" s="115"/>
      <c r="E39" s="115"/>
      <c r="F39" s="115"/>
    </row>
    <row r="40" spans="1:7" ht="16.95" customHeight="1" x14ac:dyDescent="0.3">
      <c r="A40" s="266" t="s">
        <v>170</v>
      </c>
      <c r="B40" s="266"/>
      <c r="C40" s="115">
        <v>765814343.35000026</v>
      </c>
      <c r="D40" s="115">
        <v>701459678.37</v>
      </c>
      <c r="E40" s="115">
        <v>727477575.19000006</v>
      </c>
      <c r="F40" s="115">
        <f>+SUM(C40:E40)</f>
        <v>2194751596.9100003</v>
      </c>
    </row>
    <row r="41" spans="1:7" ht="16.95" customHeight="1" x14ac:dyDescent="0.3">
      <c r="A41" s="266" t="s">
        <v>171</v>
      </c>
      <c r="B41" s="266"/>
      <c r="C41" s="115">
        <v>184627382.67000002</v>
      </c>
      <c r="D41" s="115">
        <v>174219622.34999999</v>
      </c>
      <c r="E41" s="115">
        <v>183943136.67000002</v>
      </c>
      <c r="F41" s="115">
        <f t="shared" ref="F41:F44" si="3">+SUM(C41:E41)</f>
        <v>542790141.69000006</v>
      </c>
    </row>
    <row r="42" spans="1:7" ht="16.95" customHeight="1" x14ac:dyDescent="0.3">
      <c r="A42" s="266" t="s">
        <v>172</v>
      </c>
      <c r="B42" s="266"/>
      <c r="C42" s="115">
        <v>800273581</v>
      </c>
      <c r="D42" s="115">
        <v>702018667.5</v>
      </c>
      <c r="E42" s="115">
        <v>792120615.87</v>
      </c>
      <c r="F42" s="115">
        <f t="shared" si="3"/>
        <v>2294412864.3699999</v>
      </c>
    </row>
    <row r="43" spans="1:7" ht="16.95" customHeight="1" x14ac:dyDescent="0.3">
      <c r="A43" s="266" t="s">
        <v>174</v>
      </c>
      <c r="B43" s="266"/>
      <c r="C43" s="115">
        <v>366893.62</v>
      </c>
      <c r="D43" s="115">
        <v>448780.88</v>
      </c>
      <c r="E43" s="115">
        <v>14726929.319999998</v>
      </c>
      <c r="F43" s="115">
        <f t="shared" si="3"/>
        <v>15542603.819999998</v>
      </c>
    </row>
    <row r="44" spans="1:7" ht="16.95" customHeight="1" x14ac:dyDescent="0.3">
      <c r="A44" s="266" t="s">
        <v>173</v>
      </c>
      <c r="B44" s="266"/>
      <c r="C44" s="115">
        <v>1201673194.26</v>
      </c>
      <c r="D44" s="115">
        <v>1156085022.55</v>
      </c>
      <c r="E44" s="115">
        <v>908529774.25</v>
      </c>
      <c r="F44" s="116">
        <f t="shared" si="3"/>
        <v>3266287991.0599999</v>
      </c>
    </row>
    <row r="45" spans="1:7" ht="16.95" customHeight="1" x14ac:dyDescent="0.3">
      <c r="A45" s="216" t="s">
        <v>183</v>
      </c>
      <c r="B45" s="216"/>
      <c r="C45" s="216"/>
      <c r="D45" s="216"/>
      <c r="E45" s="216"/>
      <c r="F45" s="216"/>
    </row>
    <row r="46" spans="1:7" ht="72" customHeight="1" x14ac:dyDescent="0.3">
      <c r="A46" s="217" t="s">
        <v>160</v>
      </c>
      <c r="B46" s="218"/>
      <c r="C46" s="218"/>
      <c r="D46" s="218"/>
      <c r="E46" s="218"/>
      <c r="F46" s="219"/>
    </row>
    <row r="47" spans="1:7" ht="15" customHeight="1" x14ac:dyDescent="0.3"/>
    <row r="48" spans="1:7" ht="16.95" customHeight="1" x14ac:dyDescent="0.3">
      <c r="A48" s="220" t="s">
        <v>39</v>
      </c>
      <c r="B48" s="220"/>
      <c r="C48" s="220"/>
      <c r="D48" s="220"/>
      <c r="E48" s="220"/>
      <c r="F48" s="220"/>
    </row>
    <row r="49" spans="1:7" ht="30" customHeight="1" x14ac:dyDescent="0.3">
      <c r="A49" s="226" t="s">
        <v>40</v>
      </c>
      <c r="B49" s="226"/>
      <c r="C49" s="226"/>
      <c r="D49" s="226"/>
      <c r="E49" s="226"/>
      <c r="F49" s="226"/>
    </row>
    <row r="50" spans="1:7" ht="15" customHeight="1" x14ac:dyDescent="0.3"/>
    <row r="51" spans="1:7" x14ac:dyDescent="0.3">
      <c r="A51" s="228" t="s">
        <v>23</v>
      </c>
      <c r="B51" s="228"/>
      <c r="C51" s="6" t="s">
        <v>41</v>
      </c>
      <c r="D51" s="134" t="s">
        <v>42</v>
      </c>
      <c r="E51" s="6" t="s">
        <v>44</v>
      </c>
      <c r="F51" s="134" t="s">
        <v>24</v>
      </c>
      <c r="G51" s="157"/>
    </row>
    <row r="52" spans="1:7" ht="27.9" customHeight="1" x14ac:dyDescent="0.3">
      <c r="A52" s="229" t="s">
        <v>28</v>
      </c>
      <c r="B52" s="230"/>
      <c r="C52" s="15"/>
      <c r="D52" s="15" t="s">
        <v>220</v>
      </c>
      <c r="E52" s="19"/>
      <c r="F52" s="16"/>
    </row>
    <row r="53" spans="1:7" ht="27.9" customHeight="1" x14ac:dyDescent="0.3">
      <c r="A53" s="229" t="s">
        <v>29</v>
      </c>
      <c r="B53" s="229"/>
      <c r="C53" s="15"/>
      <c r="D53" s="15" t="s">
        <v>220</v>
      </c>
      <c r="E53" s="15"/>
      <c r="F53" s="17"/>
    </row>
    <row r="54" spans="1:7" ht="27.9" customHeight="1" x14ac:dyDescent="0.3">
      <c r="A54" s="231" t="s">
        <v>27</v>
      </c>
      <c r="B54" s="231"/>
      <c r="C54" s="15" t="s">
        <v>220</v>
      </c>
      <c r="D54" s="15"/>
      <c r="E54" s="15"/>
      <c r="F54" s="17" t="s">
        <v>221</v>
      </c>
    </row>
    <row r="55" spans="1:7" ht="27.9" customHeight="1" x14ac:dyDescent="0.3">
      <c r="A55" s="246" t="s">
        <v>30</v>
      </c>
      <c r="B55" s="246"/>
      <c r="C55" s="15" t="s">
        <v>220</v>
      </c>
      <c r="D55" s="15"/>
      <c r="E55" s="15"/>
      <c r="F55" s="18"/>
    </row>
    <row r="56" spans="1:7" s="86" customFormat="1" x14ac:dyDescent="0.3">
      <c r="A56" s="227" t="s">
        <v>242</v>
      </c>
      <c r="B56" s="227"/>
      <c r="C56" s="227"/>
      <c r="D56" s="227"/>
      <c r="E56" s="227"/>
      <c r="F56" s="227"/>
      <c r="G56" s="36"/>
    </row>
    <row r="57" spans="1:7" s="86" customFormat="1" ht="37.5" customHeight="1" x14ac:dyDescent="0.3">
      <c r="A57" s="224" t="s">
        <v>87</v>
      </c>
      <c r="B57" s="224"/>
      <c r="C57" s="224"/>
      <c r="D57" s="224"/>
      <c r="E57" s="224"/>
      <c r="F57" s="224"/>
      <c r="G57" s="36"/>
    </row>
    <row r="58" spans="1:7" s="86" customFormat="1" ht="15" customHeight="1" x14ac:dyDescent="0.3">
      <c r="A58" s="138"/>
      <c r="B58" s="138"/>
      <c r="C58" s="138"/>
      <c r="D58" s="138"/>
      <c r="E58" s="138"/>
      <c r="F58" s="138"/>
      <c r="G58" s="36"/>
    </row>
    <row r="59" spans="1:7" s="86" customFormat="1" ht="15" hidden="1" customHeight="1" x14ac:dyDescent="0.3">
      <c r="A59" s="138"/>
      <c r="B59" s="138"/>
      <c r="C59" s="138"/>
      <c r="D59" s="138"/>
      <c r="E59" s="138"/>
      <c r="F59" s="138"/>
      <c r="G59" s="36"/>
    </row>
    <row r="60" spans="1:7" s="86" customFormat="1" ht="15" hidden="1" customHeight="1" x14ac:dyDescent="0.3">
      <c r="A60" s="138"/>
      <c r="B60" s="138"/>
      <c r="C60" s="138"/>
      <c r="D60" s="138"/>
      <c r="E60" s="138"/>
      <c r="F60" s="138"/>
      <c r="G60" s="36"/>
    </row>
    <row r="61" spans="1:7" s="86" customFormat="1" ht="15" hidden="1" customHeight="1" x14ac:dyDescent="0.3">
      <c r="A61" s="138"/>
      <c r="B61" s="138"/>
      <c r="C61" s="138"/>
      <c r="D61" s="138"/>
      <c r="E61" s="138"/>
      <c r="F61" s="138"/>
      <c r="G61" s="36"/>
    </row>
    <row r="62" spans="1:7" s="86" customFormat="1" ht="15" customHeight="1" x14ac:dyDescent="0.3">
      <c r="A62" s="138"/>
      <c r="B62" s="138"/>
      <c r="C62" s="138"/>
      <c r="D62" s="138"/>
      <c r="E62" s="138"/>
      <c r="F62" s="138"/>
      <c r="G62" s="36"/>
    </row>
    <row r="63" spans="1:7" x14ac:dyDescent="0.3">
      <c r="A63" s="220" t="s">
        <v>45</v>
      </c>
      <c r="B63" s="220"/>
      <c r="C63" s="220"/>
      <c r="D63" s="220"/>
      <c r="E63" s="220"/>
      <c r="F63" s="220"/>
    </row>
    <row r="64" spans="1:7" x14ac:dyDescent="0.3">
      <c r="A64" s="220" t="s">
        <v>25</v>
      </c>
      <c r="B64" s="220"/>
      <c r="C64" s="220"/>
      <c r="D64" s="220"/>
      <c r="E64" s="220"/>
      <c r="F64" s="220"/>
    </row>
    <row r="66" spans="1:8" x14ac:dyDescent="0.3">
      <c r="A66" s="232" t="s">
        <v>23</v>
      </c>
      <c r="B66" s="232"/>
      <c r="C66" s="8" t="s">
        <v>41</v>
      </c>
      <c r="D66" s="132" t="s">
        <v>42</v>
      </c>
      <c r="E66" s="8" t="s">
        <v>86</v>
      </c>
      <c r="F66" s="132" t="s">
        <v>24</v>
      </c>
      <c r="G66" s="158" t="s">
        <v>244</v>
      </c>
    </row>
    <row r="67" spans="1:8" ht="17.399999999999999" customHeight="1" x14ac:dyDescent="0.3">
      <c r="A67" s="233" t="s">
        <v>31</v>
      </c>
      <c r="B67" s="233"/>
      <c r="C67" s="19"/>
      <c r="D67" s="19" t="s">
        <v>184</v>
      </c>
      <c r="E67" s="30"/>
      <c r="F67" s="43"/>
      <c r="G67" s="86"/>
    </row>
    <row r="68" spans="1:8" ht="28.2" customHeight="1" x14ac:dyDescent="0.3">
      <c r="A68" s="234" t="s">
        <v>32</v>
      </c>
      <c r="B68" s="234"/>
      <c r="C68" s="31"/>
      <c r="D68" s="31" t="s">
        <v>184</v>
      </c>
      <c r="E68" s="32"/>
      <c r="F68" s="44"/>
      <c r="G68" s="86"/>
    </row>
    <row r="69" spans="1:8" x14ac:dyDescent="0.3">
      <c r="A69" s="216" t="s">
        <v>183</v>
      </c>
      <c r="B69" s="216"/>
      <c r="C69" s="216"/>
      <c r="D69" s="216"/>
      <c r="E69" s="216"/>
      <c r="F69" s="216"/>
    </row>
    <row r="70" spans="1:8" ht="50.1" customHeight="1" x14ac:dyDescent="0.3">
      <c r="A70" s="224" t="s">
        <v>185</v>
      </c>
      <c r="B70" s="224"/>
      <c r="C70" s="224"/>
      <c r="D70" s="224"/>
      <c r="E70" s="224"/>
      <c r="F70" s="224"/>
    </row>
    <row r="71" spans="1:8" x14ac:dyDescent="0.3">
      <c r="E71" s="45"/>
    </row>
    <row r="72" spans="1:8" ht="31.2" hidden="1" x14ac:dyDescent="0.35">
      <c r="A72" s="2" t="s">
        <v>46</v>
      </c>
      <c r="B72" s="213" t="s">
        <v>196</v>
      </c>
      <c r="C72" s="214"/>
      <c r="D72" s="254" t="s">
        <v>49</v>
      </c>
      <c r="E72" s="255"/>
      <c r="F72" s="256"/>
      <c r="G72" s="1"/>
      <c r="H72" s="1"/>
    </row>
    <row r="73" spans="1:8" hidden="1" x14ac:dyDescent="0.35">
      <c r="A73" s="2" t="s">
        <v>47</v>
      </c>
      <c r="B73" s="213" t="s">
        <v>197</v>
      </c>
      <c r="C73" s="214"/>
      <c r="D73" s="257"/>
      <c r="E73" s="258"/>
      <c r="F73" s="259"/>
      <c r="G73" s="1"/>
      <c r="H73" s="1"/>
    </row>
    <row r="74" spans="1:8" hidden="1" x14ac:dyDescent="0.35">
      <c r="A74" s="2" t="s">
        <v>48</v>
      </c>
      <c r="B74" s="213" t="s">
        <v>198</v>
      </c>
      <c r="C74" s="214"/>
      <c r="D74" s="260"/>
      <c r="E74" s="261"/>
      <c r="F74" s="262"/>
      <c r="G74" s="1"/>
      <c r="H74" s="1"/>
    </row>
    <row r="75" spans="1:8" x14ac:dyDescent="0.35">
      <c r="A75" s="1"/>
      <c r="B75" s="1"/>
      <c r="C75" s="1"/>
      <c r="D75" s="1"/>
      <c r="E75" s="1"/>
      <c r="F75" s="1"/>
      <c r="G75" s="1"/>
      <c r="H75" s="1"/>
    </row>
    <row r="77" spans="1:8" ht="21.9" customHeight="1" x14ac:dyDescent="0.3">
      <c r="A77" s="225" t="s">
        <v>50</v>
      </c>
      <c r="B77" s="225"/>
      <c r="C77" s="225"/>
      <c r="D77" s="225"/>
      <c r="E77" s="225"/>
      <c r="F77" s="225"/>
      <c r="G77" s="158" t="s">
        <v>244</v>
      </c>
    </row>
    <row r="78" spans="1:8" ht="9.9" customHeight="1" x14ac:dyDescent="0.3"/>
    <row r="79" spans="1:8" x14ac:dyDescent="0.3">
      <c r="A79" s="220" t="s">
        <v>51</v>
      </c>
      <c r="B79" s="220"/>
      <c r="C79" s="220"/>
      <c r="D79" s="220"/>
      <c r="E79" s="220"/>
      <c r="F79" s="220"/>
    </row>
    <row r="80" spans="1:8" x14ac:dyDescent="0.3">
      <c r="A80" s="220" t="s">
        <v>62</v>
      </c>
      <c r="B80" s="220"/>
      <c r="C80" s="220"/>
      <c r="D80" s="220"/>
      <c r="E80" s="220"/>
      <c r="F80" s="220"/>
    </row>
    <row r="81" spans="1:7" x14ac:dyDescent="0.3">
      <c r="A81" s="220" t="s">
        <v>52</v>
      </c>
      <c r="B81" s="220"/>
      <c r="C81" s="220"/>
      <c r="D81" s="220"/>
      <c r="E81" s="220"/>
      <c r="F81" s="220"/>
    </row>
    <row r="82" spans="1:7" ht="9.9" customHeight="1" x14ac:dyDescent="0.3"/>
    <row r="83" spans="1:7" ht="30" x14ac:dyDescent="0.3">
      <c r="A83" s="69" t="s">
        <v>63</v>
      </c>
      <c r="B83" s="69" t="s">
        <v>67</v>
      </c>
      <c r="C83" s="69" t="s">
        <v>71</v>
      </c>
      <c r="D83" s="69" t="s">
        <v>68</v>
      </c>
      <c r="E83" s="69" t="s">
        <v>69</v>
      </c>
      <c r="F83" s="69" t="s">
        <v>70</v>
      </c>
      <c r="G83" s="157"/>
    </row>
    <row r="84" spans="1:7" x14ac:dyDescent="0.3">
      <c r="A84" s="130" t="s">
        <v>16</v>
      </c>
      <c r="B84" s="35">
        <f>+SUM(B86:B90)</f>
        <v>34077491993.900002</v>
      </c>
      <c r="C84" s="78">
        <f>+SUM(C86:C90)</f>
        <v>106.59879087707665</v>
      </c>
      <c r="D84" s="10"/>
      <c r="E84" s="10"/>
      <c r="F84" s="10"/>
    </row>
    <row r="85" spans="1:7" ht="9.9" customHeight="1" x14ac:dyDescent="0.3">
      <c r="A85" s="24"/>
      <c r="B85" s="25"/>
      <c r="C85" s="66"/>
      <c r="D85" s="23"/>
      <c r="E85" s="23"/>
      <c r="F85" s="23"/>
    </row>
    <row r="86" spans="1:7" ht="60" x14ac:dyDescent="0.3">
      <c r="A86" s="24" t="s">
        <v>64</v>
      </c>
      <c r="B86" s="25">
        <v>31828789561.07</v>
      </c>
      <c r="C86" s="66">
        <v>100</v>
      </c>
      <c r="D86" s="23" t="s">
        <v>186</v>
      </c>
      <c r="E86" s="23" t="s">
        <v>187</v>
      </c>
      <c r="F86" s="23" t="s">
        <v>192</v>
      </c>
    </row>
    <row r="87" spans="1:7" x14ac:dyDescent="0.3">
      <c r="A87" s="24" t="s">
        <v>65</v>
      </c>
      <c r="B87" s="25">
        <v>2248702432.8299999</v>
      </c>
      <c r="C87" s="66">
        <f t="shared" ref="C87" si="4">+B87/$B$84*100</f>
        <v>6.5987908770766515</v>
      </c>
      <c r="D87" s="24"/>
      <c r="E87" s="24"/>
      <c r="F87" s="24" t="s">
        <v>235</v>
      </c>
    </row>
    <row r="88" spans="1:7" x14ac:dyDescent="0.3">
      <c r="A88" s="24" t="s">
        <v>66</v>
      </c>
      <c r="B88" s="25">
        <v>0</v>
      </c>
      <c r="C88" s="66">
        <f>+B88/$B$84*100</f>
        <v>0</v>
      </c>
      <c r="D88" s="24"/>
      <c r="E88" s="24"/>
      <c r="F88" s="24"/>
    </row>
    <row r="89" spans="1:7" x14ac:dyDescent="0.3">
      <c r="A89" s="24" t="s">
        <v>167</v>
      </c>
      <c r="B89" s="25">
        <v>0</v>
      </c>
      <c r="C89" s="66">
        <f t="shared" ref="C89:C90" si="5">+B89/$B$84*100</f>
        <v>0</v>
      </c>
      <c r="D89" s="23"/>
      <c r="E89" s="23"/>
      <c r="F89" s="23"/>
    </row>
    <row r="90" spans="1:7" x14ac:dyDescent="0.3">
      <c r="A90" s="26" t="s">
        <v>168</v>
      </c>
      <c r="B90" s="25">
        <v>0</v>
      </c>
      <c r="C90" s="66">
        <f t="shared" si="5"/>
        <v>0</v>
      </c>
      <c r="D90" s="76"/>
      <c r="E90" s="76"/>
      <c r="F90" s="76"/>
    </row>
    <row r="91" spans="1:7" x14ac:dyDescent="0.3">
      <c r="A91" s="216" t="s">
        <v>183</v>
      </c>
      <c r="B91" s="216"/>
      <c r="C91" s="216"/>
      <c r="D91" s="216"/>
      <c r="E91" s="216"/>
      <c r="F91" s="216"/>
    </row>
    <row r="92" spans="1:7" ht="50.1" customHeight="1" x14ac:dyDescent="0.3">
      <c r="A92" s="224" t="s">
        <v>169</v>
      </c>
      <c r="B92" s="224"/>
      <c r="C92" s="224"/>
      <c r="D92" s="224"/>
      <c r="E92" s="224"/>
      <c r="F92" s="224"/>
    </row>
    <row r="93" spans="1:7" ht="9.9" customHeight="1" x14ac:dyDescent="0.3">
      <c r="A93" s="24"/>
      <c r="B93" s="48"/>
      <c r="C93" s="23"/>
    </row>
    <row r="94" spans="1:7" x14ac:dyDescent="0.3">
      <c r="A94" s="220" t="s">
        <v>72</v>
      </c>
      <c r="B94" s="220"/>
      <c r="C94" s="220"/>
      <c r="D94" s="220"/>
      <c r="E94" s="220"/>
      <c r="F94" s="220"/>
    </row>
    <row r="95" spans="1:7" x14ac:dyDescent="0.3">
      <c r="A95" s="220" t="s">
        <v>73</v>
      </c>
      <c r="B95" s="220"/>
      <c r="C95" s="220"/>
      <c r="D95" s="220"/>
      <c r="E95" s="220"/>
      <c r="F95" s="220"/>
    </row>
    <row r="96" spans="1:7" x14ac:dyDescent="0.3">
      <c r="A96" s="220" t="s">
        <v>52</v>
      </c>
      <c r="B96" s="220"/>
      <c r="C96" s="220"/>
      <c r="D96" s="220"/>
      <c r="E96" s="220"/>
      <c r="F96" s="220"/>
    </row>
    <row r="97" spans="1:7" ht="9.9" customHeight="1" x14ac:dyDescent="0.3"/>
    <row r="98" spans="1:7" ht="31.2" x14ac:dyDescent="0.3">
      <c r="A98" s="68" t="s">
        <v>55</v>
      </c>
      <c r="B98" s="68" t="s">
        <v>56</v>
      </c>
      <c r="C98" s="68" t="s">
        <v>5</v>
      </c>
      <c r="D98" s="68" t="s">
        <v>6</v>
      </c>
      <c r="E98" s="68" t="s">
        <v>7</v>
      </c>
      <c r="F98" s="68" t="s">
        <v>8</v>
      </c>
      <c r="G98" s="158" t="s">
        <v>245</v>
      </c>
    </row>
    <row r="99" spans="1:7" x14ac:dyDescent="0.3">
      <c r="A99" s="130" t="s">
        <v>16</v>
      </c>
      <c r="B99" s="49"/>
      <c r="C99" s="11">
        <f>+C101+C105</f>
        <v>2652399130.0799999</v>
      </c>
      <c r="D99" s="11">
        <f t="shared" ref="D99:E99" si="6">+D101+D105</f>
        <v>2652399130.0799999</v>
      </c>
      <c r="E99" s="11">
        <f t="shared" si="6"/>
        <v>2652399130.0799999</v>
      </c>
      <c r="F99" s="35">
        <f>+F101+F105</f>
        <v>7957197390.2399998</v>
      </c>
    </row>
    <row r="100" spans="1:7" ht="9.9" customHeight="1" x14ac:dyDescent="0.3">
      <c r="A100" s="12"/>
      <c r="B100" s="50"/>
      <c r="C100" s="13"/>
      <c r="D100" s="13"/>
      <c r="E100" s="13"/>
      <c r="F100" s="51"/>
    </row>
    <row r="101" spans="1:7" x14ac:dyDescent="0.3">
      <c r="A101" s="221" t="s">
        <v>74</v>
      </c>
      <c r="B101" s="221"/>
      <c r="C101" s="52">
        <f>+SUM(C102:C103)</f>
        <v>2652399130.0799999</v>
      </c>
      <c r="D101" s="52">
        <f>+SUM(D102:D103)</f>
        <v>2652399130.0799999</v>
      </c>
      <c r="E101" s="52">
        <f>+SUM(E102:E103)</f>
        <v>2652399130.0799999</v>
      </c>
      <c r="F101" s="53">
        <f>+SUM(F102:F103)</f>
        <v>7957197390.2399998</v>
      </c>
    </row>
    <row r="102" spans="1:7" x14ac:dyDescent="0.3">
      <c r="A102" s="54" t="s">
        <v>203</v>
      </c>
      <c r="B102" s="50" t="s">
        <v>204</v>
      </c>
      <c r="C102" s="14">
        <v>2652399130.0799999</v>
      </c>
      <c r="D102" s="14">
        <v>2652399130.0799999</v>
      </c>
      <c r="E102" s="14">
        <v>2652399130.0799999</v>
      </c>
      <c r="F102" s="55">
        <f>+C102+D102+E102</f>
        <v>7957197390.2399998</v>
      </c>
    </row>
    <row r="103" spans="1:7" x14ac:dyDescent="0.3">
      <c r="A103" s="54" t="s">
        <v>58</v>
      </c>
      <c r="B103" s="50" t="s">
        <v>53</v>
      </c>
      <c r="C103" s="14">
        <v>0</v>
      </c>
      <c r="D103" s="14">
        <v>0</v>
      </c>
      <c r="E103" s="14">
        <v>0</v>
      </c>
      <c r="F103" s="55">
        <f t="shared" ref="F103" si="7">+C103+D103+E103</f>
        <v>0</v>
      </c>
    </row>
    <row r="104" spans="1:7" x14ac:dyDescent="0.3">
      <c r="A104" s="131"/>
      <c r="B104" s="50"/>
      <c r="C104" s="14"/>
      <c r="D104" s="14"/>
      <c r="E104" s="14"/>
      <c r="F104" s="55"/>
    </row>
    <row r="105" spans="1:7" x14ac:dyDescent="0.3">
      <c r="A105" s="221" t="s">
        <v>75</v>
      </c>
      <c r="B105" s="221"/>
      <c r="C105" s="52">
        <f>+SUM(C106:C107)</f>
        <v>0</v>
      </c>
      <c r="D105" s="52">
        <f>+SUM(D106:D107)</f>
        <v>0</v>
      </c>
      <c r="E105" s="52">
        <f>+SUM(E106:E107)</f>
        <v>0</v>
      </c>
      <c r="F105" s="53">
        <f>+SUM(F106:F107)</f>
        <v>0</v>
      </c>
    </row>
    <row r="106" spans="1:7" x14ac:dyDescent="0.3">
      <c r="A106" s="54" t="s">
        <v>58</v>
      </c>
      <c r="B106" s="50" t="s">
        <v>53</v>
      </c>
      <c r="C106" s="56">
        <v>0</v>
      </c>
      <c r="D106" s="56">
        <v>0</v>
      </c>
      <c r="E106" s="56">
        <v>0</v>
      </c>
      <c r="F106" s="57">
        <f t="shared" ref="F106:F107" si="8">+C106+D106+E106</f>
        <v>0</v>
      </c>
    </row>
    <row r="107" spans="1:7" x14ac:dyDescent="0.3">
      <c r="A107" s="54" t="s">
        <v>58</v>
      </c>
      <c r="B107" s="50" t="s">
        <v>53</v>
      </c>
      <c r="C107" s="56">
        <v>0</v>
      </c>
      <c r="D107" s="56">
        <v>0</v>
      </c>
      <c r="E107" s="56">
        <v>0</v>
      </c>
      <c r="F107" s="57">
        <f t="shared" si="8"/>
        <v>0</v>
      </c>
    </row>
    <row r="108" spans="1:7" x14ac:dyDescent="0.3">
      <c r="A108" s="216" t="s">
        <v>205</v>
      </c>
      <c r="B108" s="216"/>
      <c r="C108" s="216"/>
      <c r="D108" s="216"/>
      <c r="E108" s="216"/>
      <c r="F108" s="216"/>
    </row>
    <row r="109" spans="1:7" ht="41.4" customHeight="1" x14ac:dyDescent="0.3">
      <c r="A109" s="224" t="s">
        <v>151</v>
      </c>
      <c r="B109" s="224"/>
      <c r="C109" s="224"/>
      <c r="D109" s="224"/>
      <c r="E109" s="224"/>
      <c r="F109" s="224"/>
    </row>
    <row r="110" spans="1:7" ht="9.9" customHeight="1" x14ac:dyDescent="0.3">
      <c r="A110" s="24"/>
      <c r="B110" s="48"/>
      <c r="C110" s="23"/>
    </row>
    <row r="111" spans="1:7" x14ac:dyDescent="0.3">
      <c r="A111" s="220" t="s">
        <v>76</v>
      </c>
      <c r="B111" s="220"/>
      <c r="C111" s="220"/>
      <c r="D111" s="220"/>
      <c r="E111" s="220"/>
      <c r="F111" s="220"/>
    </row>
    <row r="112" spans="1:7" ht="32.25" customHeight="1" x14ac:dyDescent="0.3">
      <c r="A112" s="226" t="s">
        <v>54</v>
      </c>
      <c r="B112" s="226"/>
      <c r="C112" s="226"/>
      <c r="D112" s="226"/>
      <c r="E112" s="226"/>
      <c r="F112" s="226"/>
    </row>
    <row r="113" spans="1:7" x14ac:dyDescent="0.3">
      <c r="A113" s="220" t="s">
        <v>52</v>
      </c>
      <c r="B113" s="220"/>
      <c r="C113" s="220"/>
      <c r="D113" s="220"/>
      <c r="E113" s="220"/>
      <c r="F113" s="220"/>
    </row>
    <row r="114" spans="1:7" ht="9.9" customHeight="1" x14ac:dyDescent="0.3">
      <c r="A114" s="88"/>
      <c r="B114" s="89"/>
      <c r="C114" s="89"/>
      <c r="D114" s="89"/>
      <c r="E114" s="89"/>
      <c r="F114" s="90"/>
    </row>
    <row r="115" spans="1:7" ht="31.2" x14ac:dyDescent="0.3">
      <c r="A115" s="68" t="s">
        <v>55</v>
      </c>
      <c r="B115" s="68" t="s">
        <v>56</v>
      </c>
      <c r="C115" s="68" t="s">
        <v>5</v>
      </c>
      <c r="D115" s="68" t="s">
        <v>6</v>
      </c>
      <c r="E115" s="68" t="s">
        <v>7</v>
      </c>
      <c r="F115" s="68" t="s">
        <v>8</v>
      </c>
      <c r="G115" s="158" t="s">
        <v>244</v>
      </c>
    </row>
    <row r="116" spans="1:7" x14ac:dyDescent="0.3">
      <c r="A116" s="130" t="s">
        <v>16</v>
      </c>
      <c r="B116" s="49"/>
      <c r="C116" s="35">
        <f>+C118+C125+C132</f>
        <v>2952755394.9000001</v>
      </c>
      <c r="D116" s="35">
        <f t="shared" ref="D116:F116" si="9">+D118+D125+D132</f>
        <v>4982934204.4799995</v>
      </c>
      <c r="E116" s="35">
        <f t="shared" si="9"/>
        <v>2626798031.3000002</v>
      </c>
      <c r="F116" s="35">
        <f t="shared" si="9"/>
        <v>10562487630.68</v>
      </c>
    </row>
    <row r="117" spans="1:7" ht="9.9" customHeight="1" x14ac:dyDescent="0.3">
      <c r="A117" s="12"/>
      <c r="B117" s="50"/>
      <c r="C117" s="13"/>
      <c r="D117" s="13"/>
      <c r="E117" s="13"/>
      <c r="F117" s="51"/>
    </row>
    <row r="118" spans="1:7" ht="15" customHeight="1" x14ac:dyDescent="0.3">
      <c r="A118" s="221" t="s">
        <v>57</v>
      </c>
      <c r="B118" s="221"/>
      <c r="C118" s="53">
        <f>+SUM(C119:C123)</f>
        <v>2952755394.9000001</v>
      </c>
      <c r="D118" s="53">
        <f t="shared" ref="D118:E118" si="10">+SUM(D119:D123)</f>
        <v>2734231771.6500001</v>
      </c>
      <c r="E118" s="53">
        <f t="shared" si="10"/>
        <v>2626798031.3000002</v>
      </c>
      <c r="F118" s="53">
        <f>+SUM(F119:F123)</f>
        <v>8313785197.8500004</v>
      </c>
    </row>
    <row r="119" spans="1:7" x14ac:dyDescent="0.3">
      <c r="A119" s="142">
        <v>0</v>
      </c>
      <c r="B119" s="142" t="s">
        <v>188</v>
      </c>
      <c r="C119" s="14">
        <v>950441726.01999998</v>
      </c>
      <c r="D119" s="14">
        <v>875679300.72000003</v>
      </c>
      <c r="E119" s="14">
        <v>911420711.86000001</v>
      </c>
      <c r="F119" s="55">
        <f>+C119+D119+E119</f>
        <v>2737541738.5999999</v>
      </c>
    </row>
    <row r="120" spans="1:7" x14ac:dyDescent="0.3">
      <c r="A120" s="142">
        <v>1</v>
      </c>
      <c r="B120" s="142" t="s">
        <v>189</v>
      </c>
      <c r="C120" s="14">
        <v>64800</v>
      </c>
      <c r="D120" s="58">
        <v>0</v>
      </c>
      <c r="E120" s="58">
        <v>0</v>
      </c>
      <c r="F120" s="55">
        <f t="shared" ref="F120:F123" si="11">+C120+D120+E120</f>
        <v>64800</v>
      </c>
    </row>
    <row r="121" spans="1:7" x14ac:dyDescent="0.3">
      <c r="A121" s="142">
        <v>2</v>
      </c>
      <c r="B121" s="142" t="s">
        <v>190</v>
      </c>
      <c r="C121" s="14">
        <v>302093.62</v>
      </c>
      <c r="D121" s="14">
        <v>448780.88</v>
      </c>
      <c r="E121" s="14">
        <v>14726929.32</v>
      </c>
      <c r="F121" s="55">
        <f t="shared" si="11"/>
        <v>15477803.82</v>
      </c>
    </row>
    <row r="122" spans="1:7" x14ac:dyDescent="0.3">
      <c r="A122" s="142">
        <v>6</v>
      </c>
      <c r="B122" s="142" t="s">
        <v>191</v>
      </c>
      <c r="C122" s="14">
        <v>2001946775.26</v>
      </c>
      <c r="D122" s="14">
        <v>1858103690.05</v>
      </c>
      <c r="E122" s="14">
        <v>1700650390.1199999</v>
      </c>
      <c r="F122" s="55">
        <f t="shared" si="11"/>
        <v>5560700855.4300003</v>
      </c>
    </row>
    <row r="123" spans="1:7" x14ac:dyDescent="0.3">
      <c r="A123" s="142">
        <v>9</v>
      </c>
      <c r="B123" s="142" t="s">
        <v>236</v>
      </c>
      <c r="C123" s="14">
        <v>0</v>
      </c>
      <c r="D123" s="14">
        <v>0</v>
      </c>
      <c r="E123" s="14">
        <v>0</v>
      </c>
      <c r="F123" s="55">
        <f t="shared" si="11"/>
        <v>0</v>
      </c>
    </row>
    <row r="124" spans="1:7" x14ac:dyDescent="0.3">
      <c r="A124" s="131"/>
      <c r="B124" s="50"/>
      <c r="C124" s="14"/>
      <c r="D124" s="14"/>
      <c r="E124" s="14"/>
      <c r="F124" s="55"/>
    </row>
    <row r="125" spans="1:7" ht="15" customHeight="1" x14ac:dyDescent="0.3">
      <c r="A125" s="221" t="s">
        <v>59</v>
      </c>
      <c r="B125" s="221"/>
      <c r="C125" s="53">
        <f>+SUM(C126:C130)</f>
        <v>0</v>
      </c>
      <c r="D125" s="53">
        <f t="shared" ref="D125:F125" si="12">+SUM(D126:D130)</f>
        <v>2248702432.8299999</v>
      </c>
      <c r="E125" s="53">
        <f t="shared" si="12"/>
        <v>0</v>
      </c>
      <c r="F125" s="53">
        <f t="shared" si="12"/>
        <v>2248702432.8299999</v>
      </c>
    </row>
    <row r="126" spans="1:7" x14ac:dyDescent="0.3">
      <c r="A126" s="142">
        <v>6</v>
      </c>
      <c r="B126" s="142" t="s">
        <v>191</v>
      </c>
      <c r="C126" s="56">
        <v>0</v>
      </c>
      <c r="D126" s="56">
        <v>2248702432.8299999</v>
      </c>
      <c r="E126" s="56">
        <v>0</v>
      </c>
      <c r="F126" s="40">
        <f>+C126+D126+E126</f>
        <v>2248702432.8299999</v>
      </c>
    </row>
    <row r="127" spans="1:7" x14ac:dyDescent="0.3">
      <c r="A127" s="54" t="s">
        <v>58</v>
      </c>
      <c r="B127" s="50" t="s">
        <v>53</v>
      </c>
      <c r="C127" s="56">
        <v>0</v>
      </c>
      <c r="D127" s="56">
        <v>0</v>
      </c>
      <c r="E127" s="56">
        <v>0</v>
      </c>
      <c r="F127" s="40">
        <f t="shared" ref="F127:F130" si="13">+C127+D127+E127</f>
        <v>0</v>
      </c>
    </row>
    <row r="128" spans="1:7" x14ac:dyDescent="0.3">
      <c r="A128" s="54" t="s">
        <v>58</v>
      </c>
      <c r="B128" s="50" t="s">
        <v>53</v>
      </c>
      <c r="C128" s="56">
        <v>0</v>
      </c>
      <c r="D128" s="56">
        <v>0</v>
      </c>
      <c r="E128" s="56">
        <v>0</v>
      </c>
      <c r="F128" s="40">
        <f t="shared" si="13"/>
        <v>0</v>
      </c>
    </row>
    <row r="129" spans="1:7" x14ac:dyDescent="0.3">
      <c r="A129" s="54" t="s">
        <v>58</v>
      </c>
      <c r="B129" s="50" t="s">
        <v>53</v>
      </c>
      <c r="C129" s="56">
        <v>0</v>
      </c>
      <c r="D129" s="56">
        <v>0</v>
      </c>
      <c r="E129" s="56">
        <v>0</v>
      </c>
      <c r="F129" s="40">
        <f t="shared" si="13"/>
        <v>0</v>
      </c>
    </row>
    <row r="130" spans="1:7" x14ac:dyDescent="0.3">
      <c r="A130" s="54" t="s">
        <v>58</v>
      </c>
      <c r="B130" s="50" t="s">
        <v>53</v>
      </c>
      <c r="C130" s="56">
        <v>0</v>
      </c>
      <c r="D130" s="56">
        <v>0</v>
      </c>
      <c r="E130" s="56">
        <v>0</v>
      </c>
      <c r="F130" s="40">
        <f t="shared" si="13"/>
        <v>0</v>
      </c>
    </row>
    <row r="131" spans="1:7" x14ac:dyDescent="0.3">
      <c r="C131" s="40"/>
      <c r="D131" s="40"/>
      <c r="E131" s="40"/>
      <c r="F131" s="40"/>
    </row>
    <row r="132" spans="1:7" x14ac:dyDescent="0.3">
      <c r="A132" s="221" t="s">
        <v>60</v>
      </c>
      <c r="B132" s="221"/>
      <c r="C132" s="53">
        <f>+SUM(C133:C134)</f>
        <v>0</v>
      </c>
      <c r="D132" s="53">
        <f t="shared" ref="D132:F132" si="14">+SUM(D133:D134)</f>
        <v>0</v>
      </c>
      <c r="E132" s="53">
        <f t="shared" si="14"/>
        <v>0</v>
      </c>
      <c r="F132" s="53">
        <f t="shared" si="14"/>
        <v>0</v>
      </c>
    </row>
    <row r="133" spans="1:7" x14ac:dyDescent="0.3">
      <c r="A133" s="75" t="s">
        <v>58</v>
      </c>
      <c r="B133" s="50" t="s">
        <v>53</v>
      </c>
      <c r="C133" s="56">
        <v>0</v>
      </c>
      <c r="D133" s="56">
        <v>0</v>
      </c>
      <c r="E133" s="56">
        <v>0</v>
      </c>
      <c r="F133" s="40">
        <f>+C133+D133+E133</f>
        <v>0</v>
      </c>
    </row>
    <row r="134" spans="1:7" x14ac:dyDescent="0.3">
      <c r="A134" s="47" t="s">
        <v>58</v>
      </c>
      <c r="B134" s="47" t="s">
        <v>53</v>
      </c>
      <c r="C134" s="59">
        <v>0</v>
      </c>
      <c r="D134" s="59">
        <v>0</v>
      </c>
      <c r="E134" s="59">
        <v>0</v>
      </c>
      <c r="F134" s="60">
        <f>+C134+D134+E134</f>
        <v>0</v>
      </c>
    </row>
    <row r="135" spans="1:7" ht="15" customHeight="1" x14ac:dyDescent="0.3">
      <c r="A135" s="253" t="s">
        <v>234</v>
      </c>
      <c r="B135" s="253"/>
      <c r="C135" s="253"/>
      <c r="D135" s="253"/>
      <c r="E135" s="253"/>
      <c r="F135" s="253"/>
      <c r="G135" s="158" t="s">
        <v>245</v>
      </c>
    </row>
    <row r="136" spans="1:7" ht="15" customHeight="1" x14ac:dyDescent="0.3">
      <c r="A136" s="216" t="s">
        <v>183</v>
      </c>
      <c r="B136" s="216"/>
      <c r="C136" s="216"/>
      <c r="D136" s="216"/>
      <c r="E136" s="216"/>
      <c r="F136" s="216"/>
    </row>
    <row r="137" spans="1:7" ht="50.1" customHeight="1" x14ac:dyDescent="0.3">
      <c r="A137" s="224" t="s">
        <v>237</v>
      </c>
      <c r="B137" s="224"/>
      <c r="C137" s="224"/>
      <c r="D137" s="224"/>
      <c r="E137" s="224"/>
      <c r="F137" s="224"/>
    </row>
    <row r="138" spans="1:7" ht="15" customHeight="1" x14ac:dyDescent="0.3">
      <c r="A138" s="54"/>
      <c r="B138" s="50"/>
      <c r="C138" s="50"/>
      <c r="D138" s="50"/>
      <c r="E138" s="50"/>
      <c r="F138" s="50"/>
    </row>
    <row r="139" spans="1:7" x14ac:dyDescent="0.3">
      <c r="A139" s="220" t="s">
        <v>78</v>
      </c>
      <c r="B139" s="220"/>
      <c r="C139" s="220"/>
      <c r="D139" s="220"/>
      <c r="E139" s="220"/>
      <c r="F139" s="220"/>
    </row>
    <row r="140" spans="1:7" x14ac:dyDescent="0.3">
      <c r="A140" s="220" t="s">
        <v>79</v>
      </c>
      <c r="B140" s="220"/>
      <c r="C140" s="220"/>
      <c r="D140" s="220"/>
      <c r="E140" s="220"/>
      <c r="F140" s="220"/>
    </row>
    <row r="141" spans="1:7" x14ac:dyDescent="0.3">
      <c r="A141" s="220" t="s">
        <v>52</v>
      </c>
      <c r="B141" s="220"/>
      <c r="C141" s="220"/>
      <c r="D141" s="220"/>
      <c r="E141" s="220"/>
      <c r="F141" s="220"/>
    </row>
    <row r="142" spans="1:7" ht="15" customHeight="1" x14ac:dyDescent="0.3">
      <c r="A142" s="88"/>
      <c r="B142" s="89"/>
      <c r="C142" s="89"/>
      <c r="D142" s="89"/>
      <c r="E142" s="89"/>
      <c r="F142" s="90"/>
    </row>
    <row r="143" spans="1:7" x14ac:dyDescent="0.3">
      <c r="A143" s="68" t="s">
        <v>77</v>
      </c>
      <c r="B143" s="68" t="s">
        <v>5</v>
      </c>
      <c r="C143" s="68" t="s">
        <v>6</v>
      </c>
      <c r="D143" s="68" t="s">
        <v>7</v>
      </c>
      <c r="E143" s="68" t="s">
        <v>8</v>
      </c>
      <c r="F143" s="155"/>
    </row>
    <row r="144" spans="1:7" x14ac:dyDescent="0.3">
      <c r="A144" s="106" t="s">
        <v>81</v>
      </c>
      <c r="B144" s="61">
        <f>+B145+B146</f>
        <v>1796046574.6299996</v>
      </c>
      <c r="C144" s="61">
        <f t="shared" ref="C144:D146" si="15">+B154</f>
        <v>2517944333.8999991</v>
      </c>
      <c r="D144" s="61">
        <f t="shared" si="15"/>
        <v>187409259.5</v>
      </c>
      <c r="E144" s="61">
        <f>+B144</f>
        <v>1796046574.6299996</v>
      </c>
      <c r="F144" s="158" t="s">
        <v>245</v>
      </c>
    </row>
    <row r="145" spans="1:6" x14ac:dyDescent="0.3">
      <c r="A145" s="107" t="s">
        <v>82</v>
      </c>
      <c r="B145" s="25">
        <f>+'1T'!E146</f>
        <v>2818300598.7199998</v>
      </c>
      <c r="C145" s="25">
        <f t="shared" si="15"/>
        <v>2818300598.7199998</v>
      </c>
      <c r="D145" s="25">
        <f t="shared" si="15"/>
        <v>569598165.88999987</v>
      </c>
      <c r="E145" s="65">
        <f>+B145</f>
        <v>2818300598.7199998</v>
      </c>
      <c r="F145" s="22"/>
    </row>
    <row r="146" spans="1:6" x14ac:dyDescent="0.3">
      <c r="A146" s="107" t="s">
        <v>80</v>
      </c>
      <c r="B146" s="25">
        <f>+'1T'!E147</f>
        <v>-1022254024.0900002</v>
      </c>
      <c r="C146" s="25">
        <f t="shared" si="15"/>
        <v>-300356264.82000017</v>
      </c>
      <c r="D146" s="25">
        <f t="shared" si="15"/>
        <v>-382188906.39000034</v>
      </c>
      <c r="E146" s="65">
        <f t="shared" ref="E146" si="16">+B146</f>
        <v>-1022254024.0900002</v>
      </c>
      <c r="F146" s="22"/>
    </row>
    <row r="147" spans="1:6" x14ac:dyDescent="0.3">
      <c r="A147" s="106" t="s">
        <v>84</v>
      </c>
      <c r="B147" s="61">
        <v>2652399130.0799999</v>
      </c>
      <c r="C147" s="61">
        <v>2652399130.0799999</v>
      </c>
      <c r="D147" s="61">
        <v>2652399130.0799999</v>
      </c>
      <c r="E147" s="61">
        <f>+B147+C147+D147</f>
        <v>7957197390.2399998</v>
      </c>
      <c r="F147" s="158" t="s">
        <v>245</v>
      </c>
    </row>
    <row r="148" spans="1:6" x14ac:dyDescent="0.3">
      <c r="A148" s="106" t="s">
        <v>146</v>
      </c>
      <c r="B148" s="61">
        <f>+B149+B150</f>
        <v>5470699728.7999992</v>
      </c>
      <c r="C148" s="61">
        <f t="shared" ref="C148" si="17">+C149+C150</f>
        <v>5170343463.9799995</v>
      </c>
      <c r="D148" s="61">
        <f>+D149+D150</f>
        <v>2839808389.5799994</v>
      </c>
      <c r="E148" s="61">
        <f>+E149+E150</f>
        <v>10775497988.959999</v>
      </c>
      <c r="F148" s="158" t="s">
        <v>245</v>
      </c>
    </row>
    <row r="149" spans="1:6" x14ac:dyDescent="0.3">
      <c r="A149" s="107" t="s">
        <v>82</v>
      </c>
      <c r="B149" s="25">
        <f>+B145</f>
        <v>2818300598.7199998</v>
      </c>
      <c r="C149" s="25">
        <f>+C145</f>
        <v>2818300598.7199998</v>
      </c>
      <c r="D149" s="25">
        <f>+D145</f>
        <v>569598165.88999987</v>
      </c>
      <c r="E149" s="65">
        <f>+E145</f>
        <v>2818300598.7199998</v>
      </c>
      <c r="F149" s="22"/>
    </row>
    <row r="150" spans="1:6" x14ac:dyDescent="0.3">
      <c r="A150" s="107" t="s">
        <v>80</v>
      </c>
      <c r="B150" s="25">
        <f>+B147</f>
        <v>2652399130.0799999</v>
      </c>
      <c r="C150" s="25">
        <f>+C147+C146</f>
        <v>2352042865.2599998</v>
      </c>
      <c r="D150" s="25">
        <f>+D147+D146</f>
        <v>2270210223.6899996</v>
      </c>
      <c r="E150" s="65">
        <f>+E147</f>
        <v>7957197390.2399998</v>
      </c>
      <c r="F150" s="22"/>
    </row>
    <row r="151" spans="1:6" x14ac:dyDescent="0.3">
      <c r="A151" s="106" t="s">
        <v>83</v>
      </c>
      <c r="B151" s="61">
        <f>+B152+B153</f>
        <v>2952755394.9000001</v>
      </c>
      <c r="C151" s="61">
        <f>+C152+C153</f>
        <v>4982934204.4799995</v>
      </c>
      <c r="D151" s="61">
        <f>+D152+D153</f>
        <v>2626798031.3000002</v>
      </c>
      <c r="E151" s="61">
        <f>+B151+C151+D151</f>
        <v>10562487630.68</v>
      </c>
      <c r="F151" s="158" t="s">
        <v>244</v>
      </c>
    </row>
    <row r="152" spans="1:6" x14ac:dyDescent="0.3">
      <c r="A152" s="107" t="s">
        <v>82</v>
      </c>
      <c r="B152" s="81">
        <v>0</v>
      </c>
      <c r="C152" s="81">
        <v>2248702432.8299999</v>
      </c>
      <c r="D152" s="81">
        <v>0</v>
      </c>
      <c r="E152" s="48">
        <f>+B152+C152+D152</f>
        <v>2248702432.8299999</v>
      </c>
      <c r="F152" s="90"/>
    </row>
    <row r="153" spans="1:6" x14ac:dyDescent="0.3">
      <c r="A153" s="107" t="s">
        <v>80</v>
      </c>
      <c r="B153" s="81">
        <v>2952755394.9000001</v>
      </c>
      <c r="C153" s="81">
        <v>2734231771.6500001</v>
      </c>
      <c r="D153" s="81">
        <v>2626798031.3000002</v>
      </c>
      <c r="E153" s="48">
        <f>+B153+C153+D153</f>
        <v>8313785197.8500004</v>
      </c>
      <c r="F153" s="90"/>
    </row>
    <row r="154" spans="1:6" x14ac:dyDescent="0.3">
      <c r="A154" s="106" t="s">
        <v>147</v>
      </c>
      <c r="B154" s="61">
        <f>+B148-B151</f>
        <v>2517944333.8999991</v>
      </c>
      <c r="C154" s="61">
        <f t="shared" ref="C154:D154" si="18">+C148-C151</f>
        <v>187409259.5</v>
      </c>
      <c r="D154" s="61">
        <f t="shared" si="18"/>
        <v>213010358.27999926</v>
      </c>
      <c r="E154" s="61">
        <f>+E148-E151</f>
        <v>213010358.27999878</v>
      </c>
      <c r="F154" s="90"/>
    </row>
    <row r="155" spans="1:6" x14ac:dyDescent="0.3">
      <c r="A155" s="107" t="s">
        <v>82</v>
      </c>
      <c r="B155" s="81">
        <f>+B149-B152</f>
        <v>2818300598.7199998</v>
      </c>
      <c r="C155" s="81">
        <f>+C149-C152</f>
        <v>569598165.88999987</v>
      </c>
      <c r="D155" s="81">
        <f>+D149-D152</f>
        <v>569598165.88999987</v>
      </c>
      <c r="E155" s="48">
        <f>+E149-E152</f>
        <v>569598165.88999987</v>
      </c>
    </row>
    <row r="156" spans="1:6" x14ac:dyDescent="0.3">
      <c r="A156" s="108" t="s">
        <v>80</v>
      </c>
      <c r="B156" s="77">
        <f>+B150-B153</f>
        <v>-300356264.82000017</v>
      </c>
      <c r="C156" s="77">
        <f>+C150-C153</f>
        <v>-382188906.39000034</v>
      </c>
      <c r="D156" s="77">
        <f>+D150-D153</f>
        <v>-356587807.61000061</v>
      </c>
      <c r="E156" s="62">
        <f>+E150-E153</f>
        <v>-356587807.61000061</v>
      </c>
    </row>
    <row r="157" spans="1:6" x14ac:dyDescent="0.3">
      <c r="A157" s="216" t="s">
        <v>233</v>
      </c>
      <c r="B157" s="216"/>
      <c r="C157" s="216"/>
      <c r="D157" s="216"/>
      <c r="E157" s="216"/>
      <c r="F157" s="216"/>
    </row>
    <row r="158" spans="1:6" ht="50.1" customHeight="1" x14ac:dyDescent="0.3">
      <c r="A158" s="217" t="s">
        <v>91</v>
      </c>
      <c r="B158" s="218"/>
      <c r="C158" s="218"/>
      <c r="D158" s="218"/>
      <c r="E158" s="219"/>
      <c r="F158" s="63"/>
    </row>
    <row r="159" spans="1:6" x14ac:dyDescent="0.3">
      <c r="A159" s="138"/>
      <c r="B159" s="64"/>
      <c r="C159" s="64"/>
      <c r="D159" s="64"/>
      <c r="E159" s="64"/>
      <c r="F159" s="63"/>
    </row>
    <row r="160" spans="1:6" x14ac:dyDescent="0.3">
      <c r="A160" s="27" t="s">
        <v>230</v>
      </c>
      <c r="B160" s="213" t="s">
        <v>196</v>
      </c>
      <c r="C160" s="214"/>
      <c r="D160" s="215"/>
      <c r="E160" s="215"/>
      <c r="F160" s="215"/>
    </row>
    <row r="161" spans="1:6" x14ac:dyDescent="0.3">
      <c r="A161" s="28" t="s">
        <v>47</v>
      </c>
      <c r="B161" s="213" t="s">
        <v>197</v>
      </c>
      <c r="C161" s="214"/>
      <c r="D161" s="215"/>
      <c r="E161" s="215"/>
      <c r="F161" s="215"/>
    </row>
    <row r="162" spans="1:6" x14ac:dyDescent="0.3">
      <c r="A162" s="29" t="s">
        <v>48</v>
      </c>
      <c r="B162" s="213" t="s">
        <v>198</v>
      </c>
      <c r="C162" s="214"/>
      <c r="D162" s="215"/>
      <c r="E162" s="215"/>
      <c r="F162" s="215"/>
    </row>
    <row r="163" spans="1:6" x14ac:dyDescent="0.3">
      <c r="A163" s="139" t="s">
        <v>177</v>
      </c>
      <c r="B163" s="213" t="s">
        <v>199</v>
      </c>
      <c r="C163" s="214"/>
      <c r="D163" s="215"/>
      <c r="E163" s="215"/>
      <c r="F163" s="215"/>
    </row>
    <row r="165" spans="1:6" x14ac:dyDescent="0.3">
      <c r="A165" s="27" t="s">
        <v>231</v>
      </c>
      <c r="B165" s="213" t="s">
        <v>200</v>
      </c>
      <c r="C165" s="214"/>
      <c r="D165" s="215"/>
      <c r="E165" s="215"/>
      <c r="F165" s="215"/>
    </row>
    <row r="166" spans="1:6" x14ac:dyDescent="0.3">
      <c r="A166" s="28" t="s">
        <v>47</v>
      </c>
      <c r="B166" s="213" t="s">
        <v>197</v>
      </c>
      <c r="C166" s="214"/>
      <c r="D166" s="215"/>
      <c r="E166" s="215"/>
      <c r="F166" s="215"/>
    </row>
    <row r="167" spans="1:6" x14ac:dyDescent="0.3">
      <c r="A167" s="29" t="s">
        <v>48</v>
      </c>
      <c r="B167" s="213" t="s">
        <v>201</v>
      </c>
      <c r="C167" s="214"/>
      <c r="D167" s="215"/>
      <c r="E167" s="215"/>
      <c r="F167" s="215"/>
    </row>
    <row r="168" spans="1:6" x14ac:dyDescent="0.3">
      <c r="A168" s="29" t="s">
        <v>178</v>
      </c>
      <c r="B168" s="213" t="s">
        <v>227</v>
      </c>
      <c r="C168" s="214"/>
      <c r="D168" s="215"/>
      <c r="E168" s="215"/>
      <c r="F168" s="215"/>
    </row>
    <row r="170" spans="1:6" x14ac:dyDescent="0.3">
      <c r="A170" s="27" t="s">
        <v>231</v>
      </c>
      <c r="B170" s="213" t="s">
        <v>228</v>
      </c>
      <c r="C170" s="214"/>
      <c r="D170" s="215"/>
      <c r="E170" s="215"/>
      <c r="F170" s="215"/>
    </row>
    <row r="171" spans="1:6" x14ac:dyDescent="0.3">
      <c r="A171" s="28" t="s">
        <v>47</v>
      </c>
      <c r="B171" s="213" t="s">
        <v>243</v>
      </c>
      <c r="C171" s="214"/>
      <c r="D171" s="215"/>
      <c r="E171" s="215"/>
      <c r="F171" s="215"/>
    </row>
    <row r="172" spans="1:6" x14ac:dyDescent="0.3">
      <c r="A172" s="29" t="s">
        <v>48</v>
      </c>
      <c r="B172" s="213" t="s">
        <v>225</v>
      </c>
      <c r="C172" s="214"/>
      <c r="D172" s="215"/>
      <c r="E172" s="215"/>
      <c r="F172" s="215"/>
    </row>
    <row r="173" spans="1:6" x14ac:dyDescent="0.3">
      <c r="A173" s="29" t="s">
        <v>178</v>
      </c>
      <c r="B173" s="213" t="s">
        <v>224</v>
      </c>
      <c r="C173" s="214"/>
      <c r="D173" s="215"/>
      <c r="E173" s="215"/>
      <c r="F173" s="215"/>
    </row>
  </sheetData>
  <mergeCells count="91">
    <mergeCell ref="B165:C165"/>
    <mergeCell ref="D165:F168"/>
    <mergeCell ref="B166:C166"/>
    <mergeCell ref="B167:C167"/>
    <mergeCell ref="B168:C168"/>
    <mergeCell ref="A1:F2"/>
    <mergeCell ref="A3:F3"/>
    <mergeCell ref="C5:F5"/>
    <mergeCell ref="C6:F6"/>
    <mergeCell ref="C7:F7"/>
    <mergeCell ref="A45:F45"/>
    <mergeCell ref="A10:F10"/>
    <mergeCell ref="A12:F12"/>
    <mergeCell ref="A13:F13"/>
    <mergeCell ref="A23:F23"/>
    <mergeCell ref="A16:B16"/>
    <mergeCell ref="A25:F25"/>
    <mergeCell ref="A26:F26"/>
    <mergeCell ref="A27:F27"/>
    <mergeCell ref="A28:F28"/>
    <mergeCell ref="A29:F29"/>
    <mergeCell ref="A40:B40"/>
    <mergeCell ref="A41:B41"/>
    <mergeCell ref="A42:B42"/>
    <mergeCell ref="A43:B43"/>
    <mergeCell ref="A44:B44"/>
    <mergeCell ref="A34:F34"/>
    <mergeCell ref="A35:F35"/>
    <mergeCell ref="A37:B37"/>
    <mergeCell ref="A38:B38"/>
    <mergeCell ref="A39:B39"/>
    <mergeCell ref="A46:F46"/>
    <mergeCell ref="A48:F48"/>
    <mergeCell ref="A51:B51"/>
    <mergeCell ref="A52:B52"/>
    <mergeCell ref="A53:B53"/>
    <mergeCell ref="A49:F49"/>
    <mergeCell ref="A54:B54"/>
    <mergeCell ref="A55:B55"/>
    <mergeCell ref="A56:F56"/>
    <mergeCell ref="A57:F57"/>
    <mergeCell ref="A63:F63"/>
    <mergeCell ref="B74:C74"/>
    <mergeCell ref="A64:F64"/>
    <mergeCell ref="A66:B66"/>
    <mergeCell ref="A67:B67"/>
    <mergeCell ref="A68:B68"/>
    <mergeCell ref="A69:F69"/>
    <mergeCell ref="A157:F157"/>
    <mergeCell ref="A139:F139"/>
    <mergeCell ref="A140:F140"/>
    <mergeCell ref="A141:F141"/>
    <mergeCell ref="A92:F92"/>
    <mergeCell ref="A94:F94"/>
    <mergeCell ref="A95:F95"/>
    <mergeCell ref="A96:F96"/>
    <mergeCell ref="A101:B101"/>
    <mergeCell ref="A113:F113"/>
    <mergeCell ref="A118:B118"/>
    <mergeCell ref="A125:B125"/>
    <mergeCell ref="A136:F136"/>
    <mergeCell ref="A137:F137"/>
    <mergeCell ref="A105:B105"/>
    <mergeCell ref="A108:F108"/>
    <mergeCell ref="A158:E158"/>
    <mergeCell ref="B160:C160"/>
    <mergeCell ref="B161:C161"/>
    <mergeCell ref="B162:C162"/>
    <mergeCell ref="D160:F163"/>
    <mergeCell ref="B163:C163"/>
    <mergeCell ref="B170:C170"/>
    <mergeCell ref="D170:F173"/>
    <mergeCell ref="B171:C171"/>
    <mergeCell ref="B172:C172"/>
    <mergeCell ref="B173:C173"/>
    <mergeCell ref="A132:B132"/>
    <mergeCell ref="A135:F135"/>
    <mergeCell ref="A111:F111"/>
    <mergeCell ref="A112:F112"/>
    <mergeCell ref="A30:F30"/>
    <mergeCell ref="A31:F31"/>
    <mergeCell ref="A109:F109"/>
    <mergeCell ref="A77:F77"/>
    <mergeCell ref="A79:F79"/>
    <mergeCell ref="A80:F80"/>
    <mergeCell ref="A81:F81"/>
    <mergeCell ref="A91:F91"/>
    <mergeCell ref="A70:F70"/>
    <mergeCell ref="B72:C72"/>
    <mergeCell ref="D72:F74"/>
    <mergeCell ref="B73:C73"/>
  </mergeCells>
  <phoneticPr fontId="9" type="noConversion"/>
  <printOptions horizontalCentered="1"/>
  <pageMargins left="0.25" right="0.25" top="0.75" bottom="0.75" header="0.3" footer="0.3"/>
  <pageSetup scale="50" fitToHeight="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6" max="5" man="1"/>
    <brk id="75" max="16383" man="1"/>
    <brk id="137" max="5" man="1"/>
  </rowBreaks>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9"/>
  <sheetViews>
    <sheetView showGridLines="0" zoomScale="80" zoomScaleNormal="80" workbookViewId="0">
      <selection sqref="A1:E1"/>
    </sheetView>
  </sheetViews>
  <sheetFormatPr baseColWidth="10" defaultColWidth="11.44140625" defaultRowHeight="15.6" x14ac:dyDescent="0.3"/>
  <cols>
    <col min="1" max="1" width="69.109375" style="36" customWidth="1"/>
    <col min="2" max="2" width="33.44140625" style="36" customWidth="1"/>
    <col min="3" max="6" width="20.6640625" style="36" customWidth="1"/>
    <col min="7" max="16384" width="11.44140625" style="36"/>
  </cols>
  <sheetData>
    <row r="1" spans="1:6" ht="42" customHeight="1" x14ac:dyDescent="0.3">
      <c r="A1" s="268" t="s">
        <v>38</v>
      </c>
      <c r="B1" s="268"/>
      <c r="C1" s="268"/>
      <c r="D1" s="268"/>
      <c r="E1" s="268"/>
      <c r="F1" s="103"/>
    </row>
    <row r="2" spans="1:6" ht="20.100000000000001" customHeight="1" x14ac:dyDescent="0.3">
      <c r="A2" s="269" t="s">
        <v>258</v>
      </c>
      <c r="B2" s="269"/>
      <c r="C2" s="269"/>
      <c r="D2" s="269"/>
      <c r="E2" s="269"/>
      <c r="F2" s="82"/>
    </row>
    <row r="3" spans="1:6" ht="15" customHeight="1" x14ac:dyDescent="0.3"/>
    <row r="4" spans="1:6" ht="18" customHeight="1" x14ac:dyDescent="0.3">
      <c r="A4" s="83"/>
      <c r="B4" s="72" t="s">
        <v>22</v>
      </c>
      <c r="C4" s="241" t="s">
        <v>179</v>
      </c>
      <c r="D4" s="241"/>
      <c r="E4" s="241"/>
      <c r="F4" s="241"/>
    </row>
    <row r="5" spans="1:6" ht="18" customHeight="1" x14ac:dyDescent="0.3">
      <c r="A5" s="83"/>
      <c r="B5" s="73" t="s">
        <v>33</v>
      </c>
      <c r="C5" s="242" t="s">
        <v>180</v>
      </c>
      <c r="D5" s="242"/>
      <c r="E5" s="242"/>
      <c r="F5" s="242"/>
    </row>
    <row r="6" spans="1:6" ht="18" customHeight="1" x14ac:dyDescent="0.3">
      <c r="A6" s="83"/>
      <c r="B6" s="74" t="s">
        <v>34</v>
      </c>
      <c r="C6" s="243" t="s">
        <v>181</v>
      </c>
      <c r="D6" s="244"/>
      <c r="E6" s="244"/>
      <c r="F6" s="245"/>
    </row>
    <row r="7" spans="1:6" ht="15" customHeight="1" x14ac:dyDescent="0.3">
      <c r="A7" s="83"/>
      <c r="B7" s="3"/>
      <c r="C7" s="3"/>
      <c r="D7" s="3"/>
      <c r="E7" s="3"/>
      <c r="F7" s="3"/>
    </row>
    <row r="8" spans="1:6" ht="21.9" customHeight="1" x14ac:dyDescent="0.3">
      <c r="A8" s="225" t="s">
        <v>138</v>
      </c>
      <c r="B8" s="225"/>
      <c r="C8" s="225"/>
      <c r="D8" s="225"/>
      <c r="E8" s="225"/>
    </row>
    <row r="9" spans="1:6" ht="15" customHeight="1" x14ac:dyDescent="0.3"/>
    <row r="10" spans="1:6" x14ac:dyDescent="0.3">
      <c r="A10" s="236" t="s">
        <v>36</v>
      </c>
      <c r="B10" s="236"/>
      <c r="C10" s="236"/>
      <c r="D10" s="236"/>
      <c r="E10" s="236"/>
      <c r="F10" s="84"/>
    </row>
    <row r="11" spans="1:6" ht="15" customHeight="1" x14ac:dyDescent="0.3">
      <c r="A11" s="236" t="s">
        <v>19</v>
      </c>
      <c r="B11" s="236"/>
      <c r="C11" s="236"/>
      <c r="D11" s="236"/>
      <c r="E11" s="236"/>
      <c r="F11" s="84"/>
    </row>
    <row r="12" spans="1:6" ht="15" customHeight="1" x14ac:dyDescent="0.3">
      <c r="A12" s="37"/>
      <c r="B12" s="37"/>
      <c r="C12" s="37"/>
      <c r="D12" s="38"/>
      <c r="E12" s="38"/>
      <c r="F12" s="39"/>
    </row>
    <row r="13" spans="1:6" x14ac:dyDescent="0.3">
      <c r="A13" s="134" t="s">
        <v>17</v>
      </c>
      <c r="B13" s="6" t="s">
        <v>18</v>
      </c>
      <c r="C13" s="134" t="s">
        <v>94</v>
      </c>
      <c r="D13" s="6" t="s">
        <v>95</v>
      </c>
      <c r="E13" s="6" t="s">
        <v>137</v>
      </c>
      <c r="F13" s="39"/>
    </row>
    <row r="14" spans="1:6" x14ac:dyDescent="0.3">
      <c r="A14" s="238" t="s">
        <v>16</v>
      </c>
      <c r="B14" s="238"/>
      <c r="C14" s="120">
        <f t="shared" ref="C14:D14" si="0">+SUM(C16:C20)</f>
        <v>23555.333333333332</v>
      </c>
      <c r="D14" s="120">
        <f t="shared" si="0"/>
        <v>24604</v>
      </c>
      <c r="E14" s="120">
        <f>+SUM(E16:E20)</f>
        <v>41254.166666666664</v>
      </c>
      <c r="F14" s="39"/>
    </row>
    <row r="15" spans="1:6" x14ac:dyDescent="0.3">
      <c r="A15" s="135"/>
      <c r="B15" s="111"/>
      <c r="C15" s="121"/>
      <c r="D15" s="121"/>
      <c r="E15" s="121"/>
      <c r="F15" s="39"/>
    </row>
    <row r="16" spans="1:6" x14ac:dyDescent="0.35">
      <c r="A16" s="135" t="s">
        <v>170</v>
      </c>
      <c r="B16" s="127" t="s">
        <v>175</v>
      </c>
      <c r="C16" s="122">
        <f>+'1T'!F18</f>
        <v>16520</v>
      </c>
      <c r="D16" s="122">
        <f>+'2T'!F18</f>
        <v>17662</v>
      </c>
      <c r="E16" s="122">
        <f>+SUM(C16:D16)</f>
        <v>34182</v>
      </c>
      <c r="F16" s="39"/>
    </row>
    <row r="17" spans="1:6" x14ac:dyDescent="0.35">
      <c r="A17" s="135" t="s">
        <v>171</v>
      </c>
      <c r="B17" s="127" t="s">
        <v>175</v>
      </c>
      <c r="C17" s="122">
        <f>+'1T'!F19</f>
        <v>248.66666666666666</v>
      </c>
      <c r="D17" s="122">
        <f>+'2T'!F19</f>
        <v>338</v>
      </c>
      <c r="E17" s="122">
        <f>+AVERAGE(C17:D17)</f>
        <v>293.33333333333331</v>
      </c>
      <c r="F17" s="39"/>
    </row>
    <row r="18" spans="1:6" x14ac:dyDescent="0.35">
      <c r="A18" s="135" t="s">
        <v>172</v>
      </c>
      <c r="B18" s="127" t="s">
        <v>175</v>
      </c>
      <c r="C18" s="122">
        <f>+'1T'!F20</f>
        <v>5372.333333333333</v>
      </c>
      <c r="D18" s="122">
        <f>+'2T'!F20</f>
        <v>5379</v>
      </c>
      <c r="E18" s="122">
        <f t="shared" ref="E18:E20" si="1">+AVERAGE(C18:D18)</f>
        <v>5375.6666666666661</v>
      </c>
      <c r="F18" s="39"/>
    </row>
    <row r="19" spans="1:6" ht="30" x14ac:dyDescent="0.35">
      <c r="A19" s="135" t="s">
        <v>174</v>
      </c>
      <c r="B19" s="127" t="s">
        <v>175</v>
      </c>
      <c r="C19" s="122"/>
      <c r="D19" s="122">
        <f>+'2T'!F21</f>
        <v>167</v>
      </c>
      <c r="E19" s="122">
        <f t="shared" si="1"/>
        <v>167</v>
      </c>
      <c r="F19" s="39"/>
    </row>
    <row r="20" spans="1:6" x14ac:dyDescent="0.35">
      <c r="A20" s="135" t="s">
        <v>173</v>
      </c>
      <c r="B20" s="127" t="s">
        <v>175</v>
      </c>
      <c r="C20" s="122">
        <f>+'1T'!F22</f>
        <v>1414.3333333333333</v>
      </c>
      <c r="D20" s="122">
        <f>+'2T'!F22</f>
        <v>1058</v>
      </c>
      <c r="E20" s="122">
        <f t="shared" si="1"/>
        <v>1236.1666666666665</v>
      </c>
      <c r="F20" s="39"/>
    </row>
    <row r="21" spans="1:6" ht="15" customHeight="1" x14ac:dyDescent="0.3">
      <c r="A21" s="227" t="s">
        <v>43</v>
      </c>
      <c r="B21" s="227"/>
      <c r="C21" s="227"/>
      <c r="D21" s="227"/>
      <c r="E21" s="227"/>
      <c r="F21" s="39"/>
    </row>
    <row r="22" spans="1:6" ht="60" customHeight="1" x14ac:dyDescent="0.3">
      <c r="A22" s="224" t="s">
        <v>161</v>
      </c>
      <c r="B22" s="224"/>
      <c r="C22" s="224"/>
      <c r="D22" s="224"/>
      <c r="E22" s="224"/>
    </row>
    <row r="23" spans="1:6" ht="15" customHeight="1" x14ac:dyDescent="0.3">
      <c r="A23" s="37"/>
      <c r="B23" s="37"/>
      <c r="C23" s="37"/>
      <c r="D23" s="38"/>
      <c r="E23" s="38"/>
      <c r="F23" s="39"/>
    </row>
    <row r="24" spans="1:6" x14ac:dyDescent="0.3">
      <c r="A24" s="236" t="s">
        <v>37</v>
      </c>
      <c r="B24" s="236"/>
      <c r="C24" s="236"/>
      <c r="D24" s="236"/>
      <c r="E24" s="84"/>
      <c r="F24" s="133"/>
    </row>
    <row r="25" spans="1:6" ht="15" customHeight="1" x14ac:dyDescent="0.3">
      <c r="A25" s="236" t="s">
        <v>20</v>
      </c>
      <c r="B25" s="236"/>
      <c r="C25" s="236"/>
      <c r="D25" s="236"/>
      <c r="E25" s="84"/>
      <c r="F25" s="133"/>
    </row>
    <row r="26" spans="1:6" ht="15" customHeight="1" x14ac:dyDescent="0.3">
      <c r="A26" s="37"/>
      <c r="B26" s="37"/>
      <c r="C26" s="38"/>
      <c r="D26" s="38"/>
      <c r="E26" s="38"/>
      <c r="F26" s="40"/>
    </row>
    <row r="27" spans="1:6" ht="16.95" customHeight="1" x14ac:dyDescent="0.3">
      <c r="A27" s="134" t="s">
        <v>21</v>
      </c>
      <c r="B27" s="6" t="s">
        <v>94</v>
      </c>
      <c r="C27" s="6" t="s">
        <v>95</v>
      </c>
      <c r="D27" s="134" t="s">
        <v>9</v>
      </c>
      <c r="F27" s="40"/>
    </row>
    <row r="28" spans="1:6" ht="16.95" customHeight="1" x14ac:dyDescent="0.3">
      <c r="A28" s="124" t="s">
        <v>16</v>
      </c>
      <c r="B28" s="117">
        <f t="shared" ref="B28:C28" si="2">+SUM(B30:B34)</f>
        <v>8979451414.3300018</v>
      </c>
      <c r="C28" s="117">
        <f t="shared" si="2"/>
        <v>8313785197.8500004</v>
      </c>
      <c r="D28" s="117">
        <f>+SUM(D30:D34)</f>
        <v>17293236612.18</v>
      </c>
      <c r="F28" s="40"/>
    </row>
    <row r="29" spans="1:6" ht="16.95" customHeight="1" x14ac:dyDescent="0.3">
      <c r="A29" s="123"/>
      <c r="B29" s="123"/>
      <c r="C29" s="123"/>
      <c r="D29" s="123"/>
      <c r="F29" s="40"/>
    </row>
    <row r="30" spans="1:6" ht="16.95" customHeight="1" x14ac:dyDescent="0.3">
      <c r="A30" s="135" t="s">
        <v>170</v>
      </c>
      <c r="B30" s="128">
        <f>+'1T'!F38</f>
        <v>2711496985.2399998</v>
      </c>
      <c r="C30" s="128">
        <f>+'2T'!F40</f>
        <v>2194751596.9100003</v>
      </c>
      <c r="D30" s="128">
        <f>+SUM(B30:C30)</f>
        <v>4906248582.1499996</v>
      </c>
      <c r="F30" s="40"/>
    </row>
    <row r="31" spans="1:6" ht="16.95" customHeight="1" x14ac:dyDescent="0.3">
      <c r="A31" s="135" t="s">
        <v>171</v>
      </c>
      <c r="B31" s="128">
        <f>+'1T'!F39</f>
        <v>621727684.79999995</v>
      </c>
      <c r="C31" s="128">
        <f>+'2T'!F41</f>
        <v>542790141.69000006</v>
      </c>
      <c r="D31" s="128">
        <f t="shared" ref="D31:D34" si="3">+SUM(B31:C31)</f>
        <v>1164517826.49</v>
      </c>
      <c r="F31" s="40"/>
    </row>
    <row r="32" spans="1:6" ht="16.95" customHeight="1" x14ac:dyDescent="0.3">
      <c r="A32" s="135" t="s">
        <v>172</v>
      </c>
      <c r="B32" s="128">
        <f>+'1T'!F40</f>
        <v>2141317319.0599999</v>
      </c>
      <c r="C32" s="128">
        <f>+'2T'!F42</f>
        <v>2294412864.3699999</v>
      </c>
      <c r="D32" s="128">
        <f t="shared" si="3"/>
        <v>4435730183.4300003</v>
      </c>
      <c r="F32" s="40"/>
    </row>
    <row r="33" spans="1:6" ht="16.95" customHeight="1" x14ac:dyDescent="0.3">
      <c r="A33" s="135" t="s">
        <v>174</v>
      </c>
      <c r="B33" s="128">
        <f>+'1T'!F41</f>
        <v>7163244.3300000001</v>
      </c>
      <c r="C33" s="128">
        <f>+'2T'!F43</f>
        <v>15542603.819999998</v>
      </c>
      <c r="D33" s="128">
        <f t="shared" si="3"/>
        <v>22705848.149999999</v>
      </c>
      <c r="F33" s="40"/>
    </row>
    <row r="34" spans="1:6" ht="16.95" customHeight="1" x14ac:dyDescent="0.3">
      <c r="A34" s="135" t="s">
        <v>173</v>
      </c>
      <c r="B34" s="128">
        <f>+'1T'!F42</f>
        <v>3497746180.9000006</v>
      </c>
      <c r="C34" s="128">
        <f>+'2T'!F44</f>
        <v>3266287991.0599999</v>
      </c>
      <c r="D34" s="128">
        <f t="shared" si="3"/>
        <v>6764034171.960001</v>
      </c>
      <c r="F34" s="40"/>
    </row>
    <row r="35" spans="1:6" ht="15" customHeight="1" x14ac:dyDescent="0.35">
      <c r="A35" s="137" t="s">
        <v>43</v>
      </c>
      <c r="B35" s="137"/>
      <c r="C35" s="137"/>
      <c r="D35" s="137"/>
      <c r="E35" s="1"/>
      <c r="F35" s="41"/>
    </row>
    <row r="36" spans="1:6" ht="60" customHeight="1" x14ac:dyDescent="0.3">
      <c r="A36" s="217" t="s">
        <v>161</v>
      </c>
      <c r="B36" s="218"/>
      <c r="C36" s="218"/>
      <c r="D36" s="219"/>
      <c r="F36" s="63"/>
    </row>
    <row r="37" spans="1:6" ht="15" customHeight="1" x14ac:dyDescent="0.3">
      <c r="A37" s="138"/>
      <c r="B37" s="138"/>
      <c r="C37" s="138"/>
      <c r="D37" s="138"/>
      <c r="E37" s="40"/>
      <c r="F37" s="63"/>
    </row>
    <row r="38" spans="1:6" ht="15" customHeight="1" x14ac:dyDescent="0.3"/>
    <row r="39" spans="1:6" ht="21.9" customHeight="1" x14ac:dyDescent="0.3">
      <c r="A39" s="225" t="s">
        <v>139</v>
      </c>
      <c r="B39" s="225"/>
      <c r="C39" s="225"/>
      <c r="D39" s="225"/>
      <c r="E39" s="225"/>
    </row>
    <row r="40" spans="1:6" ht="15" customHeight="1" x14ac:dyDescent="0.3"/>
    <row r="41" spans="1:6" x14ac:dyDescent="0.3">
      <c r="A41" s="220" t="s">
        <v>72</v>
      </c>
      <c r="B41" s="220"/>
      <c r="C41" s="220"/>
      <c r="D41" s="220"/>
      <c r="E41" s="220"/>
      <c r="F41" s="42"/>
    </row>
    <row r="42" spans="1:6" ht="31.5" customHeight="1" x14ac:dyDescent="0.3">
      <c r="A42" s="226" t="s">
        <v>73</v>
      </c>
      <c r="B42" s="226"/>
      <c r="C42" s="226"/>
      <c r="D42" s="226"/>
      <c r="E42" s="226"/>
      <c r="F42" s="42"/>
    </row>
    <row r="43" spans="1:6" x14ac:dyDescent="0.3">
      <c r="A43" s="220" t="s">
        <v>52</v>
      </c>
      <c r="B43" s="220"/>
      <c r="C43" s="220"/>
      <c r="D43" s="220"/>
      <c r="E43" s="220"/>
      <c r="F43" s="42"/>
    </row>
    <row r="44" spans="1:6" ht="15" customHeight="1" x14ac:dyDescent="0.3"/>
    <row r="45" spans="1:6" x14ac:dyDescent="0.3">
      <c r="A45" s="68" t="s">
        <v>55</v>
      </c>
      <c r="B45" s="68" t="s">
        <v>56</v>
      </c>
      <c r="C45" s="68" t="s">
        <v>94</v>
      </c>
      <c r="D45" s="68" t="s">
        <v>95</v>
      </c>
      <c r="E45" s="68" t="s">
        <v>9</v>
      </c>
    </row>
    <row r="46" spans="1:6" x14ac:dyDescent="0.3">
      <c r="A46" s="104" t="s">
        <v>16</v>
      </c>
      <c r="B46" s="49"/>
      <c r="C46" s="35">
        <f>+C48+C52</f>
        <v>7957197390.2399998</v>
      </c>
      <c r="D46" s="35">
        <f>+D48+D52</f>
        <v>7957197390.2399998</v>
      </c>
      <c r="E46" s="35">
        <f>+E48+E52</f>
        <v>15914394780.48</v>
      </c>
    </row>
    <row r="47" spans="1:6" ht="15" customHeight="1" x14ac:dyDescent="0.3">
      <c r="A47" s="12"/>
      <c r="B47" s="50"/>
      <c r="C47" s="13"/>
      <c r="D47" s="13"/>
      <c r="E47" s="13"/>
    </row>
    <row r="48" spans="1:6" x14ac:dyDescent="0.3">
      <c r="A48" s="221" t="s">
        <v>74</v>
      </c>
      <c r="B48" s="221"/>
      <c r="C48" s="53">
        <f>+SUM(C49:C50)</f>
        <v>7957197390.2399998</v>
      </c>
      <c r="D48" s="53">
        <f>+SUM(D49:D50)</f>
        <v>7957197390.2399998</v>
      </c>
      <c r="E48" s="53">
        <f>+SUM(E49:E50)</f>
        <v>15914394780.48</v>
      </c>
    </row>
    <row r="49" spans="1:6" ht="16.5" customHeight="1" x14ac:dyDescent="0.3">
      <c r="A49" s="54" t="s">
        <v>58</v>
      </c>
      <c r="B49" s="50" t="s">
        <v>53</v>
      </c>
      <c r="C49" s="14">
        <f>+'1T'!F98</f>
        <v>7957197390.2399998</v>
      </c>
      <c r="D49" s="14">
        <f>+'2T'!F102</f>
        <v>7957197390.2399998</v>
      </c>
      <c r="E49" s="14">
        <f>+C49+D49</f>
        <v>15914394780.48</v>
      </c>
    </row>
    <row r="50" spans="1:6" ht="16.5" customHeight="1" x14ac:dyDescent="0.3">
      <c r="A50" s="54" t="s">
        <v>58</v>
      </c>
      <c r="B50" s="50" t="s">
        <v>53</v>
      </c>
      <c r="C50" s="14">
        <f>+'1T'!F99</f>
        <v>0</v>
      </c>
      <c r="D50" s="14">
        <f>+'2T'!F103</f>
        <v>0</v>
      </c>
      <c r="E50" s="14">
        <f>+C50+D50</f>
        <v>0</v>
      </c>
    </row>
    <row r="51" spans="1:6" ht="16.5" customHeight="1" x14ac:dyDescent="0.3">
      <c r="A51" s="131"/>
      <c r="B51" s="50"/>
      <c r="C51" s="14"/>
      <c r="D51" s="14"/>
      <c r="E51" s="14"/>
    </row>
    <row r="52" spans="1:6" ht="16.5" customHeight="1" x14ac:dyDescent="0.3">
      <c r="A52" s="221" t="s">
        <v>75</v>
      </c>
      <c r="B52" s="221"/>
      <c r="C52" s="53">
        <f>+SUM(C53:C54)</f>
        <v>0</v>
      </c>
      <c r="D52" s="53">
        <f>+SUM(D53:D54)</f>
        <v>0</v>
      </c>
      <c r="E52" s="53">
        <f>+SUM(E53:E54)</f>
        <v>0</v>
      </c>
    </row>
    <row r="53" spans="1:6" ht="16.5" customHeight="1" x14ac:dyDescent="0.3">
      <c r="A53" s="54" t="s">
        <v>58</v>
      </c>
      <c r="B53" s="50" t="s">
        <v>53</v>
      </c>
      <c r="C53" s="56">
        <f>+'1T'!F102</f>
        <v>0</v>
      </c>
      <c r="D53" s="56">
        <f>+'2T'!F106</f>
        <v>0</v>
      </c>
      <c r="E53" s="56">
        <f>+C53+D53</f>
        <v>0</v>
      </c>
    </row>
    <row r="54" spans="1:6" ht="16.5" customHeight="1" x14ac:dyDescent="0.3">
      <c r="A54" s="54" t="s">
        <v>58</v>
      </c>
      <c r="B54" s="50" t="s">
        <v>53</v>
      </c>
      <c r="C54" s="56">
        <f>+'1T'!F103</f>
        <v>0</v>
      </c>
      <c r="D54" s="56">
        <f>+'2T'!F107</f>
        <v>0</v>
      </c>
      <c r="E54" s="56">
        <f>+C54+D54</f>
        <v>0</v>
      </c>
    </row>
    <row r="55" spans="1:6" x14ac:dyDescent="0.3">
      <c r="A55" s="227" t="s">
        <v>43</v>
      </c>
      <c r="B55" s="227"/>
      <c r="C55" s="227"/>
      <c r="D55" s="227"/>
      <c r="E55" s="227"/>
    </row>
    <row r="56" spans="1:6" ht="50.1" customHeight="1" x14ac:dyDescent="0.3">
      <c r="A56" s="272" t="s">
        <v>153</v>
      </c>
      <c r="B56" s="273"/>
      <c r="C56" s="273"/>
      <c r="D56" s="273"/>
      <c r="E56" s="274"/>
    </row>
    <row r="57" spans="1:6" x14ac:dyDescent="0.3">
      <c r="A57" s="24"/>
      <c r="B57" s="48"/>
      <c r="C57" s="23"/>
    </row>
    <row r="58" spans="1:6" x14ac:dyDescent="0.3">
      <c r="A58" s="220" t="s">
        <v>76</v>
      </c>
      <c r="B58" s="220"/>
      <c r="C58" s="220"/>
      <c r="D58" s="220"/>
      <c r="E58" s="220"/>
      <c r="F58" s="42"/>
    </row>
    <row r="59" spans="1:6" ht="32.25" customHeight="1" x14ac:dyDescent="0.3">
      <c r="A59" s="226" t="s">
        <v>54</v>
      </c>
      <c r="B59" s="226"/>
      <c r="C59" s="226"/>
      <c r="D59" s="226"/>
      <c r="E59" s="226"/>
      <c r="F59" s="3"/>
    </row>
    <row r="60" spans="1:6" x14ac:dyDescent="0.3">
      <c r="A60" s="220" t="s">
        <v>52</v>
      </c>
      <c r="B60" s="220"/>
      <c r="C60" s="220"/>
      <c r="D60" s="220"/>
      <c r="E60" s="220"/>
      <c r="F60" s="42"/>
    </row>
    <row r="61" spans="1:6" x14ac:dyDescent="0.3">
      <c r="A61" s="88"/>
      <c r="B61" s="89"/>
      <c r="C61" s="89"/>
      <c r="D61" s="89"/>
      <c r="E61" s="89"/>
      <c r="F61" s="90"/>
    </row>
    <row r="62" spans="1:6" x14ac:dyDescent="0.3">
      <c r="A62" s="68" t="s">
        <v>55</v>
      </c>
      <c r="B62" s="68" t="s">
        <v>56</v>
      </c>
      <c r="C62" s="68" t="s">
        <v>94</v>
      </c>
      <c r="D62" s="68" t="s">
        <v>95</v>
      </c>
      <c r="E62" s="68" t="s">
        <v>9</v>
      </c>
    </row>
    <row r="63" spans="1:6" x14ac:dyDescent="0.3">
      <c r="A63" s="104" t="s">
        <v>16</v>
      </c>
      <c r="B63" s="49"/>
      <c r="C63" s="35">
        <f>+C65+C72+C79</f>
        <v>8979451414.3299999</v>
      </c>
      <c r="D63" s="35">
        <f t="shared" ref="D63" si="4">+D65+D72+D79</f>
        <v>10562487630.68</v>
      </c>
      <c r="E63" s="35">
        <f>+E65+E72+E79</f>
        <v>19541939045.010002</v>
      </c>
    </row>
    <row r="64" spans="1:6" x14ac:dyDescent="0.3">
      <c r="A64" s="12"/>
      <c r="B64" s="50"/>
      <c r="C64" s="13"/>
      <c r="D64" s="13"/>
      <c r="E64" s="51"/>
    </row>
    <row r="65" spans="1:5" x14ac:dyDescent="0.3">
      <c r="A65" s="221" t="s">
        <v>57</v>
      </c>
      <c r="B65" s="221"/>
      <c r="C65" s="53">
        <f>+SUM(C66:C70)</f>
        <v>8979451414.3299999</v>
      </c>
      <c r="D65" s="53">
        <f t="shared" ref="D65:E65" si="5">+SUM(D66:D70)</f>
        <v>8313785197.8500004</v>
      </c>
      <c r="E65" s="53">
        <f t="shared" si="5"/>
        <v>17293236612.18</v>
      </c>
    </row>
    <row r="66" spans="1:5" x14ac:dyDescent="0.3">
      <c r="A66" s="54" t="s">
        <v>58</v>
      </c>
      <c r="B66" s="50" t="s">
        <v>53</v>
      </c>
      <c r="C66" s="14">
        <f>+'1T'!F115</f>
        <v>3333224670.04</v>
      </c>
      <c r="D66" s="14">
        <f>+'2T'!F119</f>
        <v>2737541738.5999999</v>
      </c>
      <c r="E66" s="92">
        <f>+C66+D66</f>
        <v>6070766408.6399994</v>
      </c>
    </row>
    <row r="67" spans="1:5" x14ac:dyDescent="0.3">
      <c r="A67" s="54" t="s">
        <v>58</v>
      </c>
      <c r="B67" s="50" t="s">
        <v>53</v>
      </c>
      <c r="C67" s="14">
        <f>+'1T'!F116</f>
        <v>4525802.58</v>
      </c>
      <c r="D67" s="58">
        <f>+'2T'!F120</f>
        <v>64800</v>
      </c>
      <c r="E67" s="92">
        <f t="shared" ref="E67:E69" si="6">+C67+D67</f>
        <v>4590602.58</v>
      </c>
    </row>
    <row r="68" spans="1:5" x14ac:dyDescent="0.3">
      <c r="A68" s="54" t="s">
        <v>58</v>
      </c>
      <c r="B68" s="50" t="s">
        <v>53</v>
      </c>
      <c r="C68" s="14">
        <f>+'1T'!F117</f>
        <v>2637441.75</v>
      </c>
      <c r="D68" s="14">
        <f>+'2T'!F121</f>
        <v>15477803.82</v>
      </c>
      <c r="E68" s="92">
        <f t="shared" si="6"/>
        <v>18115245.57</v>
      </c>
    </row>
    <row r="69" spans="1:5" x14ac:dyDescent="0.3">
      <c r="A69" s="54" t="s">
        <v>58</v>
      </c>
      <c r="B69" s="50" t="s">
        <v>53</v>
      </c>
      <c r="C69" s="14">
        <f>+'1T'!F118</f>
        <v>5639063499.96</v>
      </c>
      <c r="D69" s="58">
        <f>+'2T'!F122</f>
        <v>5560700855.4300003</v>
      </c>
      <c r="E69" s="92">
        <f t="shared" si="6"/>
        <v>11199764355.389999</v>
      </c>
    </row>
    <row r="70" spans="1:5" x14ac:dyDescent="0.3">
      <c r="A70" s="54" t="s">
        <v>58</v>
      </c>
      <c r="B70" s="50" t="s">
        <v>53</v>
      </c>
      <c r="C70" s="14"/>
      <c r="D70" s="14"/>
      <c r="E70" s="92"/>
    </row>
    <row r="71" spans="1:5" x14ac:dyDescent="0.3">
      <c r="A71" s="131"/>
      <c r="B71" s="50"/>
      <c r="C71" s="14"/>
      <c r="D71" s="14"/>
      <c r="E71" s="92"/>
    </row>
    <row r="72" spans="1:5" x14ac:dyDescent="0.3">
      <c r="A72" s="221" t="s">
        <v>59</v>
      </c>
      <c r="B72" s="221"/>
      <c r="C72" s="53">
        <f>+SUM(C73:C77)</f>
        <v>0</v>
      </c>
      <c r="D72" s="53">
        <f t="shared" ref="D72:E72" si="7">+SUM(D73:D77)</f>
        <v>2248702432.8299999</v>
      </c>
      <c r="E72" s="53">
        <f t="shared" si="7"/>
        <v>2248702432.8299999</v>
      </c>
    </row>
    <row r="73" spans="1:5" x14ac:dyDescent="0.3">
      <c r="A73" s="54" t="s">
        <v>58</v>
      </c>
      <c r="B73" s="50" t="s">
        <v>53</v>
      </c>
      <c r="C73" s="56">
        <f>+'1T'!F121</f>
        <v>0</v>
      </c>
      <c r="D73" s="56">
        <f>+'2T'!F126</f>
        <v>2248702432.8299999</v>
      </c>
      <c r="E73" s="93">
        <f>+C73+D73</f>
        <v>2248702432.8299999</v>
      </c>
    </row>
    <row r="74" spans="1:5" x14ac:dyDescent="0.3">
      <c r="A74" s="54" t="s">
        <v>58</v>
      </c>
      <c r="B74" s="50" t="s">
        <v>53</v>
      </c>
      <c r="C74" s="56"/>
      <c r="D74" s="56"/>
      <c r="E74" s="93"/>
    </row>
    <row r="75" spans="1:5" x14ac:dyDescent="0.3">
      <c r="A75" s="54" t="s">
        <v>58</v>
      </c>
      <c r="B75" s="50" t="s">
        <v>53</v>
      </c>
      <c r="C75" s="56"/>
      <c r="D75" s="56"/>
      <c r="E75" s="93"/>
    </row>
    <row r="76" spans="1:5" x14ac:dyDescent="0.3">
      <c r="A76" s="54" t="s">
        <v>58</v>
      </c>
      <c r="B76" s="50" t="s">
        <v>53</v>
      </c>
      <c r="C76" s="56"/>
      <c r="D76" s="56"/>
      <c r="E76" s="93"/>
    </row>
    <row r="77" spans="1:5" x14ac:dyDescent="0.3">
      <c r="A77" s="54" t="s">
        <v>58</v>
      </c>
      <c r="B77" s="50" t="s">
        <v>53</v>
      </c>
      <c r="C77" s="56"/>
      <c r="D77" s="56"/>
      <c r="E77" s="93"/>
    </row>
    <row r="78" spans="1:5" x14ac:dyDescent="0.3">
      <c r="C78" s="40"/>
      <c r="D78" s="40"/>
      <c r="E78" s="40"/>
    </row>
    <row r="79" spans="1:5" x14ac:dyDescent="0.3">
      <c r="A79" s="221" t="s">
        <v>60</v>
      </c>
      <c r="B79" s="221"/>
      <c r="C79" s="53">
        <f>+SUM(C80:C81)</f>
        <v>0</v>
      </c>
      <c r="D79" s="53">
        <f t="shared" ref="D79:E79" si="8">+SUM(D80:D81)</f>
        <v>0</v>
      </c>
      <c r="E79" s="53">
        <f t="shared" si="8"/>
        <v>0</v>
      </c>
    </row>
    <row r="80" spans="1:5" x14ac:dyDescent="0.3">
      <c r="A80" s="75" t="s">
        <v>58</v>
      </c>
      <c r="B80" s="50" t="s">
        <v>53</v>
      </c>
      <c r="C80" s="56">
        <f>+'1T'!F124</f>
        <v>0</v>
      </c>
      <c r="D80" s="56">
        <f>+'2T'!F133</f>
        <v>0</v>
      </c>
      <c r="E80" s="56">
        <f>+C80+D80</f>
        <v>0</v>
      </c>
    </row>
    <row r="81" spans="1:6" x14ac:dyDescent="0.3">
      <c r="A81" s="47" t="s">
        <v>58</v>
      </c>
      <c r="B81" s="47" t="s">
        <v>53</v>
      </c>
      <c r="C81" s="59">
        <f>+'1T'!F125</f>
        <v>0</v>
      </c>
      <c r="D81" s="59">
        <f>+'2T'!F134</f>
        <v>0</v>
      </c>
      <c r="E81" s="59">
        <f>+C81+D81</f>
        <v>0</v>
      </c>
    </row>
    <row r="82" spans="1:6" ht="16.5" customHeight="1" x14ac:dyDescent="0.3">
      <c r="A82" s="270" t="s">
        <v>61</v>
      </c>
      <c r="B82" s="270"/>
      <c r="C82" s="270"/>
      <c r="D82" s="270"/>
      <c r="E82" s="270"/>
    </row>
    <row r="83" spans="1:6" x14ac:dyDescent="0.3">
      <c r="A83" s="271" t="s">
        <v>43</v>
      </c>
      <c r="B83" s="271"/>
      <c r="C83" s="271"/>
      <c r="D83" s="271"/>
      <c r="E83" s="271"/>
    </row>
    <row r="84" spans="1:6" x14ac:dyDescent="0.3">
      <c r="A84" s="54"/>
      <c r="B84" s="50"/>
    </row>
    <row r="85" spans="1:6" x14ac:dyDescent="0.3">
      <c r="A85" s="220" t="s">
        <v>78</v>
      </c>
      <c r="B85" s="220"/>
      <c r="C85" s="220"/>
      <c r="D85" s="220"/>
      <c r="E85" s="220"/>
      <c r="F85" s="67"/>
    </row>
    <row r="86" spans="1:6" x14ac:dyDescent="0.3">
      <c r="A86" s="220" t="s">
        <v>79</v>
      </c>
      <c r="B86" s="220"/>
      <c r="C86" s="220"/>
      <c r="D86" s="220"/>
      <c r="E86" s="220"/>
      <c r="F86" s="67"/>
    </row>
    <row r="87" spans="1:6" x14ac:dyDescent="0.3">
      <c r="A87" s="220" t="s">
        <v>52</v>
      </c>
      <c r="B87" s="220"/>
      <c r="C87" s="220"/>
      <c r="D87" s="220"/>
      <c r="E87" s="220"/>
      <c r="F87" s="67"/>
    </row>
    <row r="88" spans="1:6" x14ac:dyDescent="0.3">
      <c r="A88" s="88"/>
      <c r="B88" s="89"/>
      <c r="C88" s="89"/>
      <c r="D88" s="89"/>
      <c r="E88" s="89"/>
      <c r="F88" s="90"/>
    </row>
    <row r="89" spans="1:6" x14ac:dyDescent="0.3">
      <c r="A89" s="68" t="s">
        <v>77</v>
      </c>
      <c r="B89" s="68" t="s">
        <v>94</v>
      </c>
      <c r="C89" s="68" t="s">
        <v>95</v>
      </c>
      <c r="D89" s="68" t="s">
        <v>9</v>
      </c>
      <c r="F89" s="22"/>
    </row>
    <row r="90" spans="1:6" x14ac:dyDescent="0.3">
      <c r="A90" s="106" t="s">
        <v>81</v>
      </c>
      <c r="B90" s="61">
        <f>+B91</f>
        <v>2818300598.7199998</v>
      </c>
      <c r="C90" s="61">
        <f t="shared" ref="C90" si="9">+B100</f>
        <v>1796046574.6299992</v>
      </c>
      <c r="D90" s="61">
        <f>+B90</f>
        <v>2818300598.7199998</v>
      </c>
      <c r="F90" s="90"/>
    </row>
    <row r="91" spans="1:6" x14ac:dyDescent="0.3">
      <c r="A91" s="107" t="s">
        <v>82</v>
      </c>
      <c r="B91" s="25">
        <f>+'1T'!E136</f>
        <v>2818300598.7199998</v>
      </c>
      <c r="C91" s="25">
        <f>+'2T'!E145</f>
        <v>2818300598.7199998</v>
      </c>
      <c r="D91" s="65">
        <f>+B91+C91</f>
        <v>5636601197.4399996</v>
      </c>
      <c r="F91" s="22"/>
    </row>
    <row r="92" spans="1:6" x14ac:dyDescent="0.3">
      <c r="A92" s="107" t="s">
        <v>80</v>
      </c>
      <c r="B92" s="25" t="s">
        <v>92</v>
      </c>
      <c r="C92" s="25">
        <f>+'2T'!E146</f>
        <v>-1022254024.0900002</v>
      </c>
      <c r="D92" s="65" t="str">
        <f>+B92</f>
        <v>N/A</v>
      </c>
      <c r="F92" s="22"/>
    </row>
    <row r="93" spans="1:6" x14ac:dyDescent="0.3">
      <c r="A93" s="106" t="s">
        <v>84</v>
      </c>
      <c r="B93" s="61">
        <f>+'1T'!E138</f>
        <v>7957197390.2399998</v>
      </c>
      <c r="C93" s="61">
        <f>+'2T'!E147</f>
        <v>7957197390.2399998</v>
      </c>
      <c r="D93" s="61">
        <f>+B93+C93</f>
        <v>15914394780.48</v>
      </c>
      <c r="F93" s="90"/>
    </row>
    <row r="94" spans="1:6" x14ac:dyDescent="0.3">
      <c r="A94" s="106" t="s">
        <v>146</v>
      </c>
      <c r="B94" s="61">
        <f>+B95+B96</f>
        <v>10775497988.959999</v>
      </c>
      <c r="C94" s="61">
        <f t="shared" ref="C94" si="10">+C95+C96</f>
        <v>10775497988.959999</v>
      </c>
      <c r="D94" s="61">
        <f>+D90+D93</f>
        <v>18732695379.200001</v>
      </c>
      <c r="F94" s="90"/>
    </row>
    <row r="95" spans="1:6" x14ac:dyDescent="0.3">
      <c r="A95" s="107" t="s">
        <v>82</v>
      </c>
      <c r="B95" s="25">
        <f>+B91</f>
        <v>2818300598.7199998</v>
      </c>
      <c r="C95" s="25">
        <f>+C91</f>
        <v>2818300598.7199998</v>
      </c>
      <c r="D95" s="65">
        <f>+B95+C95</f>
        <v>5636601197.4399996</v>
      </c>
      <c r="F95" s="22"/>
    </row>
    <row r="96" spans="1:6" x14ac:dyDescent="0.3">
      <c r="A96" s="107" t="s">
        <v>80</v>
      </c>
      <c r="B96" s="25">
        <f>+B93</f>
        <v>7957197390.2399998</v>
      </c>
      <c r="C96" s="25">
        <f>+C93</f>
        <v>7957197390.2399998</v>
      </c>
      <c r="D96" s="65">
        <f>+B96+C96</f>
        <v>15914394780.48</v>
      </c>
      <c r="F96" s="22"/>
    </row>
    <row r="97" spans="1:6" x14ac:dyDescent="0.3">
      <c r="A97" s="106" t="s">
        <v>83</v>
      </c>
      <c r="B97" s="61">
        <f>+B98+B99</f>
        <v>8979451414.3299999</v>
      </c>
      <c r="C97" s="61">
        <f>+C98+C99</f>
        <v>10562487630.68</v>
      </c>
      <c r="D97" s="61">
        <f>+D98+D99</f>
        <v>19541939045.010002</v>
      </c>
      <c r="F97" s="90"/>
    </row>
    <row r="98" spans="1:6" x14ac:dyDescent="0.3">
      <c r="A98" s="107" t="s">
        <v>82</v>
      </c>
      <c r="B98" s="81">
        <f>+'1T'!E143</f>
        <v>0</v>
      </c>
      <c r="C98" s="81">
        <f>+'2T'!E152</f>
        <v>2248702432.8299999</v>
      </c>
      <c r="D98" s="48">
        <f>+B98+C98</f>
        <v>2248702432.8299999</v>
      </c>
      <c r="F98" s="90"/>
    </row>
    <row r="99" spans="1:6" x14ac:dyDescent="0.3">
      <c r="A99" s="107" t="s">
        <v>80</v>
      </c>
      <c r="B99" s="81">
        <f>+'1T'!E144</f>
        <v>8979451414.3299999</v>
      </c>
      <c r="C99" s="81">
        <f>+'2T'!E153</f>
        <v>8313785197.8500004</v>
      </c>
      <c r="D99" s="48">
        <f>+B99+C99</f>
        <v>17293236612.18</v>
      </c>
      <c r="F99" s="90"/>
    </row>
    <row r="100" spans="1:6" x14ac:dyDescent="0.3">
      <c r="A100" s="106" t="s">
        <v>147</v>
      </c>
      <c r="B100" s="61">
        <f t="shared" ref="B100:D102" si="11">+B94-B97</f>
        <v>1796046574.6299992</v>
      </c>
      <c r="C100" s="61">
        <f t="shared" si="11"/>
        <v>213010358.27999878</v>
      </c>
      <c r="D100" s="61">
        <f>+D94-D97</f>
        <v>-809243665.81000137</v>
      </c>
      <c r="F100" s="90"/>
    </row>
    <row r="101" spans="1:6" x14ac:dyDescent="0.3">
      <c r="A101" s="107" t="s">
        <v>82</v>
      </c>
      <c r="B101" s="81">
        <f t="shared" si="11"/>
        <v>2818300598.7199998</v>
      </c>
      <c r="C101" s="81">
        <f t="shared" si="11"/>
        <v>569598165.88999987</v>
      </c>
      <c r="D101" s="48">
        <f>+D95-D98</f>
        <v>3387898764.6099997</v>
      </c>
    </row>
    <row r="102" spans="1:6" x14ac:dyDescent="0.3">
      <c r="A102" s="108" t="s">
        <v>80</v>
      </c>
      <c r="B102" s="77">
        <f t="shared" si="11"/>
        <v>-1022254024.0900002</v>
      </c>
      <c r="C102" s="77">
        <f t="shared" si="11"/>
        <v>-356587807.61000061</v>
      </c>
      <c r="D102" s="62">
        <f t="shared" si="11"/>
        <v>-1378841831.7000008</v>
      </c>
    </row>
    <row r="103" spans="1:6" ht="18" customHeight="1" x14ac:dyDescent="0.3">
      <c r="A103" s="227" t="s">
        <v>43</v>
      </c>
      <c r="B103" s="227"/>
      <c r="C103" s="227"/>
      <c r="D103" s="227"/>
      <c r="F103" s="41"/>
    </row>
    <row r="104" spans="1:6" x14ac:dyDescent="0.3">
      <c r="A104" s="138"/>
      <c r="B104" s="138"/>
      <c r="C104" s="138"/>
      <c r="D104" s="138"/>
    </row>
    <row r="105" spans="1:6" x14ac:dyDescent="0.35">
      <c r="A105" s="1"/>
      <c r="B105" s="1"/>
      <c r="C105" s="1"/>
      <c r="D105" s="1"/>
      <c r="E105" s="1"/>
    </row>
    <row r="106" spans="1:6" x14ac:dyDescent="0.35">
      <c r="A106" s="1"/>
      <c r="B106" s="1"/>
      <c r="C106" s="1"/>
      <c r="D106" s="1"/>
      <c r="E106" s="1"/>
    </row>
    <row r="107" spans="1:6" x14ac:dyDescent="0.35">
      <c r="A107" s="1"/>
      <c r="B107" s="1"/>
      <c r="C107" s="1"/>
      <c r="D107" s="1"/>
      <c r="E107" s="1"/>
    </row>
    <row r="108" spans="1:6" x14ac:dyDescent="0.35">
      <c r="A108" s="1"/>
      <c r="B108" s="1"/>
      <c r="C108" s="1"/>
      <c r="D108" s="1"/>
      <c r="E108" s="1"/>
    </row>
    <row r="109" spans="1:6" x14ac:dyDescent="0.35">
      <c r="A109" s="1"/>
      <c r="B109" s="1"/>
      <c r="C109" s="1"/>
      <c r="D109" s="1"/>
      <c r="E109" s="1"/>
    </row>
  </sheetData>
  <mergeCells count="34">
    <mergeCell ref="A39:E39"/>
    <mergeCell ref="A24:D24"/>
    <mergeCell ref="A25:D25"/>
    <mergeCell ref="A36:D36"/>
    <mergeCell ref="A55:E55"/>
    <mergeCell ref="A56:E56"/>
    <mergeCell ref="A42:E42"/>
    <mergeCell ref="A41:E41"/>
    <mergeCell ref="A43:E43"/>
    <mergeCell ref="A48:B48"/>
    <mergeCell ref="A52:B52"/>
    <mergeCell ref="A59:E59"/>
    <mergeCell ref="A58:E58"/>
    <mergeCell ref="A60:E60"/>
    <mergeCell ref="A103:D103"/>
    <mergeCell ref="A85:E85"/>
    <mergeCell ref="A86:E86"/>
    <mergeCell ref="A87:E87"/>
    <mergeCell ref="A65:B65"/>
    <mergeCell ref="A72:B72"/>
    <mergeCell ref="A79:B79"/>
    <mergeCell ref="A82:E82"/>
    <mergeCell ref="A83:E83"/>
    <mergeCell ref="A1:E1"/>
    <mergeCell ref="A2:E2"/>
    <mergeCell ref="A22:E22"/>
    <mergeCell ref="A10:E10"/>
    <mergeCell ref="A11:E11"/>
    <mergeCell ref="A8:E8"/>
    <mergeCell ref="A21:E21"/>
    <mergeCell ref="A14:B14"/>
    <mergeCell ref="C4:F4"/>
    <mergeCell ref="C5:F5"/>
    <mergeCell ref="C6:F6"/>
  </mergeCells>
  <printOptions horizontalCentered="1"/>
  <pageMargins left="0.70866141732283472" right="0.70866141732283472" top="0.94488188976377963" bottom="0.74803149606299213" header="0.19685039370078741" footer="0.31496062992125984"/>
  <pageSetup scale="48"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6" max="4" man="1"/>
  </rowBreaks>
  <ignoredErrors>
    <ignoredError sqref="C14:E18 C20:E20 D19:E19" evalError="1"/>
  </ignoredErrors>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6"/>
  <sheetViews>
    <sheetView showGridLines="0" zoomScale="80" zoomScaleNormal="80" workbookViewId="0">
      <selection sqref="A1:F2"/>
    </sheetView>
  </sheetViews>
  <sheetFormatPr baseColWidth="10" defaultColWidth="11.44140625" defaultRowHeight="15.6" x14ac:dyDescent="0.3"/>
  <cols>
    <col min="1" max="1" width="46.44140625" style="36" customWidth="1"/>
    <col min="2" max="2" width="32.6640625" style="36" customWidth="1"/>
    <col min="3" max="3" width="23.109375" style="36" customWidth="1"/>
    <col min="4" max="4" width="23.5546875" style="36" customWidth="1"/>
    <col min="5" max="5" width="24.6640625" style="36" customWidth="1"/>
    <col min="6" max="6" width="23" style="36" customWidth="1"/>
    <col min="7" max="7" width="28.109375" style="36" customWidth="1"/>
    <col min="8" max="16384" width="11.44140625" style="36"/>
  </cols>
  <sheetData>
    <row r="1" spans="1:6" s="1" customFormat="1" ht="21.9" customHeight="1" x14ac:dyDescent="0.35">
      <c r="A1" s="235" t="s">
        <v>38</v>
      </c>
      <c r="B1" s="235"/>
      <c r="C1" s="235"/>
      <c r="D1" s="235"/>
      <c r="E1" s="235"/>
      <c r="F1" s="235"/>
    </row>
    <row r="2" spans="1:6" s="1" customFormat="1" ht="21.9" customHeight="1" x14ac:dyDescent="0.35">
      <c r="A2" s="235"/>
      <c r="B2" s="235"/>
      <c r="C2" s="235"/>
      <c r="D2" s="235"/>
      <c r="E2" s="235"/>
      <c r="F2" s="235"/>
    </row>
    <row r="3" spans="1:6" s="1" customFormat="1" ht="17.399999999999999" x14ac:dyDescent="0.4">
      <c r="A3" s="237" t="s">
        <v>246</v>
      </c>
      <c r="B3" s="237"/>
      <c r="C3" s="237"/>
      <c r="D3" s="237"/>
      <c r="E3" s="237"/>
      <c r="F3" s="237"/>
    </row>
    <row r="4" spans="1:6" ht="17.399999999999999" x14ac:dyDescent="0.3">
      <c r="A4" s="136"/>
      <c r="B4" s="136"/>
      <c r="C4" s="136"/>
      <c r="D4" s="136"/>
      <c r="E4" s="136"/>
      <c r="F4" s="136"/>
    </row>
    <row r="5" spans="1:6" ht="18" customHeight="1" x14ac:dyDescent="0.3">
      <c r="A5" s="70"/>
      <c r="B5" s="72" t="s">
        <v>22</v>
      </c>
      <c r="C5" s="241" t="s">
        <v>179</v>
      </c>
      <c r="D5" s="241"/>
      <c r="E5" s="241"/>
      <c r="F5" s="241"/>
    </row>
    <row r="6" spans="1:6" ht="18" customHeight="1" x14ac:dyDescent="0.3">
      <c r="A6" s="71"/>
      <c r="B6" s="73" t="s">
        <v>33</v>
      </c>
      <c r="C6" s="242" t="s">
        <v>180</v>
      </c>
      <c r="D6" s="242"/>
      <c r="E6" s="242"/>
      <c r="F6" s="242"/>
    </row>
    <row r="7" spans="1:6" ht="18" customHeight="1" x14ac:dyDescent="0.3">
      <c r="A7" s="71"/>
      <c r="B7" s="74" t="s">
        <v>34</v>
      </c>
      <c r="C7" s="243" t="s">
        <v>181</v>
      </c>
      <c r="D7" s="244"/>
      <c r="E7" s="244"/>
      <c r="F7" s="245"/>
    </row>
    <row r="8" spans="1:6" ht="15" customHeight="1" x14ac:dyDescent="0.3">
      <c r="A8" s="4"/>
      <c r="B8" s="133"/>
      <c r="C8" s="133"/>
      <c r="D8" s="133"/>
      <c r="E8" s="133"/>
      <c r="F8" s="133"/>
    </row>
    <row r="9" spans="1:6" x14ac:dyDescent="0.3">
      <c r="A9" s="5"/>
      <c r="B9" s="133"/>
      <c r="C9" s="133"/>
      <c r="D9" s="133"/>
      <c r="E9" s="133"/>
      <c r="F9" s="133"/>
    </row>
    <row r="10" spans="1:6" ht="21.9" customHeight="1" x14ac:dyDescent="0.3">
      <c r="A10" s="225" t="s">
        <v>35</v>
      </c>
      <c r="B10" s="225"/>
      <c r="C10" s="225"/>
      <c r="D10" s="225"/>
      <c r="E10" s="225"/>
      <c r="F10" s="225"/>
    </row>
    <row r="11" spans="1:6" ht="16.95" customHeight="1" x14ac:dyDescent="0.3">
      <c r="A11" s="7"/>
      <c r="B11" s="7"/>
      <c r="C11" s="7"/>
      <c r="D11" s="7"/>
      <c r="E11" s="7"/>
      <c r="F11" s="7"/>
    </row>
    <row r="12" spans="1:6" ht="16.95" customHeight="1" x14ac:dyDescent="0.3">
      <c r="A12" s="236" t="s">
        <v>36</v>
      </c>
      <c r="B12" s="236"/>
      <c r="C12" s="236"/>
      <c r="D12" s="236"/>
      <c r="E12" s="236"/>
      <c r="F12" s="236"/>
    </row>
    <row r="13" spans="1:6" ht="16.95" customHeight="1" x14ac:dyDescent="0.3">
      <c r="A13" s="236" t="s">
        <v>19</v>
      </c>
      <c r="B13" s="236"/>
      <c r="C13" s="236"/>
      <c r="D13" s="236"/>
      <c r="E13" s="236"/>
      <c r="F13" s="236"/>
    </row>
    <row r="14" spans="1:6" ht="16.95" customHeight="1" x14ac:dyDescent="0.3">
      <c r="A14" s="133"/>
      <c r="B14" s="133"/>
      <c r="C14" s="133"/>
      <c r="D14" s="133"/>
      <c r="E14" s="133"/>
      <c r="F14" s="133"/>
    </row>
    <row r="15" spans="1:6" ht="16.95" customHeight="1" x14ac:dyDescent="0.3">
      <c r="A15" s="132" t="s">
        <v>17</v>
      </c>
      <c r="B15" s="8" t="s">
        <v>18</v>
      </c>
      <c r="C15" s="8" t="s">
        <v>11</v>
      </c>
      <c r="D15" s="8" t="s">
        <v>88</v>
      </c>
      <c r="E15" s="8" t="s">
        <v>89</v>
      </c>
      <c r="F15" s="132" t="s">
        <v>10</v>
      </c>
    </row>
    <row r="16" spans="1:6" ht="16.95" customHeight="1" x14ac:dyDescent="0.3">
      <c r="A16" s="238" t="s">
        <v>16</v>
      </c>
      <c r="B16" s="238"/>
      <c r="C16" s="114">
        <f t="shared" ref="C16:E16" si="0">+SUM(C18:C22)</f>
        <v>12232</v>
      </c>
      <c r="D16" s="114">
        <f t="shared" si="0"/>
        <v>16462</v>
      </c>
      <c r="E16" s="114">
        <f t="shared" si="0"/>
        <v>16034</v>
      </c>
      <c r="F16" s="114">
        <f>+SUM(F18:F22)</f>
        <v>29573.333333333332</v>
      </c>
    </row>
    <row r="17" spans="1:6" ht="4.5" customHeight="1" x14ac:dyDescent="0.3">
      <c r="A17" s="135"/>
      <c r="B17" s="111"/>
      <c r="C17" s="112"/>
      <c r="D17" s="112"/>
      <c r="E17" s="112"/>
      <c r="F17" s="112"/>
    </row>
    <row r="18" spans="1:6" ht="16.95" customHeight="1" x14ac:dyDescent="0.35">
      <c r="A18" s="135" t="s">
        <v>170</v>
      </c>
      <c r="B18" s="127" t="s">
        <v>175</v>
      </c>
      <c r="C18" s="112">
        <v>4884</v>
      </c>
      <c r="D18" s="112">
        <v>8959</v>
      </c>
      <c r="E18" s="112">
        <v>8153</v>
      </c>
      <c r="F18" s="112">
        <f>+SUM(C18:E18)</f>
        <v>21996</v>
      </c>
    </row>
    <row r="19" spans="1:6" ht="29.25" customHeight="1" x14ac:dyDescent="0.35">
      <c r="A19" s="135" t="s">
        <v>171</v>
      </c>
      <c r="B19" s="127" t="s">
        <v>175</v>
      </c>
      <c r="C19" s="112">
        <v>363</v>
      </c>
      <c r="D19" s="112">
        <v>342</v>
      </c>
      <c r="E19" s="112">
        <v>352</v>
      </c>
      <c r="F19" s="112">
        <f>+AVERAGE(C19:E19)</f>
        <v>352.33333333333331</v>
      </c>
    </row>
    <row r="20" spans="1:6" ht="16.95" customHeight="1" x14ac:dyDescent="0.35">
      <c r="A20" s="135" t="s">
        <v>172</v>
      </c>
      <c r="B20" s="127" t="s">
        <v>175</v>
      </c>
      <c r="C20" s="112">
        <v>5448</v>
      </c>
      <c r="D20" s="112">
        <v>5446</v>
      </c>
      <c r="E20" s="112">
        <v>5527</v>
      </c>
      <c r="F20" s="112">
        <f t="shared" ref="F20:F22" si="1">+AVERAGE(C20:E20)</f>
        <v>5473.666666666667</v>
      </c>
    </row>
    <row r="21" spans="1:6" ht="29.25" customHeight="1" x14ac:dyDescent="0.35">
      <c r="A21" s="135" t="s">
        <v>174</v>
      </c>
      <c r="B21" s="127" t="s">
        <v>175</v>
      </c>
      <c r="C21" s="112">
        <v>479</v>
      </c>
      <c r="D21" s="112">
        <v>657</v>
      </c>
      <c r="E21" s="112">
        <v>944</v>
      </c>
      <c r="F21" s="112">
        <f t="shared" si="1"/>
        <v>693.33333333333337</v>
      </c>
    </row>
    <row r="22" spans="1:6" ht="33" customHeight="1" x14ac:dyDescent="0.35">
      <c r="A22" s="135" t="s">
        <v>173</v>
      </c>
      <c r="B22" s="127" t="s">
        <v>175</v>
      </c>
      <c r="C22" s="112">
        <v>1058</v>
      </c>
      <c r="D22" s="112">
        <v>1058</v>
      </c>
      <c r="E22" s="112">
        <v>1058</v>
      </c>
      <c r="F22" s="112">
        <f t="shared" si="1"/>
        <v>1058</v>
      </c>
    </row>
    <row r="23" spans="1:6" ht="16.95" customHeight="1" x14ac:dyDescent="0.3">
      <c r="A23" s="227" t="s">
        <v>43</v>
      </c>
      <c r="B23" s="227"/>
      <c r="C23" s="227"/>
      <c r="D23" s="227"/>
      <c r="E23" s="227"/>
      <c r="F23" s="227"/>
    </row>
    <row r="24" spans="1:6" ht="85.2" customHeight="1" x14ac:dyDescent="0.3">
      <c r="A24" s="217" t="s">
        <v>161</v>
      </c>
      <c r="B24" s="218"/>
      <c r="C24" s="218"/>
      <c r="D24" s="218"/>
      <c r="E24" s="218"/>
      <c r="F24" s="219"/>
    </row>
    <row r="25" spans="1:6" ht="16.95" customHeight="1" x14ac:dyDescent="0.3">
      <c r="A25" s="37"/>
      <c r="B25" s="37"/>
      <c r="C25" s="37"/>
      <c r="D25" s="38"/>
      <c r="E25" s="38"/>
      <c r="F25" s="39"/>
    </row>
    <row r="26" spans="1:6" ht="16.95" customHeight="1" x14ac:dyDescent="0.3">
      <c r="A26" s="236" t="s">
        <v>37</v>
      </c>
      <c r="B26" s="236"/>
      <c r="C26" s="236"/>
      <c r="D26" s="236"/>
      <c r="E26" s="236"/>
      <c r="F26" s="236"/>
    </row>
    <row r="27" spans="1:6" ht="16.95" customHeight="1" x14ac:dyDescent="0.3">
      <c r="A27" s="236" t="s">
        <v>20</v>
      </c>
      <c r="B27" s="236"/>
      <c r="C27" s="236"/>
      <c r="D27" s="236"/>
      <c r="E27" s="236"/>
      <c r="F27" s="236"/>
    </row>
    <row r="28" spans="1:6" x14ac:dyDescent="0.3">
      <c r="A28" s="37"/>
      <c r="B28" s="37"/>
      <c r="C28" s="38"/>
      <c r="D28" s="38"/>
      <c r="E28" s="38"/>
      <c r="F28" s="40"/>
    </row>
    <row r="29" spans="1:6" ht="15" customHeight="1" x14ac:dyDescent="0.3">
      <c r="A29" s="232" t="s">
        <v>17</v>
      </c>
      <c r="B29" s="239"/>
      <c r="C29" s="8" t="s">
        <v>11</v>
      </c>
      <c r="D29" s="8" t="s">
        <v>88</v>
      </c>
      <c r="E29" s="8" t="s">
        <v>89</v>
      </c>
      <c r="F29" s="132" t="s">
        <v>10</v>
      </c>
    </row>
    <row r="30" spans="1:6" ht="16.95" customHeight="1" x14ac:dyDescent="0.3">
      <c r="A30" s="238" t="s">
        <v>16</v>
      </c>
      <c r="B30" s="238"/>
      <c r="C30" s="35">
        <f t="shared" ref="C30:E30" si="2">+SUM(C32:C36)</f>
        <v>1941578199.6300001</v>
      </c>
      <c r="D30" s="35">
        <f t="shared" si="2"/>
        <v>1757542140.1500001</v>
      </c>
      <c r="E30" s="35">
        <f t="shared" si="2"/>
        <v>1805318646.1100001</v>
      </c>
      <c r="F30" s="35">
        <f>+SUM(F32:F36)</f>
        <v>5504438985.8899994</v>
      </c>
    </row>
    <row r="31" spans="1:6" ht="16.95" customHeight="1" x14ac:dyDescent="0.3">
      <c r="A31" s="240"/>
      <c r="B31" s="240"/>
      <c r="C31" s="115"/>
      <c r="D31" s="115"/>
      <c r="E31" s="115"/>
      <c r="F31" s="115"/>
    </row>
    <row r="32" spans="1:6" ht="16.95" customHeight="1" x14ac:dyDescent="0.3">
      <c r="A32" s="266" t="s">
        <v>170</v>
      </c>
      <c r="B32" s="266"/>
      <c r="C32" s="115">
        <v>720959984.49000013</v>
      </c>
      <c r="D32" s="115">
        <v>741358721.6400001</v>
      </c>
      <c r="E32" s="115">
        <v>709836599.99000001</v>
      </c>
      <c r="F32" s="115">
        <f>+SUM(C32:E32)</f>
        <v>2172155306.1199999</v>
      </c>
    </row>
    <row r="33" spans="1:6" ht="16.95" customHeight="1" x14ac:dyDescent="0.3">
      <c r="A33" s="266" t="s">
        <v>171</v>
      </c>
      <c r="B33" s="266"/>
      <c r="C33" s="115">
        <v>172288499.58000001</v>
      </c>
      <c r="D33" s="115">
        <v>183692956.13</v>
      </c>
      <c r="E33" s="115">
        <v>177306157.20000005</v>
      </c>
      <c r="F33" s="115">
        <f t="shared" ref="F33:F36" si="3">+SUM(C33:E33)</f>
        <v>533287612.91000009</v>
      </c>
    </row>
    <row r="34" spans="1:6" ht="16.95" customHeight="1" x14ac:dyDescent="0.3">
      <c r="A34" s="266" t="s">
        <v>172</v>
      </c>
      <c r="B34" s="266"/>
      <c r="C34" s="115">
        <v>740249119.13</v>
      </c>
      <c r="D34" s="115">
        <v>679780007.02999997</v>
      </c>
      <c r="E34" s="115">
        <v>805066836.63</v>
      </c>
      <c r="F34" s="115">
        <f t="shared" si="3"/>
        <v>2225095962.79</v>
      </c>
    </row>
    <row r="35" spans="1:6" ht="16.95" customHeight="1" x14ac:dyDescent="0.3">
      <c r="A35" s="266" t="s">
        <v>174</v>
      </c>
      <c r="B35" s="266"/>
      <c r="C35" s="115">
        <v>4704401.53</v>
      </c>
      <c r="D35" s="115">
        <v>16902251.52</v>
      </c>
      <c r="E35" s="115">
        <v>17019350.990000002</v>
      </c>
      <c r="F35" s="115">
        <f>+SUM(C35:E35)</f>
        <v>38626004.040000007</v>
      </c>
    </row>
    <row r="36" spans="1:6" ht="16.95" customHeight="1" x14ac:dyDescent="0.3">
      <c r="A36" s="266" t="s">
        <v>173</v>
      </c>
      <c r="B36" s="266"/>
      <c r="C36" s="115">
        <v>303376194.89999998</v>
      </c>
      <c r="D36" s="115">
        <v>135808203.83000001</v>
      </c>
      <c r="E36" s="115">
        <v>96089701.299999997</v>
      </c>
      <c r="F36" s="116">
        <f t="shared" si="3"/>
        <v>535274100.03000003</v>
      </c>
    </row>
    <row r="37" spans="1:6" ht="16.95" customHeight="1" x14ac:dyDescent="0.3">
      <c r="A37" s="216" t="s">
        <v>183</v>
      </c>
      <c r="B37" s="216"/>
      <c r="C37" s="216"/>
      <c r="D37" s="216"/>
      <c r="E37" s="216"/>
      <c r="F37" s="216"/>
    </row>
    <row r="38" spans="1:6" ht="52.5" customHeight="1" x14ac:dyDescent="0.3">
      <c r="A38" s="217" t="s">
        <v>161</v>
      </c>
      <c r="B38" s="218"/>
      <c r="C38" s="218"/>
      <c r="D38" s="218"/>
      <c r="E38" s="218"/>
      <c r="F38" s="219"/>
    </row>
    <row r="39" spans="1:6" ht="16.95" customHeight="1" x14ac:dyDescent="0.3"/>
    <row r="40" spans="1:6" ht="16.95" customHeight="1" x14ac:dyDescent="0.3">
      <c r="A40" s="220" t="s">
        <v>39</v>
      </c>
      <c r="B40" s="220"/>
      <c r="C40" s="220"/>
      <c r="D40" s="220"/>
      <c r="E40" s="220"/>
      <c r="F40" s="220"/>
    </row>
    <row r="41" spans="1:6" ht="35.25" customHeight="1" x14ac:dyDescent="0.3">
      <c r="A41" s="226" t="s">
        <v>40</v>
      </c>
      <c r="B41" s="226"/>
      <c r="C41" s="226"/>
      <c r="D41" s="226"/>
      <c r="E41" s="226"/>
      <c r="F41" s="226"/>
    </row>
    <row r="43" spans="1:6" x14ac:dyDescent="0.3">
      <c r="A43" s="228" t="s">
        <v>23</v>
      </c>
      <c r="B43" s="228"/>
      <c r="C43" s="6" t="s">
        <v>41</v>
      </c>
      <c r="D43" s="6" t="s">
        <v>42</v>
      </c>
      <c r="E43" s="6" t="s">
        <v>44</v>
      </c>
      <c r="F43" s="134" t="s">
        <v>24</v>
      </c>
    </row>
    <row r="44" spans="1:6" ht="27.9" customHeight="1" x14ac:dyDescent="0.3">
      <c r="A44" s="229" t="s">
        <v>28</v>
      </c>
      <c r="B44" s="230"/>
      <c r="C44" s="15"/>
      <c r="D44" s="15" t="s">
        <v>184</v>
      </c>
      <c r="E44" s="19"/>
      <c r="F44" s="16"/>
    </row>
    <row r="45" spans="1:6" ht="27.9" customHeight="1" x14ac:dyDescent="0.3">
      <c r="A45" s="229" t="s">
        <v>29</v>
      </c>
      <c r="B45" s="229"/>
      <c r="C45" s="15"/>
      <c r="D45" s="15" t="s">
        <v>184</v>
      </c>
      <c r="E45" s="15"/>
      <c r="F45" s="17"/>
    </row>
    <row r="46" spans="1:6" ht="27.9" customHeight="1" x14ac:dyDescent="0.3">
      <c r="A46" s="231" t="s">
        <v>27</v>
      </c>
      <c r="B46" s="231"/>
      <c r="C46" s="15" t="s">
        <v>184</v>
      </c>
      <c r="D46" s="15"/>
      <c r="E46" s="15"/>
      <c r="F46" s="17" t="s">
        <v>221</v>
      </c>
    </row>
    <row r="47" spans="1:6" ht="27.9" customHeight="1" x14ac:dyDescent="0.3">
      <c r="A47" s="246" t="s">
        <v>30</v>
      </c>
      <c r="B47" s="246"/>
      <c r="C47" s="15" t="s">
        <v>184</v>
      </c>
      <c r="D47" s="15"/>
      <c r="E47" s="15"/>
      <c r="F47" s="18"/>
    </row>
    <row r="48" spans="1:6" s="86" customFormat="1" x14ac:dyDescent="0.3">
      <c r="A48" s="227" t="s">
        <v>242</v>
      </c>
      <c r="B48" s="227"/>
      <c r="C48" s="227"/>
      <c r="D48" s="227"/>
      <c r="E48" s="227"/>
      <c r="F48" s="227"/>
    </row>
    <row r="49" spans="1:6" s="86" customFormat="1" ht="50.25" customHeight="1" x14ac:dyDescent="0.3">
      <c r="A49" s="224" t="s">
        <v>248</v>
      </c>
      <c r="B49" s="224"/>
      <c r="C49" s="224"/>
      <c r="D49" s="224"/>
      <c r="E49" s="224"/>
      <c r="F49" s="224"/>
    </row>
    <row r="50" spans="1:6" s="86" customFormat="1" ht="15" customHeight="1" x14ac:dyDescent="0.3">
      <c r="A50" s="138"/>
      <c r="B50" s="138"/>
      <c r="C50" s="138"/>
      <c r="D50" s="138"/>
      <c r="E50" s="138"/>
      <c r="F50" s="138"/>
    </row>
    <row r="51" spans="1:6" s="86" customFormat="1" ht="15" customHeight="1" x14ac:dyDescent="0.3">
      <c r="A51" s="138"/>
      <c r="B51" s="138"/>
      <c r="C51" s="138"/>
      <c r="D51" s="138"/>
      <c r="E51" s="138"/>
      <c r="F51" s="138"/>
    </row>
    <row r="53" spans="1:6" x14ac:dyDescent="0.3">
      <c r="A53" s="220" t="s">
        <v>45</v>
      </c>
      <c r="B53" s="220"/>
      <c r="C53" s="220"/>
      <c r="D53" s="220"/>
      <c r="E53" s="220"/>
      <c r="F53" s="220"/>
    </row>
    <row r="54" spans="1:6" x14ac:dyDescent="0.3">
      <c r="A54" s="220" t="s">
        <v>25</v>
      </c>
      <c r="B54" s="220"/>
      <c r="C54" s="220"/>
      <c r="D54" s="220"/>
      <c r="E54" s="220"/>
      <c r="F54" s="220"/>
    </row>
    <row r="56" spans="1:6" x14ac:dyDescent="0.3">
      <c r="A56" s="232" t="s">
        <v>23</v>
      </c>
      <c r="B56" s="232"/>
      <c r="C56" s="8" t="s">
        <v>41</v>
      </c>
      <c r="D56" s="8" t="s">
        <v>42</v>
      </c>
      <c r="E56" s="8" t="s">
        <v>86</v>
      </c>
      <c r="F56" s="132" t="s">
        <v>24</v>
      </c>
    </row>
    <row r="57" spans="1:6" ht="27.9" customHeight="1" x14ac:dyDescent="0.3">
      <c r="A57" s="233" t="s">
        <v>31</v>
      </c>
      <c r="B57" s="233"/>
      <c r="C57" s="19"/>
      <c r="D57" s="19" t="s">
        <v>184</v>
      </c>
      <c r="E57" s="30"/>
      <c r="F57" s="43"/>
    </row>
    <row r="58" spans="1:6" ht="27.9" customHeight="1" x14ac:dyDescent="0.3">
      <c r="A58" s="234" t="s">
        <v>32</v>
      </c>
      <c r="B58" s="234"/>
      <c r="C58" s="31"/>
      <c r="D58" s="31" t="s">
        <v>184</v>
      </c>
      <c r="E58" s="32"/>
      <c r="F58" s="44"/>
    </row>
    <row r="59" spans="1:6" x14ac:dyDescent="0.3">
      <c r="A59" s="216" t="s">
        <v>183</v>
      </c>
      <c r="B59" s="216"/>
      <c r="C59" s="216"/>
      <c r="D59" s="216"/>
      <c r="E59" s="216"/>
      <c r="F59" s="216"/>
    </row>
    <row r="60" spans="1:6" ht="45" customHeight="1" x14ac:dyDescent="0.3">
      <c r="A60" s="224" t="s">
        <v>249</v>
      </c>
      <c r="B60" s="224"/>
      <c r="C60" s="224"/>
      <c r="D60" s="224"/>
      <c r="E60" s="224"/>
      <c r="F60" s="224"/>
    </row>
    <row r="61" spans="1:6" x14ac:dyDescent="0.3">
      <c r="E61" s="45"/>
    </row>
    <row r="62" spans="1:6" ht="31.2" hidden="1" x14ac:dyDescent="0.3">
      <c r="A62" s="91" t="s">
        <v>46</v>
      </c>
      <c r="B62" s="275"/>
      <c r="C62" s="214"/>
      <c r="D62" s="254" t="s">
        <v>49</v>
      </c>
      <c r="E62" s="255"/>
      <c r="F62" s="256"/>
    </row>
    <row r="63" spans="1:6" hidden="1" x14ac:dyDescent="0.3">
      <c r="A63" s="73" t="s">
        <v>47</v>
      </c>
      <c r="B63" s="275"/>
      <c r="C63" s="214"/>
      <c r="D63" s="257"/>
      <c r="E63" s="258"/>
      <c r="F63" s="259"/>
    </row>
    <row r="64" spans="1:6" hidden="1" x14ac:dyDescent="0.3">
      <c r="A64" s="74" t="s">
        <v>48</v>
      </c>
      <c r="B64" s="275"/>
      <c r="C64" s="214"/>
      <c r="D64" s="260"/>
      <c r="E64" s="261"/>
      <c r="F64" s="262"/>
    </row>
    <row r="65" spans="1:6" hidden="1" x14ac:dyDescent="0.35">
      <c r="A65" s="1"/>
      <c r="B65" s="67"/>
      <c r="C65" s="67"/>
      <c r="D65" s="129"/>
      <c r="E65" s="129"/>
      <c r="F65" s="129"/>
    </row>
    <row r="66" spans="1:6" hidden="1" x14ac:dyDescent="0.35">
      <c r="A66" s="1"/>
      <c r="B66" s="67"/>
      <c r="C66" s="67"/>
      <c r="D66" s="129"/>
      <c r="E66" s="129"/>
      <c r="F66" s="129"/>
    </row>
    <row r="67" spans="1:6" hidden="1" x14ac:dyDescent="0.35">
      <c r="A67" s="1"/>
      <c r="B67" s="67"/>
      <c r="C67" s="67"/>
      <c r="D67" s="129"/>
      <c r="E67" s="129"/>
      <c r="F67" s="129"/>
    </row>
    <row r="69" spans="1:6" ht="21.9" customHeight="1" x14ac:dyDescent="0.3">
      <c r="A69" s="225" t="s">
        <v>50</v>
      </c>
      <c r="B69" s="225"/>
      <c r="C69" s="225"/>
      <c r="D69" s="225"/>
      <c r="E69" s="225"/>
      <c r="F69" s="225"/>
    </row>
    <row r="70" spans="1:6" ht="9.9" customHeight="1" x14ac:dyDescent="0.3"/>
    <row r="71" spans="1:6" x14ac:dyDescent="0.3">
      <c r="A71" s="220" t="s">
        <v>51</v>
      </c>
      <c r="B71" s="220"/>
      <c r="C71" s="220"/>
      <c r="D71" s="220"/>
      <c r="E71" s="220"/>
      <c r="F71" s="220"/>
    </row>
    <row r="72" spans="1:6" x14ac:dyDescent="0.3">
      <c r="A72" s="220" t="s">
        <v>62</v>
      </c>
      <c r="B72" s="220"/>
      <c r="C72" s="220"/>
      <c r="D72" s="220"/>
      <c r="E72" s="220"/>
      <c r="F72" s="220"/>
    </row>
    <row r="73" spans="1:6" x14ac:dyDescent="0.3">
      <c r="A73" s="220" t="s">
        <v>52</v>
      </c>
      <c r="B73" s="220"/>
      <c r="C73" s="220"/>
      <c r="D73" s="220"/>
      <c r="E73" s="220"/>
      <c r="F73" s="220"/>
    </row>
    <row r="74" spans="1:6" ht="9.9" customHeight="1" x14ac:dyDescent="0.3"/>
    <row r="75" spans="1:6" x14ac:dyDescent="0.3">
      <c r="A75" s="69" t="s">
        <v>63</v>
      </c>
      <c r="B75" s="69" t="s">
        <v>67</v>
      </c>
      <c r="C75" s="69" t="s">
        <v>71</v>
      </c>
      <c r="D75" s="69" t="s">
        <v>68</v>
      </c>
      <c r="E75" s="69" t="s">
        <v>69</v>
      </c>
      <c r="F75" s="69" t="s">
        <v>70</v>
      </c>
    </row>
    <row r="76" spans="1:6" x14ac:dyDescent="0.3">
      <c r="A76" s="130" t="s">
        <v>16</v>
      </c>
      <c r="B76" s="35">
        <f>+SUM(B78:B83)</f>
        <v>34077491993.900002</v>
      </c>
      <c r="C76" s="78">
        <f>+SUM(C78:C83)</f>
        <v>106.59879087707665</v>
      </c>
      <c r="D76" s="10"/>
      <c r="E76" s="10"/>
      <c r="F76" s="10"/>
    </row>
    <row r="77" spans="1:6" x14ac:dyDescent="0.3">
      <c r="A77" s="24"/>
      <c r="B77" s="25"/>
      <c r="C77" s="66"/>
      <c r="D77" s="23"/>
      <c r="E77" s="23"/>
      <c r="F77" s="23"/>
    </row>
    <row r="78" spans="1:6" ht="15" customHeight="1" x14ac:dyDescent="0.3">
      <c r="A78" s="24" t="s">
        <v>64</v>
      </c>
      <c r="B78" s="25">
        <v>31828789561.07</v>
      </c>
      <c r="C78" s="66">
        <v>100</v>
      </c>
      <c r="D78" s="23" t="s">
        <v>186</v>
      </c>
      <c r="E78" s="23" t="s">
        <v>187</v>
      </c>
      <c r="F78" s="23" t="s">
        <v>192</v>
      </c>
    </row>
    <row r="79" spans="1:6" ht="15" customHeight="1" x14ac:dyDescent="0.3">
      <c r="A79" s="24" t="s">
        <v>65</v>
      </c>
      <c r="B79" s="25">
        <v>2248702432.8299999</v>
      </c>
      <c r="C79" s="66">
        <v>6.5987908770766515</v>
      </c>
      <c r="D79" s="24"/>
      <c r="E79" s="24"/>
      <c r="F79" s="24" t="s">
        <v>235</v>
      </c>
    </row>
    <row r="80" spans="1:6" ht="15" customHeight="1" x14ac:dyDescent="0.3">
      <c r="A80" s="24" t="s">
        <v>66</v>
      </c>
      <c r="B80" s="25">
        <v>0</v>
      </c>
      <c r="C80" s="66">
        <f t="shared" ref="C80:C83" si="4">+B80/$B$76*100</f>
        <v>0</v>
      </c>
      <c r="D80" s="24"/>
      <c r="E80" s="24"/>
      <c r="F80" s="24"/>
    </row>
    <row r="81" spans="1:6" ht="15" customHeight="1" x14ac:dyDescent="0.3">
      <c r="A81" s="24" t="s">
        <v>167</v>
      </c>
      <c r="B81" s="25">
        <v>0</v>
      </c>
      <c r="C81" s="66">
        <f t="shared" si="4"/>
        <v>0</v>
      </c>
      <c r="D81" s="24"/>
      <c r="E81" s="24"/>
      <c r="F81" s="24"/>
    </row>
    <row r="82" spans="1:6" ht="15" customHeight="1" x14ac:dyDescent="0.3">
      <c r="A82" s="24" t="s">
        <v>168</v>
      </c>
      <c r="B82" s="25"/>
      <c r="C82" s="66"/>
      <c r="D82" s="24"/>
      <c r="E82" s="24"/>
      <c r="F82" s="24"/>
    </row>
    <row r="83" spans="1:6" ht="15" customHeight="1" x14ac:dyDescent="0.3">
      <c r="A83" s="26" t="s">
        <v>247</v>
      </c>
      <c r="B83" s="25">
        <v>0</v>
      </c>
      <c r="C83" s="66">
        <f t="shared" si="4"/>
        <v>0</v>
      </c>
      <c r="D83" s="76"/>
      <c r="E83" s="76"/>
      <c r="F83" s="76"/>
    </row>
    <row r="84" spans="1:6" ht="15" customHeight="1" x14ac:dyDescent="0.3">
      <c r="A84" s="216" t="s">
        <v>183</v>
      </c>
      <c r="B84" s="216"/>
      <c r="C84" s="216"/>
      <c r="D84" s="216"/>
      <c r="E84" s="216"/>
      <c r="F84" s="216"/>
    </row>
    <row r="85" spans="1:6" ht="50.1" customHeight="1" x14ac:dyDescent="0.3">
      <c r="A85" s="224" t="s">
        <v>169</v>
      </c>
      <c r="B85" s="224"/>
      <c r="C85" s="224"/>
      <c r="D85" s="224"/>
      <c r="E85" s="224"/>
      <c r="F85" s="224"/>
    </row>
    <row r="86" spans="1:6" ht="9.9" customHeight="1" x14ac:dyDescent="0.3">
      <c r="A86" s="24"/>
      <c r="B86" s="48"/>
      <c r="C86" s="23"/>
    </row>
    <row r="87" spans="1:6" x14ac:dyDescent="0.3">
      <c r="A87" s="220" t="s">
        <v>72</v>
      </c>
      <c r="B87" s="220"/>
      <c r="C87" s="220"/>
      <c r="D87" s="220"/>
      <c r="E87" s="220"/>
      <c r="F87" s="220"/>
    </row>
    <row r="88" spans="1:6" x14ac:dyDescent="0.3">
      <c r="A88" s="220" t="s">
        <v>73</v>
      </c>
      <c r="B88" s="220"/>
      <c r="C88" s="220"/>
      <c r="D88" s="220"/>
      <c r="E88" s="220"/>
      <c r="F88" s="220"/>
    </row>
    <row r="89" spans="1:6" x14ac:dyDescent="0.3">
      <c r="A89" s="220" t="s">
        <v>52</v>
      </c>
      <c r="B89" s="220"/>
      <c r="C89" s="220"/>
      <c r="D89" s="220"/>
      <c r="E89" s="220"/>
      <c r="F89" s="220"/>
    </row>
    <row r="90" spans="1:6" ht="9.9" customHeight="1" x14ac:dyDescent="0.3"/>
    <row r="91" spans="1:6" x14ac:dyDescent="0.3">
      <c r="A91" s="68" t="s">
        <v>55</v>
      </c>
      <c r="B91" s="68" t="s">
        <v>56</v>
      </c>
      <c r="C91" s="68" t="s">
        <v>11</v>
      </c>
      <c r="D91" s="68" t="s">
        <v>88</v>
      </c>
      <c r="E91" s="68" t="s">
        <v>89</v>
      </c>
      <c r="F91" s="68" t="s">
        <v>10</v>
      </c>
    </row>
    <row r="92" spans="1:6" x14ac:dyDescent="0.3">
      <c r="A92" s="130" t="s">
        <v>16</v>
      </c>
      <c r="B92" s="49"/>
      <c r="C92" s="35">
        <f>+C94+C98+C102</f>
        <v>2652399130.0799999</v>
      </c>
      <c r="D92" s="35">
        <f>+D94+D98+D102</f>
        <v>2652399130.0799999</v>
      </c>
      <c r="E92" s="35">
        <f>+E94+E98+E102</f>
        <v>2652399130.0900002</v>
      </c>
      <c r="F92" s="35">
        <f>+F94+F98+F102</f>
        <v>7957197390.25</v>
      </c>
    </row>
    <row r="93" spans="1:6" ht="9.9" customHeight="1" x14ac:dyDescent="0.3">
      <c r="A93" s="12"/>
      <c r="B93" s="50"/>
      <c r="C93" s="13"/>
      <c r="D93" s="13"/>
      <c r="E93" s="13"/>
      <c r="F93" s="51"/>
    </row>
    <row r="94" spans="1:6" x14ac:dyDescent="0.3">
      <c r="A94" s="221" t="s">
        <v>74</v>
      </c>
      <c r="B94" s="221"/>
      <c r="C94" s="53">
        <f>+SUM(C95:C96)</f>
        <v>2652399130.0799999</v>
      </c>
      <c r="D94" s="53">
        <f>+SUM(D95:D96)</f>
        <v>2652399130.0799999</v>
      </c>
      <c r="E94" s="53">
        <f>+SUM(E95:E96)</f>
        <v>2652399130.0900002</v>
      </c>
      <c r="F94" s="53">
        <f>+SUM(F95:F96)</f>
        <v>7957197390.25</v>
      </c>
    </row>
    <row r="95" spans="1:6" x14ac:dyDescent="0.3">
      <c r="A95" s="54" t="s">
        <v>203</v>
      </c>
      <c r="B95" s="50" t="s">
        <v>204</v>
      </c>
      <c r="C95" s="14">
        <v>2652399130.0799999</v>
      </c>
      <c r="D95" s="14">
        <v>2652399130.0799999</v>
      </c>
      <c r="E95" s="14">
        <v>2652399130.0900002</v>
      </c>
      <c r="F95" s="55">
        <f>+C95+D95+E95</f>
        <v>7957197390.25</v>
      </c>
    </row>
    <row r="96" spans="1:6" x14ac:dyDescent="0.3">
      <c r="A96" s="54" t="s">
        <v>58</v>
      </c>
      <c r="B96" s="50" t="s">
        <v>53</v>
      </c>
      <c r="C96" s="14">
        <v>0</v>
      </c>
      <c r="D96" s="14">
        <v>0</v>
      </c>
      <c r="E96" s="14">
        <v>0</v>
      </c>
      <c r="F96" s="55">
        <f>+C96+D96+E96</f>
        <v>0</v>
      </c>
    </row>
    <row r="97" spans="1:6" x14ac:dyDescent="0.3">
      <c r="A97" s="131"/>
      <c r="B97" s="50"/>
      <c r="C97" s="14"/>
      <c r="D97" s="14"/>
      <c r="E97" s="14"/>
      <c r="F97" s="55"/>
    </row>
    <row r="98" spans="1:6" x14ac:dyDescent="0.3">
      <c r="A98" s="221" t="s">
        <v>75</v>
      </c>
      <c r="B98" s="221"/>
      <c r="C98" s="53">
        <f>+SUM(C99:C100)</f>
        <v>0</v>
      </c>
      <c r="D98" s="53">
        <f>+SUM(D99:D100)</f>
        <v>0</v>
      </c>
      <c r="E98" s="53">
        <f>+SUM(E99:E100)</f>
        <v>0</v>
      </c>
      <c r="F98" s="53">
        <f>+SUM(F99:F100)</f>
        <v>0</v>
      </c>
    </row>
    <row r="99" spans="1:6" x14ac:dyDescent="0.3">
      <c r="A99" s="54" t="s">
        <v>58</v>
      </c>
      <c r="B99" s="50" t="s">
        <v>53</v>
      </c>
      <c r="C99" s="56">
        <v>0</v>
      </c>
      <c r="D99" s="56">
        <v>0</v>
      </c>
      <c r="E99" s="56">
        <v>0</v>
      </c>
      <c r="F99" s="57">
        <f>+C99+D99+E99</f>
        <v>0</v>
      </c>
    </row>
    <row r="100" spans="1:6" x14ac:dyDescent="0.3">
      <c r="A100" s="54" t="s">
        <v>58</v>
      </c>
      <c r="B100" s="50" t="s">
        <v>53</v>
      </c>
      <c r="C100" s="56">
        <v>0</v>
      </c>
      <c r="D100" s="56">
        <v>0</v>
      </c>
      <c r="E100" s="56">
        <v>0</v>
      </c>
      <c r="F100" s="57">
        <f t="shared" ref="F100" si="5">+C100+D100+E100</f>
        <v>0</v>
      </c>
    </row>
    <row r="101" spans="1:6" x14ac:dyDescent="0.3">
      <c r="A101" s="216" t="s">
        <v>205</v>
      </c>
      <c r="B101" s="216"/>
      <c r="C101" s="216"/>
      <c r="D101" s="216"/>
      <c r="E101" s="216"/>
      <c r="F101" s="216"/>
    </row>
    <row r="102" spans="1:6" ht="39" customHeight="1" x14ac:dyDescent="0.3">
      <c r="A102" s="224" t="s">
        <v>151</v>
      </c>
      <c r="B102" s="224"/>
      <c r="C102" s="224"/>
      <c r="D102" s="224"/>
      <c r="E102" s="224"/>
      <c r="F102" s="224"/>
    </row>
    <row r="103" spans="1:6" ht="9.9" customHeight="1" x14ac:dyDescent="0.3">
      <c r="A103" s="24"/>
      <c r="B103" s="48"/>
      <c r="C103" s="23"/>
    </row>
    <row r="104" spans="1:6" x14ac:dyDescent="0.3">
      <c r="A104" s="220" t="s">
        <v>76</v>
      </c>
      <c r="B104" s="220"/>
      <c r="C104" s="220"/>
      <c r="D104" s="220"/>
      <c r="E104" s="220"/>
      <c r="F104" s="220"/>
    </row>
    <row r="105" spans="1:6" ht="30.75" customHeight="1" x14ac:dyDescent="0.3">
      <c r="A105" s="226" t="s">
        <v>54</v>
      </c>
      <c r="B105" s="226"/>
      <c r="C105" s="226"/>
      <c r="D105" s="226"/>
      <c r="E105" s="226"/>
      <c r="F105" s="226"/>
    </row>
    <row r="106" spans="1:6" x14ac:dyDescent="0.3">
      <c r="A106" s="220" t="s">
        <v>52</v>
      </c>
      <c r="B106" s="220"/>
      <c r="C106" s="220"/>
      <c r="D106" s="220"/>
      <c r="E106" s="220"/>
      <c r="F106" s="220"/>
    </row>
    <row r="107" spans="1:6" ht="9.9" customHeight="1" x14ac:dyDescent="0.3">
      <c r="A107" s="88"/>
      <c r="B107" s="89"/>
      <c r="C107" s="89"/>
      <c r="D107" s="89"/>
      <c r="E107" s="89"/>
      <c r="F107" s="90"/>
    </row>
    <row r="108" spans="1:6" x14ac:dyDescent="0.3">
      <c r="A108" s="68" t="s">
        <v>55</v>
      </c>
      <c r="B108" s="68" t="s">
        <v>56</v>
      </c>
      <c r="C108" s="68" t="s">
        <v>11</v>
      </c>
      <c r="D108" s="68" t="s">
        <v>88</v>
      </c>
      <c r="E108" s="68" t="s">
        <v>89</v>
      </c>
      <c r="F108" s="68" t="s">
        <v>10</v>
      </c>
    </row>
    <row r="109" spans="1:6" x14ac:dyDescent="0.3">
      <c r="A109" s="130" t="s">
        <v>16</v>
      </c>
      <c r="B109" s="49"/>
      <c r="C109" s="35">
        <f>+C111+C118+C125</f>
        <v>1941578199.6300001</v>
      </c>
      <c r="D109" s="35">
        <f t="shared" ref="D109:F109" si="6">+D111+D118+D125</f>
        <v>1757542140.1500001</v>
      </c>
      <c r="E109" s="35">
        <f t="shared" si="6"/>
        <v>1805318646.1100001</v>
      </c>
      <c r="F109" s="35">
        <f t="shared" si="6"/>
        <v>5504438985.8899994</v>
      </c>
    </row>
    <row r="110" spans="1:6" x14ac:dyDescent="0.3">
      <c r="A110" s="12"/>
      <c r="B110" s="50"/>
      <c r="C110" s="13"/>
      <c r="D110" s="13"/>
      <c r="E110" s="13"/>
      <c r="F110" s="51"/>
    </row>
    <row r="111" spans="1:6" ht="15" customHeight="1" x14ac:dyDescent="0.3">
      <c r="A111" s="221" t="s">
        <v>57</v>
      </c>
      <c r="B111" s="221"/>
      <c r="C111" s="53">
        <f>+SUM(C112:C116)</f>
        <v>1941578199.6300001</v>
      </c>
      <c r="D111" s="53">
        <f t="shared" ref="D111:E111" si="7">+SUM(D112:D116)</f>
        <v>1757542140.1500001</v>
      </c>
      <c r="E111" s="53">
        <f t="shared" si="7"/>
        <v>1805318646.1100001</v>
      </c>
      <c r="F111" s="53">
        <f>+SUM(F112:F116)</f>
        <v>5504438985.8899994</v>
      </c>
    </row>
    <row r="112" spans="1:6" x14ac:dyDescent="0.3">
      <c r="A112" s="142">
        <v>0</v>
      </c>
      <c r="B112" s="142" t="s">
        <v>188</v>
      </c>
      <c r="C112" s="14">
        <v>893248484.07000005</v>
      </c>
      <c r="D112" s="14">
        <v>925051677.76999998</v>
      </c>
      <c r="E112" s="14">
        <v>887142757.19000006</v>
      </c>
      <c r="F112" s="55">
        <f>+C112+D112+E112</f>
        <v>2705442919.0300002</v>
      </c>
    </row>
    <row r="113" spans="1:6" x14ac:dyDescent="0.3">
      <c r="A113" s="142">
        <v>1</v>
      </c>
      <c r="B113" s="142" t="s">
        <v>189</v>
      </c>
      <c r="C113" s="14">
        <v>30000</v>
      </c>
      <c r="D113" s="58">
        <v>0</v>
      </c>
      <c r="E113" s="58">
        <v>1678710</v>
      </c>
      <c r="F113" s="55">
        <f t="shared" ref="F113:F116" si="8">+C113+D113+E113</f>
        <v>1708710</v>
      </c>
    </row>
    <row r="114" spans="1:6" x14ac:dyDescent="0.3">
      <c r="A114" s="142">
        <v>2</v>
      </c>
      <c r="B114" s="142" t="s">
        <v>190</v>
      </c>
      <c r="C114" s="14">
        <v>4674401.53</v>
      </c>
      <c r="D114" s="14">
        <v>16902251.52</v>
      </c>
      <c r="E114" s="14">
        <v>15340640.99</v>
      </c>
      <c r="F114" s="55">
        <f t="shared" si="8"/>
        <v>36917294.039999999</v>
      </c>
    </row>
    <row r="115" spans="1:6" x14ac:dyDescent="0.3">
      <c r="A115" s="142">
        <v>6</v>
      </c>
      <c r="B115" s="142" t="s">
        <v>191</v>
      </c>
      <c r="C115" s="14">
        <v>1043625314.03</v>
      </c>
      <c r="D115" s="14">
        <v>815588210.86000001</v>
      </c>
      <c r="E115" s="14">
        <v>901156537.92999995</v>
      </c>
      <c r="F115" s="55">
        <f t="shared" si="8"/>
        <v>2760370062.8199997</v>
      </c>
    </row>
    <row r="116" spans="1:6" x14ac:dyDescent="0.3">
      <c r="A116" s="142">
        <v>9</v>
      </c>
      <c r="B116" s="142" t="s">
        <v>236</v>
      </c>
      <c r="C116" s="14">
        <v>0</v>
      </c>
      <c r="D116" s="14">
        <v>0</v>
      </c>
      <c r="E116" s="14">
        <v>0</v>
      </c>
      <c r="F116" s="55">
        <f t="shared" si="8"/>
        <v>0</v>
      </c>
    </row>
    <row r="117" spans="1:6" x14ac:dyDescent="0.3">
      <c r="A117" s="131"/>
      <c r="B117" s="50"/>
      <c r="C117" s="14"/>
      <c r="D117" s="14"/>
      <c r="E117" s="14"/>
      <c r="F117" s="55"/>
    </row>
    <row r="118" spans="1:6" ht="15" customHeight="1" x14ac:dyDescent="0.3">
      <c r="A118" s="221" t="s">
        <v>59</v>
      </c>
      <c r="B118" s="221"/>
      <c r="C118" s="53">
        <f>+SUM(C119:C123)</f>
        <v>0</v>
      </c>
      <c r="D118" s="53">
        <f t="shared" ref="D118:F118" si="9">+SUM(D119:D123)</f>
        <v>0</v>
      </c>
      <c r="E118" s="53">
        <f t="shared" si="9"/>
        <v>0</v>
      </c>
      <c r="F118" s="53">
        <f t="shared" si="9"/>
        <v>0</v>
      </c>
    </row>
    <row r="119" spans="1:6" x14ac:dyDescent="0.3">
      <c r="A119" s="54" t="s">
        <v>58</v>
      </c>
      <c r="B119" s="50" t="s">
        <v>53</v>
      </c>
      <c r="C119" s="56">
        <v>0</v>
      </c>
      <c r="D119" s="56">
        <v>0</v>
      </c>
      <c r="E119" s="56">
        <v>0</v>
      </c>
      <c r="F119" s="40">
        <f>+C119+D119+E119</f>
        <v>0</v>
      </c>
    </row>
    <row r="120" spans="1:6" x14ac:dyDescent="0.3">
      <c r="A120" s="54" t="s">
        <v>58</v>
      </c>
      <c r="B120" s="50" t="s">
        <v>53</v>
      </c>
      <c r="C120" s="56">
        <v>0</v>
      </c>
      <c r="D120" s="56">
        <v>0</v>
      </c>
      <c r="E120" s="56">
        <v>0</v>
      </c>
      <c r="F120" s="40">
        <f t="shared" ref="F120:F123" si="10">+C120+D120+E120</f>
        <v>0</v>
      </c>
    </row>
    <row r="121" spans="1:6" x14ac:dyDescent="0.3">
      <c r="A121" s="54" t="s">
        <v>58</v>
      </c>
      <c r="B121" s="50" t="s">
        <v>53</v>
      </c>
      <c r="C121" s="56">
        <v>0</v>
      </c>
      <c r="D121" s="56">
        <v>0</v>
      </c>
      <c r="E121" s="56">
        <v>0</v>
      </c>
      <c r="F121" s="40">
        <f t="shared" si="10"/>
        <v>0</v>
      </c>
    </row>
    <row r="122" spans="1:6" x14ac:dyDescent="0.3">
      <c r="A122" s="54" t="s">
        <v>58</v>
      </c>
      <c r="B122" s="50" t="s">
        <v>53</v>
      </c>
      <c r="C122" s="56">
        <v>0</v>
      </c>
      <c r="D122" s="56">
        <v>0</v>
      </c>
      <c r="E122" s="56">
        <v>0</v>
      </c>
      <c r="F122" s="40">
        <f t="shared" si="10"/>
        <v>0</v>
      </c>
    </row>
    <row r="123" spans="1:6" x14ac:dyDescent="0.3">
      <c r="A123" s="54" t="s">
        <v>58</v>
      </c>
      <c r="B123" s="50" t="s">
        <v>53</v>
      </c>
      <c r="C123" s="56">
        <v>0</v>
      </c>
      <c r="D123" s="56">
        <v>0</v>
      </c>
      <c r="E123" s="56">
        <v>0</v>
      </c>
      <c r="F123" s="40">
        <f t="shared" si="10"/>
        <v>0</v>
      </c>
    </row>
    <row r="124" spans="1:6" x14ac:dyDescent="0.3">
      <c r="C124" s="40"/>
      <c r="D124" s="40"/>
      <c r="E124" s="40"/>
      <c r="F124" s="40"/>
    </row>
    <row r="125" spans="1:6" x14ac:dyDescent="0.3">
      <c r="A125" s="221" t="s">
        <v>60</v>
      </c>
      <c r="B125" s="221"/>
      <c r="C125" s="53">
        <f>+SUM(C126:C127)</f>
        <v>0</v>
      </c>
      <c r="D125" s="53">
        <f t="shared" ref="D125:F125" si="11">+SUM(D126:D127)</f>
        <v>0</v>
      </c>
      <c r="E125" s="53">
        <f t="shared" si="11"/>
        <v>0</v>
      </c>
      <c r="F125" s="53">
        <f t="shared" si="11"/>
        <v>0</v>
      </c>
    </row>
    <row r="126" spans="1:6" x14ac:dyDescent="0.3">
      <c r="A126" s="75" t="s">
        <v>58</v>
      </c>
      <c r="B126" s="50" t="s">
        <v>53</v>
      </c>
      <c r="C126" s="56">
        <v>0</v>
      </c>
      <c r="D126" s="56">
        <v>0</v>
      </c>
      <c r="E126" s="56">
        <v>0</v>
      </c>
      <c r="F126" s="40">
        <f>+C126+D126+E126</f>
        <v>0</v>
      </c>
    </row>
    <row r="127" spans="1:6" x14ac:dyDescent="0.3">
      <c r="A127" s="47" t="s">
        <v>58</v>
      </c>
      <c r="B127" s="47" t="s">
        <v>53</v>
      </c>
      <c r="C127" s="59">
        <v>0</v>
      </c>
      <c r="D127" s="59">
        <v>0</v>
      </c>
      <c r="E127" s="59">
        <v>0</v>
      </c>
      <c r="F127" s="60">
        <f>+C127+D127+E127</f>
        <v>0</v>
      </c>
    </row>
    <row r="128" spans="1:6" ht="14.25" customHeight="1" x14ac:dyDescent="0.3">
      <c r="A128" s="223" t="s">
        <v>61</v>
      </c>
      <c r="B128" s="223"/>
      <c r="C128" s="223"/>
      <c r="D128" s="223"/>
      <c r="E128" s="223"/>
      <c r="F128" s="223"/>
    </row>
    <row r="129" spans="1:6" x14ac:dyDescent="0.3">
      <c r="A129" s="216" t="s">
        <v>183</v>
      </c>
      <c r="B129" s="216"/>
      <c r="C129" s="216"/>
      <c r="D129" s="216"/>
      <c r="E129" s="216"/>
      <c r="F129" s="216"/>
    </row>
    <row r="130" spans="1:6" ht="50.1" customHeight="1" x14ac:dyDescent="0.3">
      <c r="A130" s="224" t="s">
        <v>152</v>
      </c>
      <c r="B130" s="224"/>
      <c r="C130" s="224"/>
      <c r="D130" s="224"/>
      <c r="E130" s="224"/>
      <c r="F130" s="224"/>
    </row>
    <row r="131" spans="1:6" ht="9.9" customHeight="1" x14ac:dyDescent="0.3">
      <c r="A131" s="54"/>
      <c r="B131" s="50"/>
    </row>
    <row r="132" spans="1:6" x14ac:dyDescent="0.3">
      <c r="A132" s="220" t="s">
        <v>78</v>
      </c>
      <c r="B132" s="220"/>
      <c r="C132" s="220"/>
      <c r="D132" s="220"/>
      <c r="E132" s="220"/>
      <c r="F132" s="220"/>
    </row>
    <row r="133" spans="1:6" x14ac:dyDescent="0.3">
      <c r="A133" s="220" t="s">
        <v>79</v>
      </c>
      <c r="B133" s="220"/>
      <c r="C133" s="220"/>
      <c r="D133" s="220"/>
      <c r="E133" s="220"/>
      <c r="F133" s="220"/>
    </row>
    <row r="134" spans="1:6" x14ac:dyDescent="0.3">
      <c r="A134" s="220" t="s">
        <v>52</v>
      </c>
      <c r="B134" s="220"/>
      <c r="C134" s="220"/>
      <c r="D134" s="220"/>
      <c r="E134" s="220"/>
      <c r="F134" s="220"/>
    </row>
    <row r="135" spans="1:6" ht="9.9" customHeight="1" x14ac:dyDescent="0.3">
      <c r="A135" s="88"/>
      <c r="B135" s="89"/>
      <c r="C135" s="89"/>
      <c r="D135" s="89"/>
      <c r="E135" s="89"/>
      <c r="F135" s="90"/>
    </row>
    <row r="136" spans="1:6" x14ac:dyDescent="0.3">
      <c r="A136" s="68" t="s">
        <v>77</v>
      </c>
      <c r="B136" s="68" t="s">
        <v>11</v>
      </c>
      <c r="C136" s="68" t="s">
        <v>88</v>
      </c>
      <c r="D136" s="68" t="s">
        <v>89</v>
      </c>
      <c r="E136" s="68" t="s">
        <v>10</v>
      </c>
      <c r="F136" s="22"/>
    </row>
    <row r="137" spans="1:6" x14ac:dyDescent="0.3">
      <c r="A137" s="106" t="s">
        <v>81</v>
      </c>
      <c r="B137" s="61">
        <f>+B138+B139</f>
        <v>213010358.27999926</v>
      </c>
      <c r="C137" s="61">
        <f>+B147</f>
        <v>1280419096.3399997</v>
      </c>
      <c r="D137" s="61">
        <f>+C147</f>
        <v>2175276086.2699995</v>
      </c>
      <c r="E137" s="61">
        <f>+B137</f>
        <v>213010358.27999926</v>
      </c>
    </row>
    <row r="138" spans="1:6" x14ac:dyDescent="0.3">
      <c r="A138" s="107" t="s">
        <v>82</v>
      </c>
      <c r="B138" s="25">
        <f>+'2T'!E155</f>
        <v>569598165.88999987</v>
      </c>
      <c r="C138" s="25">
        <f>+B148</f>
        <v>569598165.88999987</v>
      </c>
      <c r="D138" s="25">
        <f t="shared" ref="C138:D139" si="12">+C148</f>
        <v>569598165.88999987</v>
      </c>
      <c r="E138" s="65">
        <f>+B138</f>
        <v>569598165.88999987</v>
      </c>
      <c r="F138" s="22"/>
    </row>
    <row r="139" spans="1:6" x14ac:dyDescent="0.3">
      <c r="A139" s="107" t="s">
        <v>80</v>
      </c>
      <c r="B139" s="25">
        <f>+'2T'!E156</f>
        <v>-356587807.61000061</v>
      </c>
      <c r="C139" s="25">
        <f t="shared" si="12"/>
        <v>710820930.44999981</v>
      </c>
      <c r="D139" s="25">
        <f t="shared" si="12"/>
        <v>1605677920.3799996</v>
      </c>
      <c r="E139" s="65">
        <f t="shared" ref="E139" si="13">+B139</f>
        <v>-356587807.61000061</v>
      </c>
      <c r="F139" s="22"/>
    </row>
    <row r="140" spans="1:6" x14ac:dyDescent="0.3">
      <c r="A140" s="106" t="s">
        <v>84</v>
      </c>
      <c r="B140" s="61">
        <v>2652399130.0799999</v>
      </c>
      <c r="C140" s="61">
        <v>2652399130.0799999</v>
      </c>
      <c r="D140" s="61">
        <v>2652399130.0900002</v>
      </c>
      <c r="E140" s="61">
        <f>+B140+C140+D140</f>
        <v>7957197390.25</v>
      </c>
    </row>
    <row r="141" spans="1:6" x14ac:dyDescent="0.3">
      <c r="A141" s="106" t="s">
        <v>146</v>
      </c>
      <c r="B141" s="61">
        <f>+B142+B143</f>
        <v>3221997295.9699998</v>
      </c>
      <c r="C141" s="61">
        <f>+C142+C143</f>
        <v>3932818226.4199996</v>
      </c>
      <c r="D141" s="61">
        <f>+D142+D143</f>
        <v>4827675216.3599997</v>
      </c>
      <c r="E141" s="61">
        <f>+E142+E143</f>
        <v>8526795556.1399994</v>
      </c>
    </row>
    <row r="142" spans="1:6" x14ac:dyDescent="0.3">
      <c r="A142" s="107" t="s">
        <v>82</v>
      </c>
      <c r="B142" s="25">
        <f>+B138</f>
        <v>569598165.88999987</v>
      </c>
      <c r="C142" s="25">
        <f>+C138</f>
        <v>569598165.88999987</v>
      </c>
      <c r="D142" s="25">
        <f>+D138</f>
        <v>569598165.88999987</v>
      </c>
      <c r="E142" s="65">
        <f>+E138</f>
        <v>569598165.88999987</v>
      </c>
      <c r="F142" s="155"/>
    </row>
    <row r="143" spans="1:6" x14ac:dyDescent="0.3">
      <c r="A143" s="107" t="s">
        <v>80</v>
      </c>
      <c r="B143" s="25">
        <f>+B140</f>
        <v>2652399130.0799999</v>
      </c>
      <c r="C143" s="25">
        <f>+C140+C139</f>
        <v>3363220060.5299997</v>
      </c>
      <c r="D143" s="25">
        <f>+D140+D139</f>
        <v>4258077050.4699998</v>
      </c>
      <c r="E143" s="65">
        <f>+E140</f>
        <v>7957197390.25</v>
      </c>
      <c r="F143" s="155"/>
    </row>
    <row r="144" spans="1:6" x14ac:dyDescent="0.3">
      <c r="A144" s="106" t="s">
        <v>83</v>
      </c>
      <c r="B144" s="61">
        <f>+B145+B146</f>
        <v>1941578199.6300001</v>
      </c>
      <c r="C144" s="61">
        <f>+C145+C146</f>
        <v>1757542140.1500001</v>
      </c>
      <c r="D144" s="61">
        <f>+D145+D146</f>
        <v>1805318646.1100001</v>
      </c>
      <c r="E144" s="61">
        <f>+B144+C144+D144</f>
        <v>5504438985.8900003</v>
      </c>
    </row>
    <row r="145" spans="1:6" x14ac:dyDescent="0.3">
      <c r="A145" s="107" t="s">
        <v>82</v>
      </c>
      <c r="B145" s="81">
        <v>0</v>
      </c>
      <c r="C145" s="81">
        <v>0</v>
      </c>
      <c r="D145" s="81">
        <v>0</v>
      </c>
      <c r="E145" s="48">
        <f>+B145+C145+D145</f>
        <v>0</v>
      </c>
      <c r="F145" s="90"/>
    </row>
    <row r="146" spans="1:6" x14ac:dyDescent="0.3">
      <c r="A146" s="107" t="s">
        <v>80</v>
      </c>
      <c r="B146" s="81">
        <v>1941578199.6300001</v>
      </c>
      <c r="C146" s="81">
        <v>1757542140.1500001</v>
      </c>
      <c r="D146" s="81">
        <v>1805318646.1100001</v>
      </c>
      <c r="E146" s="48">
        <f>+B146+C146+D146</f>
        <v>5504438985.8900003</v>
      </c>
    </row>
    <row r="147" spans="1:6" x14ac:dyDescent="0.3">
      <c r="A147" s="106" t="s">
        <v>147</v>
      </c>
      <c r="B147" s="61">
        <f>+B141-B144</f>
        <v>1280419096.3399997</v>
      </c>
      <c r="C147" s="61">
        <f t="shared" ref="C147:D147" si="14">+C141-C144</f>
        <v>2175276086.2699995</v>
      </c>
      <c r="D147" s="61">
        <f t="shared" si="14"/>
        <v>3022356570.2499995</v>
      </c>
      <c r="E147" s="61">
        <f>+E141-E144</f>
        <v>3022356570.249999</v>
      </c>
      <c r="F147" s="90"/>
    </row>
    <row r="148" spans="1:6" x14ac:dyDescent="0.3">
      <c r="A148" s="107" t="s">
        <v>82</v>
      </c>
      <c r="B148" s="81">
        <f>+B142-B145</f>
        <v>569598165.88999987</v>
      </c>
      <c r="C148" s="81">
        <f>+C142-C145</f>
        <v>569598165.88999987</v>
      </c>
      <c r="D148" s="81">
        <f>+D142-D145</f>
        <v>569598165.88999987</v>
      </c>
      <c r="E148" s="48">
        <f>+E142-E145</f>
        <v>569598165.88999987</v>
      </c>
    </row>
    <row r="149" spans="1:6" x14ac:dyDescent="0.3">
      <c r="A149" s="108" t="s">
        <v>80</v>
      </c>
      <c r="B149" s="77">
        <f>+B143-B146</f>
        <v>710820930.44999981</v>
      </c>
      <c r="C149" s="77">
        <f>+C143-C146</f>
        <v>1605677920.3799996</v>
      </c>
      <c r="D149" s="77">
        <f>+D143-D146</f>
        <v>2452758404.3599997</v>
      </c>
      <c r="E149" s="62">
        <f>+E143-E146</f>
        <v>2452758404.3599997</v>
      </c>
    </row>
    <row r="150" spans="1:6" x14ac:dyDescent="0.3">
      <c r="A150" s="216" t="s">
        <v>233</v>
      </c>
      <c r="B150" s="216"/>
      <c r="C150" s="216"/>
      <c r="D150" s="216"/>
      <c r="E150" s="216"/>
      <c r="F150" s="216"/>
    </row>
    <row r="151" spans="1:6" ht="43.95" customHeight="1" x14ac:dyDescent="0.3">
      <c r="A151" s="217" t="s">
        <v>91</v>
      </c>
      <c r="B151" s="218"/>
      <c r="C151" s="218"/>
      <c r="D151" s="218"/>
      <c r="E151" s="219"/>
      <c r="F151" s="63"/>
    </row>
    <row r="152" spans="1:6" x14ac:dyDescent="0.3">
      <c r="A152" s="138"/>
      <c r="B152" s="64"/>
      <c r="C152" s="64"/>
      <c r="D152" s="64"/>
      <c r="E152" s="64"/>
      <c r="F152" s="63"/>
    </row>
    <row r="153" spans="1:6" x14ac:dyDescent="0.3">
      <c r="A153" s="27" t="s">
        <v>230</v>
      </c>
      <c r="B153" s="213" t="s">
        <v>196</v>
      </c>
      <c r="C153" s="214"/>
      <c r="D153" s="215"/>
      <c r="E153" s="215"/>
      <c r="F153" s="215"/>
    </row>
    <row r="154" spans="1:6" x14ac:dyDescent="0.3">
      <c r="A154" s="28" t="s">
        <v>47</v>
      </c>
      <c r="B154" s="213" t="s">
        <v>197</v>
      </c>
      <c r="C154" s="214"/>
      <c r="D154" s="215"/>
      <c r="E154" s="215"/>
      <c r="F154" s="215"/>
    </row>
    <row r="155" spans="1:6" x14ac:dyDescent="0.3">
      <c r="A155" s="29" t="s">
        <v>48</v>
      </c>
      <c r="B155" s="213" t="s">
        <v>198</v>
      </c>
      <c r="C155" s="214"/>
      <c r="D155" s="215"/>
      <c r="E155" s="215"/>
      <c r="F155" s="215"/>
    </row>
    <row r="156" spans="1:6" x14ac:dyDescent="0.3">
      <c r="A156" s="139" t="s">
        <v>177</v>
      </c>
      <c r="B156" s="213" t="s">
        <v>199</v>
      </c>
      <c r="C156" s="214"/>
      <c r="D156" s="215"/>
      <c r="E156" s="215"/>
      <c r="F156" s="215"/>
    </row>
    <row r="158" spans="1:6" x14ac:dyDescent="0.3">
      <c r="A158" s="27" t="s">
        <v>231</v>
      </c>
      <c r="B158" s="213" t="s">
        <v>200</v>
      </c>
      <c r="C158" s="214"/>
      <c r="D158" s="215"/>
      <c r="E158" s="215"/>
      <c r="F158" s="215"/>
    </row>
    <row r="159" spans="1:6" x14ac:dyDescent="0.3">
      <c r="A159" s="28" t="s">
        <v>47</v>
      </c>
      <c r="B159" s="213" t="s">
        <v>197</v>
      </c>
      <c r="C159" s="214"/>
      <c r="D159" s="215"/>
      <c r="E159" s="215"/>
      <c r="F159" s="215"/>
    </row>
    <row r="160" spans="1:6" x14ac:dyDescent="0.3">
      <c r="A160" s="29" t="s">
        <v>48</v>
      </c>
      <c r="B160" s="213" t="s">
        <v>201</v>
      </c>
      <c r="C160" s="214"/>
      <c r="D160" s="215"/>
      <c r="E160" s="215"/>
      <c r="F160" s="215"/>
    </row>
    <row r="161" spans="1:6" x14ac:dyDescent="0.3">
      <c r="A161" s="29" t="s">
        <v>178</v>
      </c>
      <c r="B161" s="213" t="s">
        <v>227</v>
      </c>
      <c r="C161" s="214"/>
      <c r="D161" s="215"/>
      <c r="E161" s="215"/>
      <c r="F161" s="215"/>
    </row>
    <row r="163" spans="1:6" x14ac:dyDescent="0.3">
      <c r="A163" s="27" t="s">
        <v>231</v>
      </c>
      <c r="B163" s="213" t="s">
        <v>228</v>
      </c>
      <c r="C163" s="214"/>
      <c r="D163" s="215"/>
      <c r="E163" s="215"/>
      <c r="F163" s="215"/>
    </row>
    <row r="164" spans="1:6" x14ac:dyDescent="0.3">
      <c r="A164" s="28" t="s">
        <v>47</v>
      </c>
      <c r="B164" s="213" t="s">
        <v>243</v>
      </c>
      <c r="C164" s="214"/>
      <c r="D164" s="215"/>
      <c r="E164" s="215"/>
      <c r="F164" s="215"/>
    </row>
    <row r="165" spans="1:6" x14ac:dyDescent="0.3">
      <c r="A165" s="29" t="s">
        <v>48</v>
      </c>
      <c r="B165" s="213" t="s">
        <v>225</v>
      </c>
      <c r="C165" s="214"/>
      <c r="D165" s="215"/>
      <c r="E165" s="215"/>
      <c r="F165" s="215"/>
    </row>
    <row r="166" spans="1:6" x14ac:dyDescent="0.3">
      <c r="A166" s="29" t="s">
        <v>178</v>
      </c>
      <c r="B166" s="213" t="s">
        <v>224</v>
      </c>
      <c r="C166" s="214"/>
      <c r="D166" s="215"/>
      <c r="E166" s="215"/>
      <c r="F166" s="215"/>
    </row>
  </sheetData>
  <mergeCells count="85">
    <mergeCell ref="B163:C163"/>
    <mergeCell ref="D163:F166"/>
    <mergeCell ref="B164:C164"/>
    <mergeCell ref="B165:C165"/>
    <mergeCell ref="B166:C166"/>
    <mergeCell ref="B158:C158"/>
    <mergeCell ref="D158:F161"/>
    <mergeCell ref="B159:C159"/>
    <mergeCell ref="B160:C160"/>
    <mergeCell ref="B161:C161"/>
    <mergeCell ref="A36:B36"/>
    <mergeCell ref="A46:B46"/>
    <mergeCell ref="A41:F41"/>
    <mergeCell ref="A38:F38"/>
    <mergeCell ref="A40:F40"/>
    <mergeCell ref="A43:B43"/>
    <mergeCell ref="A44:B44"/>
    <mergeCell ref="A45:B45"/>
    <mergeCell ref="A37:F37"/>
    <mergeCell ref="A10:F10"/>
    <mergeCell ref="A12:F12"/>
    <mergeCell ref="A13:F13"/>
    <mergeCell ref="A23:F23"/>
    <mergeCell ref="A24:F24"/>
    <mergeCell ref="A26:F26"/>
    <mergeCell ref="A27:F27"/>
    <mergeCell ref="A29:B29"/>
    <mergeCell ref="A16:B16"/>
    <mergeCell ref="A30:B30"/>
    <mergeCell ref="A31:B31"/>
    <mergeCell ref="A32:B32"/>
    <mergeCell ref="A33:B33"/>
    <mergeCell ref="A34:B34"/>
    <mergeCell ref="A35:B35"/>
    <mergeCell ref="A1:F2"/>
    <mergeCell ref="A3:F3"/>
    <mergeCell ref="C5:F5"/>
    <mergeCell ref="C6:F6"/>
    <mergeCell ref="C7:F7"/>
    <mergeCell ref="A47:B47"/>
    <mergeCell ref="A48:F48"/>
    <mergeCell ref="A49:F49"/>
    <mergeCell ref="A53:F53"/>
    <mergeCell ref="A54:F54"/>
    <mergeCell ref="A56:B56"/>
    <mergeCell ref="A57:B57"/>
    <mergeCell ref="A58:B58"/>
    <mergeCell ref="A59:F59"/>
    <mergeCell ref="A60:F60"/>
    <mergeCell ref="B62:C62"/>
    <mergeCell ref="D62:F64"/>
    <mergeCell ref="B63:C63"/>
    <mergeCell ref="B64:C64"/>
    <mergeCell ref="A69:F69"/>
    <mergeCell ref="A71:F71"/>
    <mergeCell ref="A72:F72"/>
    <mergeCell ref="A73:F73"/>
    <mergeCell ref="A84:F84"/>
    <mergeCell ref="A85:F85"/>
    <mergeCell ref="A87:F87"/>
    <mergeCell ref="A88:F88"/>
    <mergeCell ref="A89:F89"/>
    <mergeCell ref="A94:B94"/>
    <mergeCell ref="A98:B98"/>
    <mergeCell ref="A101:F101"/>
    <mergeCell ref="A102:F102"/>
    <mergeCell ref="A104:F104"/>
    <mergeCell ref="A105:F105"/>
    <mergeCell ref="A106:F106"/>
    <mergeCell ref="A151:E151"/>
    <mergeCell ref="B153:C153"/>
    <mergeCell ref="B154:C154"/>
    <mergeCell ref="B155:C155"/>
    <mergeCell ref="D153:F156"/>
    <mergeCell ref="B156:C156"/>
    <mergeCell ref="A130:F130"/>
    <mergeCell ref="A132:F132"/>
    <mergeCell ref="A133:F133"/>
    <mergeCell ref="A134:F134"/>
    <mergeCell ref="A150:F150"/>
    <mergeCell ref="A111:B111"/>
    <mergeCell ref="A118:B118"/>
    <mergeCell ref="A125:B125"/>
    <mergeCell ref="A128:F128"/>
    <mergeCell ref="A129:F129"/>
  </mergeCells>
  <printOptions horizontalCentered="1"/>
  <pageMargins left="0.25" right="0.25" top="0.75" bottom="0.75" header="0.3" footer="0.3"/>
  <pageSetup scale="54"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9" max="5" man="1"/>
    <brk id="67" max="16383" man="1"/>
    <brk id="130" max="5" man="1"/>
  </rowBreaks>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8"/>
  <sheetViews>
    <sheetView showGridLines="0" zoomScale="80" zoomScaleNormal="80" workbookViewId="0">
      <selection sqref="A1:F1"/>
    </sheetView>
  </sheetViews>
  <sheetFormatPr baseColWidth="10" defaultColWidth="11.44140625" defaultRowHeight="15.6" x14ac:dyDescent="0.3"/>
  <cols>
    <col min="1" max="1" width="68" style="36" customWidth="1"/>
    <col min="2" max="2" width="32.44140625" style="36" customWidth="1"/>
    <col min="3" max="6" width="20.6640625" style="36" customWidth="1"/>
    <col min="7" max="16384" width="11.44140625" style="36"/>
  </cols>
  <sheetData>
    <row r="1" spans="1:6" ht="42" customHeight="1" x14ac:dyDescent="0.45">
      <c r="A1" s="235" t="s">
        <v>38</v>
      </c>
      <c r="B1" s="235"/>
      <c r="C1" s="235"/>
      <c r="D1" s="235"/>
      <c r="E1" s="235"/>
      <c r="F1" s="235"/>
    </row>
    <row r="2" spans="1:6" ht="17.399999999999999" x14ac:dyDescent="0.4">
      <c r="A2" s="237" t="s">
        <v>259</v>
      </c>
      <c r="B2" s="237"/>
      <c r="C2" s="237"/>
      <c r="D2" s="237"/>
      <c r="E2" s="237"/>
      <c r="F2" s="237"/>
    </row>
    <row r="4" spans="1:6" ht="18" customHeight="1" x14ac:dyDescent="0.3">
      <c r="A4" s="83"/>
      <c r="B4" s="72" t="s">
        <v>22</v>
      </c>
      <c r="C4" s="241" t="s">
        <v>179</v>
      </c>
      <c r="D4" s="241"/>
      <c r="E4" s="241"/>
      <c r="F4" s="241"/>
    </row>
    <row r="5" spans="1:6" ht="18" customHeight="1" x14ac:dyDescent="0.3">
      <c r="A5" s="83"/>
      <c r="B5" s="73" t="s">
        <v>33</v>
      </c>
      <c r="C5" s="242" t="s">
        <v>180</v>
      </c>
      <c r="D5" s="242"/>
      <c r="E5" s="242"/>
      <c r="F5" s="242"/>
    </row>
    <row r="6" spans="1:6" ht="18" customHeight="1" x14ac:dyDescent="0.3">
      <c r="A6" s="83"/>
      <c r="B6" s="74" t="s">
        <v>34</v>
      </c>
      <c r="C6" s="243" t="s">
        <v>181</v>
      </c>
      <c r="D6" s="244"/>
      <c r="E6" s="244"/>
      <c r="F6" s="245"/>
    </row>
    <row r="7" spans="1:6" x14ac:dyDescent="0.3">
      <c r="A7" s="83"/>
      <c r="B7" s="3"/>
      <c r="C7" s="3"/>
      <c r="D7" s="3"/>
      <c r="E7" s="3"/>
      <c r="F7" s="3"/>
    </row>
    <row r="8" spans="1:6" ht="21" customHeight="1" x14ac:dyDescent="0.3">
      <c r="A8" s="225" t="s">
        <v>154</v>
      </c>
      <c r="B8" s="225"/>
      <c r="C8" s="225"/>
      <c r="D8" s="225"/>
      <c r="E8" s="225"/>
      <c r="F8" s="225"/>
    </row>
    <row r="10" spans="1:6" x14ac:dyDescent="0.3">
      <c r="A10" s="236" t="s">
        <v>36</v>
      </c>
      <c r="B10" s="236"/>
      <c r="C10" s="236"/>
      <c r="D10" s="236"/>
      <c r="E10" s="236"/>
      <c r="F10" s="236"/>
    </row>
    <row r="11" spans="1:6" ht="15" customHeight="1" x14ac:dyDescent="0.3">
      <c r="A11" s="236" t="s">
        <v>19</v>
      </c>
      <c r="B11" s="236"/>
      <c r="C11" s="236"/>
      <c r="D11" s="236"/>
      <c r="E11" s="236"/>
      <c r="F11" s="236"/>
    </row>
    <row r="12" spans="1:6" x14ac:dyDescent="0.35">
      <c r="A12" s="37"/>
      <c r="B12" s="37"/>
      <c r="C12" s="37"/>
      <c r="D12" s="38"/>
      <c r="E12" s="38"/>
      <c r="F12" s="1"/>
    </row>
    <row r="13" spans="1:6" ht="31.2" x14ac:dyDescent="0.3">
      <c r="A13" s="134" t="s">
        <v>17</v>
      </c>
      <c r="B13" s="6" t="s">
        <v>18</v>
      </c>
      <c r="C13" s="134" t="s">
        <v>94</v>
      </c>
      <c r="D13" s="6" t="s">
        <v>95</v>
      </c>
      <c r="E13" s="6" t="s">
        <v>97</v>
      </c>
      <c r="F13" s="105" t="s">
        <v>98</v>
      </c>
    </row>
    <row r="14" spans="1:6" x14ac:dyDescent="0.3">
      <c r="A14" s="238" t="s">
        <v>16</v>
      </c>
      <c r="B14" s="238"/>
      <c r="C14" s="119">
        <f t="shared" ref="C14:E14" si="0">+SUM(C16:C20)</f>
        <v>23555.333333333332</v>
      </c>
      <c r="D14" s="119">
        <f t="shared" si="0"/>
        <v>24604</v>
      </c>
      <c r="E14" s="119">
        <f t="shared" si="0"/>
        <v>29573.333333333332</v>
      </c>
      <c r="F14" s="119">
        <f>+SUM(F16:F20)</f>
        <v>63506.277777777781</v>
      </c>
    </row>
    <row r="15" spans="1:6" x14ac:dyDescent="0.3">
      <c r="A15" s="135"/>
      <c r="B15" s="111"/>
      <c r="C15" s="118"/>
      <c r="D15" s="118"/>
      <c r="E15" s="118"/>
      <c r="F15" s="118"/>
    </row>
    <row r="16" spans="1:6" x14ac:dyDescent="0.35">
      <c r="A16" s="135" t="s">
        <v>170</v>
      </c>
      <c r="B16" s="127" t="s">
        <v>175</v>
      </c>
      <c r="C16" s="118">
        <f>+'1T'!F18</f>
        <v>16520</v>
      </c>
      <c r="D16" s="118">
        <f>+'2T'!F18</f>
        <v>17662</v>
      </c>
      <c r="E16" s="118">
        <f>+'3T'!F18</f>
        <v>21996</v>
      </c>
      <c r="F16" s="118">
        <f>+SUM(C16:E16)</f>
        <v>56178</v>
      </c>
    </row>
    <row r="17" spans="1:6" x14ac:dyDescent="0.35">
      <c r="A17" s="135" t="s">
        <v>171</v>
      </c>
      <c r="B17" s="127" t="s">
        <v>175</v>
      </c>
      <c r="C17" s="118">
        <f>+'1T'!F19</f>
        <v>248.66666666666666</v>
      </c>
      <c r="D17" s="118">
        <f>+'2T'!F19</f>
        <v>338</v>
      </c>
      <c r="E17" s="118">
        <f>+'3T'!F19</f>
        <v>352.33333333333331</v>
      </c>
      <c r="F17" s="118">
        <f>+AVERAGE(C17:E17)</f>
        <v>313</v>
      </c>
    </row>
    <row r="18" spans="1:6" x14ac:dyDescent="0.35">
      <c r="A18" s="135" t="s">
        <v>172</v>
      </c>
      <c r="B18" s="127" t="s">
        <v>175</v>
      </c>
      <c r="C18" s="118">
        <f>+'1T'!F20</f>
        <v>5372.333333333333</v>
      </c>
      <c r="D18" s="118">
        <f>+'2T'!F20</f>
        <v>5379</v>
      </c>
      <c r="E18" s="118">
        <f>+'3T'!F20</f>
        <v>5473.666666666667</v>
      </c>
      <c r="F18" s="118">
        <f t="shared" ref="F18:F20" si="1">+AVERAGE(C18:E18)</f>
        <v>5408.333333333333</v>
      </c>
    </row>
    <row r="19" spans="1:6" ht="30" x14ac:dyDescent="0.35">
      <c r="A19" s="135" t="s">
        <v>174</v>
      </c>
      <c r="B19" s="127" t="s">
        <v>175</v>
      </c>
      <c r="C19" s="118"/>
      <c r="D19" s="118">
        <f>+'2T'!F21</f>
        <v>167</v>
      </c>
      <c r="E19" s="118">
        <f>+'3T'!F21</f>
        <v>693.33333333333337</v>
      </c>
      <c r="F19" s="118">
        <f t="shared" si="1"/>
        <v>430.16666666666669</v>
      </c>
    </row>
    <row r="20" spans="1:6" x14ac:dyDescent="0.35">
      <c r="A20" s="135" t="s">
        <v>173</v>
      </c>
      <c r="B20" s="127" t="s">
        <v>175</v>
      </c>
      <c r="C20" s="118">
        <f>+'1T'!F22</f>
        <v>1414.3333333333333</v>
      </c>
      <c r="D20" s="118">
        <f>+'2T'!F22</f>
        <v>1058</v>
      </c>
      <c r="E20" s="118">
        <f>+'3T'!F22</f>
        <v>1058</v>
      </c>
      <c r="F20" s="126">
        <f t="shared" si="1"/>
        <v>1176.7777777777776</v>
      </c>
    </row>
    <row r="21" spans="1:6" ht="15" customHeight="1" x14ac:dyDescent="0.35">
      <c r="A21" s="227" t="s">
        <v>43</v>
      </c>
      <c r="B21" s="227"/>
      <c r="C21" s="227"/>
      <c r="D21" s="227"/>
      <c r="E21" s="227"/>
      <c r="F21" s="1"/>
    </row>
    <row r="22" spans="1:6" ht="50.1" customHeight="1" x14ac:dyDescent="0.3">
      <c r="A22" s="217" t="s">
        <v>160</v>
      </c>
      <c r="B22" s="218"/>
      <c r="C22" s="218"/>
      <c r="D22" s="218"/>
      <c r="E22" s="218"/>
      <c r="F22" s="219"/>
    </row>
    <row r="23" spans="1:6" x14ac:dyDescent="0.35">
      <c r="A23" s="37"/>
      <c r="B23" s="37"/>
      <c r="C23" s="37"/>
      <c r="D23" s="38"/>
      <c r="E23" s="38"/>
      <c r="F23" s="1"/>
    </row>
    <row r="24" spans="1:6" ht="15" customHeight="1" x14ac:dyDescent="0.35">
      <c r="A24" s="236" t="s">
        <v>37</v>
      </c>
      <c r="B24" s="236"/>
      <c r="C24" s="236"/>
      <c r="D24" s="236"/>
      <c r="E24" s="236"/>
      <c r="F24" s="1"/>
    </row>
    <row r="25" spans="1:6" ht="17.25" customHeight="1" x14ac:dyDescent="0.35">
      <c r="A25" s="236" t="s">
        <v>20</v>
      </c>
      <c r="B25" s="236"/>
      <c r="C25" s="236"/>
      <c r="D25" s="236"/>
      <c r="E25" s="236"/>
      <c r="F25" s="1"/>
    </row>
    <row r="26" spans="1:6" ht="16.95" customHeight="1" x14ac:dyDescent="0.35">
      <c r="A26" s="37"/>
      <c r="B26" s="37"/>
      <c r="C26" s="38"/>
      <c r="D26" s="38"/>
      <c r="E26" s="38"/>
      <c r="F26" s="1"/>
    </row>
    <row r="27" spans="1:6" ht="31.2" x14ac:dyDescent="0.3">
      <c r="A27" s="134" t="s">
        <v>21</v>
      </c>
      <c r="B27" s="110" t="s">
        <v>94</v>
      </c>
      <c r="C27" s="110" t="s">
        <v>95</v>
      </c>
      <c r="D27" s="110" t="s">
        <v>97</v>
      </c>
      <c r="E27" s="110" t="s">
        <v>98</v>
      </c>
    </row>
    <row r="28" spans="1:6" x14ac:dyDescent="0.3">
      <c r="A28" s="124" t="s">
        <v>16</v>
      </c>
      <c r="B28" s="200">
        <f t="shared" ref="B28:D28" si="2">+SUM(B30:B34)</f>
        <v>8979451414.3300018</v>
      </c>
      <c r="C28" s="200">
        <f t="shared" si="2"/>
        <v>8313785197.8500004</v>
      </c>
      <c r="D28" s="200">
        <f t="shared" si="2"/>
        <v>5504438985.8899994</v>
      </c>
      <c r="E28" s="200">
        <f>+SUM(E30:E34)</f>
        <v>22797675598.07</v>
      </c>
    </row>
    <row r="29" spans="1:6" x14ac:dyDescent="0.3">
      <c r="A29" s="123"/>
      <c r="B29" s="14"/>
      <c r="C29" s="14"/>
      <c r="D29" s="14"/>
      <c r="E29" s="14"/>
    </row>
    <row r="30" spans="1:6" x14ac:dyDescent="0.3">
      <c r="A30" s="135" t="s">
        <v>170</v>
      </c>
      <c r="B30" s="92">
        <f>+'1T'!F38</f>
        <v>2711496985.2399998</v>
      </c>
      <c r="C30" s="92">
        <f>+'2T'!F40</f>
        <v>2194751596.9100003</v>
      </c>
      <c r="D30" s="92">
        <f>+'3T'!F32</f>
        <v>2172155306.1199999</v>
      </c>
      <c r="E30" s="92">
        <f>+SUM(B30:D30)</f>
        <v>7078403888.2699995</v>
      </c>
    </row>
    <row r="31" spans="1:6" x14ac:dyDescent="0.3">
      <c r="A31" s="135" t="s">
        <v>171</v>
      </c>
      <c r="B31" s="92">
        <f>+'1T'!F39</f>
        <v>621727684.79999995</v>
      </c>
      <c r="C31" s="92">
        <f>+'2T'!F41</f>
        <v>542790141.69000006</v>
      </c>
      <c r="D31" s="92">
        <f>+'3T'!F33</f>
        <v>533287612.91000009</v>
      </c>
      <c r="E31" s="92">
        <f t="shared" ref="E31:E34" si="3">+SUM(B31:D31)</f>
        <v>1697805439.4000001</v>
      </c>
    </row>
    <row r="32" spans="1:6" x14ac:dyDescent="0.3">
      <c r="A32" s="135" t="s">
        <v>172</v>
      </c>
      <c r="B32" s="92">
        <f>+'1T'!F40</f>
        <v>2141317319.0599999</v>
      </c>
      <c r="C32" s="92">
        <f>+'2T'!F42</f>
        <v>2294412864.3699999</v>
      </c>
      <c r="D32" s="92">
        <f>+'3T'!F34</f>
        <v>2225095962.79</v>
      </c>
      <c r="E32" s="92">
        <f t="shared" si="3"/>
        <v>6660826146.2200003</v>
      </c>
    </row>
    <row r="33" spans="1:6" ht="30" x14ac:dyDescent="0.3">
      <c r="A33" s="135" t="s">
        <v>174</v>
      </c>
      <c r="B33" s="92">
        <f>+'1T'!F41</f>
        <v>7163244.3300000001</v>
      </c>
      <c r="C33" s="92">
        <f>+'2T'!F43</f>
        <v>15542603.819999998</v>
      </c>
      <c r="D33" s="92">
        <f>+'3T'!F35</f>
        <v>38626004.040000007</v>
      </c>
      <c r="E33" s="92">
        <f t="shared" si="3"/>
        <v>61331852.190000005</v>
      </c>
    </row>
    <row r="34" spans="1:6" x14ac:dyDescent="0.3">
      <c r="A34" s="135" t="s">
        <v>173</v>
      </c>
      <c r="B34" s="201">
        <f>+'1T'!F42</f>
        <v>3497746180.9000006</v>
      </c>
      <c r="C34" s="201">
        <f>+'2T'!F44</f>
        <v>3266287991.0599999</v>
      </c>
      <c r="D34" s="201">
        <f>+'3T'!F36</f>
        <v>535274100.03000003</v>
      </c>
      <c r="E34" s="201">
        <f t="shared" si="3"/>
        <v>7299308271.9900007</v>
      </c>
    </row>
    <row r="35" spans="1:6" ht="15" customHeight="1" x14ac:dyDescent="0.35">
      <c r="A35" s="137" t="s">
        <v>43</v>
      </c>
      <c r="B35" s="113"/>
      <c r="C35" s="113"/>
      <c r="D35" s="113"/>
      <c r="E35" s="1"/>
      <c r="F35" s="1"/>
    </row>
    <row r="36" spans="1:6" ht="50.1" customHeight="1" x14ac:dyDescent="0.3">
      <c r="A36" s="217" t="s">
        <v>160</v>
      </c>
      <c r="B36" s="218"/>
      <c r="C36" s="218"/>
      <c r="D36" s="218"/>
      <c r="E36" s="219"/>
    </row>
    <row r="37" spans="1:6" ht="15" customHeight="1" x14ac:dyDescent="0.35">
      <c r="A37" s="1"/>
      <c r="B37" s="1"/>
      <c r="C37" s="1"/>
      <c r="D37" s="1"/>
      <c r="E37" s="1"/>
      <c r="F37" s="1"/>
    </row>
    <row r="39" spans="1:6" ht="21" customHeight="1" x14ac:dyDescent="0.3">
      <c r="A39" s="225" t="s">
        <v>96</v>
      </c>
      <c r="B39" s="225"/>
      <c r="C39" s="225"/>
      <c r="D39" s="225"/>
      <c r="E39" s="225"/>
      <c r="F39" s="225"/>
    </row>
    <row r="40" spans="1:6" ht="9.9" customHeight="1" x14ac:dyDescent="0.3"/>
    <row r="41" spans="1:6" x14ac:dyDescent="0.3">
      <c r="A41" s="220" t="s">
        <v>72</v>
      </c>
      <c r="B41" s="220"/>
      <c r="C41" s="220"/>
      <c r="D41" s="220"/>
      <c r="E41" s="220"/>
      <c r="F41" s="220"/>
    </row>
    <row r="42" spans="1:6" ht="17.25" customHeight="1" x14ac:dyDescent="0.3">
      <c r="A42" s="226" t="s">
        <v>73</v>
      </c>
      <c r="B42" s="226"/>
      <c r="C42" s="226"/>
      <c r="D42" s="226"/>
      <c r="E42" s="226"/>
      <c r="F42" s="226"/>
    </row>
    <row r="43" spans="1:6" x14ac:dyDescent="0.3">
      <c r="A43" s="220" t="s">
        <v>52</v>
      </c>
      <c r="B43" s="220"/>
      <c r="C43" s="220"/>
      <c r="D43" s="220"/>
      <c r="E43" s="220"/>
      <c r="F43" s="220"/>
    </row>
    <row r="44" spans="1:6" ht="9.9" customHeight="1" x14ac:dyDescent="0.3"/>
    <row r="45" spans="1:6" ht="31.2" x14ac:dyDescent="0.3">
      <c r="A45" s="68" t="s">
        <v>55</v>
      </c>
      <c r="B45" s="68" t="s">
        <v>56</v>
      </c>
      <c r="C45" s="68" t="s">
        <v>94</v>
      </c>
      <c r="D45" s="68" t="s">
        <v>95</v>
      </c>
      <c r="E45" s="68" t="s">
        <v>97</v>
      </c>
      <c r="F45" s="68" t="s">
        <v>98</v>
      </c>
    </row>
    <row r="46" spans="1:6" x14ac:dyDescent="0.3">
      <c r="A46" s="130" t="s">
        <v>16</v>
      </c>
      <c r="B46" s="49"/>
      <c r="C46" s="35">
        <f>+C48+C52</f>
        <v>7957197390.2399998</v>
      </c>
      <c r="D46" s="35">
        <f>+D48+D52</f>
        <v>7957197390.2399998</v>
      </c>
      <c r="E46" s="35">
        <f>+E48+E52</f>
        <v>7957197390.25</v>
      </c>
      <c r="F46" s="35">
        <f>+F48+F52</f>
        <v>23871592170.73</v>
      </c>
    </row>
    <row r="47" spans="1:6" x14ac:dyDescent="0.3">
      <c r="A47" s="12"/>
      <c r="B47" s="50"/>
      <c r="C47" s="13"/>
      <c r="D47" s="13"/>
      <c r="E47" s="13"/>
      <c r="F47" s="51"/>
    </row>
    <row r="48" spans="1:6" x14ac:dyDescent="0.3">
      <c r="A48" s="221" t="s">
        <v>74</v>
      </c>
      <c r="B48" s="221"/>
      <c r="C48" s="53">
        <f>+SUM(C49:C50)</f>
        <v>7957197390.2399998</v>
      </c>
      <c r="D48" s="53">
        <f>+SUM(D49:D50)</f>
        <v>7957197390.2399998</v>
      </c>
      <c r="E48" s="53">
        <f>+SUM(E49:E50)</f>
        <v>7957197390.25</v>
      </c>
      <c r="F48" s="53">
        <f>+SUM(F49:F50)</f>
        <v>23871592170.73</v>
      </c>
    </row>
    <row r="49" spans="1:6" x14ac:dyDescent="0.3">
      <c r="A49" s="54" t="s">
        <v>58</v>
      </c>
      <c r="B49" s="50" t="s">
        <v>53</v>
      </c>
      <c r="C49" s="14">
        <f>+'1T'!F98</f>
        <v>7957197390.2399998</v>
      </c>
      <c r="D49" s="14">
        <f>+'2T'!F102</f>
        <v>7957197390.2399998</v>
      </c>
      <c r="E49" s="14">
        <f>+'3T'!F95</f>
        <v>7957197390.25</v>
      </c>
      <c r="F49" s="92">
        <f>+C49+D49+E49</f>
        <v>23871592170.73</v>
      </c>
    </row>
    <row r="50" spans="1:6" x14ac:dyDescent="0.3">
      <c r="A50" s="54" t="s">
        <v>58</v>
      </c>
      <c r="B50" s="50" t="s">
        <v>53</v>
      </c>
      <c r="C50" s="14">
        <f>+'1T'!F99</f>
        <v>0</v>
      </c>
      <c r="D50" s="14">
        <f>+'2T'!F103</f>
        <v>0</v>
      </c>
      <c r="E50" s="14">
        <f>+'3T'!F96</f>
        <v>0</v>
      </c>
      <c r="F50" s="92">
        <f>+C50+D50+E50</f>
        <v>0</v>
      </c>
    </row>
    <row r="51" spans="1:6" x14ac:dyDescent="0.3">
      <c r="A51" s="131"/>
      <c r="B51" s="50"/>
      <c r="C51" s="14"/>
      <c r="D51" s="14"/>
      <c r="E51" s="14"/>
      <c r="F51" s="92"/>
    </row>
    <row r="52" spans="1:6" x14ac:dyDescent="0.3">
      <c r="A52" s="221" t="s">
        <v>75</v>
      </c>
      <c r="B52" s="221"/>
      <c r="C52" s="53">
        <f>+SUM(C53:C54)</f>
        <v>0</v>
      </c>
      <c r="D52" s="53">
        <f>+SUM(D53:D54)</f>
        <v>0</v>
      </c>
      <c r="E52" s="53">
        <f>+SUM(E53:E54)</f>
        <v>0</v>
      </c>
      <c r="F52" s="53">
        <f>+SUM(F53:F54)</f>
        <v>0</v>
      </c>
    </row>
    <row r="53" spans="1:6" x14ac:dyDescent="0.3">
      <c r="A53" s="54" t="s">
        <v>58</v>
      </c>
      <c r="B53" s="50" t="s">
        <v>53</v>
      </c>
      <c r="C53" s="56">
        <f>+'1T'!F102</f>
        <v>0</v>
      </c>
      <c r="D53" s="56">
        <f>+'2T'!F106</f>
        <v>0</v>
      </c>
      <c r="E53" s="56">
        <f>+'3T'!F99</f>
        <v>0</v>
      </c>
      <c r="F53" s="93">
        <f>+C53+D53+E53</f>
        <v>0</v>
      </c>
    </row>
    <row r="54" spans="1:6" x14ac:dyDescent="0.3">
      <c r="A54" s="54" t="s">
        <v>58</v>
      </c>
      <c r="B54" s="50" t="s">
        <v>53</v>
      </c>
      <c r="C54" s="56">
        <f>+'1T'!F103</f>
        <v>0</v>
      </c>
      <c r="D54" s="56">
        <f>+'2T'!F107</f>
        <v>0</v>
      </c>
      <c r="E54" s="56">
        <f>+'3T'!F100</f>
        <v>0</v>
      </c>
      <c r="F54" s="95">
        <f>+C54+D54+E54</f>
        <v>0</v>
      </c>
    </row>
    <row r="55" spans="1:6" x14ac:dyDescent="0.3">
      <c r="A55" s="227" t="s">
        <v>43</v>
      </c>
      <c r="B55" s="227"/>
      <c r="C55" s="227"/>
      <c r="D55" s="227"/>
      <c r="E55" s="227"/>
    </row>
    <row r="56" spans="1:6" ht="50.1" customHeight="1" x14ac:dyDescent="0.3">
      <c r="A56" s="217" t="s">
        <v>155</v>
      </c>
      <c r="B56" s="218"/>
      <c r="C56" s="218"/>
      <c r="D56" s="218"/>
      <c r="E56" s="218"/>
      <c r="F56" s="219"/>
    </row>
    <row r="57" spans="1:6" x14ac:dyDescent="0.3">
      <c r="A57" s="24"/>
      <c r="B57" s="48"/>
      <c r="C57" s="23"/>
    </row>
    <row r="58" spans="1:6" x14ac:dyDescent="0.3">
      <c r="A58" s="220" t="s">
        <v>76</v>
      </c>
      <c r="B58" s="220"/>
      <c r="C58" s="220"/>
      <c r="D58" s="220"/>
      <c r="E58" s="220"/>
      <c r="F58" s="220"/>
    </row>
    <row r="59" spans="1:6" ht="17.25" customHeight="1" x14ac:dyDescent="0.3">
      <c r="A59" s="226" t="s">
        <v>54</v>
      </c>
      <c r="B59" s="226"/>
      <c r="C59" s="226"/>
      <c r="D59" s="226"/>
      <c r="E59" s="226"/>
      <c r="F59" s="226"/>
    </row>
    <row r="60" spans="1:6" x14ac:dyDescent="0.3">
      <c r="A60" s="220" t="s">
        <v>52</v>
      </c>
      <c r="B60" s="220"/>
      <c r="C60" s="220"/>
      <c r="D60" s="220"/>
      <c r="E60" s="220"/>
      <c r="F60" s="220"/>
    </row>
    <row r="61" spans="1:6" x14ac:dyDescent="0.3">
      <c r="A61" s="88"/>
      <c r="B61" s="89"/>
      <c r="C61" s="89"/>
      <c r="D61" s="89"/>
      <c r="E61" s="89"/>
    </row>
    <row r="62" spans="1:6" ht="31.2" x14ac:dyDescent="0.3">
      <c r="A62" s="68" t="s">
        <v>55</v>
      </c>
      <c r="B62" s="68" t="s">
        <v>56</v>
      </c>
      <c r="C62" s="68" t="s">
        <v>94</v>
      </c>
      <c r="D62" s="68" t="s">
        <v>95</v>
      </c>
      <c r="E62" s="68" t="s">
        <v>97</v>
      </c>
      <c r="F62" s="68" t="s">
        <v>98</v>
      </c>
    </row>
    <row r="63" spans="1:6" x14ac:dyDescent="0.3">
      <c r="A63" s="130" t="s">
        <v>16</v>
      </c>
      <c r="B63" s="49"/>
      <c r="C63" s="35">
        <f>+C65+C72+C79</f>
        <v>8979451414.3299999</v>
      </c>
      <c r="D63" s="35">
        <f t="shared" ref="D63:E63" si="4">+D65+D72+D79</f>
        <v>10562487630.68</v>
      </c>
      <c r="E63" s="35">
        <f t="shared" si="4"/>
        <v>5504438985.8899994</v>
      </c>
      <c r="F63" s="35">
        <f>+F65+F72+F79</f>
        <v>25046378030.900002</v>
      </c>
    </row>
    <row r="64" spans="1:6" x14ac:dyDescent="0.3">
      <c r="A64" s="12"/>
      <c r="B64" s="50"/>
      <c r="C64" s="13"/>
      <c r="D64" s="13"/>
      <c r="E64" s="13"/>
      <c r="F64" s="51"/>
    </row>
    <row r="65" spans="1:6" x14ac:dyDescent="0.3">
      <c r="A65" s="221" t="s">
        <v>57</v>
      </c>
      <c r="B65" s="221"/>
      <c r="C65" s="53">
        <f>+SUM(C66:C70)</f>
        <v>8979451414.3299999</v>
      </c>
      <c r="D65" s="53">
        <f t="shared" ref="D65:E65" si="5">+SUM(D66:D70)</f>
        <v>8313785197.8500004</v>
      </c>
      <c r="E65" s="53">
        <f t="shared" si="5"/>
        <v>5504438985.8899994</v>
      </c>
      <c r="F65" s="53">
        <f>+SUM(F66:F70)</f>
        <v>22797675598.07</v>
      </c>
    </row>
    <row r="66" spans="1:6" x14ac:dyDescent="0.3">
      <c r="A66" s="54" t="s">
        <v>58</v>
      </c>
      <c r="B66" s="50" t="s">
        <v>53</v>
      </c>
      <c r="C66" s="14">
        <f>+'1T'!F115</f>
        <v>3333224670.04</v>
      </c>
      <c r="D66" s="14">
        <f>+'2T'!F119</f>
        <v>2737541738.5999999</v>
      </c>
      <c r="E66" s="14">
        <f>+'3T'!F112</f>
        <v>2705442919.0300002</v>
      </c>
      <c r="F66" s="92">
        <f>+C66+D66+E66</f>
        <v>8776209327.6700001</v>
      </c>
    </row>
    <row r="67" spans="1:6" x14ac:dyDescent="0.3">
      <c r="A67" s="54" t="s">
        <v>58</v>
      </c>
      <c r="B67" s="50" t="s">
        <v>53</v>
      </c>
      <c r="C67" s="14">
        <f>+'1T'!F116</f>
        <v>4525802.58</v>
      </c>
      <c r="D67" s="14">
        <f>+'2T'!F120</f>
        <v>64800</v>
      </c>
      <c r="E67" s="58">
        <f>+'3T'!F113</f>
        <v>1708710</v>
      </c>
      <c r="F67" s="92">
        <f t="shared" ref="F67:F69" si="6">+C67+D67+E67</f>
        <v>6299312.5800000001</v>
      </c>
    </row>
    <row r="68" spans="1:6" x14ac:dyDescent="0.3">
      <c r="A68" s="54" t="s">
        <v>58</v>
      </c>
      <c r="B68" s="50" t="s">
        <v>53</v>
      </c>
      <c r="C68" s="14">
        <f>+'1T'!F117</f>
        <v>2637441.75</v>
      </c>
      <c r="D68" s="14">
        <f>+'2T'!F121</f>
        <v>15477803.82</v>
      </c>
      <c r="E68" s="14">
        <f>+'3T'!F114</f>
        <v>36917294.039999999</v>
      </c>
      <c r="F68" s="92">
        <f t="shared" si="6"/>
        <v>55032539.609999999</v>
      </c>
    </row>
    <row r="69" spans="1:6" x14ac:dyDescent="0.3">
      <c r="A69" s="54" t="s">
        <v>58</v>
      </c>
      <c r="B69" s="50" t="s">
        <v>53</v>
      </c>
      <c r="C69" s="14">
        <f>+'1T'!F118</f>
        <v>5639063499.96</v>
      </c>
      <c r="D69" s="14">
        <f>+'2T'!F122</f>
        <v>5560700855.4300003</v>
      </c>
      <c r="E69" s="58">
        <f>+'3T'!F115</f>
        <v>2760370062.8199997</v>
      </c>
      <c r="F69" s="92">
        <f t="shared" si="6"/>
        <v>13960134418.209999</v>
      </c>
    </row>
    <row r="70" spans="1:6" x14ac:dyDescent="0.3">
      <c r="A70" s="54" t="s">
        <v>58</v>
      </c>
      <c r="B70" s="50" t="s">
        <v>53</v>
      </c>
      <c r="C70" s="14"/>
      <c r="D70" s="14"/>
      <c r="E70" s="14"/>
      <c r="F70" s="92"/>
    </row>
    <row r="71" spans="1:6" x14ac:dyDescent="0.3">
      <c r="A71" s="131"/>
      <c r="B71" s="50"/>
      <c r="C71" s="14"/>
      <c r="D71" s="14"/>
      <c r="E71" s="14"/>
      <c r="F71" s="92"/>
    </row>
    <row r="72" spans="1:6" x14ac:dyDescent="0.3">
      <c r="A72" s="221" t="s">
        <v>59</v>
      </c>
      <c r="B72" s="221"/>
      <c r="C72" s="53">
        <f>+SUM(C73:C77)</f>
        <v>0</v>
      </c>
      <c r="D72" s="53">
        <f t="shared" ref="D72:E72" si="7">+SUM(D73:D77)</f>
        <v>2248702432.8299999</v>
      </c>
      <c r="E72" s="53">
        <f t="shared" si="7"/>
        <v>0</v>
      </c>
      <c r="F72" s="53">
        <f>+SUM(F73:F77)</f>
        <v>2248702432.8299999</v>
      </c>
    </row>
    <row r="73" spans="1:6" x14ac:dyDescent="0.3">
      <c r="A73" s="54" t="s">
        <v>58</v>
      </c>
      <c r="B73" s="50" t="s">
        <v>53</v>
      </c>
      <c r="C73" s="56">
        <f>+'1T'!F121</f>
        <v>0</v>
      </c>
      <c r="D73" s="56">
        <f>+'2T'!F126</f>
        <v>2248702432.8299999</v>
      </c>
      <c r="E73" s="56">
        <f>+'3T'!F119</f>
        <v>0</v>
      </c>
      <c r="F73" s="93">
        <f>+C73+D73+E73</f>
        <v>2248702432.8299999</v>
      </c>
    </row>
    <row r="74" spans="1:6" x14ac:dyDescent="0.3">
      <c r="A74" s="54" t="s">
        <v>58</v>
      </c>
      <c r="B74" s="50" t="s">
        <v>53</v>
      </c>
      <c r="C74" s="56"/>
      <c r="D74" s="56"/>
      <c r="E74" s="56"/>
      <c r="F74" s="93"/>
    </row>
    <row r="75" spans="1:6" x14ac:dyDescent="0.3">
      <c r="A75" s="54" t="s">
        <v>58</v>
      </c>
      <c r="B75" s="50" t="s">
        <v>53</v>
      </c>
      <c r="C75" s="56"/>
      <c r="D75" s="56"/>
      <c r="E75" s="56"/>
      <c r="F75" s="93"/>
    </row>
    <row r="76" spans="1:6" x14ac:dyDescent="0.3">
      <c r="A76" s="54" t="s">
        <v>58</v>
      </c>
      <c r="B76" s="50" t="s">
        <v>53</v>
      </c>
      <c r="C76" s="56"/>
      <c r="D76" s="56"/>
      <c r="E76" s="56"/>
      <c r="F76" s="93"/>
    </row>
    <row r="77" spans="1:6" x14ac:dyDescent="0.3">
      <c r="A77" s="54" t="s">
        <v>58</v>
      </c>
      <c r="B77" s="50" t="s">
        <v>53</v>
      </c>
      <c r="C77" s="56"/>
      <c r="D77" s="56"/>
      <c r="E77" s="56"/>
      <c r="F77" s="93"/>
    </row>
    <row r="78" spans="1:6" x14ac:dyDescent="0.3">
      <c r="C78" s="40"/>
      <c r="D78" s="40"/>
      <c r="E78" s="40"/>
      <c r="F78" s="40"/>
    </row>
    <row r="79" spans="1:6" x14ac:dyDescent="0.3">
      <c r="A79" s="221" t="s">
        <v>60</v>
      </c>
      <c r="B79" s="221"/>
      <c r="C79" s="53">
        <f>+SUM(C80:C81)</f>
        <v>0</v>
      </c>
      <c r="D79" s="53">
        <f t="shared" ref="D79:E79" si="8">+SUM(D80:D81)</f>
        <v>0</v>
      </c>
      <c r="E79" s="53">
        <f t="shared" si="8"/>
        <v>0</v>
      </c>
      <c r="F79" s="53">
        <f>+SUM(F80:F81)</f>
        <v>0</v>
      </c>
    </row>
    <row r="80" spans="1:6" x14ac:dyDescent="0.3">
      <c r="A80" s="75" t="s">
        <v>58</v>
      </c>
      <c r="B80" s="50" t="s">
        <v>53</v>
      </c>
      <c r="C80" s="56">
        <f>+'1T'!F124</f>
        <v>0</v>
      </c>
      <c r="D80" s="56">
        <f>+'2T'!F133</f>
        <v>0</v>
      </c>
      <c r="E80" s="56">
        <f>+'3T'!F126</f>
        <v>0</v>
      </c>
      <c r="F80" s="93">
        <f>+C80+D80+E80</f>
        <v>0</v>
      </c>
    </row>
    <row r="81" spans="1:6" x14ac:dyDescent="0.3">
      <c r="A81" s="47" t="s">
        <v>58</v>
      </c>
      <c r="B81" s="47" t="s">
        <v>53</v>
      </c>
      <c r="C81" s="94">
        <f>+'1T'!F125</f>
        <v>0</v>
      </c>
      <c r="D81" s="94">
        <f>+'2T'!F134</f>
        <v>0</v>
      </c>
      <c r="E81" s="59">
        <f>+'3T'!F127</f>
        <v>0</v>
      </c>
      <c r="F81" s="95">
        <f>+C81+D81+E81</f>
        <v>0</v>
      </c>
    </row>
    <row r="82" spans="1:6" ht="14.25" customHeight="1" x14ac:dyDescent="0.3">
      <c r="A82" s="222" t="s">
        <v>61</v>
      </c>
      <c r="B82" s="222"/>
      <c r="C82" s="222"/>
      <c r="D82" s="222"/>
      <c r="E82" s="222"/>
      <c r="F82" s="222"/>
    </row>
    <row r="83" spans="1:6" x14ac:dyDescent="0.3">
      <c r="A83" s="276" t="s">
        <v>43</v>
      </c>
      <c r="B83" s="276"/>
      <c r="C83" s="276"/>
      <c r="D83" s="276"/>
      <c r="E83" s="276"/>
      <c r="F83" s="276"/>
    </row>
    <row r="84" spans="1:6" x14ac:dyDescent="0.3">
      <c r="A84" s="54"/>
      <c r="B84" s="50"/>
    </row>
    <row r="85" spans="1:6" x14ac:dyDescent="0.3">
      <c r="A85" s="220" t="s">
        <v>78</v>
      </c>
      <c r="B85" s="220"/>
      <c r="C85" s="220"/>
      <c r="D85" s="220"/>
      <c r="E85" s="220"/>
      <c r="F85" s="42"/>
    </row>
    <row r="86" spans="1:6" x14ac:dyDescent="0.3">
      <c r="A86" s="220" t="s">
        <v>79</v>
      </c>
      <c r="B86" s="220"/>
      <c r="C86" s="220"/>
      <c r="D86" s="220"/>
      <c r="E86" s="220"/>
      <c r="F86" s="42"/>
    </row>
    <row r="87" spans="1:6" x14ac:dyDescent="0.3">
      <c r="A87" s="220" t="s">
        <v>52</v>
      </c>
      <c r="B87" s="220"/>
      <c r="C87" s="220"/>
      <c r="D87" s="220"/>
      <c r="E87" s="220"/>
      <c r="F87" s="42"/>
    </row>
    <row r="88" spans="1:6" x14ac:dyDescent="0.3">
      <c r="A88" s="88"/>
      <c r="B88" s="89"/>
      <c r="C88" s="89"/>
      <c r="D88" s="89"/>
      <c r="E88" s="89"/>
    </row>
    <row r="89" spans="1:6" ht="31.2" x14ac:dyDescent="0.3">
      <c r="A89" s="68" t="s">
        <v>77</v>
      </c>
      <c r="B89" s="68" t="s">
        <v>94</v>
      </c>
      <c r="C89" s="68" t="s">
        <v>95</v>
      </c>
      <c r="D89" s="68" t="s">
        <v>97</v>
      </c>
      <c r="E89" s="68" t="s">
        <v>98</v>
      </c>
    </row>
    <row r="90" spans="1:6" x14ac:dyDescent="0.3">
      <c r="A90" s="106" t="s">
        <v>81</v>
      </c>
      <c r="B90" s="61">
        <f>+B91</f>
        <v>2818300598.7199998</v>
      </c>
      <c r="C90" s="61">
        <f t="shared" ref="C90:D90" si="9">+B100</f>
        <v>1796046574.6299992</v>
      </c>
      <c r="D90" s="61">
        <f t="shared" si="9"/>
        <v>213010358.27999878</v>
      </c>
      <c r="E90" s="61">
        <f>+B90</f>
        <v>2818300598.7199998</v>
      </c>
    </row>
    <row r="91" spans="1:6" x14ac:dyDescent="0.3">
      <c r="A91" s="107" t="s">
        <v>82</v>
      </c>
      <c r="B91" s="25">
        <f>+'1T'!E136</f>
        <v>2818300598.7199998</v>
      </c>
      <c r="C91" s="25">
        <f>+'2T'!E145</f>
        <v>2818300598.7199998</v>
      </c>
      <c r="D91" s="25">
        <f>+'3T'!E138</f>
        <v>569598165.88999987</v>
      </c>
      <c r="E91" s="65">
        <f>+B91+C91+D91</f>
        <v>6206199363.3299999</v>
      </c>
    </row>
    <row r="92" spans="1:6" x14ac:dyDescent="0.3">
      <c r="A92" s="107" t="s">
        <v>80</v>
      </c>
      <c r="B92" s="25" t="str">
        <f>+'1T'!E137</f>
        <v>N/A</v>
      </c>
      <c r="C92" s="25">
        <f>+'2T'!E146</f>
        <v>-1022254024.0900002</v>
      </c>
      <c r="D92" s="25">
        <f>+'3T'!E139</f>
        <v>-356587807.61000061</v>
      </c>
      <c r="E92" s="65" t="str">
        <f>+B92</f>
        <v>N/A</v>
      </c>
    </row>
    <row r="93" spans="1:6" x14ac:dyDescent="0.3">
      <c r="A93" s="106" t="s">
        <v>84</v>
      </c>
      <c r="B93" s="61">
        <f>+'1T'!E138</f>
        <v>7957197390.2399998</v>
      </c>
      <c r="C93" s="61">
        <f>+'2T'!E147</f>
        <v>7957197390.2399998</v>
      </c>
      <c r="D93" s="61">
        <f>+'3T'!E140</f>
        <v>7957197390.25</v>
      </c>
      <c r="E93" s="61">
        <f>+B93+C93+D93</f>
        <v>23871592170.73</v>
      </c>
    </row>
    <row r="94" spans="1:6" x14ac:dyDescent="0.3">
      <c r="A94" s="106" t="s">
        <v>146</v>
      </c>
      <c r="B94" s="61">
        <f>+B95+B96</f>
        <v>10775497988.959999</v>
      </c>
      <c r="C94" s="61">
        <f>+C95+C96</f>
        <v>10775497988.959999</v>
      </c>
      <c r="D94" s="61">
        <f>+D95+D96</f>
        <v>8526795556.1399994</v>
      </c>
      <c r="E94" s="61">
        <f>+E90+E93</f>
        <v>26689892769.450001</v>
      </c>
    </row>
    <row r="95" spans="1:6" x14ac:dyDescent="0.3">
      <c r="A95" s="107" t="s">
        <v>82</v>
      </c>
      <c r="B95" s="25">
        <f>+B91</f>
        <v>2818300598.7199998</v>
      </c>
      <c r="C95" s="25">
        <f>+C91</f>
        <v>2818300598.7199998</v>
      </c>
      <c r="D95" s="25">
        <f>+D91</f>
        <v>569598165.88999987</v>
      </c>
      <c r="E95" s="65">
        <f>+B95+C95+D95</f>
        <v>6206199363.3299999</v>
      </c>
    </row>
    <row r="96" spans="1:6" x14ac:dyDescent="0.3">
      <c r="A96" s="107" t="s">
        <v>80</v>
      </c>
      <c r="B96" s="25">
        <f>+B93</f>
        <v>7957197390.2399998</v>
      </c>
      <c r="C96" s="25">
        <f>+C93</f>
        <v>7957197390.2399998</v>
      </c>
      <c r="D96" s="25">
        <f>+D93</f>
        <v>7957197390.25</v>
      </c>
      <c r="E96" s="65">
        <f>+B96+C96+D96</f>
        <v>23871592170.73</v>
      </c>
    </row>
    <row r="97" spans="1:5" x14ac:dyDescent="0.3">
      <c r="A97" s="106" t="s">
        <v>83</v>
      </c>
      <c r="B97" s="61">
        <f>+B98+B99</f>
        <v>8979451414.3299999</v>
      </c>
      <c r="C97" s="61">
        <f>+C98+C99</f>
        <v>10562487630.68</v>
      </c>
      <c r="D97" s="61">
        <f>+D98+D99</f>
        <v>5504438985.8900003</v>
      </c>
      <c r="E97" s="61">
        <f>+B97+C97+D97</f>
        <v>25046378030.900002</v>
      </c>
    </row>
    <row r="98" spans="1:5" x14ac:dyDescent="0.3">
      <c r="A98" s="107" t="s">
        <v>82</v>
      </c>
      <c r="B98" s="81">
        <f>+'1T'!E143</f>
        <v>0</v>
      </c>
      <c r="C98" s="81">
        <f>+'2T'!E152</f>
        <v>2248702432.8299999</v>
      </c>
      <c r="D98" s="81">
        <f>+'3T'!E145</f>
        <v>0</v>
      </c>
      <c r="E98" s="48">
        <f>+B98+C98+D98</f>
        <v>2248702432.8299999</v>
      </c>
    </row>
    <row r="99" spans="1:5" x14ac:dyDescent="0.3">
      <c r="A99" s="107" t="s">
        <v>80</v>
      </c>
      <c r="B99" s="81">
        <f>+'1T'!E144</f>
        <v>8979451414.3299999</v>
      </c>
      <c r="C99" s="81">
        <f>+'2T'!E153</f>
        <v>8313785197.8500004</v>
      </c>
      <c r="D99" s="81">
        <f>+'3T'!E146</f>
        <v>5504438985.8900003</v>
      </c>
      <c r="E99" s="48">
        <f>+B99+C99+D99</f>
        <v>22797675598.07</v>
      </c>
    </row>
    <row r="100" spans="1:5" x14ac:dyDescent="0.3">
      <c r="A100" s="106" t="s">
        <v>147</v>
      </c>
      <c r="B100" s="61">
        <f t="shared" ref="B100:E102" si="10">+B94-B97</f>
        <v>1796046574.6299992</v>
      </c>
      <c r="C100" s="61">
        <f t="shared" si="10"/>
        <v>213010358.27999878</v>
      </c>
      <c r="D100" s="61">
        <f t="shared" si="10"/>
        <v>3022356570.249999</v>
      </c>
      <c r="E100" s="61">
        <f t="shared" si="10"/>
        <v>1643514738.5499992</v>
      </c>
    </row>
    <row r="101" spans="1:5" x14ac:dyDescent="0.3">
      <c r="A101" s="107" t="s">
        <v>82</v>
      </c>
      <c r="B101" s="81">
        <f t="shared" si="10"/>
        <v>2818300598.7199998</v>
      </c>
      <c r="C101" s="81">
        <f t="shared" si="10"/>
        <v>569598165.88999987</v>
      </c>
      <c r="D101" s="81">
        <f t="shared" si="10"/>
        <v>569598165.88999987</v>
      </c>
      <c r="E101" s="48">
        <f t="shared" si="10"/>
        <v>3957496930.5</v>
      </c>
    </row>
    <row r="102" spans="1:5" x14ac:dyDescent="0.3">
      <c r="A102" s="108" t="s">
        <v>80</v>
      </c>
      <c r="B102" s="77">
        <f t="shared" si="10"/>
        <v>-1022254024.0900002</v>
      </c>
      <c r="C102" s="77">
        <f t="shared" si="10"/>
        <v>-356587807.61000061</v>
      </c>
      <c r="D102" s="77">
        <f t="shared" si="10"/>
        <v>2452758404.3599997</v>
      </c>
      <c r="E102" s="62">
        <f t="shared" si="10"/>
        <v>1073916572.6599998</v>
      </c>
    </row>
    <row r="103" spans="1:5" x14ac:dyDescent="0.3">
      <c r="A103" s="227" t="s">
        <v>43</v>
      </c>
      <c r="B103" s="227"/>
      <c r="C103" s="227"/>
      <c r="D103" s="227"/>
    </row>
    <row r="104" spans="1:5" x14ac:dyDescent="0.3">
      <c r="A104" s="138"/>
      <c r="B104" s="138"/>
      <c r="C104" s="138"/>
      <c r="D104" s="138"/>
    </row>
    <row r="113" spans="1:7" x14ac:dyDescent="0.35">
      <c r="A113" s="1"/>
      <c r="B113" s="1"/>
      <c r="C113" s="1"/>
      <c r="D113" s="1"/>
      <c r="E113" s="1"/>
      <c r="F113" s="1"/>
      <c r="G113" s="1"/>
    </row>
    <row r="114" spans="1:7" x14ac:dyDescent="0.35">
      <c r="A114" s="1"/>
      <c r="B114" s="1"/>
      <c r="C114" s="1"/>
      <c r="D114" s="1"/>
      <c r="E114" s="1"/>
      <c r="F114" s="1"/>
      <c r="G114" s="1"/>
    </row>
    <row r="115" spans="1:7" x14ac:dyDescent="0.35">
      <c r="A115" s="1"/>
      <c r="B115" s="1"/>
      <c r="C115" s="1"/>
      <c r="D115" s="1"/>
      <c r="E115" s="1"/>
      <c r="F115" s="1"/>
      <c r="G115" s="1"/>
    </row>
    <row r="116" spans="1:7" x14ac:dyDescent="0.35">
      <c r="A116" s="1"/>
      <c r="B116" s="1"/>
      <c r="C116" s="1"/>
      <c r="D116" s="1"/>
      <c r="E116" s="1"/>
      <c r="F116" s="1"/>
      <c r="G116" s="1"/>
    </row>
    <row r="117" spans="1:7" x14ac:dyDescent="0.35">
      <c r="A117" s="1"/>
      <c r="B117" s="1"/>
      <c r="C117" s="1"/>
      <c r="D117" s="1"/>
      <c r="E117" s="1"/>
      <c r="F117" s="1"/>
      <c r="G117" s="1"/>
    </row>
    <row r="118" spans="1:7" x14ac:dyDescent="0.35">
      <c r="A118" s="1"/>
      <c r="B118" s="1"/>
      <c r="C118" s="1"/>
      <c r="D118" s="1"/>
      <c r="E118" s="1"/>
      <c r="F118" s="1"/>
      <c r="G118" s="1"/>
    </row>
  </sheetData>
  <mergeCells count="34">
    <mergeCell ref="A36:E36"/>
    <mergeCell ref="A25:E25"/>
    <mergeCell ref="A85:E85"/>
    <mergeCell ref="A103:D103"/>
    <mergeCell ref="A83:F83"/>
    <mergeCell ref="A86:E86"/>
    <mergeCell ref="A87:E87"/>
    <mergeCell ref="A65:B65"/>
    <mergeCell ref="A72:B72"/>
    <mergeCell ref="A79:B79"/>
    <mergeCell ref="A60:F60"/>
    <mergeCell ref="A82:F82"/>
    <mergeCell ref="A52:B52"/>
    <mergeCell ref="A55:E55"/>
    <mergeCell ref="A58:F58"/>
    <mergeCell ref="A59:F59"/>
    <mergeCell ref="A56:F56"/>
    <mergeCell ref="A48:B48"/>
    <mergeCell ref="A39:F39"/>
    <mergeCell ref="A41:F41"/>
    <mergeCell ref="A42:F42"/>
    <mergeCell ref="A43:F43"/>
    <mergeCell ref="A24:E24"/>
    <mergeCell ref="A10:F10"/>
    <mergeCell ref="A11:F11"/>
    <mergeCell ref="A21:E21"/>
    <mergeCell ref="A8:F8"/>
    <mergeCell ref="A22:F22"/>
    <mergeCell ref="A14:B14"/>
    <mergeCell ref="A2:F2"/>
    <mergeCell ref="A1:F1"/>
    <mergeCell ref="C4:F4"/>
    <mergeCell ref="C5:F5"/>
    <mergeCell ref="C6:F6"/>
  </mergeCells>
  <printOptions horizontalCentered="1"/>
  <pageMargins left="0.70866141732283472" right="0.70866141732283472" top="0.94488188976377963" bottom="0.74803149606299213" header="0.19685039370078741" footer="0.31496062992125984"/>
  <pageSetup scale="49"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6" max="5" man="1"/>
  </rowBreak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185"/>
  <sheetViews>
    <sheetView showGridLines="0" zoomScale="80" zoomScaleNormal="80" workbookViewId="0">
      <selection sqref="A1:F2"/>
    </sheetView>
  </sheetViews>
  <sheetFormatPr baseColWidth="10" defaultColWidth="11.44140625" defaultRowHeight="15.6" x14ac:dyDescent="0.35"/>
  <cols>
    <col min="1" max="1" width="68.109375" style="1" customWidth="1"/>
    <col min="2" max="2" width="41.88671875" style="1" customWidth="1"/>
    <col min="3" max="6" width="16.44140625" style="1" customWidth="1"/>
    <col min="7" max="7" width="24" style="1" customWidth="1"/>
    <col min="8" max="16384" width="11.44140625" style="1"/>
  </cols>
  <sheetData>
    <row r="1" spans="1:7" ht="21.9" customHeight="1" x14ac:dyDescent="0.35">
      <c r="A1" s="235" t="s">
        <v>38</v>
      </c>
      <c r="B1" s="235"/>
      <c r="C1" s="235"/>
      <c r="D1" s="235"/>
      <c r="E1" s="235"/>
      <c r="F1" s="235"/>
    </row>
    <row r="2" spans="1:7" ht="21.9" customHeight="1" x14ac:dyDescent="0.35">
      <c r="A2" s="235"/>
      <c r="B2" s="235"/>
      <c r="C2" s="235"/>
      <c r="D2" s="235"/>
      <c r="E2" s="235"/>
      <c r="F2" s="235"/>
    </row>
    <row r="3" spans="1:7" ht="17.399999999999999" x14ac:dyDescent="0.4">
      <c r="A3" s="237" t="s">
        <v>250</v>
      </c>
      <c r="B3" s="237"/>
      <c r="C3" s="237"/>
      <c r="D3" s="237"/>
      <c r="E3" s="237"/>
      <c r="F3" s="237"/>
    </row>
    <row r="4" spans="1:7" ht="17.399999999999999" x14ac:dyDescent="0.35">
      <c r="A4" s="136"/>
      <c r="B4" s="136"/>
      <c r="C4" s="136"/>
      <c r="D4" s="136"/>
      <c r="E4" s="136"/>
      <c r="F4" s="136"/>
    </row>
    <row r="5" spans="1:7" ht="18" customHeight="1" x14ac:dyDescent="0.35">
      <c r="A5" s="70"/>
      <c r="B5" s="72" t="s">
        <v>22</v>
      </c>
      <c r="C5" s="241" t="s">
        <v>179</v>
      </c>
      <c r="D5" s="241"/>
      <c r="E5" s="241"/>
      <c r="F5" s="241"/>
    </row>
    <row r="6" spans="1:7" ht="18" customHeight="1" x14ac:dyDescent="0.35">
      <c r="A6" s="71"/>
      <c r="B6" s="73" t="s">
        <v>33</v>
      </c>
      <c r="C6" s="242" t="s">
        <v>180</v>
      </c>
      <c r="D6" s="242"/>
      <c r="E6" s="242"/>
      <c r="F6" s="242"/>
    </row>
    <row r="7" spans="1:7" ht="18" customHeight="1" x14ac:dyDescent="0.35">
      <c r="A7" s="71"/>
      <c r="B7" s="74" t="s">
        <v>34</v>
      </c>
      <c r="C7" s="243" t="s">
        <v>181</v>
      </c>
      <c r="D7" s="244"/>
      <c r="E7" s="244"/>
      <c r="F7" s="245"/>
    </row>
    <row r="8" spans="1:7" ht="15" customHeight="1" x14ac:dyDescent="0.35">
      <c r="A8" s="4"/>
      <c r="B8" s="133"/>
      <c r="C8" s="133"/>
      <c r="D8" s="133"/>
      <c r="E8" s="133"/>
      <c r="F8" s="133"/>
    </row>
    <row r="9" spans="1:7" x14ac:dyDescent="0.35">
      <c r="A9" s="5"/>
      <c r="B9" s="133"/>
      <c r="C9" s="133"/>
      <c r="D9" s="133"/>
      <c r="E9" s="133"/>
      <c r="F9" s="133"/>
    </row>
    <row r="10" spans="1:7" ht="21.9" customHeight="1" x14ac:dyDescent="0.35">
      <c r="A10" s="225" t="s">
        <v>35</v>
      </c>
      <c r="B10" s="225"/>
      <c r="C10" s="225"/>
      <c r="D10" s="225"/>
      <c r="E10" s="225"/>
      <c r="F10" s="225"/>
    </row>
    <row r="11" spans="1:7" s="36" customFormat="1" ht="16.95" customHeight="1" x14ac:dyDescent="0.35">
      <c r="A11" s="7"/>
      <c r="B11" s="7"/>
      <c r="C11" s="7"/>
      <c r="D11" s="7"/>
      <c r="E11" s="7"/>
      <c r="F11" s="7"/>
      <c r="G11" s="1"/>
    </row>
    <row r="12" spans="1:7" s="36" customFormat="1" ht="16.95" customHeight="1" x14ac:dyDescent="0.35">
      <c r="A12" s="236" t="s">
        <v>36</v>
      </c>
      <c r="B12" s="236"/>
      <c r="C12" s="236"/>
      <c r="D12" s="236"/>
      <c r="E12" s="236"/>
      <c r="F12" s="236"/>
      <c r="G12" s="1"/>
    </row>
    <row r="13" spans="1:7" s="36" customFormat="1" ht="16.95" customHeight="1" x14ac:dyDescent="0.35">
      <c r="A13" s="236" t="s">
        <v>19</v>
      </c>
      <c r="B13" s="236"/>
      <c r="C13" s="236"/>
      <c r="D13" s="236"/>
      <c r="E13" s="236"/>
      <c r="F13" s="236"/>
      <c r="G13" s="1"/>
    </row>
    <row r="14" spans="1:7" s="36" customFormat="1" ht="16.95" customHeight="1" x14ac:dyDescent="0.35">
      <c r="A14" s="133"/>
      <c r="B14" s="133"/>
      <c r="C14" s="133"/>
      <c r="D14" s="133"/>
      <c r="E14" s="133"/>
      <c r="F14" s="133"/>
      <c r="G14" s="1"/>
    </row>
    <row r="15" spans="1:7" s="36" customFormat="1" ht="16.95" customHeight="1" x14ac:dyDescent="0.35">
      <c r="A15" s="132" t="s">
        <v>17</v>
      </c>
      <c r="B15" s="8" t="s">
        <v>18</v>
      </c>
      <c r="C15" s="8" t="s">
        <v>14</v>
      </c>
      <c r="D15" s="8" t="s">
        <v>15</v>
      </c>
      <c r="E15" s="8" t="s">
        <v>90</v>
      </c>
      <c r="F15" s="132" t="s">
        <v>12</v>
      </c>
      <c r="G15" s="1"/>
    </row>
    <row r="16" spans="1:7" s="36" customFormat="1" ht="16.95" customHeight="1" x14ac:dyDescent="0.3">
      <c r="A16" s="238" t="s">
        <v>16</v>
      </c>
      <c r="B16" s="238"/>
      <c r="C16" s="114">
        <f t="shared" ref="C16:E16" si="0">+SUM(C18:C22)</f>
        <v>16604</v>
      </c>
      <c r="D16" s="114">
        <f t="shared" si="0"/>
        <v>14979</v>
      </c>
      <c r="E16" s="114">
        <f t="shared" si="0"/>
        <v>11410</v>
      </c>
      <c r="F16" s="114">
        <f>+SUM(F18:F22)</f>
        <v>25194.999999999996</v>
      </c>
      <c r="G16" s="193"/>
    </row>
    <row r="17" spans="1:12" s="36" customFormat="1" ht="16.95" customHeight="1" x14ac:dyDescent="0.3">
      <c r="A17" s="135"/>
      <c r="B17" s="111"/>
      <c r="C17" s="112"/>
      <c r="D17" s="112"/>
      <c r="E17" s="112"/>
      <c r="F17" s="112"/>
    </row>
    <row r="18" spans="1:12" s="36" customFormat="1" ht="36.75" customHeight="1" x14ac:dyDescent="0.35">
      <c r="A18" s="135" t="s">
        <v>170</v>
      </c>
      <c r="B18" s="127" t="s">
        <v>175</v>
      </c>
      <c r="C18" s="112">
        <v>6572</v>
      </c>
      <c r="D18" s="112">
        <v>5586</v>
      </c>
      <c r="E18" s="112">
        <v>4138</v>
      </c>
      <c r="F18" s="112">
        <f>+SUM(C18:E18)</f>
        <v>16296</v>
      </c>
    </row>
    <row r="19" spans="1:12" s="36" customFormat="1" ht="36.75" customHeight="1" x14ac:dyDescent="0.35">
      <c r="A19" s="135" t="s">
        <v>171</v>
      </c>
      <c r="B19" s="127" t="s">
        <v>175</v>
      </c>
      <c r="C19" s="112">
        <v>365</v>
      </c>
      <c r="D19" s="112">
        <v>342</v>
      </c>
      <c r="E19" s="112">
        <v>326</v>
      </c>
      <c r="F19" s="112">
        <f>+AVERAGE(C19:E19)</f>
        <v>344.33333333333331</v>
      </c>
    </row>
    <row r="20" spans="1:12" s="36" customFormat="1" ht="36.75" customHeight="1" x14ac:dyDescent="0.35">
      <c r="A20" s="135" t="s">
        <v>172</v>
      </c>
      <c r="B20" s="127" t="s">
        <v>175</v>
      </c>
      <c r="C20" s="112">
        <v>5517</v>
      </c>
      <c r="D20" s="112">
        <v>5498</v>
      </c>
      <c r="E20" s="199">
        <v>5477</v>
      </c>
      <c r="F20" s="112">
        <f>+AVERAGE(C20:E20)</f>
        <v>5497.333333333333</v>
      </c>
    </row>
    <row r="21" spans="1:12" s="36" customFormat="1" ht="36.75" customHeight="1" x14ac:dyDescent="0.35">
      <c r="A21" s="135" t="s">
        <v>174</v>
      </c>
      <c r="B21" s="127" t="s">
        <v>175</v>
      </c>
      <c r="C21" s="112">
        <v>3092</v>
      </c>
      <c r="D21" s="112">
        <v>2495</v>
      </c>
      <c r="E21" s="112">
        <v>411</v>
      </c>
      <c r="F21" s="112">
        <f t="shared" ref="F21:F22" si="1">+AVERAGE(C21:E21)</f>
        <v>1999.3333333333333</v>
      </c>
    </row>
    <row r="22" spans="1:12" s="36" customFormat="1" ht="36.75" customHeight="1" x14ac:dyDescent="0.35">
      <c r="A22" s="135" t="s">
        <v>173</v>
      </c>
      <c r="B22" s="127" t="s">
        <v>175</v>
      </c>
      <c r="C22" s="112">
        <v>1058</v>
      </c>
      <c r="D22" s="112">
        <v>1058</v>
      </c>
      <c r="E22" s="199">
        <v>1058</v>
      </c>
      <c r="F22" s="112">
        <f t="shared" si="1"/>
        <v>1058</v>
      </c>
    </row>
    <row r="23" spans="1:12" ht="16.95" customHeight="1" x14ac:dyDescent="0.35">
      <c r="A23" s="277" t="s">
        <v>251</v>
      </c>
      <c r="B23" s="277"/>
      <c r="C23" s="277"/>
      <c r="D23" s="277"/>
      <c r="E23" s="277"/>
      <c r="F23" s="277"/>
    </row>
    <row r="24" spans="1:12" s="36" customFormat="1" ht="46.5" customHeight="1" x14ac:dyDescent="0.3">
      <c r="A24" s="278" t="s">
        <v>253</v>
      </c>
      <c r="B24" s="279"/>
      <c r="C24" s="279"/>
      <c r="D24" s="279"/>
      <c r="E24" s="279"/>
      <c r="F24" s="280"/>
    </row>
    <row r="25" spans="1:12" s="36" customFormat="1" ht="26.25" customHeight="1" x14ac:dyDescent="0.3">
      <c r="A25" s="263" t="s">
        <v>254</v>
      </c>
      <c r="B25" s="264"/>
      <c r="C25" s="264"/>
      <c r="D25" s="264"/>
      <c r="E25" s="264"/>
      <c r="F25" s="265"/>
      <c r="G25" s="160"/>
      <c r="H25" s="160"/>
      <c r="I25" s="160"/>
      <c r="J25" s="160"/>
      <c r="K25" s="160"/>
      <c r="L25" s="160"/>
    </row>
    <row r="26" spans="1:12" s="36" customFormat="1" ht="18" customHeight="1" x14ac:dyDescent="0.3">
      <c r="A26" s="247" t="s">
        <v>255</v>
      </c>
      <c r="B26" s="248"/>
      <c r="C26" s="248"/>
      <c r="D26" s="248"/>
      <c r="E26" s="248"/>
      <c r="F26" s="249"/>
      <c r="G26" s="160"/>
      <c r="H26" s="160"/>
      <c r="I26" s="160"/>
      <c r="J26" s="160"/>
      <c r="K26" s="160"/>
      <c r="L26" s="160"/>
    </row>
    <row r="27" spans="1:12" s="36" customFormat="1" ht="16.5" customHeight="1" x14ac:dyDescent="0.3">
      <c r="A27" s="247" t="s">
        <v>256</v>
      </c>
      <c r="B27" s="248"/>
      <c r="C27" s="248"/>
      <c r="D27" s="248"/>
      <c r="E27" s="248"/>
      <c r="F27" s="249"/>
      <c r="G27" s="160"/>
      <c r="H27" s="160"/>
      <c r="I27" s="160"/>
      <c r="J27" s="160"/>
      <c r="K27" s="160"/>
      <c r="L27" s="160"/>
    </row>
    <row r="28" spans="1:12" s="36" customFormat="1" ht="15" customHeight="1" x14ac:dyDescent="0.3">
      <c r="A28" s="250" t="s">
        <v>257</v>
      </c>
      <c r="B28" s="251"/>
      <c r="C28" s="251"/>
      <c r="D28" s="251"/>
      <c r="E28" s="251"/>
      <c r="F28" s="252"/>
      <c r="G28" s="160"/>
      <c r="H28" s="160"/>
      <c r="I28" s="160"/>
      <c r="J28" s="160"/>
      <c r="K28" s="160"/>
      <c r="L28" s="160"/>
    </row>
    <row r="29" spans="1:12" s="36" customFormat="1" ht="16.5" customHeight="1" x14ac:dyDescent="0.35">
      <c r="A29" s="37"/>
      <c r="B29" s="37"/>
      <c r="C29" s="37"/>
      <c r="D29" s="38"/>
      <c r="E29" s="38"/>
      <c r="F29" s="39"/>
      <c r="G29" s="1"/>
    </row>
    <row r="30" spans="1:12" s="36" customFormat="1" ht="16.95" customHeight="1" x14ac:dyDescent="0.35">
      <c r="A30" s="236" t="s">
        <v>37</v>
      </c>
      <c r="B30" s="236"/>
      <c r="C30" s="236"/>
      <c r="D30" s="236"/>
      <c r="E30" s="236"/>
      <c r="F30" s="236"/>
      <c r="G30" s="1"/>
    </row>
    <row r="31" spans="1:12" s="36" customFormat="1" ht="16.95" customHeight="1" x14ac:dyDescent="0.35">
      <c r="A31" s="236" t="s">
        <v>20</v>
      </c>
      <c r="B31" s="236"/>
      <c r="C31" s="236"/>
      <c r="D31" s="236"/>
      <c r="E31" s="236"/>
      <c r="F31" s="236"/>
      <c r="G31" s="1"/>
    </row>
    <row r="32" spans="1:12" s="36" customFormat="1" ht="16.5" customHeight="1" x14ac:dyDescent="0.35">
      <c r="A32" s="37"/>
      <c r="B32" s="37"/>
      <c r="C32" s="38"/>
      <c r="D32" s="38"/>
      <c r="E32" s="38"/>
      <c r="F32" s="40"/>
      <c r="G32" s="1"/>
    </row>
    <row r="33" spans="1:7" ht="15" customHeight="1" x14ac:dyDescent="0.35">
      <c r="A33" s="232" t="s">
        <v>17</v>
      </c>
      <c r="B33" s="239"/>
      <c r="C33" s="8" t="s">
        <v>14</v>
      </c>
      <c r="D33" s="8" t="s">
        <v>15</v>
      </c>
      <c r="E33" s="8" t="s">
        <v>90</v>
      </c>
      <c r="F33" s="132" t="s">
        <v>12</v>
      </c>
      <c r="G33" s="193"/>
    </row>
    <row r="34" spans="1:7" s="36" customFormat="1" ht="16.95" customHeight="1" x14ac:dyDescent="0.3">
      <c r="A34" s="238" t="s">
        <v>16</v>
      </c>
      <c r="B34" s="238"/>
      <c r="C34" s="35">
        <f t="shared" ref="C34:E34" si="2">+SUM(C36:C40)</f>
        <v>1949164134.9700003</v>
      </c>
      <c r="D34" s="35">
        <f t="shared" si="2"/>
        <v>2417250477.4299998</v>
      </c>
      <c r="E34" s="35">
        <f t="shared" si="2"/>
        <v>3774211264.2399993</v>
      </c>
      <c r="F34" s="35">
        <f>+SUM(F36:F40)</f>
        <v>8140625876.6399994</v>
      </c>
      <c r="G34" s="193"/>
    </row>
    <row r="35" spans="1:7" s="36" customFormat="1" ht="16.95" customHeight="1" x14ac:dyDescent="0.3">
      <c r="A35" s="240"/>
      <c r="B35" s="240"/>
      <c r="C35" s="115"/>
      <c r="D35" s="115"/>
      <c r="E35" s="115"/>
      <c r="F35" s="115"/>
      <c r="G35" s="193"/>
    </row>
    <row r="36" spans="1:7" s="36" customFormat="1" ht="16.95" customHeight="1" x14ac:dyDescent="0.3">
      <c r="A36" s="266" t="s">
        <v>170</v>
      </c>
      <c r="B36" s="266"/>
      <c r="C36" s="115">
        <v>761695085.79000008</v>
      </c>
      <c r="D36" s="115">
        <v>1163211692.6299996</v>
      </c>
      <c r="E36" s="115">
        <v>1701102418.2399995</v>
      </c>
      <c r="F36" s="115">
        <f>+SUM(C36:E36)</f>
        <v>3626009196.6599989</v>
      </c>
      <c r="G36" s="193"/>
    </row>
    <row r="37" spans="1:7" s="36" customFormat="1" ht="16.95" customHeight="1" x14ac:dyDescent="0.3">
      <c r="A37" s="266" t="s">
        <v>171</v>
      </c>
      <c r="B37" s="266"/>
      <c r="C37" s="115">
        <v>177068490.77000004</v>
      </c>
      <c r="D37" s="115">
        <v>261216012.64000002</v>
      </c>
      <c r="E37" s="115">
        <v>357195212.6500001</v>
      </c>
      <c r="F37" s="115">
        <f t="shared" ref="F37:F40" si="3">+SUM(C37:E37)</f>
        <v>795479716.06000018</v>
      </c>
      <c r="G37" s="193"/>
    </row>
    <row r="38" spans="1:7" s="36" customFormat="1" ht="16.95" customHeight="1" x14ac:dyDescent="0.3">
      <c r="A38" s="266" t="s">
        <v>172</v>
      </c>
      <c r="B38" s="266"/>
      <c r="C38" s="115">
        <v>845664148.63</v>
      </c>
      <c r="D38" s="115">
        <v>810571012.92999995</v>
      </c>
      <c r="E38" s="115">
        <v>1485768070.04</v>
      </c>
      <c r="F38" s="115">
        <f t="shared" si="3"/>
        <v>3142003231.5999999</v>
      </c>
      <c r="G38" s="193"/>
    </row>
    <row r="39" spans="1:7" s="36" customFormat="1" ht="16.95" customHeight="1" x14ac:dyDescent="0.3">
      <c r="A39" s="266" t="s">
        <v>174</v>
      </c>
      <c r="B39" s="266"/>
      <c r="C39" s="115">
        <v>27624132.900000002</v>
      </c>
      <c r="D39" s="115">
        <v>169159502.66999996</v>
      </c>
      <c r="E39" s="115">
        <v>230145563.31000006</v>
      </c>
      <c r="F39" s="115">
        <f t="shared" si="3"/>
        <v>426929198.88</v>
      </c>
      <c r="G39" s="193"/>
    </row>
    <row r="40" spans="1:7" s="36" customFormat="1" ht="16.95" customHeight="1" x14ac:dyDescent="0.3">
      <c r="A40" s="266" t="s">
        <v>173</v>
      </c>
      <c r="B40" s="266"/>
      <c r="C40" s="115">
        <v>137112276.88</v>
      </c>
      <c r="D40" s="115">
        <v>13092256.560000001</v>
      </c>
      <c r="E40" s="115">
        <v>0</v>
      </c>
      <c r="F40" s="116">
        <f t="shared" si="3"/>
        <v>150204533.44</v>
      </c>
      <c r="G40" s="193"/>
    </row>
    <row r="41" spans="1:7" ht="16.95" customHeight="1" x14ac:dyDescent="0.35">
      <c r="A41" s="216" t="s">
        <v>183</v>
      </c>
      <c r="B41" s="216"/>
      <c r="C41" s="216"/>
      <c r="D41" s="216"/>
      <c r="E41" s="216"/>
      <c r="F41" s="216"/>
      <c r="G41" s="194"/>
    </row>
    <row r="42" spans="1:7" ht="79.2" customHeight="1" x14ac:dyDescent="0.35">
      <c r="A42" s="217" t="s">
        <v>160</v>
      </c>
      <c r="B42" s="218"/>
      <c r="C42" s="218"/>
      <c r="D42" s="218"/>
      <c r="E42" s="218"/>
      <c r="F42" s="219"/>
      <c r="G42" s="194"/>
    </row>
    <row r="43" spans="1:7" ht="16.95" customHeight="1" x14ac:dyDescent="0.35">
      <c r="A43" s="36"/>
      <c r="B43" s="36"/>
      <c r="C43" s="36"/>
      <c r="D43" s="36"/>
      <c r="E43" s="36"/>
      <c r="F43" s="36"/>
      <c r="G43" s="194"/>
    </row>
    <row r="44" spans="1:7" ht="16.95" customHeight="1" x14ac:dyDescent="0.35">
      <c r="A44" s="220" t="s">
        <v>39</v>
      </c>
      <c r="B44" s="220"/>
      <c r="C44" s="220"/>
      <c r="D44" s="220"/>
      <c r="E44" s="220"/>
      <c r="F44" s="220"/>
      <c r="G44" s="194"/>
    </row>
    <row r="45" spans="1:7" ht="16.95" customHeight="1" x14ac:dyDescent="0.35">
      <c r="A45" s="42" t="s">
        <v>40</v>
      </c>
      <c r="B45" s="42"/>
      <c r="C45" s="42"/>
      <c r="D45" s="42"/>
      <c r="E45" s="42"/>
      <c r="F45" s="42"/>
      <c r="G45" s="194"/>
    </row>
    <row r="46" spans="1:7" x14ac:dyDescent="0.35">
      <c r="A46" s="36"/>
      <c r="B46" s="36"/>
      <c r="C46" s="36"/>
      <c r="D46" s="36"/>
      <c r="E46" s="36"/>
      <c r="F46" s="36"/>
      <c r="G46" s="194"/>
    </row>
    <row r="47" spans="1:7" ht="31.2" x14ac:dyDescent="0.35">
      <c r="A47" s="228" t="s">
        <v>23</v>
      </c>
      <c r="B47" s="228"/>
      <c r="C47" s="6" t="s">
        <v>41</v>
      </c>
      <c r="D47" s="134" t="s">
        <v>42</v>
      </c>
      <c r="E47" s="20" t="s">
        <v>44</v>
      </c>
      <c r="F47" s="134" t="s">
        <v>24</v>
      </c>
      <c r="G47" s="193"/>
    </row>
    <row r="48" spans="1:7" ht="30" customHeight="1" x14ac:dyDescent="0.35">
      <c r="A48" s="229" t="s">
        <v>28</v>
      </c>
      <c r="B48" s="230"/>
      <c r="C48" s="15"/>
      <c r="D48" s="15" t="s">
        <v>220</v>
      </c>
      <c r="E48" s="19"/>
      <c r="F48" s="16"/>
      <c r="G48" s="36"/>
    </row>
    <row r="49" spans="1:7" ht="30" customHeight="1" x14ac:dyDescent="0.35">
      <c r="A49" s="229" t="s">
        <v>29</v>
      </c>
      <c r="B49" s="229"/>
      <c r="C49" s="15"/>
      <c r="D49" s="15" t="s">
        <v>220</v>
      </c>
      <c r="E49" s="15"/>
      <c r="F49" s="17"/>
      <c r="G49" s="36"/>
    </row>
    <row r="50" spans="1:7" ht="30" customHeight="1" x14ac:dyDescent="0.35">
      <c r="A50" s="231" t="s">
        <v>27</v>
      </c>
      <c r="B50" s="231"/>
      <c r="C50" s="15" t="s">
        <v>220</v>
      </c>
      <c r="D50" s="15"/>
      <c r="E50" s="15"/>
      <c r="F50" s="17" t="s">
        <v>221</v>
      </c>
      <c r="G50" s="36"/>
    </row>
    <row r="51" spans="1:7" ht="30" customHeight="1" x14ac:dyDescent="0.35">
      <c r="A51" s="246" t="s">
        <v>30</v>
      </c>
      <c r="B51" s="246"/>
      <c r="C51" s="15" t="s">
        <v>220</v>
      </c>
      <c r="D51" s="15"/>
      <c r="E51" s="15"/>
      <c r="F51" s="18"/>
      <c r="G51" s="36"/>
    </row>
    <row r="52" spans="1:7" s="86" customFormat="1" x14ac:dyDescent="0.3">
      <c r="A52" s="227" t="s">
        <v>242</v>
      </c>
      <c r="B52" s="227"/>
      <c r="C52" s="227"/>
      <c r="D52" s="227"/>
      <c r="E52" s="227"/>
      <c r="F52" s="227"/>
    </row>
    <row r="53" spans="1:7" s="86" customFormat="1" ht="69.599999999999994" customHeight="1" x14ac:dyDescent="0.3">
      <c r="A53" s="224" t="s">
        <v>248</v>
      </c>
      <c r="B53" s="224"/>
      <c r="C53" s="224"/>
      <c r="D53" s="224"/>
      <c r="E53" s="224"/>
      <c r="F53" s="224"/>
    </row>
    <row r="54" spans="1:7" x14ac:dyDescent="0.35">
      <c r="A54" s="36"/>
      <c r="B54" s="36"/>
      <c r="C54" s="36"/>
      <c r="D54" s="36"/>
      <c r="E54" s="36"/>
      <c r="F54" s="36"/>
      <c r="G54" s="86"/>
    </row>
    <row r="55" spans="1:7" x14ac:dyDescent="0.35">
      <c r="A55" s="36"/>
      <c r="B55" s="36"/>
      <c r="C55" s="36"/>
      <c r="D55" s="36"/>
      <c r="E55" s="36"/>
      <c r="F55" s="36"/>
      <c r="G55" s="86"/>
    </row>
    <row r="56" spans="1:7" x14ac:dyDescent="0.35">
      <c r="A56" s="36"/>
      <c r="B56" s="36"/>
      <c r="C56" s="36"/>
      <c r="D56" s="36"/>
      <c r="E56" s="36"/>
      <c r="F56" s="36"/>
      <c r="G56" s="36"/>
    </row>
    <row r="57" spans="1:7" x14ac:dyDescent="0.35">
      <c r="A57" s="36"/>
      <c r="B57" s="36"/>
      <c r="C57" s="36"/>
      <c r="D57" s="36"/>
      <c r="E57" s="36"/>
      <c r="F57" s="36"/>
      <c r="G57" s="36"/>
    </row>
    <row r="58" spans="1:7" x14ac:dyDescent="0.35">
      <c r="A58" s="220" t="s">
        <v>45</v>
      </c>
      <c r="B58" s="220"/>
      <c r="C58" s="220"/>
      <c r="D58" s="220"/>
      <c r="E58" s="220"/>
      <c r="F58" s="220"/>
      <c r="G58" s="36"/>
    </row>
    <row r="59" spans="1:7" x14ac:dyDescent="0.35">
      <c r="A59" s="220" t="s">
        <v>25</v>
      </c>
      <c r="B59" s="220"/>
      <c r="C59" s="220"/>
      <c r="D59" s="220"/>
      <c r="E59" s="220"/>
      <c r="F59" s="220"/>
      <c r="G59" s="36"/>
    </row>
    <row r="60" spans="1:7" x14ac:dyDescent="0.35">
      <c r="A60" s="36"/>
      <c r="B60" s="36"/>
      <c r="C60" s="36"/>
      <c r="D60" s="36"/>
      <c r="E60" s="36"/>
      <c r="F60" s="36"/>
    </row>
    <row r="61" spans="1:7" ht="30" x14ac:dyDescent="0.35">
      <c r="A61" s="232" t="s">
        <v>23</v>
      </c>
      <c r="B61" s="232"/>
      <c r="C61" s="8" t="s">
        <v>41</v>
      </c>
      <c r="D61" s="132" t="s">
        <v>42</v>
      </c>
      <c r="E61" s="21" t="s">
        <v>86</v>
      </c>
      <c r="F61" s="132" t="s">
        <v>24</v>
      </c>
      <c r="G61" s="193"/>
    </row>
    <row r="62" spans="1:7" ht="30" customHeight="1" x14ac:dyDescent="0.35">
      <c r="A62" s="233" t="s">
        <v>31</v>
      </c>
      <c r="B62" s="233"/>
      <c r="C62" s="19"/>
      <c r="D62" s="19"/>
      <c r="E62" s="30" t="s">
        <v>220</v>
      </c>
      <c r="F62" s="43"/>
      <c r="G62" s="36"/>
    </row>
    <row r="63" spans="1:7" ht="30" customHeight="1" x14ac:dyDescent="0.35">
      <c r="A63" s="234" t="s">
        <v>32</v>
      </c>
      <c r="B63" s="234"/>
      <c r="C63" s="31"/>
      <c r="D63" s="31"/>
      <c r="E63" s="32" t="s">
        <v>220</v>
      </c>
      <c r="F63" s="44"/>
      <c r="G63" s="86"/>
    </row>
    <row r="64" spans="1:7" x14ac:dyDescent="0.35">
      <c r="A64" s="216" t="s">
        <v>183</v>
      </c>
      <c r="B64" s="216"/>
      <c r="C64" s="216"/>
      <c r="D64" s="216"/>
      <c r="E64" s="216"/>
      <c r="F64" s="216"/>
    </row>
    <row r="65" spans="1:7" ht="50.1" customHeight="1" x14ac:dyDescent="0.35">
      <c r="A65" s="224" t="s">
        <v>185</v>
      </c>
      <c r="B65" s="224"/>
      <c r="C65" s="224"/>
      <c r="D65" s="224"/>
      <c r="E65" s="224"/>
      <c r="F65" s="224"/>
    </row>
    <row r="66" spans="1:7" x14ac:dyDescent="0.35">
      <c r="A66" s="36"/>
      <c r="B66" s="36"/>
      <c r="C66" s="36"/>
      <c r="D66" s="36"/>
      <c r="E66" s="45"/>
      <c r="F66" s="36"/>
    </row>
    <row r="69" spans="1:7" ht="12.75" customHeight="1" x14ac:dyDescent="0.35">
      <c r="A69" s="36"/>
      <c r="B69" s="36"/>
      <c r="C69" s="36"/>
      <c r="D69" s="36"/>
      <c r="E69" s="36"/>
      <c r="F69" s="36"/>
      <c r="G69" s="194"/>
    </row>
    <row r="70" spans="1:7" ht="21.9" customHeight="1" x14ac:dyDescent="0.35">
      <c r="A70" s="225" t="s">
        <v>50</v>
      </c>
      <c r="B70" s="225"/>
      <c r="C70" s="225"/>
      <c r="D70" s="225"/>
      <c r="E70" s="225"/>
      <c r="F70" s="225"/>
      <c r="G70" s="194"/>
    </row>
    <row r="71" spans="1:7" ht="9.9" customHeight="1" x14ac:dyDescent="0.35">
      <c r="A71" s="36"/>
      <c r="B71" s="36"/>
      <c r="C71" s="36"/>
      <c r="D71" s="36"/>
      <c r="E71" s="36"/>
      <c r="F71" s="36"/>
      <c r="G71" s="194"/>
    </row>
    <row r="72" spans="1:7" x14ac:dyDescent="0.35">
      <c r="A72" s="220" t="s">
        <v>51</v>
      </c>
      <c r="B72" s="220"/>
      <c r="C72" s="220"/>
      <c r="D72" s="220"/>
      <c r="E72" s="220"/>
      <c r="F72" s="220"/>
      <c r="G72" s="194"/>
    </row>
    <row r="73" spans="1:7" x14ac:dyDescent="0.35">
      <c r="A73" s="220" t="s">
        <v>62</v>
      </c>
      <c r="B73" s="220"/>
      <c r="C73" s="220"/>
      <c r="D73" s="220"/>
      <c r="E73" s="220"/>
      <c r="F73" s="220"/>
      <c r="G73" s="194"/>
    </row>
    <row r="74" spans="1:7" x14ac:dyDescent="0.35">
      <c r="A74" s="220" t="s">
        <v>52</v>
      </c>
      <c r="B74" s="220"/>
      <c r="C74" s="220"/>
      <c r="D74" s="220"/>
      <c r="E74" s="220"/>
      <c r="F74" s="220"/>
      <c r="G74" s="194"/>
    </row>
    <row r="75" spans="1:7" ht="9.9" customHeight="1" x14ac:dyDescent="0.35">
      <c r="A75" s="36"/>
      <c r="B75" s="36"/>
      <c r="C75" s="36"/>
      <c r="D75" s="36"/>
      <c r="E75" s="36"/>
      <c r="F75" s="36"/>
      <c r="G75" s="194"/>
    </row>
    <row r="76" spans="1:7" ht="45" x14ac:dyDescent="0.35">
      <c r="A76" s="69" t="s">
        <v>63</v>
      </c>
      <c r="B76" s="69" t="s">
        <v>67</v>
      </c>
      <c r="C76" s="69" t="s">
        <v>71</v>
      </c>
      <c r="D76" s="69" t="s">
        <v>68</v>
      </c>
      <c r="E76" s="69" t="s">
        <v>69</v>
      </c>
      <c r="F76" s="69" t="s">
        <v>70</v>
      </c>
      <c r="G76" s="193"/>
    </row>
    <row r="77" spans="1:7" x14ac:dyDescent="0.35">
      <c r="A77" s="130" t="s">
        <v>16</v>
      </c>
      <c r="B77" s="35">
        <f>+SUM(B79:B83)</f>
        <v>34077491993.900002</v>
      </c>
      <c r="C77" s="78">
        <f>+SUM(C79:C83)</f>
        <v>106.59879087707665</v>
      </c>
      <c r="D77" s="10"/>
      <c r="E77" s="10"/>
      <c r="F77" s="10"/>
      <c r="G77" s="194"/>
    </row>
    <row r="78" spans="1:7" ht="9.9" customHeight="1" x14ac:dyDescent="0.35">
      <c r="A78" s="24"/>
      <c r="B78" s="25"/>
      <c r="C78" s="66"/>
      <c r="D78" s="23"/>
      <c r="E78" s="23"/>
      <c r="F78" s="23"/>
      <c r="G78" s="194"/>
    </row>
    <row r="79" spans="1:7" ht="60" x14ac:dyDescent="0.35">
      <c r="A79" s="24" t="s">
        <v>64</v>
      </c>
      <c r="B79" s="25">
        <v>31828789561.07</v>
      </c>
      <c r="C79" s="66">
        <v>100</v>
      </c>
      <c r="D79" s="23" t="s">
        <v>186</v>
      </c>
      <c r="E79" s="23" t="s">
        <v>187</v>
      </c>
      <c r="F79" s="23" t="s">
        <v>192</v>
      </c>
      <c r="G79" s="194"/>
    </row>
    <row r="80" spans="1:7" ht="30" x14ac:dyDescent="0.35">
      <c r="A80" s="24" t="s">
        <v>65</v>
      </c>
      <c r="B80" s="25">
        <v>2248702432.8299999</v>
      </c>
      <c r="C80" s="66">
        <v>6.5987908770766515</v>
      </c>
      <c r="D80" s="24"/>
      <c r="E80" s="24"/>
      <c r="F80" s="24" t="s">
        <v>235</v>
      </c>
      <c r="G80" s="194"/>
    </row>
    <row r="81" spans="1:7" x14ac:dyDescent="0.35">
      <c r="A81" s="24" t="s">
        <v>66</v>
      </c>
      <c r="B81" s="25">
        <v>0</v>
      </c>
      <c r="C81" s="66">
        <f t="shared" ref="C81:C83" si="4">+B81/$B$77*100</f>
        <v>0</v>
      </c>
      <c r="D81" s="24"/>
      <c r="E81" s="24"/>
      <c r="F81" s="24"/>
      <c r="G81" s="194"/>
    </row>
    <row r="82" spans="1:7" x14ac:dyDescent="0.35">
      <c r="A82" s="24" t="s">
        <v>167</v>
      </c>
      <c r="B82" s="25">
        <v>0</v>
      </c>
      <c r="C82" s="66">
        <f t="shared" si="4"/>
        <v>0</v>
      </c>
      <c r="D82" s="24"/>
      <c r="E82" s="24"/>
      <c r="F82" s="24"/>
      <c r="G82" s="194"/>
    </row>
    <row r="83" spans="1:7" x14ac:dyDescent="0.35">
      <c r="A83" s="26" t="s">
        <v>168</v>
      </c>
      <c r="B83" s="25">
        <v>0</v>
      </c>
      <c r="C83" s="66">
        <f t="shared" si="4"/>
        <v>0</v>
      </c>
      <c r="D83" s="76"/>
      <c r="E83" s="76"/>
      <c r="F83" s="76"/>
      <c r="G83" s="194"/>
    </row>
    <row r="84" spans="1:7" ht="14.4" customHeight="1" x14ac:dyDescent="0.35">
      <c r="A84" s="216" t="s">
        <v>183</v>
      </c>
      <c r="B84" s="216"/>
      <c r="C84" s="216"/>
      <c r="D84" s="216"/>
      <c r="E84" s="216"/>
      <c r="F84" s="216"/>
      <c r="G84" s="194"/>
    </row>
    <row r="85" spans="1:7" ht="50.1" customHeight="1" x14ac:dyDescent="0.35">
      <c r="A85" s="224" t="s">
        <v>169</v>
      </c>
      <c r="B85" s="224"/>
      <c r="C85" s="224"/>
      <c r="D85" s="224"/>
      <c r="E85" s="224"/>
      <c r="F85" s="224"/>
      <c r="G85" s="194"/>
    </row>
    <row r="86" spans="1:7" ht="9.9" customHeight="1" x14ac:dyDescent="0.35">
      <c r="A86" s="24"/>
      <c r="B86" s="48"/>
      <c r="C86" s="23"/>
      <c r="D86" s="36"/>
      <c r="E86" s="36"/>
      <c r="F86" s="36"/>
      <c r="G86" s="194"/>
    </row>
    <row r="87" spans="1:7" x14ac:dyDescent="0.35">
      <c r="A87" s="220" t="s">
        <v>72</v>
      </c>
      <c r="B87" s="220"/>
      <c r="C87" s="220"/>
      <c r="D87" s="220"/>
      <c r="E87" s="220"/>
      <c r="F87" s="220"/>
      <c r="G87" s="194"/>
    </row>
    <row r="88" spans="1:7" x14ac:dyDescent="0.35">
      <c r="A88" s="220" t="s">
        <v>73</v>
      </c>
      <c r="B88" s="220"/>
      <c r="C88" s="220"/>
      <c r="D88" s="220"/>
      <c r="E88" s="220"/>
      <c r="F88" s="220"/>
      <c r="G88" s="194"/>
    </row>
    <row r="89" spans="1:7" x14ac:dyDescent="0.35">
      <c r="A89" s="220" t="s">
        <v>52</v>
      </c>
      <c r="B89" s="220"/>
      <c r="C89" s="220"/>
      <c r="D89" s="220"/>
      <c r="E89" s="220"/>
      <c r="F89" s="220"/>
      <c r="G89" s="194"/>
    </row>
    <row r="90" spans="1:7" ht="9.9" customHeight="1" x14ac:dyDescent="0.35">
      <c r="A90" s="36"/>
      <c r="B90" s="36"/>
      <c r="C90" s="36"/>
      <c r="D90" s="36"/>
      <c r="E90" s="36"/>
      <c r="F90" s="36"/>
      <c r="G90" s="194"/>
    </row>
    <row r="91" spans="1:7" x14ac:dyDescent="0.35">
      <c r="A91" s="68" t="s">
        <v>55</v>
      </c>
      <c r="B91" s="68" t="s">
        <v>56</v>
      </c>
      <c r="C91" s="68" t="s">
        <v>14</v>
      </c>
      <c r="D91" s="68" t="s">
        <v>15</v>
      </c>
      <c r="E91" s="68" t="s">
        <v>90</v>
      </c>
      <c r="F91" s="68" t="s">
        <v>12</v>
      </c>
      <c r="G91" s="193"/>
    </row>
    <row r="92" spans="1:7" x14ac:dyDescent="0.35">
      <c r="A92" s="130" t="s">
        <v>16</v>
      </c>
      <c r="B92" s="49"/>
      <c r="C92" s="35">
        <f>+C94+C98+C102</f>
        <v>2652399130.0799999</v>
      </c>
      <c r="D92" s="35">
        <f>+D94+D98+D102</f>
        <v>2652399130.0799999</v>
      </c>
      <c r="E92" s="35">
        <f>+E94+E98+E102</f>
        <v>2652399130.1100001</v>
      </c>
      <c r="F92" s="35">
        <f>+F94+F98+F102</f>
        <v>7957197390.2700005</v>
      </c>
      <c r="G92" s="194"/>
    </row>
    <row r="93" spans="1:7" ht="9.9" customHeight="1" x14ac:dyDescent="0.35">
      <c r="A93" s="12"/>
      <c r="B93" s="50"/>
      <c r="C93" s="13"/>
      <c r="D93" s="13"/>
      <c r="E93" s="13"/>
      <c r="F93" s="51"/>
      <c r="G93" s="194"/>
    </row>
    <row r="94" spans="1:7" x14ac:dyDescent="0.35">
      <c r="A94" s="221" t="s">
        <v>74</v>
      </c>
      <c r="B94" s="221"/>
      <c r="C94" s="53">
        <f>+SUM(C95:C96)</f>
        <v>2652399130.0799999</v>
      </c>
      <c r="D94" s="53">
        <f>+SUM(D95:D96)</f>
        <v>2652399130.0799999</v>
      </c>
      <c r="E94" s="53">
        <f>+SUM(E95:E96)</f>
        <v>2652399130.1100001</v>
      </c>
      <c r="F94" s="53">
        <f>+SUM(F95:F96)</f>
        <v>7957197390.2700005</v>
      </c>
      <c r="G94" s="194"/>
    </row>
    <row r="95" spans="1:7" x14ac:dyDescent="0.35">
      <c r="A95" s="54" t="s">
        <v>203</v>
      </c>
      <c r="B95" s="50" t="s">
        <v>204</v>
      </c>
      <c r="C95" s="14">
        <v>2652399130.0799999</v>
      </c>
      <c r="D95" s="14">
        <v>2652399130.0799999</v>
      </c>
      <c r="E95" s="14">
        <v>2652399130.1100001</v>
      </c>
      <c r="F95" s="55">
        <f>+C95+D95+E95</f>
        <v>7957197390.2700005</v>
      </c>
      <c r="G95" s="194"/>
    </row>
    <row r="96" spans="1:7" x14ac:dyDescent="0.35">
      <c r="A96" s="54" t="s">
        <v>58</v>
      </c>
      <c r="B96" s="50" t="s">
        <v>53</v>
      </c>
      <c r="C96" s="14">
        <v>0</v>
      </c>
      <c r="D96" s="14">
        <v>0</v>
      </c>
      <c r="E96" s="14">
        <v>0</v>
      </c>
      <c r="F96" s="55">
        <f t="shared" ref="F96" si="5">+C96+D96+E96</f>
        <v>0</v>
      </c>
      <c r="G96" s="194"/>
    </row>
    <row r="97" spans="1:7" x14ac:dyDescent="0.35">
      <c r="A97" s="131"/>
      <c r="B97" s="50"/>
      <c r="C97" s="14"/>
      <c r="D97" s="14"/>
      <c r="E97" s="14"/>
      <c r="F97" s="55"/>
      <c r="G97" s="194"/>
    </row>
    <row r="98" spans="1:7" x14ac:dyDescent="0.35">
      <c r="A98" s="221" t="s">
        <v>75</v>
      </c>
      <c r="B98" s="221"/>
      <c r="C98" s="53">
        <f>+SUM(C99:C100)</f>
        <v>0</v>
      </c>
      <c r="D98" s="53">
        <f>+SUM(D99:D100)</f>
        <v>0</v>
      </c>
      <c r="E98" s="53">
        <f>+SUM(E99:E100)</f>
        <v>0</v>
      </c>
      <c r="F98" s="53">
        <f>+SUM(F99:F100)</f>
        <v>0</v>
      </c>
      <c r="G98" s="194"/>
    </row>
    <row r="99" spans="1:7" x14ac:dyDescent="0.35">
      <c r="A99" s="54" t="s">
        <v>58</v>
      </c>
      <c r="B99" s="50" t="s">
        <v>53</v>
      </c>
      <c r="C99" s="56">
        <v>0</v>
      </c>
      <c r="D99" s="56">
        <v>0</v>
      </c>
      <c r="E99" s="56">
        <v>0</v>
      </c>
      <c r="F99" s="57">
        <f t="shared" ref="F99:F100" si="6">+C99+D99+E99</f>
        <v>0</v>
      </c>
      <c r="G99" s="194"/>
    </row>
    <row r="100" spans="1:7" x14ac:dyDescent="0.35">
      <c r="A100" s="54" t="s">
        <v>58</v>
      </c>
      <c r="B100" s="50" t="s">
        <v>53</v>
      </c>
      <c r="C100" s="56">
        <v>0</v>
      </c>
      <c r="D100" s="56">
        <v>0</v>
      </c>
      <c r="E100" s="56">
        <v>0</v>
      </c>
      <c r="F100" s="57">
        <f t="shared" si="6"/>
        <v>0</v>
      </c>
      <c r="G100" s="194"/>
    </row>
    <row r="101" spans="1:7" x14ac:dyDescent="0.35">
      <c r="A101" s="216" t="s">
        <v>205</v>
      </c>
      <c r="B101" s="216"/>
      <c r="C101" s="216"/>
      <c r="D101" s="216"/>
      <c r="E101" s="216"/>
      <c r="F101" s="216"/>
      <c r="G101" s="194"/>
    </row>
    <row r="102" spans="1:7" ht="45" customHeight="1" x14ac:dyDescent="0.35">
      <c r="A102" s="224" t="s">
        <v>151</v>
      </c>
      <c r="B102" s="224"/>
      <c r="C102" s="224"/>
      <c r="D102" s="224"/>
      <c r="E102" s="224"/>
      <c r="F102" s="224"/>
      <c r="G102" s="194"/>
    </row>
    <row r="103" spans="1:7" ht="9.9" customHeight="1" x14ac:dyDescent="0.35">
      <c r="A103" s="24"/>
      <c r="B103" s="48"/>
      <c r="C103" s="23"/>
      <c r="D103" s="36"/>
      <c r="E103" s="36"/>
      <c r="F103" s="36"/>
      <c r="G103" s="194"/>
    </row>
    <row r="104" spans="1:7" x14ac:dyDescent="0.35">
      <c r="A104" s="220" t="s">
        <v>76</v>
      </c>
      <c r="B104" s="220"/>
      <c r="C104" s="220"/>
      <c r="D104" s="220"/>
      <c r="E104" s="220"/>
      <c r="F104" s="220"/>
      <c r="G104" s="194"/>
    </row>
    <row r="105" spans="1:7" ht="33" customHeight="1" x14ac:dyDescent="0.35">
      <c r="A105" s="226" t="s">
        <v>54</v>
      </c>
      <c r="B105" s="226"/>
      <c r="C105" s="226"/>
      <c r="D105" s="226"/>
      <c r="E105" s="226"/>
      <c r="F105" s="226"/>
      <c r="G105" s="194"/>
    </row>
    <row r="106" spans="1:7" x14ac:dyDescent="0.35">
      <c r="A106" s="220" t="s">
        <v>52</v>
      </c>
      <c r="B106" s="220"/>
      <c r="C106" s="220"/>
      <c r="D106" s="220"/>
      <c r="E106" s="220"/>
      <c r="F106" s="220"/>
      <c r="G106" s="194"/>
    </row>
    <row r="107" spans="1:7" ht="9.9" customHeight="1" x14ac:dyDescent="0.35">
      <c r="A107" s="88"/>
      <c r="B107" s="89"/>
      <c r="C107" s="89"/>
      <c r="D107" s="89"/>
      <c r="E107" s="89"/>
      <c r="F107" s="90"/>
      <c r="G107" s="194"/>
    </row>
    <row r="108" spans="1:7" x14ac:dyDescent="0.35">
      <c r="A108" s="68" t="s">
        <v>55</v>
      </c>
      <c r="B108" s="68" t="s">
        <v>56</v>
      </c>
      <c r="C108" s="68" t="s">
        <v>14</v>
      </c>
      <c r="D108" s="68" t="s">
        <v>15</v>
      </c>
      <c r="E108" s="68" t="s">
        <v>90</v>
      </c>
      <c r="F108" s="68" t="s">
        <v>12</v>
      </c>
      <c r="G108" s="193"/>
    </row>
    <row r="109" spans="1:7" x14ac:dyDescent="0.35">
      <c r="A109" s="130" t="s">
        <v>16</v>
      </c>
      <c r="B109" s="49"/>
      <c r="C109" s="35">
        <f>+C111+C118+C125</f>
        <v>1949164134.97</v>
      </c>
      <c r="D109" s="35">
        <f t="shared" ref="D109:F109" si="7">+D111+D118+D125</f>
        <v>2417250477.4299998</v>
      </c>
      <c r="E109" s="35">
        <f t="shared" si="7"/>
        <v>3774211264.2400002</v>
      </c>
      <c r="F109" s="35">
        <f t="shared" si="7"/>
        <v>8140625876.6400003</v>
      </c>
    </row>
    <row r="110" spans="1:7" x14ac:dyDescent="0.35">
      <c r="A110" s="12"/>
      <c r="B110" s="50"/>
      <c r="C110" s="13"/>
      <c r="D110" s="13"/>
      <c r="E110" s="13"/>
      <c r="F110" s="51"/>
    </row>
    <row r="111" spans="1:7" ht="15.75" customHeight="1" x14ac:dyDescent="0.35">
      <c r="A111" s="221" t="s">
        <v>57</v>
      </c>
      <c r="B111" s="221"/>
      <c r="C111" s="53">
        <f>+SUM(C112:C116)</f>
        <v>1949164134.97</v>
      </c>
      <c r="D111" s="53">
        <f t="shared" ref="D111:E111" si="8">+SUM(D112:D116)</f>
        <v>2417250477.4299998</v>
      </c>
      <c r="E111" s="53">
        <f t="shared" si="8"/>
        <v>3774211264.2400002</v>
      </c>
      <c r="F111" s="53">
        <f>+SUM(F112:F116)</f>
        <v>8140625876.6400003</v>
      </c>
    </row>
    <row r="112" spans="1:7" x14ac:dyDescent="0.35">
      <c r="A112" s="54">
        <v>0</v>
      </c>
      <c r="B112" s="50" t="s">
        <v>188</v>
      </c>
      <c r="C112" s="14">
        <v>938763576.55999994</v>
      </c>
      <c r="D112" s="14">
        <v>1424427705.27</v>
      </c>
      <c r="E112" s="14">
        <v>2058297630.8900001</v>
      </c>
      <c r="F112" s="55">
        <f>+C112+D112+E112</f>
        <v>4421488912.7200003</v>
      </c>
    </row>
    <row r="113" spans="1:7" x14ac:dyDescent="0.35">
      <c r="A113" s="54">
        <v>1</v>
      </c>
      <c r="B113" s="50" t="s">
        <v>189</v>
      </c>
      <c r="C113" s="14">
        <v>13203914.210000001</v>
      </c>
      <c r="D113" s="58">
        <v>91172292.620000005</v>
      </c>
      <c r="E113" s="58">
        <v>106745749.97</v>
      </c>
      <c r="F113" s="55">
        <f>+C113+D113+E113</f>
        <v>211121956.80000001</v>
      </c>
    </row>
    <row r="114" spans="1:7" x14ac:dyDescent="0.35">
      <c r="A114" s="54">
        <v>2</v>
      </c>
      <c r="B114" s="50" t="s">
        <v>190</v>
      </c>
      <c r="C114" s="14">
        <v>14420218.689999999</v>
      </c>
      <c r="D114" s="14">
        <v>77987210.049999997</v>
      </c>
      <c r="E114" s="14">
        <v>123399813.34</v>
      </c>
      <c r="F114" s="55">
        <f t="shared" ref="F114:F116" si="9">+C114+D114+E114</f>
        <v>215807242.07999998</v>
      </c>
    </row>
    <row r="115" spans="1:7" x14ac:dyDescent="0.35">
      <c r="A115" s="54">
        <v>6</v>
      </c>
      <c r="B115" s="50" t="s">
        <v>191</v>
      </c>
      <c r="C115" s="14">
        <v>982776425.50999999</v>
      </c>
      <c r="D115" s="14">
        <v>823663269.49000001</v>
      </c>
      <c r="E115" s="14">
        <v>1485768070.04</v>
      </c>
      <c r="F115" s="55">
        <f t="shared" si="9"/>
        <v>3292207765.04</v>
      </c>
    </row>
    <row r="116" spans="1:7" x14ac:dyDescent="0.35">
      <c r="A116" s="54">
        <v>9</v>
      </c>
      <c r="B116" s="50" t="s">
        <v>236</v>
      </c>
      <c r="C116" s="14">
        <v>0</v>
      </c>
      <c r="D116" s="14">
        <v>0</v>
      </c>
      <c r="E116" s="14">
        <v>0</v>
      </c>
      <c r="F116" s="55">
        <f t="shared" si="9"/>
        <v>0</v>
      </c>
    </row>
    <row r="117" spans="1:7" x14ac:dyDescent="0.35">
      <c r="A117" s="131"/>
      <c r="B117" s="50"/>
      <c r="C117" s="14"/>
      <c r="D117" s="14"/>
      <c r="E117" s="14"/>
      <c r="F117" s="55"/>
    </row>
    <row r="118" spans="1:7" ht="15.75" customHeight="1" x14ac:dyDescent="0.35">
      <c r="A118" s="221" t="s">
        <v>59</v>
      </c>
      <c r="B118" s="221"/>
      <c r="C118" s="53">
        <f>+SUM(C119:C123)</f>
        <v>0</v>
      </c>
      <c r="D118" s="53">
        <f t="shared" ref="D118:F118" si="10">+SUM(D119:D123)</f>
        <v>0</v>
      </c>
      <c r="E118" s="53">
        <f t="shared" si="10"/>
        <v>0</v>
      </c>
      <c r="F118" s="53">
        <f t="shared" si="10"/>
        <v>0</v>
      </c>
    </row>
    <row r="119" spans="1:7" x14ac:dyDescent="0.35">
      <c r="A119" s="54" t="s">
        <v>58</v>
      </c>
      <c r="B119" s="50" t="s">
        <v>53</v>
      </c>
      <c r="C119" s="56">
        <v>0</v>
      </c>
      <c r="D119" s="56">
        <v>0</v>
      </c>
      <c r="E119" s="56">
        <v>0</v>
      </c>
      <c r="F119" s="40">
        <f>+C119+D119+E119</f>
        <v>0</v>
      </c>
    </row>
    <row r="120" spans="1:7" x14ac:dyDescent="0.35">
      <c r="A120" s="54" t="s">
        <v>58</v>
      </c>
      <c r="B120" s="50" t="s">
        <v>53</v>
      </c>
      <c r="C120" s="56">
        <v>0</v>
      </c>
      <c r="D120" s="56">
        <v>0</v>
      </c>
      <c r="E120" s="56">
        <v>0</v>
      </c>
      <c r="F120" s="40">
        <f t="shared" ref="F120:F121" si="11">+C120+D120+E120</f>
        <v>0</v>
      </c>
    </row>
    <row r="121" spans="1:7" x14ac:dyDescent="0.35">
      <c r="A121" s="54" t="s">
        <v>58</v>
      </c>
      <c r="B121" s="50" t="s">
        <v>53</v>
      </c>
      <c r="C121" s="56">
        <v>0</v>
      </c>
      <c r="D121" s="56">
        <v>0</v>
      </c>
      <c r="E121" s="56">
        <v>0</v>
      </c>
      <c r="F121" s="40">
        <f t="shared" si="11"/>
        <v>0</v>
      </c>
    </row>
    <row r="122" spans="1:7" x14ac:dyDescent="0.35">
      <c r="A122" s="54" t="s">
        <v>58</v>
      </c>
      <c r="B122" s="50" t="s">
        <v>53</v>
      </c>
      <c r="C122" s="56">
        <v>0</v>
      </c>
      <c r="D122" s="56">
        <v>0</v>
      </c>
      <c r="E122" s="56">
        <v>0</v>
      </c>
      <c r="F122" s="40">
        <f>+C122+D122+E122</f>
        <v>0</v>
      </c>
    </row>
    <row r="123" spans="1:7" x14ac:dyDescent="0.35">
      <c r="A123" s="54" t="s">
        <v>58</v>
      </c>
      <c r="B123" s="50" t="s">
        <v>53</v>
      </c>
      <c r="C123" s="56">
        <v>0</v>
      </c>
      <c r="D123" s="56">
        <v>0</v>
      </c>
      <c r="E123" s="56">
        <v>0</v>
      </c>
      <c r="F123" s="40">
        <f>+C123+D123+E123</f>
        <v>0</v>
      </c>
    </row>
    <row r="124" spans="1:7" x14ac:dyDescent="0.35">
      <c r="A124" s="36"/>
      <c r="B124" s="36"/>
      <c r="C124" s="40"/>
      <c r="D124" s="40"/>
      <c r="E124" s="40"/>
      <c r="F124" s="40"/>
    </row>
    <row r="125" spans="1:7" x14ac:dyDescent="0.35">
      <c r="A125" s="221" t="s">
        <v>60</v>
      </c>
      <c r="B125" s="221"/>
      <c r="C125" s="53">
        <f>+SUM(C126:C127)</f>
        <v>0</v>
      </c>
      <c r="D125" s="53">
        <f t="shared" ref="D125:F125" si="12">+SUM(D126:D127)</f>
        <v>0</v>
      </c>
      <c r="E125" s="53">
        <f t="shared" si="12"/>
        <v>0</v>
      </c>
      <c r="F125" s="53">
        <f t="shared" si="12"/>
        <v>0</v>
      </c>
    </row>
    <row r="126" spans="1:7" x14ac:dyDescent="0.35">
      <c r="A126" s="75" t="s">
        <v>58</v>
      </c>
      <c r="B126" s="50" t="s">
        <v>53</v>
      </c>
      <c r="C126" s="56">
        <v>0</v>
      </c>
      <c r="D126" s="56">
        <v>0</v>
      </c>
      <c r="E126" s="56">
        <v>0</v>
      </c>
      <c r="F126" s="40">
        <f>+C126+D126+E126</f>
        <v>0</v>
      </c>
    </row>
    <row r="127" spans="1:7" x14ac:dyDescent="0.35">
      <c r="A127" s="47" t="s">
        <v>58</v>
      </c>
      <c r="B127" s="47" t="s">
        <v>53</v>
      </c>
      <c r="C127" s="59">
        <v>0</v>
      </c>
      <c r="D127" s="59">
        <v>0</v>
      </c>
      <c r="E127" s="59">
        <v>0</v>
      </c>
      <c r="F127" s="60">
        <f>+C127+D127+E127</f>
        <v>0</v>
      </c>
    </row>
    <row r="128" spans="1:7" s="194" customFormat="1" ht="15.75" customHeight="1" x14ac:dyDescent="0.35">
      <c r="A128" s="223" t="s">
        <v>61</v>
      </c>
      <c r="B128" s="223"/>
      <c r="C128" s="223"/>
      <c r="D128" s="223"/>
      <c r="E128" s="223"/>
      <c r="F128" s="223"/>
      <c r="G128" s="193"/>
    </row>
    <row r="129" spans="1:7" ht="15.6" customHeight="1" x14ac:dyDescent="0.35">
      <c r="A129" s="216" t="s">
        <v>183</v>
      </c>
      <c r="B129" s="216"/>
      <c r="C129" s="216"/>
      <c r="D129" s="216"/>
      <c r="E129" s="216"/>
      <c r="F129" s="216"/>
    </row>
    <row r="130" spans="1:7" ht="50.1" customHeight="1" x14ac:dyDescent="0.35">
      <c r="A130" s="224" t="s">
        <v>156</v>
      </c>
      <c r="B130" s="224"/>
      <c r="C130" s="224"/>
      <c r="D130" s="224"/>
      <c r="E130" s="224"/>
      <c r="F130" s="224"/>
    </row>
    <row r="131" spans="1:7" ht="15" customHeight="1" x14ac:dyDescent="0.35">
      <c r="A131" s="138"/>
      <c r="B131" s="138"/>
      <c r="C131" s="138"/>
      <c r="D131" s="138"/>
      <c r="E131" s="138"/>
      <c r="F131" s="138"/>
    </row>
    <row r="132" spans="1:7" x14ac:dyDescent="0.35">
      <c r="A132" s="220" t="s">
        <v>78</v>
      </c>
      <c r="B132" s="220"/>
      <c r="C132" s="220"/>
      <c r="D132" s="220"/>
      <c r="E132" s="220"/>
      <c r="F132" s="42"/>
    </row>
    <row r="133" spans="1:7" x14ac:dyDescent="0.35">
      <c r="A133" s="220" t="s">
        <v>79</v>
      </c>
      <c r="B133" s="220"/>
      <c r="C133" s="220"/>
      <c r="D133" s="220"/>
      <c r="E133" s="220"/>
      <c r="F133" s="42"/>
    </row>
    <row r="134" spans="1:7" x14ac:dyDescent="0.35">
      <c r="A134" s="220" t="s">
        <v>52</v>
      </c>
      <c r="B134" s="220"/>
      <c r="C134" s="220"/>
      <c r="D134" s="220"/>
      <c r="E134" s="220"/>
      <c r="F134" s="42"/>
    </row>
    <row r="135" spans="1:7" ht="9.9" customHeight="1" x14ac:dyDescent="0.35">
      <c r="A135" s="88"/>
      <c r="B135" s="89"/>
      <c r="C135" s="89"/>
      <c r="D135" s="89"/>
      <c r="E135" s="89"/>
      <c r="F135" s="90"/>
    </row>
    <row r="136" spans="1:7" x14ac:dyDescent="0.35">
      <c r="A136" s="68" t="s">
        <v>77</v>
      </c>
      <c r="B136" s="68" t="s">
        <v>14</v>
      </c>
      <c r="C136" s="68" t="s">
        <v>15</v>
      </c>
      <c r="D136" s="68" t="s">
        <v>90</v>
      </c>
      <c r="E136" s="68" t="s">
        <v>12</v>
      </c>
      <c r="F136" s="22"/>
    </row>
    <row r="137" spans="1:7" x14ac:dyDescent="0.35">
      <c r="A137" s="106" t="s">
        <v>81</v>
      </c>
      <c r="B137" s="61">
        <f>+B138</f>
        <v>569598165.88999987</v>
      </c>
      <c r="C137" s="61">
        <f t="shared" ref="C137:D139" si="13">+B147</f>
        <v>1272833160.9999998</v>
      </c>
      <c r="D137" s="61">
        <f t="shared" si="13"/>
        <v>1507981813.6499996</v>
      </c>
      <c r="E137" s="61">
        <f>+B137</f>
        <v>569598165.88999987</v>
      </c>
      <c r="F137" s="193"/>
      <c r="G137" s="194"/>
    </row>
    <row r="138" spans="1:7" x14ac:dyDescent="0.35">
      <c r="A138" s="107" t="s">
        <v>82</v>
      </c>
      <c r="B138" s="25">
        <f>+'3T'!E148</f>
        <v>569598165.88999987</v>
      </c>
      <c r="C138" s="25">
        <f t="shared" si="13"/>
        <v>569598165.88999987</v>
      </c>
      <c r="D138" s="25">
        <f t="shared" si="13"/>
        <v>569598165.88999987</v>
      </c>
      <c r="E138" s="65">
        <f>+B138</f>
        <v>569598165.88999987</v>
      </c>
      <c r="F138" s="155"/>
      <c r="G138" s="194"/>
    </row>
    <row r="139" spans="1:7" x14ac:dyDescent="0.35">
      <c r="A139" s="107" t="s">
        <v>80</v>
      </c>
      <c r="B139" s="25">
        <f>+'3T'!E149</f>
        <v>2452758404.3599997</v>
      </c>
      <c r="C139" s="25">
        <f t="shared" si="13"/>
        <v>703234995.1099999</v>
      </c>
      <c r="D139" s="25">
        <f t="shared" si="13"/>
        <v>938383647.75999975</v>
      </c>
      <c r="E139" s="65">
        <f t="shared" ref="E139" si="14">+B139</f>
        <v>2452758404.3599997</v>
      </c>
      <c r="F139" s="155"/>
      <c r="G139" s="194"/>
    </row>
    <row r="140" spans="1:7" x14ac:dyDescent="0.35">
      <c r="A140" s="106" t="s">
        <v>84</v>
      </c>
      <c r="B140" s="61">
        <v>2652399130.0799999</v>
      </c>
      <c r="C140" s="61">
        <v>2652399130.0799999</v>
      </c>
      <c r="D140" s="61">
        <v>2652399130.1100001</v>
      </c>
      <c r="E140" s="61">
        <f>+B140+C140+D140</f>
        <v>7957197390.2700005</v>
      </c>
      <c r="F140" s="193"/>
      <c r="G140" s="194"/>
    </row>
    <row r="141" spans="1:7" x14ac:dyDescent="0.35">
      <c r="A141" s="106" t="s">
        <v>146</v>
      </c>
      <c r="B141" s="61">
        <f>+B142+B143</f>
        <v>3221997295.9699998</v>
      </c>
      <c r="C141" s="61">
        <f t="shared" ref="C141" si="15">+C142+C143</f>
        <v>3925232291.0799994</v>
      </c>
      <c r="D141" s="61">
        <f>+D142+D143</f>
        <v>4160380943.7599998</v>
      </c>
      <c r="E141" s="61">
        <f>+E142+E143</f>
        <v>8526795556.1599998</v>
      </c>
      <c r="F141" s="193"/>
      <c r="G141" s="194"/>
    </row>
    <row r="142" spans="1:7" x14ac:dyDescent="0.35">
      <c r="A142" s="107" t="s">
        <v>82</v>
      </c>
      <c r="B142" s="25">
        <f>+B138</f>
        <v>569598165.88999987</v>
      </c>
      <c r="C142" s="25">
        <f>+C138</f>
        <v>569598165.88999987</v>
      </c>
      <c r="D142" s="25">
        <f>+D138</f>
        <v>569598165.88999987</v>
      </c>
      <c r="E142" s="65">
        <f>+E138</f>
        <v>569598165.88999987</v>
      </c>
      <c r="F142" s="155"/>
      <c r="G142" s="194"/>
    </row>
    <row r="143" spans="1:7" x14ac:dyDescent="0.35">
      <c r="A143" s="107" t="s">
        <v>80</v>
      </c>
      <c r="B143" s="25">
        <f>+B140</f>
        <v>2652399130.0799999</v>
      </c>
      <c r="C143" s="25">
        <f>+C140+C139</f>
        <v>3355634125.1899996</v>
      </c>
      <c r="D143" s="25">
        <f>+D140+D139</f>
        <v>3590782777.8699999</v>
      </c>
      <c r="E143" s="65">
        <f>+E140</f>
        <v>7957197390.2700005</v>
      </c>
      <c r="F143" s="155"/>
      <c r="G143" s="194"/>
    </row>
    <row r="144" spans="1:7" x14ac:dyDescent="0.35">
      <c r="A144" s="106" t="s">
        <v>83</v>
      </c>
      <c r="B144" s="61">
        <f>+B145+B146</f>
        <v>1949164134.97</v>
      </c>
      <c r="C144" s="61">
        <f>+C145+C146</f>
        <v>2417250477.4299998</v>
      </c>
      <c r="D144" s="61">
        <f>+D128</f>
        <v>0</v>
      </c>
      <c r="E144" s="61">
        <f>+B144+C144+D144</f>
        <v>4366414612.3999996</v>
      </c>
      <c r="F144" s="193"/>
      <c r="G144" s="194"/>
    </row>
    <row r="145" spans="1:7" x14ac:dyDescent="0.35">
      <c r="A145" s="107" t="s">
        <v>82</v>
      </c>
      <c r="B145" s="81">
        <v>0</v>
      </c>
      <c r="C145" s="81">
        <v>0</v>
      </c>
      <c r="D145" s="81">
        <v>0</v>
      </c>
      <c r="E145" s="48">
        <f>+B145+C145+D145</f>
        <v>0</v>
      </c>
      <c r="F145" s="90"/>
      <c r="G145" s="194"/>
    </row>
    <row r="146" spans="1:7" x14ac:dyDescent="0.35">
      <c r="A146" s="107" t="s">
        <v>80</v>
      </c>
      <c r="B146" s="81">
        <v>1949164134.97</v>
      </c>
      <c r="C146" s="81">
        <v>2417250477.4299998</v>
      </c>
      <c r="D146" s="81">
        <v>3774211264.2400002</v>
      </c>
      <c r="E146" s="48">
        <f>+B146+C146+D146</f>
        <v>8140625876.6399994</v>
      </c>
      <c r="F146" s="90"/>
    </row>
    <row r="147" spans="1:7" x14ac:dyDescent="0.35">
      <c r="A147" s="106" t="s">
        <v>147</v>
      </c>
      <c r="B147" s="61">
        <f>+B141-B144</f>
        <v>1272833160.9999998</v>
      </c>
      <c r="C147" s="61">
        <f t="shared" ref="C147:D147" si="16">+C141-C144</f>
        <v>1507981813.6499996</v>
      </c>
      <c r="D147" s="61">
        <f t="shared" si="16"/>
        <v>4160380943.7599998</v>
      </c>
      <c r="E147" s="61">
        <f>+E141-E144</f>
        <v>4160380943.7600002</v>
      </c>
      <c r="F147" s="90"/>
    </row>
    <row r="148" spans="1:7" x14ac:dyDescent="0.35">
      <c r="A148" s="107" t="s">
        <v>82</v>
      </c>
      <c r="B148" s="81">
        <f>+B142-B145</f>
        <v>569598165.88999987</v>
      </c>
      <c r="C148" s="81">
        <f>+C142-C145</f>
        <v>569598165.88999987</v>
      </c>
      <c r="D148" s="81">
        <f>+D142-D145</f>
        <v>569598165.88999987</v>
      </c>
      <c r="E148" s="48">
        <f>+E142-E145</f>
        <v>569598165.88999987</v>
      </c>
      <c r="F148" s="36"/>
    </row>
    <row r="149" spans="1:7" x14ac:dyDescent="0.35">
      <c r="A149" s="108" t="s">
        <v>80</v>
      </c>
      <c r="B149" s="77">
        <f>+B143-B146</f>
        <v>703234995.1099999</v>
      </c>
      <c r="C149" s="77">
        <f>+C143-C146</f>
        <v>938383647.75999975</v>
      </c>
      <c r="D149" s="77">
        <f>+D143-D146</f>
        <v>-183428486.37000036</v>
      </c>
      <c r="E149" s="62">
        <f>+E143-E146</f>
        <v>-183428486.36999893</v>
      </c>
      <c r="F149" s="36"/>
    </row>
    <row r="150" spans="1:7" x14ac:dyDescent="0.35">
      <c r="A150" s="216" t="s">
        <v>233</v>
      </c>
      <c r="B150" s="216"/>
      <c r="C150" s="216"/>
      <c r="D150" s="216"/>
      <c r="E150" s="216"/>
      <c r="F150" s="159"/>
    </row>
    <row r="151" spans="1:7" ht="50.1" customHeight="1" x14ac:dyDescent="0.35">
      <c r="A151" s="217" t="s">
        <v>91</v>
      </c>
      <c r="B151" s="218"/>
      <c r="C151" s="218"/>
      <c r="D151" s="218"/>
      <c r="E151" s="219"/>
      <c r="F151" s="63"/>
    </row>
    <row r="152" spans="1:7" x14ac:dyDescent="0.35">
      <c r="A152" s="138"/>
      <c r="B152" s="64"/>
      <c r="C152" s="64"/>
      <c r="D152" s="64"/>
      <c r="E152" s="64"/>
      <c r="F152" s="63"/>
    </row>
    <row r="153" spans="1:7" s="36" customFormat="1" x14ac:dyDescent="0.3">
      <c r="A153" s="27" t="s">
        <v>230</v>
      </c>
      <c r="B153" s="213" t="s">
        <v>196</v>
      </c>
      <c r="C153" s="214"/>
      <c r="D153" s="215"/>
      <c r="E153" s="215"/>
      <c r="F153" s="215"/>
    </row>
    <row r="154" spans="1:7" s="36" customFormat="1" x14ac:dyDescent="0.3">
      <c r="A154" s="28" t="s">
        <v>47</v>
      </c>
      <c r="B154" s="213" t="s">
        <v>197</v>
      </c>
      <c r="C154" s="214"/>
      <c r="D154" s="215"/>
      <c r="E154" s="215"/>
      <c r="F154" s="215"/>
    </row>
    <row r="155" spans="1:7" s="36" customFormat="1" x14ac:dyDescent="0.3">
      <c r="A155" s="29" t="s">
        <v>48</v>
      </c>
      <c r="B155" s="213" t="s">
        <v>198</v>
      </c>
      <c r="C155" s="214"/>
      <c r="D155" s="215"/>
      <c r="E155" s="215"/>
      <c r="F155" s="215"/>
    </row>
    <row r="156" spans="1:7" s="36" customFormat="1" x14ac:dyDescent="0.3">
      <c r="A156" s="139" t="s">
        <v>177</v>
      </c>
      <c r="B156" s="213" t="s">
        <v>199</v>
      </c>
      <c r="C156" s="214"/>
      <c r="D156" s="215"/>
      <c r="E156" s="215"/>
      <c r="F156" s="215"/>
    </row>
    <row r="157" spans="1:7" s="36" customFormat="1" x14ac:dyDescent="0.3"/>
    <row r="158" spans="1:7" s="36" customFormat="1" x14ac:dyDescent="0.3">
      <c r="A158" s="27" t="s">
        <v>231</v>
      </c>
      <c r="B158" s="213" t="s">
        <v>200</v>
      </c>
      <c r="C158" s="214"/>
      <c r="D158" s="215"/>
      <c r="E158" s="215"/>
      <c r="F158" s="215"/>
    </row>
    <row r="159" spans="1:7" s="36" customFormat="1" x14ac:dyDescent="0.3">
      <c r="A159" s="28" t="s">
        <v>47</v>
      </c>
      <c r="B159" s="213" t="s">
        <v>197</v>
      </c>
      <c r="C159" s="214"/>
      <c r="D159" s="215"/>
      <c r="E159" s="215"/>
      <c r="F159" s="215"/>
    </row>
    <row r="160" spans="1:7" s="36" customFormat="1" x14ac:dyDescent="0.3">
      <c r="A160" s="29" t="s">
        <v>48</v>
      </c>
      <c r="B160" s="213" t="s">
        <v>201</v>
      </c>
      <c r="C160" s="214"/>
      <c r="D160" s="215"/>
      <c r="E160" s="215"/>
      <c r="F160" s="215"/>
    </row>
    <row r="161" spans="1:6" s="36" customFormat="1" x14ac:dyDescent="0.3">
      <c r="A161" s="29" t="s">
        <v>178</v>
      </c>
      <c r="B161" s="213" t="s">
        <v>252</v>
      </c>
      <c r="C161" s="214"/>
      <c r="D161" s="215"/>
      <c r="E161" s="215"/>
      <c r="F161" s="215"/>
    </row>
    <row r="162" spans="1:6" s="36" customFormat="1" x14ac:dyDescent="0.3"/>
    <row r="163" spans="1:6" s="36" customFormat="1" x14ac:dyDescent="0.3">
      <c r="A163" s="27" t="s">
        <v>231</v>
      </c>
      <c r="B163" s="213" t="s">
        <v>228</v>
      </c>
      <c r="C163" s="214"/>
      <c r="D163" s="215"/>
      <c r="E163" s="215"/>
      <c r="F163" s="215"/>
    </row>
    <row r="164" spans="1:6" s="36" customFormat="1" x14ac:dyDescent="0.3">
      <c r="A164" s="28" t="s">
        <v>47</v>
      </c>
      <c r="B164" s="213" t="s">
        <v>243</v>
      </c>
      <c r="C164" s="214"/>
      <c r="D164" s="215"/>
      <c r="E164" s="215"/>
      <c r="F164" s="215"/>
    </row>
    <row r="165" spans="1:6" s="36" customFormat="1" x14ac:dyDescent="0.3">
      <c r="A165" s="29" t="s">
        <v>48</v>
      </c>
      <c r="B165" s="213" t="s">
        <v>225</v>
      </c>
      <c r="C165" s="214"/>
      <c r="D165" s="215"/>
      <c r="E165" s="215"/>
      <c r="F165" s="215"/>
    </row>
    <row r="166" spans="1:6" s="36" customFormat="1" x14ac:dyDescent="0.3">
      <c r="A166" s="29" t="s">
        <v>178</v>
      </c>
      <c r="B166" s="213" t="s">
        <v>224</v>
      </c>
      <c r="C166" s="214"/>
      <c r="D166" s="215"/>
      <c r="E166" s="215"/>
      <c r="F166" s="215"/>
    </row>
    <row r="167" spans="1:6" x14ac:dyDescent="0.35">
      <c r="A167" s="36"/>
      <c r="B167" s="36"/>
      <c r="C167" s="36"/>
      <c r="D167" s="36"/>
      <c r="E167" s="36"/>
      <c r="F167" s="36"/>
    </row>
    <row r="168" spans="1:6" x14ac:dyDescent="0.35">
      <c r="A168" s="36"/>
      <c r="B168" s="36"/>
      <c r="C168" s="36"/>
      <c r="D168" s="36"/>
      <c r="E168" s="36"/>
      <c r="F168" s="36"/>
    </row>
    <row r="169" spans="1:6" x14ac:dyDescent="0.35">
      <c r="A169" s="36"/>
      <c r="B169" s="36"/>
      <c r="C169" s="36"/>
      <c r="D169" s="36"/>
      <c r="E169" s="36"/>
      <c r="F169" s="36"/>
    </row>
    <row r="170" spans="1:6" x14ac:dyDescent="0.35">
      <c r="A170" s="36"/>
      <c r="B170" s="36"/>
      <c r="C170" s="36"/>
      <c r="D170" s="36"/>
      <c r="E170" s="36"/>
      <c r="F170" s="36"/>
    </row>
    <row r="171" spans="1:6" x14ac:dyDescent="0.35">
      <c r="A171" s="36"/>
      <c r="B171" s="36"/>
      <c r="C171" s="36"/>
      <c r="D171" s="36"/>
      <c r="E171" s="36"/>
      <c r="F171" s="36"/>
    </row>
    <row r="172" spans="1:6" x14ac:dyDescent="0.35">
      <c r="A172" s="36"/>
      <c r="B172" s="36"/>
      <c r="C172" s="36"/>
      <c r="D172" s="36"/>
      <c r="E172" s="36"/>
      <c r="F172" s="36"/>
    </row>
    <row r="173" spans="1:6" x14ac:dyDescent="0.35">
      <c r="A173" s="36"/>
      <c r="B173" s="36"/>
      <c r="C173" s="36"/>
      <c r="D173" s="36"/>
      <c r="E173" s="36"/>
      <c r="F173" s="36"/>
    </row>
    <row r="174" spans="1:6" x14ac:dyDescent="0.35">
      <c r="A174" s="36"/>
      <c r="B174" s="36"/>
      <c r="C174" s="36"/>
      <c r="D174" s="36"/>
      <c r="E174" s="36"/>
      <c r="F174" s="36"/>
    </row>
    <row r="175" spans="1:6" x14ac:dyDescent="0.35">
      <c r="A175" s="36"/>
      <c r="B175" s="36"/>
      <c r="C175" s="36"/>
      <c r="D175" s="36"/>
      <c r="E175" s="36"/>
      <c r="F175" s="36"/>
    </row>
    <row r="176" spans="1:6" x14ac:dyDescent="0.35">
      <c r="A176" s="36"/>
      <c r="B176" s="36"/>
      <c r="C176" s="36"/>
      <c r="D176" s="36"/>
      <c r="E176" s="36"/>
      <c r="F176" s="36"/>
    </row>
    <row r="177" spans="1:6" x14ac:dyDescent="0.35">
      <c r="A177" s="36"/>
      <c r="B177" s="36"/>
      <c r="C177" s="36"/>
      <c r="D177" s="36"/>
      <c r="E177" s="36"/>
      <c r="F177" s="36"/>
    </row>
    <row r="178" spans="1:6" x14ac:dyDescent="0.35">
      <c r="A178" s="36"/>
      <c r="B178" s="36"/>
      <c r="C178" s="36"/>
      <c r="D178" s="36"/>
      <c r="E178" s="36"/>
      <c r="F178" s="36"/>
    </row>
    <row r="179" spans="1:6" x14ac:dyDescent="0.35">
      <c r="A179" s="36"/>
      <c r="B179" s="36"/>
      <c r="C179" s="36"/>
      <c r="D179" s="36"/>
      <c r="E179" s="36"/>
      <c r="F179" s="36"/>
    </row>
    <row r="180" spans="1:6" x14ac:dyDescent="0.35">
      <c r="A180" s="36"/>
      <c r="B180" s="36"/>
      <c r="C180" s="36"/>
      <c r="D180" s="36"/>
      <c r="E180" s="36"/>
      <c r="F180" s="36"/>
    </row>
    <row r="181" spans="1:6" x14ac:dyDescent="0.35">
      <c r="A181" s="36"/>
      <c r="B181" s="36"/>
      <c r="C181" s="36"/>
      <c r="D181" s="36"/>
      <c r="E181" s="36"/>
      <c r="F181" s="36"/>
    </row>
    <row r="182" spans="1:6" x14ac:dyDescent="0.35">
      <c r="A182" s="36"/>
      <c r="B182" s="36"/>
      <c r="C182" s="36"/>
      <c r="D182" s="36"/>
      <c r="E182" s="36"/>
      <c r="F182" s="36"/>
    </row>
    <row r="183" spans="1:6" x14ac:dyDescent="0.35">
      <c r="A183" s="36"/>
      <c r="B183" s="36"/>
      <c r="C183" s="36"/>
      <c r="D183" s="36"/>
      <c r="E183" s="36"/>
      <c r="F183" s="36"/>
    </row>
    <row r="184" spans="1:6" x14ac:dyDescent="0.35">
      <c r="A184" s="36"/>
      <c r="B184" s="36"/>
      <c r="C184" s="36"/>
      <c r="D184" s="36"/>
      <c r="E184" s="36"/>
      <c r="F184" s="36"/>
    </row>
    <row r="185" spans="1:6" x14ac:dyDescent="0.35">
      <c r="A185" s="36"/>
      <c r="B185" s="36"/>
      <c r="C185" s="36"/>
      <c r="D185" s="36"/>
      <c r="E185" s="36"/>
      <c r="F185" s="36"/>
    </row>
  </sheetData>
  <mergeCells count="84">
    <mergeCell ref="B163:C163"/>
    <mergeCell ref="D163:F166"/>
    <mergeCell ref="B164:C164"/>
    <mergeCell ref="B165:C165"/>
    <mergeCell ref="B166:C166"/>
    <mergeCell ref="B158:C158"/>
    <mergeCell ref="D158:F161"/>
    <mergeCell ref="B159:C159"/>
    <mergeCell ref="B160:C160"/>
    <mergeCell ref="B161:C161"/>
    <mergeCell ref="A40:B40"/>
    <mergeCell ref="A50:B50"/>
    <mergeCell ref="A42:F42"/>
    <mergeCell ref="A44:F44"/>
    <mergeCell ref="A47:B47"/>
    <mergeCell ref="A48:B48"/>
    <mergeCell ref="A49:B49"/>
    <mergeCell ref="A41:F41"/>
    <mergeCell ref="A10:F10"/>
    <mergeCell ref="A12:F12"/>
    <mergeCell ref="A13:F13"/>
    <mergeCell ref="A23:F23"/>
    <mergeCell ref="A24:F24"/>
    <mergeCell ref="A30:F30"/>
    <mergeCell ref="A31:F31"/>
    <mergeCell ref="A33:B33"/>
    <mergeCell ref="A16:B16"/>
    <mergeCell ref="A34:B34"/>
    <mergeCell ref="A25:F25"/>
    <mergeCell ref="A26:F26"/>
    <mergeCell ref="A27:F27"/>
    <mergeCell ref="A28:F28"/>
    <mergeCell ref="A35:B35"/>
    <mergeCell ref="A36:B36"/>
    <mergeCell ref="A37:B37"/>
    <mergeCell ref="A38:B38"/>
    <mergeCell ref="A39:B39"/>
    <mergeCell ref="A1:F2"/>
    <mergeCell ref="A3:F3"/>
    <mergeCell ref="C5:F5"/>
    <mergeCell ref="C6:F6"/>
    <mergeCell ref="C7:F7"/>
    <mergeCell ref="A51:B51"/>
    <mergeCell ref="A52:F52"/>
    <mergeCell ref="A53:F53"/>
    <mergeCell ref="A58:F58"/>
    <mergeCell ref="A59:F59"/>
    <mergeCell ref="A61:B61"/>
    <mergeCell ref="A62:B62"/>
    <mergeCell ref="A63:B63"/>
    <mergeCell ref="A64:F64"/>
    <mergeCell ref="A65:F65"/>
    <mergeCell ref="A73:F73"/>
    <mergeCell ref="A74:F74"/>
    <mergeCell ref="A84:F84"/>
    <mergeCell ref="A85:F85"/>
    <mergeCell ref="A70:F70"/>
    <mergeCell ref="A72:F72"/>
    <mergeCell ref="B153:C153"/>
    <mergeCell ref="B154:C154"/>
    <mergeCell ref="B155:C155"/>
    <mergeCell ref="D153:F156"/>
    <mergeCell ref="B156:C156"/>
    <mergeCell ref="A132:E132"/>
    <mergeCell ref="A133:E133"/>
    <mergeCell ref="A134:E134"/>
    <mergeCell ref="A150:E150"/>
    <mergeCell ref="A151:E151"/>
    <mergeCell ref="A118:B118"/>
    <mergeCell ref="A125:B125"/>
    <mergeCell ref="A128:F128"/>
    <mergeCell ref="A129:F129"/>
    <mergeCell ref="A130:F130"/>
    <mergeCell ref="A111:B111"/>
    <mergeCell ref="A101:F101"/>
    <mergeCell ref="A102:F102"/>
    <mergeCell ref="A104:F104"/>
    <mergeCell ref="A105:F105"/>
    <mergeCell ref="A106:F106"/>
    <mergeCell ref="A87:F87"/>
    <mergeCell ref="A88:F88"/>
    <mergeCell ref="A89:F89"/>
    <mergeCell ref="A94:B94"/>
    <mergeCell ref="A98:B98"/>
  </mergeCells>
  <printOptions horizontalCentered="1"/>
  <pageMargins left="1" right="1" top="1" bottom="1" header="0.5" footer="0.5"/>
  <pageSetup scale="47" fitToHeight="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3" max="5" man="1"/>
    <brk id="68" max="16383" man="1"/>
    <brk id="156" max="5" man="1"/>
  </rowBreaks>
  <ignoredErrors>
    <ignoredError sqref="F16:F19 F21:F22" evalError="1"/>
  </ignoredErrors>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5"/>
  <sheetViews>
    <sheetView showGridLines="0" zoomScale="80" zoomScaleNormal="80" workbookViewId="0">
      <selection sqref="A1:F2"/>
    </sheetView>
  </sheetViews>
  <sheetFormatPr baseColWidth="10" defaultColWidth="11.44140625" defaultRowHeight="15.6" x14ac:dyDescent="0.35"/>
  <cols>
    <col min="1" max="1" width="67.44140625" style="1" customWidth="1"/>
    <col min="2" max="2" width="38.44140625" style="163" customWidth="1"/>
    <col min="3" max="6" width="25.44140625" style="163" customWidth="1"/>
    <col min="7" max="7" width="25.33203125" style="1" customWidth="1"/>
    <col min="8" max="16384" width="11.44140625" style="1"/>
  </cols>
  <sheetData>
    <row r="1" spans="1:7" ht="42" customHeight="1" x14ac:dyDescent="0.35">
      <c r="A1" s="235" t="s">
        <v>38</v>
      </c>
      <c r="B1" s="235"/>
      <c r="C1" s="235"/>
      <c r="D1" s="235"/>
      <c r="E1" s="235"/>
      <c r="F1" s="235"/>
      <c r="G1" s="103"/>
    </row>
    <row r="2" spans="1:7" ht="20.100000000000001" customHeight="1" x14ac:dyDescent="0.4">
      <c r="A2" s="235"/>
      <c r="B2" s="235"/>
      <c r="C2" s="235"/>
      <c r="D2" s="235"/>
      <c r="E2" s="235"/>
      <c r="F2" s="235"/>
      <c r="G2" s="195"/>
    </row>
    <row r="3" spans="1:7" ht="15" customHeight="1" x14ac:dyDescent="0.4">
      <c r="A3" s="237"/>
      <c r="B3" s="237"/>
      <c r="C3" s="237"/>
      <c r="D3" s="237"/>
      <c r="E3" s="237"/>
      <c r="F3" s="237"/>
    </row>
    <row r="4" spans="1:7" ht="18" customHeight="1" x14ac:dyDescent="0.35">
      <c r="A4" s="161"/>
      <c r="B4" s="161"/>
      <c r="C4" s="161"/>
      <c r="D4" s="161"/>
      <c r="E4" s="161"/>
      <c r="F4" s="161"/>
    </row>
    <row r="5" spans="1:7" ht="18" customHeight="1" x14ac:dyDescent="0.35">
      <c r="A5" s="70"/>
      <c r="B5" s="72" t="s">
        <v>22</v>
      </c>
      <c r="C5" s="241" t="s">
        <v>179</v>
      </c>
      <c r="D5" s="241"/>
      <c r="E5" s="241"/>
      <c r="F5" s="241"/>
    </row>
    <row r="6" spans="1:7" ht="18" customHeight="1" x14ac:dyDescent="0.35">
      <c r="A6" s="71"/>
      <c r="B6" s="73" t="s">
        <v>33</v>
      </c>
      <c r="C6" s="242" t="s">
        <v>180</v>
      </c>
      <c r="D6" s="242"/>
      <c r="E6" s="242"/>
      <c r="F6" s="242"/>
    </row>
    <row r="7" spans="1:7" ht="15" customHeight="1" x14ac:dyDescent="0.35">
      <c r="A7" s="71"/>
      <c r="B7" s="74" t="s">
        <v>34</v>
      </c>
      <c r="C7" s="243" t="s">
        <v>181</v>
      </c>
      <c r="D7" s="244"/>
      <c r="E7" s="244"/>
      <c r="F7" s="245"/>
    </row>
    <row r="8" spans="1:7" ht="15" customHeight="1" x14ac:dyDescent="0.35">
      <c r="A8" s="196"/>
      <c r="B8" s="198"/>
      <c r="C8" s="197"/>
      <c r="D8" s="197"/>
      <c r="E8" s="197"/>
      <c r="F8" s="197"/>
    </row>
    <row r="9" spans="1:7" ht="21.9" customHeight="1" x14ac:dyDescent="0.35">
      <c r="A9" s="225" t="s">
        <v>157</v>
      </c>
      <c r="B9" s="225"/>
      <c r="C9" s="225"/>
      <c r="D9" s="225"/>
      <c r="E9" s="225"/>
      <c r="F9" s="225"/>
      <c r="G9" s="225"/>
    </row>
    <row r="10" spans="1:7" ht="15" customHeight="1" x14ac:dyDescent="0.35">
      <c r="A10" s="5"/>
      <c r="B10" s="164"/>
      <c r="C10" s="164"/>
      <c r="D10" s="164"/>
      <c r="E10" s="164"/>
      <c r="F10" s="164"/>
    </row>
    <row r="11" spans="1:7" ht="18" customHeight="1" x14ac:dyDescent="0.35">
      <c r="A11" s="236" t="s">
        <v>36</v>
      </c>
      <c r="B11" s="236"/>
      <c r="C11" s="236"/>
      <c r="D11" s="236"/>
      <c r="E11" s="236"/>
      <c r="F11" s="236"/>
      <c r="G11" s="236"/>
    </row>
    <row r="12" spans="1:7" ht="18" customHeight="1" x14ac:dyDescent="0.35">
      <c r="A12" s="236" t="s">
        <v>19</v>
      </c>
      <c r="B12" s="236"/>
      <c r="C12" s="236"/>
      <c r="D12" s="236"/>
      <c r="E12" s="236"/>
      <c r="F12" s="236"/>
      <c r="G12" s="236"/>
    </row>
    <row r="13" spans="1:7" ht="15" customHeight="1" x14ac:dyDescent="0.35">
      <c r="A13" s="37"/>
      <c r="B13" s="165"/>
      <c r="C13" s="165"/>
      <c r="D13" s="166"/>
      <c r="E13" s="166"/>
    </row>
    <row r="14" spans="1:7" ht="18" customHeight="1" x14ac:dyDescent="0.35">
      <c r="A14" s="134" t="s">
        <v>17</v>
      </c>
      <c r="B14" s="167" t="s">
        <v>18</v>
      </c>
      <c r="C14" s="168" t="s">
        <v>94</v>
      </c>
      <c r="D14" s="167" t="s">
        <v>95</v>
      </c>
      <c r="E14" s="167" t="s">
        <v>97</v>
      </c>
      <c r="F14" s="169" t="s">
        <v>100</v>
      </c>
      <c r="G14" s="105" t="s">
        <v>13</v>
      </c>
    </row>
    <row r="15" spans="1:7" ht="18" customHeight="1" x14ac:dyDescent="0.35">
      <c r="A15" s="238" t="s">
        <v>16</v>
      </c>
      <c r="B15" s="238"/>
      <c r="C15" s="202">
        <f t="shared" ref="C15:F15" si="0">+SUM(C17:C21)</f>
        <v>23555.333333333332</v>
      </c>
      <c r="D15" s="202">
        <f t="shared" si="0"/>
        <v>24604</v>
      </c>
      <c r="E15" s="202">
        <f t="shared" si="0"/>
        <v>29573.333333333332</v>
      </c>
      <c r="F15" s="202">
        <f t="shared" si="0"/>
        <v>25194.999999999996</v>
      </c>
      <c r="G15" s="120">
        <f>+SUM(G17:G21)</f>
        <v>80325.722222222204</v>
      </c>
    </row>
    <row r="16" spans="1:7" ht="18" customHeight="1" x14ac:dyDescent="0.35">
      <c r="A16" s="135"/>
      <c r="B16" s="170"/>
      <c r="C16" s="203"/>
      <c r="D16" s="203"/>
      <c r="E16" s="203"/>
      <c r="F16" s="203"/>
      <c r="G16" s="125"/>
    </row>
    <row r="17" spans="1:7" ht="18" customHeight="1" x14ac:dyDescent="0.35">
      <c r="A17" s="135" t="s">
        <v>170</v>
      </c>
      <c r="B17" s="171" t="s">
        <v>175</v>
      </c>
      <c r="C17" s="204">
        <f>+'1T'!F18</f>
        <v>16520</v>
      </c>
      <c r="D17" s="204">
        <f>+'2T'!F18</f>
        <v>17662</v>
      </c>
      <c r="E17" s="204">
        <f>+'3T'!F18</f>
        <v>21996</v>
      </c>
      <c r="F17" s="204">
        <f>+'4T'!F18</f>
        <v>16296</v>
      </c>
      <c r="G17" s="118">
        <f>+SUM(C17:F17)</f>
        <v>72474</v>
      </c>
    </row>
    <row r="18" spans="1:7" ht="18" customHeight="1" x14ac:dyDescent="0.35">
      <c r="A18" s="135" t="s">
        <v>171</v>
      </c>
      <c r="B18" s="171" t="s">
        <v>175</v>
      </c>
      <c r="C18" s="204">
        <f>+'1T'!F19</f>
        <v>248.66666666666666</v>
      </c>
      <c r="D18" s="204">
        <f>+'2T'!F19</f>
        <v>338</v>
      </c>
      <c r="E18" s="204">
        <f>+'3T'!F19</f>
        <v>352.33333333333331</v>
      </c>
      <c r="F18" s="204">
        <f>+'4T'!F19</f>
        <v>344.33333333333331</v>
      </c>
      <c r="G18" s="118">
        <f>+AVERAGE(C18:F18)</f>
        <v>320.83333333333331</v>
      </c>
    </row>
    <row r="19" spans="1:7" ht="18" customHeight="1" x14ac:dyDescent="0.35">
      <c r="A19" s="135" t="s">
        <v>172</v>
      </c>
      <c r="B19" s="171" t="s">
        <v>175</v>
      </c>
      <c r="C19" s="204">
        <f>+'1T'!F20</f>
        <v>5372.333333333333</v>
      </c>
      <c r="D19" s="204">
        <f>+'2T'!F20</f>
        <v>5379</v>
      </c>
      <c r="E19" s="204">
        <f>+'3T'!F20</f>
        <v>5473.666666666667</v>
      </c>
      <c r="F19" s="204">
        <f>+'4T'!F20</f>
        <v>5497.333333333333</v>
      </c>
      <c r="G19" s="118">
        <f t="shared" ref="G19:G21" si="1">+AVERAGE(C19:F19)</f>
        <v>5430.583333333333</v>
      </c>
    </row>
    <row r="20" spans="1:7" ht="40.5" customHeight="1" x14ac:dyDescent="0.35">
      <c r="A20" s="135" t="s">
        <v>174</v>
      </c>
      <c r="B20" s="171" t="s">
        <v>175</v>
      </c>
      <c r="C20" s="204"/>
      <c r="D20" s="204">
        <f>+'2T'!F21</f>
        <v>167</v>
      </c>
      <c r="E20" s="204">
        <f>+'3T'!F21</f>
        <v>693.33333333333337</v>
      </c>
      <c r="F20" s="204">
        <f>+'4T'!F21</f>
        <v>1999.3333333333333</v>
      </c>
      <c r="G20" s="118">
        <f>+AVERAGE(D20:F20)</f>
        <v>953.22222222222217</v>
      </c>
    </row>
    <row r="21" spans="1:7" ht="31.5" customHeight="1" x14ac:dyDescent="0.35">
      <c r="A21" s="135" t="s">
        <v>173</v>
      </c>
      <c r="B21" s="171" t="s">
        <v>175</v>
      </c>
      <c r="C21" s="204">
        <f>+'1T'!F22</f>
        <v>1414.3333333333333</v>
      </c>
      <c r="D21" s="205">
        <f>+'2T'!F22</f>
        <v>1058</v>
      </c>
      <c r="E21" s="205">
        <f>+'3T'!F22</f>
        <v>1058</v>
      </c>
      <c r="F21" s="205">
        <f>+'4T'!F22</f>
        <v>1058</v>
      </c>
      <c r="G21" s="126">
        <f t="shared" si="1"/>
        <v>1147.0833333333333</v>
      </c>
    </row>
    <row r="22" spans="1:7" ht="31.5" customHeight="1" x14ac:dyDescent="0.35">
      <c r="A22" s="216" t="s">
        <v>43</v>
      </c>
      <c r="B22" s="216"/>
      <c r="C22" s="216"/>
      <c r="D22" s="283"/>
      <c r="E22" s="283"/>
      <c r="F22" s="172"/>
    </row>
    <row r="23" spans="1:7" ht="45" customHeight="1" x14ac:dyDescent="0.35">
      <c r="A23" s="217" t="s">
        <v>160</v>
      </c>
      <c r="B23" s="218"/>
      <c r="C23" s="218"/>
      <c r="D23" s="218"/>
      <c r="E23" s="218"/>
      <c r="F23" s="218"/>
      <c r="G23" s="219"/>
    </row>
    <row r="24" spans="1:7" ht="15" customHeight="1" x14ac:dyDescent="0.35">
      <c r="A24" s="37"/>
      <c r="B24" s="165"/>
      <c r="C24" s="165"/>
      <c r="D24" s="166"/>
      <c r="E24" s="166"/>
    </row>
    <row r="25" spans="1:7" ht="18" customHeight="1" x14ac:dyDescent="0.35">
      <c r="A25" s="236" t="s">
        <v>37</v>
      </c>
      <c r="B25" s="236"/>
      <c r="C25" s="236"/>
      <c r="D25" s="236"/>
      <c r="E25" s="236"/>
      <c r="F25" s="236"/>
    </row>
    <row r="26" spans="1:7" ht="18" customHeight="1" x14ac:dyDescent="0.35">
      <c r="A26" s="236" t="s">
        <v>20</v>
      </c>
      <c r="B26" s="236"/>
      <c r="C26" s="236"/>
      <c r="D26" s="236"/>
      <c r="E26" s="236"/>
      <c r="F26" s="236"/>
    </row>
    <row r="27" spans="1:7" ht="15" customHeight="1" x14ac:dyDescent="0.35">
      <c r="A27" s="37"/>
      <c r="B27" s="165"/>
      <c r="C27" s="166"/>
      <c r="D27" s="166"/>
      <c r="E27" s="166"/>
    </row>
    <row r="28" spans="1:7" ht="18" customHeight="1" x14ac:dyDescent="0.35">
      <c r="A28" s="134" t="s">
        <v>21</v>
      </c>
      <c r="B28" s="168" t="s">
        <v>94</v>
      </c>
      <c r="C28" s="168" t="s">
        <v>95</v>
      </c>
      <c r="D28" s="168" t="s">
        <v>97</v>
      </c>
      <c r="E28" s="168" t="s">
        <v>100</v>
      </c>
      <c r="F28" s="168" t="s">
        <v>13</v>
      </c>
    </row>
    <row r="29" spans="1:7" ht="18" customHeight="1" x14ac:dyDescent="0.35">
      <c r="A29" s="124" t="s">
        <v>16</v>
      </c>
      <c r="B29" s="200">
        <f t="shared" ref="B29:E29" si="2">+SUM(B31:B35)</f>
        <v>8979451414.3300018</v>
      </c>
      <c r="C29" s="200">
        <f t="shared" si="2"/>
        <v>8313785197.8500004</v>
      </c>
      <c r="D29" s="200">
        <f t="shared" si="2"/>
        <v>5504438985.8899994</v>
      </c>
      <c r="E29" s="200">
        <f t="shared" si="2"/>
        <v>8140625876.6399994</v>
      </c>
      <c r="F29" s="200">
        <f>+SUM(F31:F35)</f>
        <v>30938301474.709999</v>
      </c>
    </row>
    <row r="30" spans="1:7" ht="18" customHeight="1" x14ac:dyDescent="0.35">
      <c r="A30" s="123"/>
      <c r="B30" s="14"/>
      <c r="C30" s="14"/>
      <c r="D30" s="14"/>
      <c r="E30" s="14"/>
      <c r="F30" s="14"/>
    </row>
    <row r="31" spans="1:7" ht="18" customHeight="1" x14ac:dyDescent="0.35">
      <c r="A31" s="135" t="s">
        <v>170</v>
      </c>
      <c r="B31" s="92">
        <f>+'1T'!F38</f>
        <v>2711496985.2399998</v>
      </c>
      <c r="C31" s="92">
        <f>+'2T'!F40</f>
        <v>2194751596.9100003</v>
      </c>
      <c r="D31" s="92">
        <f>+'3T'!F32</f>
        <v>2172155306.1199999</v>
      </c>
      <c r="E31" s="92">
        <f>+'4T'!F36</f>
        <v>3626009196.6599989</v>
      </c>
      <c r="F31" s="92">
        <f>+SUM(B31:E31)</f>
        <v>10704413084.929998</v>
      </c>
    </row>
    <row r="32" spans="1:7" ht="18" customHeight="1" x14ac:dyDescent="0.35">
      <c r="A32" s="135" t="s">
        <v>171</v>
      </c>
      <c r="B32" s="92">
        <f>+'1T'!F39</f>
        <v>621727684.79999995</v>
      </c>
      <c r="C32" s="92">
        <f>+'2T'!F41</f>
        <v>542790141.69000006</v>
      </c>
      <c r="D32" s="92">
        <f>+'3T'!F33</f>
        <v>533287612.91000009</v>
      </c>
      <c r="E32" s="92">
        <f>+'4T'!F37</f>
        <v>795479716.06000018</v>
      </c>
      <c r="F32" s="92">
        <f t="shared" ref="F32:F35" si="3">+SUM(B32:E32)</f>
        <v>2493285155.46</v>
      </c>
    </row>
    <row r="33" spans="1:7" ht="18" customHeight="1" x14ac:dyDescent="0.35">
      <c r="A33" s="135" t="s">
        <v>172</v>
      </c>
      <c r="B33" s="92">
        <f>+'1T'!F40</f>
        <v>2141317319.0599999</v>
      </c>
      <c r="C33" s="92">
        <f>+'2T'!F42</f>
        <v>2294412864.3699999</v>
      </c>
      <c r="D33" s="92">
        <f>+'3T'!F34</f>
        <v>2225095962.79</v>
      </c>
      <c r="E33" s="92">
        <f>+'4T'!F38</f>
        <v>3142003231.5999999</v>
      </c>
      <c r="F33" s="92">
        <f t="shared" si="3"/>
        <v>9802829377.8199997</v>
      </c>
    </row>
    <row r="34" spans="1:7" ht="18" customHeight="1" x14ac:dyDescent="0.35">
      <c r="A34" s="135" t="s">
        <v>174</v>
      </c>
      <c r="B34" s="92">
        <f>+'1T'!F41</f>
        <v>7163244.3300000001</v>
      </c>
      <c r="C34" s="92">
        <f>+'2T'!F43</f>
        <v>15542603.819999998</v>
      </c>
      <c r="D34" s="92">
        <f>+'3T'!F35</f>
        <v>38626004.040000007</v>
      </c>
      <c r="E34" s="92">
        <f>+'4T'!F39</f>
        <v>426929198.88</v>
      </c>
      <c r="F34" s="92">
        <f t="shared" si="3"/>
        <v>488261051.06999999</v>
      </c>
    </row>
    <row r="35" spans="1:7" ht="18" customHeight="1" x14ac:dyDescent="0.35">
      <c r="A35" s="135" t="s">
        <v>173</v>
      </c>
      <c r="B35" s="201">
        <f>+'1T'!F42</f>
        <v>3497746180.9000006</v>
      </c>
      <c r="C35" s="201">
        <f>+'2T'!F44</f>
        <v>3266287991.0599999</v>
      </c>
      <c r="D35" s="201">
        <f>+'3T'!F36</f>
        <v>535274100.03000003</v>
      </c>
      <c r="E35" s="201">
        <f>+'4T'!F40</f>
        <v>150204533.44</v>
      </c>
      <c r="F35" s="201">
        <f t="shared" si="3"/>
        <v>7449512805.4300003</v>
      </c>
    </row>
    <row r="36" spans="1:7" ht="18" customHeight="1" x14ac:dyDescent="0.35">
      <c r="A36" s="137" t="s">
        <v>43</v>
      </c>
      <c r="B36" s="176"/>
      <c r="C36" s="176"/>
      <c r="D36" s="176"/>
    </row>
    <row r="37" spans="1:7" ht="45" customHeight="1" x14ac:dyDescent="0.35">
      <c r="A37" s="217" t="s">
        <v>160</v>
      </c>
      <c r="B37" s="218"/>
      <c r="C37" s="218"/>
      <c r="D37" s="218"/>
      <c r="E37" s="218"/>
      <c r="F37" s="219"/>
    </row>
    <row r="38" spans="1:7" ht="18" customHeight="1" x14ac:dyDescent="0.35"/>
    <row r="40" spans="1:7" ht="21" customHeight="1" x14ac:dyDescent="0.35">
      <c r="A40" s="225" t="s">
        <v>158</v>
      </c>
      <c r="B40" s="225"/>
      <c r="C40" s="225"/>
      <c r="D40" s="225"/>
      <c r="E40" s="225"/>
      <c r="F40" s="225"/>
      <c r="G40" s="225"/>
    </row>
    <row r="41" spans="1:7" ht="9.9" customHeight="1" x14ac:dyDescent="0.35">
      <c r="A41" s="36"/>
      <c r="B41" s="162"/>
      <c r="C41" s="162"/>
      <c r="D41" s="162"/>
      <c r="E41" s="162"/>
      <c r="F41" s="162"/>
    </row>
    <row r="42" spans="1:7" x14ac:dyDescent="0.35">
      <c r="A42" s="220" t="s">
        <v>72</v>
      </c>
      <c r="B42" s="220"/>
      <c r="C42" s="220"/>
      <c r="D42" s="220"/>
      <c r="E42" s="220"/>
      <c r="F42" s="220"/>
      <c r="G42" s="220"/>
    </row>
    <row r="43" spans="1:7" ht="17.25" customHeight="1" x14ac:dyDescent="0.35">
      <c r="A43" s="226" t="s">
        <v>73</v>
      </c>
      <c r="B43" s="226"/>
      <c r="C43" s="226"/>
      <c r="D43" s="226"/>
      <c r="E43" s="226"/>
      <c r="F43" s="226"/>
      <c r="G43" s="226"/>
    </row>
    <row r="44" spans="1:7" x14ac:dyDescent="0.35">
      <c r="A44" s="220" t="s">
        <v>52</v>
      </c>
      <c r="B44" s="220"/>
      <c r="C44" s="220"/>
      <c r="D44" s="220"/>
      <c r="E44" s="220"/>
      <c r="F44" s="220"/>
      <c r="G44" s="220"/>
    </row>
    <row r="45" spans="1:7" ht="9.9" customHeight="1" x14ac:dyDescent="0.35">
      <c r="A45" s="36"/>
      <c r="B45" s="162"/>
      <c r="C45" s="162"/>
      <c r="D45" s="162"/>
      <c r="E45" s="162"/>
      <c r="F45" s="162"/>
    </row>
    <row r="46" spans="1:7" x14ac:dyDescent="0.35">
      <c r="A46" s="68" t="s">
        <v>55</v>
      </c>
      <c r="B46" s="177" t="s">
        <v>56</v>
      </c>
      <c r="C46" s="177" t="s">
        <v>94</v>
      </c>
      <c r="D46" s="177" t="s">
        <v>95</v>
      </c>
      <c r="E46" s="177" t="s">
        <v>97</v>
      </c>
      <c r="F46" s="177" t="s">
        <v>99</v>
      </c>
      <c r="G46" s="68" t="s">
        <v>13</v>
      </c>
    </row>
    <row r="47" spans="1:7" x14ac:dyDescent="0.35">
      <c r="A47" s="130" t="s">
        <v>16</v>
      </c>
      <c r="B47" s="178"/>
      <c r="C47" s="179">
        <f>+C49+C53</f>
        <v>7957197390.2399998</v>
      </c>
      <c r="D47" s="179">
        <f>+D49+D53</f>
        <v>7957197390.2399998</v>
      </c>
      <c r="E47" s="179">
        <f>+E49+E53</f>
        <v>7957197390.25</v>
      </c>
      <c r="F47" s="179">
        <f>+F49+F53</f>
        <v>7957197390.2700005</v>
      </c>
      <c r="G47" s="35">
        <f>+G49+G53</f>
        <v>31828789561</v>
      </c>
    </row>
    <row r="48" spans="1:7" x14ac:dyDescent="0.35">
      <c r="A48" s="12"/>
      <c r="B48" s="180"/>
      <c r="C48" s="181"/>
      <c r="D48" s="181"/>
      <c r="E48" s="181"/>
      <c r="F48" s="181"/>
      <c r="G48" s="51"/>
    </row>
    <row r="49" spans="1:7" x14ac:dyDescent="0.35">
      <c r="A49" s="221" t="s">
        <v>74</v>
      </c>
      <c r="B49" s="221"/>
      <c r="C49" s="182">
        <f>+SUM(C50:C51)</f>
        <v>7957197390.2399998</v>
      </c>
      <c r="D49" s="182">
        <f>+SUM(D50:D51)</f>
        <v>7957197390.2399998</v>
      </c>
      <c r="E49" s="182">
        <f>+SUM(E50:E51)</f>
        <v>7957197390.25</v>
      </c>
      <c r="F49" s="182">
        <f>+SUM(F50:F51)</f>
        <v>7957197390.2700005</v>
      </c>
      <c r="G49" s="53">
        <f>+SUM(G50:G51)</f>
        <v>31828789561</v>
      </c>
    </row>
    <row r="50" spans="1:7" x14ac:dyDescent="0.35">
      <c r="A50" s="54" t="s">
        <v>58</v>
      </c>
      <c r="B50" s="180" t="s">
        <v>53</v>
      </c>
      <c r="C50" s="174">
        <f>+'1T'!F98</f>
        <v>7957197390.2399998</v>
      </c>
      <c r="D50" s="174">
        <f>+'2T'!F102</f>
        <v>7957197390.2399998</v>
      </c>
      <c r="E50" s="174">
        <f>+'3T'!F95</f>
        <v>7957197390.25</v>
      </c>
      <c r="F50" s="174">
        <f>+'4T'!F95</f>
        <v>7957197390.2700005</v>
      </c>
      <c r="G50" s="92">
        <f>+C50+D50+E50+F50</f>
        <v>31828789561</v>
      </c>
    </row>
    <row r="51" spans="1:7" x14ac:dyDescent="0.35">
      <c r="A51" s="54" t="s">
        <v>58</v>
      </c>
      <c r="B51" s="180" t="s">
        <v>53</v>
      </c>
      <c r="C51" s="174">
        <f>+'1T'!F99</f>
        <v>0</v>
      </c>
      <c r="D51" s="174">
        <f>+'2T'!F103</f>
        <v>0</v>
      </c>
      <c r="E51" s="174">
        <f>+'3T'!F96</f>
        <v>0</v>
      </c>
      <c r="F51" s="174">
        <f>+'4T'!F96</f>
        <v>0</v>
      </c>
      <c r="G51" s="92">
        <f>+C51+D51+E51+F51</f>
        <v>0</v>
      </c>
    </row>
    <row r="52" spans="1:7" x14ac:dyDescent="0.35">
      <c r="A52" s="131"/>
      <c r="B52" s="180"/>
      <c r="C52" s="174"/>
      <c r="D52" s="174"/>
      <c r="E52" s="174"/>
      <c r="F52" s="174"/>
      <c r="G52" s="92"/>
    </row>
    <row r="53" spans="1:7" x14ac:dyDescent="0.35">
      <c r="A53" s="221" t="s">
        <v>75</v>
      </c>
      <c r="B53" s="221"/>
      <c r="C53" s="182">
        <f>+SUM(C54:C55)</f>
        <v>0</v>
      </c>
      <c r="D53" s="182">
        <f>+SUM(D54:D55)</f>
        <v>0</v>
      </c>
      <c r="E53" s="182">
        <f>+SUM(E54:E55)</f>
        <v>0</v>
      </c>
      <c r="F53" s="182">
        <f>+SUM(F54:F55)</f>
        <v>0</v>
      </c>
      <c r="G53" s="53">
        <f>+SUM(G54:G55)</f>
        <v>0</v>
      </c>
    </row>
    <row r="54" spans="1:7" x14ac:dyDescent="0.35">
      <c r="A54" s="54" t="s">
        <v>58</v>
      </c>
      <c r="B54" s="180" t="s">
        <v>53</v>
      </c>
      <c r="C54" s="180">
        <f>+'1T'!F102</f>
        <v>0</v>
      </c>
      <c r="D54" s="180">
        <f>+'2T'!F106</f>
        <v>0</v>
      </c>
      <c r="E54" s="180">
        <f>+'3T'!F99</f>
        <v>0</v>
      </c>
      <c r="F54" s="180">
        <f>+'4T'!F99</f>
        <v>0</v>
      </c>
      <c r="G54" s="93">
        <f>+C54+D54+E54+F54</f>
        <v>0</v>
      </c>
    </row>
    <row r="55" spans="1:7" x14ac:dyDescent="0.35">
      <c r="A55" s="54" t="s">
        <v>58</v>
      </c>
      <c r="B55" s="180" t="s">
        <v>53</v>
      </c>
      <c r="C55" s="180">
        <f>+'1T'!F103</f>
        <v>0</v>
      </c>
      <c r="D55" s="180">
        <f>+'2T'!F107</f>
        <v>0</v>
      </c>
      <c r="E55" s="180">
        <f>+'3T'!F100</f>
        <v>0</v>
      </c>
      <c r="F55" s="183">
        <f>+'4T'!F100</f>
        <v>0</v>
      </c>
      <c r="G55" s="95">
        <f>+C55+D55+E55+F55</f>
        <v>0</v>
      </c>
    </row>
    <row r="56" spans="1:7" x14ac:dyDescent="0.35">
      <c r="A56" s="227" t="s">
        <v>43</v>
      </c>
      <c r="B56" s="227"/>
      <c r="C56" s="227"/>
      <c r="D56" s="227"/>
      <c r="E56" s="227"/>
      <c r="F56" s="162"/>
    </row>
    <row r="57" spans="1:7" ht="50.1" customHeight="1" x14ac:dyDescent="0.35">
      <c r="A57" s="281" t="s">
        <v>159</v>
      </c>
      <c r="B57" s="282"/>
      <c r="C57" s="282"/>
      <c r="D57" s="282"/>
      <c r="E57" s="282"/>
      <c r="F57" s="282"/>
      <c r="G57" s="282"/>
    </row>
    <row r="58" spans="1:7" ht="9.9" customHeight="1" x14ac:dyDescent="0.35">
      <c r="A58" s="24"/>
      <c r="B58" s="184"/>
      <c r="C58" s="185"/>
      <c r="D58" s="162"/>
      <c r="E58" s="162"/>
      <c r="F58" s="162"/>
    </row>
    <row r="59" spans="1:7" x14ac:dyDescent="0.35">
      <c r="A59" s="220" t="s">
        <v>76</v>
      </c>
      <c r="B59" s="220"/>
      <c r="C59" s="220"/>
      <c r="D59" s="220"/>
      <c r="E59" s="220"/>
      <c r="F59" s="220"/>
      <c r="G59" s="220"/>
    </row>
    <row r="60" spans="1:7" ht="17.25" customHeight="1" x14ac:dyDescent="0.35">
      <c r="A60" s="226" t="s">
        <v>54</v>
      </c>
      <c r="B60" s="226"/>
      <c r="C60" s="226"/>
      <c r="D60" s="226"/>
      <c r="E60" s="226"/>
      <c r="F60" s="226"/>
      <c r="G60" s="226"/>
    </row>
    <row r="61" spans="1:7" x14ac:dyDescent="0.35">
      <c r="A61" s="220" t="s">
        <v>52</v>
      </c>
      <c r="B61" s="220"/>
      <c r="C61" s="220"/>
      <c r="D61" s="220"/>
      <c r="E61" s="220"/>
      <c r="F61" s="220"/>
      <c r="G61" s="220"/>
    </row>
    <row r="63" spans="1:7" x14ac:dyDescent="0.35">
      <c r="A63" s="68" t="s">
        <v>55</v>
      </c>
      <c r="B63" s="177" t="s">
        <v>56</v>
      </c>
      <c r="C63" s="177" t="s">
        <v>94</v>
      </c>
      <c r="D63" s="177" t="s">
        <v>95</v>
      </c>
      <c r="E63" s="177" t="s">
        <v>97</v>
      </c>
      <c r="F63" s="177" t="s">
        <v>100</v>
      </c>
      <c r="G63" s="68" t="s">
        <v>13</v>
      </c>
    </row>
    <row r="64" spans="1:7" x14ac:dyDescent="0.35">
      <c r="A64" s="130" t="s">
        <v>16</v>
      </c>
      <c r="B64" s="178"/>
      <c r="C64" s="179">
        <f>+C66+C73+C80</f>
        <v>8979451414.3299999</v>
      </c>
      <c r="D64" s="179">
        <f t="shared" ref="D64:E64" si="4">+D66+D73+D80</f>
        <v>10562487630.68</v>
      </c>
      <c r="E64" s="179">
        <f t="shared" si="4"/>
        <v>5504438985.8899994</v>
      </c>
      <c r="F64" s="179">
        <f>+F66+F73+F80</f>
        <v>8140625876.6400003</v>
      </c>
      <c r="G64" s="35">
        <f>+G66+G73+G80</f>
        <v>33187003907.540001</v>
      </c>
    </row>
    <row r="65" spans="1:7" x14ac:dyDescent="0.35">
      <c r="A65" s="12"/>
      <c r="B65" s="180"/>
      <c r="C65" s="181"/>
      <c r="D65" s="181"/>
      <c r="E65" s="181"/>
      <c r="F65" s="186"/>
      <c r="G65" s="51"/>
    </row>
    <row r="66" spans="1:7" x14ac:dyDescent="0.35">
      <c r="A66" s="221" t="s">
        <v>57</v>
      </c>
      <c r="B66" s="221"/>
      <c r="C66" s="182">
        <f>+SUM(C67:C71)</f>
        <v>8979451414.3299999</v>
      </c>
      <c r="D66" s="182">
        <f t="shared" ref="D66:E66" si="5">+SUM(D67:D71)</f>
        <v>8313785197.8500004</v>
      </c>
      <c r="E66" s="182">
        <f t="shared" si="5"/>
        <v>5504438985.8899994</v>
      </c>
      <c r="F66" s="182">
        <f>+SUM(F67:F71)</f>
        <v>8140625876.6400003</v>
      </c>
      <c r="G66" s="53">
        <f>+SUM(G67:G71)</f>
        <v>30938301474.709999</v>
      </c>
    </row>
    <row r="67" spans="1:7" x14ac:dyDescent="0.35">
      <c r="A67" s="54" t="s">
        <v>58</v>
      </c>
      <c r="B67" s="180" t="s">
        <v>53</v>
      </c>
      <c r="C67" s="174">
        <f>+'1T'!F115</f>
        <v>3333224670.04</v>
      </c>
      <c r="D67" s="174">
        <f>+'2T'!F119</f>
        <v>2737541738.5999999</v>
      </c>
      <c r="E67" s="174">
        <f>+'3T'!F112</f>
        <v>2705442919.0300002</v>
      </c>
      <c r="F67" s="174">
        <f>+'4T'!F112</f>
        <v>4421488912.7200003</v>
      </c>
      <c r="G67" s="92">
        <f>+C67+D67+E67+F67</f>
        <v>13197698240.389999</v>
      </c>
    </row>
    <row r="68" spans="1:7" x14ac:dyDescent="0.35">
      <c r="A68" s="54" t="s">
        <v>58</v>
      </c>
      <c r="B68" s="180" t="s">
        <v>53</v>
      </c>
      <c r="C68" s="174">
        <f>+'1T'!F116</f>
        <v>4525802.58</v>
      </c>
      <c r="D68" s="174">
        <f>+'2T'!F120</f>
        <v>64800</v>
      </c>
      <c r="E68" s="174">
        <f>+'3T'!F113</f>
        <v>1708710</v>
      </c>
      <c r="F68" s="174">
        <f>+'4T'!F113</f>
        <v>211121956.80000001</v>
      </c>
      <c r="G68" s="92">
        <f t="shared" ref="G68:G71" si="6">+C68+D68+E68+F68</f>
        <v>217421269.38000003</v>
      </c>
    </row>
    <row r="69" spans="1:7" x14ac:dyDescent="0.35">
      <c r="A69" s="54" t="s">
        <v>58</v>
      </c>
      <c r="B69" s="180" t="s">
        <v>53</v>
      </c>
      <c r="C69" s="174">
        <f>+'1T'!F117</f>
        <v>2637441.75</v>
      </c>
      <c r="D69" s="174">
        <f>+'2T'!F121</f>
        <v>15477803.82</v>
      </c>
      <c r="E69" s="174">
        <f>+'3T'!F114</f>
        <v>36917294.039999999</v>
      </c>
      <c r="F69" s="174">
        <f>+'4T'!F114</f>
        <v>215807242.07999998</v>
      </c>
      <c r="G69" s="92">
        <f t="shared" si="6"/>
        <v>270839781.69</v>
      </c>
    </row>
    <row r="70" spans="1:7" x14ac:dyDescent="0.35">
      <c r="A70" s="54" t="s">
        <v>58</v>
      </c>
      <c r="B70" s="180" t="s">
        <v>53</v>
      </c>
      <c r="C70" s="174">
        <f>+'1T'!F118</f>
        <v>5639063499.96</v>
      </c>
      <c r="D70" s="174">
        <f>+'2T'!F122</f>
        <v>5560700855.4300003</v>
      </c>
      <c r="E70" s="174">
        <f>+'3T'!F115</f>
        <v>2760370062.8199997</v>
      </c>
      <c r="F70" s="174">
        <f>+'4T'!F115</f>
        <v>3292207765.04</v>
      </c>
      <c r="G70" s="92">
        <f t="shared" si="6"/>
        <v>17252342183.25</v>
      </c>
    </row>
    <row r="71" spans="1:7" x14ac:dyDescent="0.35">
      <c r="A71" s="54" t="s">
        <v>58</v>
      </c>
      <c r="B71" s="180" t="s">
        <v>53</v>
      </c>
      <c r="C71" s="174"/>
      <c r="D71" s="174">
        <f>+'2T'!F123</f>
        <v>0</v>
      </c>
      <c r="E71" s="174">
        <f>+'3T'!F116</f>
        <v>0</v>
      </c>
      <c r="F71" s="174">
        <f>+'4T'!F116</f>
        <v>0</v>
      </c>
      <c r="G71" s="92">
        <f t="shared" si="6"/>
        <v>0</v>
      </c>
    </row>
    <row r="72" spans="1:7" x14ac:dyDescent="0.35">
      <c r="A72" s="131"/>
      <c r="B72" s="180"/>
      <c r="C72" s="174"/>
      <c r="D72" s="174"/>
      <c r="E72" s="174"/>
      <c r="F72" s="175"/>
      <c r="G72" s="92"/>
    </row>
    <row r="73" spans="1:7" x14ac:dyDescent="0.35">
      <c r="A73" s="221" t="s">
        <v>59</v>
      </c>
      <c r="B73" s="221"/>
      <c r="C73" s="182">
        <f>+SUM(C74:C78)</f>
        <v>0</v>
      </c>
      <c r="D73" s="182">
        <f t="shared" ref="D73:F73" si="7">+SUM(D74:D78)</f>
        <v>2248702432.8299999</v>
      </c>
      <c r="E73" s="182">
        <f t="shared" si="7"/>
        <v>0</v>
      </c>
      <c r="F73" s="182">
        <f t="shared" si="7"/>
        <v>0</v>
      </c>
      <c r="G73" s="53">
        <f>+SUM(G74:G78)</f>
        <v>2248702432.8299999</v>
      </c>
    </row>
    <row r="74" spans="1:7" x14ac:dyDescent="0.35">
      <c r="A74" s="54" t="s">
        <v>58</v>
      </c>
      <c r="B74" s="180" t="s">
        <v>53</v>
      </c>
      <c r="C74" s="180">
        <f>+'1T'!F121</f>
        <v>0</v>
      </c>
      <c r="D74" s="180">
        <f>+'2T'!F126</f>
        <v>2248702432.8299999</v>
      </c>
      <c r="E74" s="180">
        <f>+'3T'!F119</f>
        <v>0</v>
      </c>
      <c r="F74" s="180">
        <f>+'4T'!F119</f>
        <v>0</v>
      </c>
      <c r="G74" s="93">
        <f>+C74+D74+E74+F74</f>
        <v>2248702432.8299999</v>
      </c>
    </row>
    <row r="75" spans="1:7" x14ac:dyDescent="0.35">
      <c r="A75" s="54" t="s">
        <v>58</v>
      </c>
      <c r="B75" s="180" t="s">
        <v>53</v>
      </c>
      <c r="C75" s="180"/>
      <c r="D75" s="180">
        <f>+'2T'!F127</f>
        <v>0</v>
      </c>
      <c r="E75" s="180">
        <f>+'3T'!F120</f>
        <v>0</v>
      </c>
      <c r="F75" s="180">
        <f>+'4T'!F120</f>
        <v>0</v>
      </c>
      <c r="G75" s="93">
        <f t="shared" ref="G75:G78" si="8">+C75+D75+E75+F75</f>
        <v>0</v>
      </c>
    </row>
    <row r="76" spans="1:7" x14ac:dyDescent="0.35">
      <c r="A76" s="54" t="s">
        <v>58</v>
      </c>
      <c r="B76" s="180" t="s">
        <v>53</v>
      </c>
      <c r="C76" s="180"/>
      <c r="D76" s="180">
        <f>+'2T'!F128</f>
        <v>0</v>
      </c>
      <c r="E76" s="180">
        <f>+'3T'!F121</f>
        <v>0</v>
      </c>
      <c r="F76" s="180">
        <f>+'4T'!F121</f>
        <v>0</v>
      </c>
      <c r="G76" s="93">
        <f t="shared" si="8"/>
        <v>0</v>
      </c>
    </row>
    <row r="77" spans="1:7" x14ac:dyDescent="0.35">
      <c r="A77" s="54" t="s">
        <v>58</v>
      </c>
      <c r="B77" s="180" t="s">
        <v>53</v>
      </c>
      <c r="C77" s="180"/>
      <c r="D77" s="180">
        <f>+'2T'!F129</f>
        <v>0</v>
      </c>
      <c r="E77" s="180">
        <f>+'3T'!F122</f>
        <v>0</v>
      </c>
      <c r="F77" s="180">
        <f>+'4T'!F122</f>
        <v>0</v>
      </c>
      <c r="G77" s="93">
        <f t="shared" si="8"/>
        <v>0</v>
      </c>
    </row>
    <row r="78" spans="1:7" x14ac:dyDescent="0.35">
      <c r="A78" s="54" t="s">
        <v>58</v>
      </c>
      <c r="B78" s="180" t="s">
        <v>53</v>
      </c>
      <c r="C78" s="180"/>
      <c r="D78" s="180">
        <f>+'2T'!F130</f>
        <v>0</v>
      </c>
      <c r="E78" s="180">
        <f>+'3T'!F123</f>
        <v>0</v>
      </c>
      <c r="F78" s="180">
        <f>+'4T'!F123</f>
        <v>0</v>
      </c>
      <c r="G78" s="93">
        <f t="shared" si="8"/>
        <v>0</v>
      </c>
    </row>
    <row r="79" spans="1:7" x14ac:dyDescent="0.35">
      <c r="A79" s="36"/>
      <c r="B79" s="162"/>
      <c r="C79" s="162"/>
      <c r="D79" s="162"/>
      <c r="E79" s="162"/>
      <c r="F79" s="162"/>
      <c r="G79" s="40"/>
    </row>
    <row r="80" spans="1:7" x14ac:dyDescent="0.35">
      <c r="A80" s="221" t="s">
        <v>60</v>
      </c>
      <c r="B80" s="221"/>
      <c r="C80" s="182">
        <f>+SUM(C81:C82)</f>
        <v>0</v>
      </c>
      <c r="D80" s="182">
        <f t="shared" ref="D80:E80" si="9">+SUM(D81:D82)</f>
        <v>0</v>
      </c>
      <c r="E80" s="182">
        <f t="shared" si="9"/>
        <v>0</v>
      </c>
      <c r="F80" s="182">
        <f>+SUM(F81:F82)</f>
        <v>0</v>
      </c>
      <c r="G80" s="53">
        <f>+SUM(G81:G82)</f>
        <v>0</v>
      </c>
    </row>
    <row r="81" spans="1:7" x14ac:dyDescent="0.35">
      <c r="A81" s="75" t="s">
        <v>58</v>
      </c>
      <c r="B81" s="180" t="s">
        <v>53</v>
      </c>
      <c r="C81" s="180">
        <f>+'1T'!F124</f>
        <v>0</v>
      </c>
      <c r="D81" s="180">
        <f>+'2T'!F133</f>
        <v>0</v>
      </c>
      <c r="E81" s="180">
        <f>+'3T'!F126</f>
        <v>0</v>
      </c>
      <c r="F81" s="180">
        <f>+'4T'!F126</f>
        <v>0</v>
      </c>
      <c r="G81" s="96">
        <f>+C81+D81+E81+F81</f>
        <v>0</v>
      </c>
    </row>
    <row r="82" spans="1:7" x14ac:dyDescent="0.35">
      <c r="A82" s="47" t="s">
        <v>58</v>
      </c>
      <c r="B82" s="187" t="s">
        <v>53</v>
      </c>
      <c r="C82" s="183">
        <f>+'1T'!F125</f>
        <v>0</v>
      </c>
      <c r="D82" s="183">
        <f>+'2T'!F134</f>
        <v>0</v>
      </c>
      <c r="E82" s="183">
        <f>+'3T'!F127</f>
        <v>0</v>
      </c>
      <c r="F82" s="183">
        <f>+'4T'!F127</f>
        <v>0</v>
      </c>
      <c r="G82" s="95">
        <f>+C82+D82+E82+F82</f>
        <v>0</v>
      </c>
    </row>
    <row r="83" spans="1:7" x14ac:dyDescent="0.35">
      <c r="A83" s="222" t="s">
        <v>61</v>
      </c>
      <c r="B83" s="222"/>
      <c r="C83" s="222"/>
      <c r="D83" s="222"/>
      <c r="E83" s="222"/>
      <c r="F83" s="222"/>
    </row>
    <row r="84" spans="1:7" x14ac:dyDescent="0.35">
      <c r="A84" s="276" t="s">
        <v>43</v>
      </c>
      <c r="B84" s="276"/>
      <c r="C84" s="276"/>
      <c r="D84" s="276"/>
      <c r="E84" s="276"/>
      <c r="F84" s="276"/>
    </row>
    <row r="85" spans="1:7" x14ac:dyDescent="0.35">
      <c r="A85" s="54"/>
      <c r="B85" s="180"/>
      <c r="C85" s="162"/>
      <c r="D85" s="162"/>
      <c r="E85" s="162"/>
      <c r="F85" s="162"/>
    </row>
    <row r="86" spans="1:7" x14ac:dyDescent="0.35">
      <c r="A86" s="220" t="s">
        <v>78</v>
      </c>
      <c r="B86" s="220"/>
      <c r="C86" s="220"/>
      <c r="D86" s="220"/>
      <c r="E86" s="220"/>
      <c r="F86" s="220"/>
    </row>
    <row r="87" spans="1:7" x14ac:dyDescent="0.35">
      <c r="A87" s="220" t="s">
        <v>79</v>
      </c>
      <c r="B87" s="220"/>
      <c r="C87" s="220"/>
      <c r="D87" s="220"/>
      <c r="E87" s="220"/>
      <c r="F87" s="220"/>
    </row>
    <row r="88" spans="1:7" x14ac:dyDescent="0.35">
      <c r="A88" s="220" t="s">
        <v>52</v>
      </c>
      <c r="B88" s="220"/>
      <c r="C88" s="220"/>
      <c r="D88" s="220"/>
      <c r="E88" s="220"/>
      <c r="F88" s="220"/>
    </row>
    <row r="89" spans="1:7" x14ac:dyDescent="0.35">
      <c r="A89" s="88"/>
      <c r="B89" s="188"/>
      <c r="C89" s="188"/>
      <c r="D89" s="188"/>
      <c r="E89" s="188"/>
      <c r="F89" s="162"/>
    </row>
    <row r="90" spans="1:7" x14ac:dyDescent="0.35">
      <c r="A90" s="68" t="s">
        <v>77</v>
      </c>
      <c r="B90" s="177" t="s">
        <v>94</v>
      </c>
      <c r="C90" s="177" t="s">
        <v>95</v>
      </c>
      <c r="D90" s="177" t="s">
        <v>97</v>
      </c>
      <c r="E90" s="177" t="s">
        <v>99</v>
      </c>
      <c r="F90" s="177" t="s">
        <v>13</v>
      </c>
    </row>
    <row r="91" spans="1:7" x14ac:dyDescent="0.35">
      <c r="A91" s="106" t="s">
        <v>81</v>
      </c>
      <c r="B91" s="189">
        <f>+B92</f>
        <v>2818300598.7199998</v>
      </c>
      <c r="C91" s="189">
        <f t="shared" ref="C91:D91" si="10">+B101</f>
        <v>1796046574.6299992</v>
      </c>
      <c r="D91" s="189">
        <f t="shared" si="10"/>
        <v>213010358.27999878</v>
      </c>
      <c r="E91" s="189">
        <f t="shared" ref="E91" si="11">+D101</f>
        <v>3022356570.249999</v>
      </c>
      <c r="F91" s="189">
        <f>+B91</f>
        <v>2818300598.7199998</v>
      </c>
    </row>
    <row r="92" spans="1:7" x14ac:dyDescent="0.35">
      <c r="A92" s="107" t="s">
        <v>82</v>
      </c>
      <c r="B92" s="33">
        <f>+'1T'!E136</f>
        <v>2818300598.7199998</v>
      </c>
      <c r="C92" s="33">
        <f>+'2T'!E145</f>
        <v>2818300598.7199998</v>
      </c>
      <c r="D92" s="33">
        <f>+'3T'!E138</f>
        <v>569598165.88999987</v>
      </c>
      <c r="E92" s="33">
        <f>+'4T'!E138</f>
        <v>569598165.88999987</v>
      </c>
      <c r="F92" s="190">
        <f>+B92+C92+D92+E92</f>
        <v>6775797529.2199993</v>
      </c>
    </row>
    <row r="93" spans="1:7" x14ac:dyDescent="0.35">
      <c r="A93" s="107" t="s">
        <v>80</v>
      </c>
      <c r="B93" s="33" t="s">
        <v>92</v>
      </c>
      <c r="C93" s="33">
        <f>+'2T'!E146</f>
        <v>-1022254024.0900002</v>
      </c>
      <c r="D93" s="33">
        <f>+'3T'!E139</f>
        <v>-356587807.61000061</v>
      </c>
      <c r="E93" s="33">
        <f>+'4T'!E139</f>
        <v>2452758404.3599997</v>
      </c>
      <c r="F93" s="190" t="str">
        <f>+B93</f>
        <v>N/A</v>
      </c>
    </row>
    <row r="94" spans="1:7" x14ac:dyDescent="0.35">
      <c r="A94" s="106" t="s">
        <v>84</v>
      </c>
      <c r="B94" s="189">
        <f>+'1T'!E138</f>
        <v>7957197390.2399998</v>
      </c>
      <c r="C94" s="189">
        <f>+'2T'!E147</f>
        <v>7957197390.2399998</v>
      </c>
      <c r="D94" s="189">
        <f>+'3T'!E140</f>
        <v>7957197390.25</v>
      </c>
      <c r="E94" s="189">
        <f>+'4T'!E140</f>
        <v>7957197390.2700005</v>
      </c>
      <c r="F94" s="189">
        <f>+B94+C94+D94+E94</f>
        <v>31828789561</v>
      </c>
    </row>
    <row r="95" spans="1:7" x14ac:dyDescent="0.35">
      <c r="A95" s="106" t="s">
        <v>146</v>
      </c>
      <c r="B95" s="189">
        <f>+B96+B97</f>
        <v>10775497988.959999</v>
      </c>
      <c r="C95" s="189">
        <f>+C96+C97</f>
        <v>10775497988.959999</v>
      </c>
      <c r="D95" s="189">
        <f>+D96+D97</f>
        <v>8526795556.1399994</v>
      </c>
      <c r="E95" s="189">
        <f>+E96+E97</f>
        <v>8526795556.1599998</v>
      </c>
      <c r="F95" s="189">
        <f>+F91+F94</f>
        <v>34647090159.720001</v>
      </c>
    </row>
    <row r="96" spans="1:7" x14ac:dyDescent="0.35">
      <c r="A96" s="107" t="s">
        <v>82</v>
      </c>
      <c r="B96" s="33">
        <f>+B92</f>
        <v>2818300598.7199998</v>
      </c>
      <c r="C96" s="33">
        <f>+C92</f>
        <v>2818300598.7199998</v>
      </c>
      <c r="D96" s="33">
        <f>+D92</f>
        <v>569598165.88999987</v>
      </c>
      <c r="E96" s="33">
        <f>+E92</f>
        <v>569598165.88999987</v>
      </c>
      <c r="F96" s="190">
        <f>+B96+C96+D96+E96</f>
        <v>6775797529.2199993</v>
      </c>
    </row>
    <row r="97" spans="1:6" x14ac:dyDescent="0.35">
      <c r="A97" s="107" t="s">
        <v>80</v>
      </c>
      <c r="B97" s="33">
        <f>+B94</f>
        <v>7957197390.2399998</v>
      </c>
      <c r="C97" s="33">
        <f>+C94</f>
        <v>7957197390.2399998</v>
      </c>
      <c r="D97" s="33">
        <f>+D94</f>
        <v>7957197390.25</v>
      </c>
      <c r="E97" s="33">
        <f>+E94</f>
        <v>7957197390.2700005</v>
      </c>
      <c r="F97" s="190">
        <f>+B97+C97+D97+E97</f>
        <v>31828789561</v>
      </c>
    </row>
    <row r="98" spans="1:6" x14ac:dyDescent="0.35">
      <c r="A98" s="106" t="s">
        <v>83</v>
      </c>
      <c r="B98" s="189">
        <f>+B99+B100</f>
        <v>8979451414.3299999</v>
      </c>
      <c r="C98" s="189">
        <f>+C99+C100</f>
        <v>10562487630.68</v>
      </c>
      <c r="D98" s="189">
        <f>+D99+D100</f>
        <v>5504438985.8900003</v>
      </c>
      <c r="E98" s="189">
        <f>+E99+E100</f>
        <v>8140625876.6399994</v>
      </c>
      <c r="F98" s="189">
        <f>+B98+C98+D98+E98</f>
        <v>33187003907.540001</v>
      </c>
    </row>
    <row r="99" spans="1:6" x14ac:dyDescent="0.35">
      <c r="A99" s="107" t="s">
        <v>82</v>
      </c>
      <c r="B99" s="172">
        <f>+'1T'!E143</f>
        <v>0</v>
      </c>
      <c r="C99" s="172">
        <f>+'2T'!E152</f>
        <v>2248702432.8299999</v>
      </c>
      <c r="D99" s="172">
        <f>+'3T'!E145</f>
        <v>0</v>
      </c>
      <c r="E99" s="172">
        <f>+'4T'!E145</f>
        <v>0</v>
      </c>
      <c r="F99" s="184">
        <f>+B99+C99+D99+E99</f>
        <v>2248702432.8299999</v>
      </c>
    </row>
    <row r="100" spans="1:6" x14ac:dyDescent="0.35">
      <c r="A100" s="107" t="s">
        <v>80</v>
      </c>
      <c r="B100" s="172">
        <f>+'1T'!E144</f>
        <v>8979451414.3299999</v>
      </c>
      <c r="C100" s="172">
        <f>+'2T'!E153</f>
        <v>8313785197.8500004</v>
      </c>
      <c r="D100" s="172">
        <f>+'3T'!E146</f>
        <v>5504438985.8900003</v>
      </c>
      <c r="E100" s="172">
        <f>+'4T'!E146</f>
        <v>8140625876.6399994</v>
      </c>
      <c r="F100" s="184">
        <f>+B100+C100+D100+E100</f>
        <v>30938301474.709999</v>
      </c>
    </row>
    <row r="101" spans="1:6" x14ac:dyDescent="0.35">
      <c r="A101" s="106" t="s">
        <v>147</v>
      </c>
      <c r="B101" s="189">
        <f t="shared" ref="B101:F103" si="12">+B95-B98</f>
        <v>1796046574.6299992</v>
      </c>
      <c r="C101" s="189">
        <f t="shared" si="12"/>
        <v>213010358.27999878</v>
      </c>
      <c r="D101" s="189">
        <f t="shared" si="12"/>
        <v>3022356570.249999</v>
      </c>
      <c r="E101" s="189">
        <f t="shared" si="12"/>
        <v>386169679.52000046</v>
      </c>
      <c r="F101" s="189">
        <f t="shared" si="12"/>
        <v>1460086252.1800003</v>
      </c>
    </row>
    <row r="102" spans="1:6" x14ac:dyDescent="0.35">
      <c r="A102" s="107" t="s">
        <v>82</v>
      </c>
      <c r="B102" s="172">
        <f>+B96-B99</f>
        <v>2818300598.7199998</v>
      </c>
      <c r="C102" s="172">
        <f t="shared" si="12"/>
        <v>569598165.88999987</v>
      </c>
      <c r="D102" s="172">
        <f t="shared" si="12"/>
        <v>569598165.88999987</v>
      </c>
      <c r="E102" s="172">
        <f t="shared" si="12"/>
        <v>569598165.88999987</v>
      </c>
      <c r="F102" s="184">
        <f t="shared" si="12"/>
        <v>4527095096.3899994</v>
      </c>
    </row>
    <row r="103" spans="1:6" x14ac:dyDescent="0.35">
      <c r="A103" s="108" t="s">
        <v>80</v>
      </c>
      <c r="B103" s="173">
        <f>+B97-B100</f>
        <v>-1022254024.0900002</v>
      </c>
      <c r="C103" s="173">
        <f t="shared" si="12"/>
        <v>-356587807.61000061</v>
      </c>
      <c r="D103" s="173">
        <f t="shared" si="12"/>
        <v>2452758404.3599997</v>
      </c>
      <c r="E103" s="173">
        <f t="shared" si="12"/>
        <v>-183428486.36999893</v>
      </c>
      <c r="F103" s="191">
        <f t="shared" si="12"/>
        <v>890488086.29000092</v>
      </c>
    </row>
    <row r="104" spans="1:6" x14ac:dyDescent="0.35">
      <c r="A104" s="227" t="s">
        <v>43</v>
      </c>
      <c r="B104" s="227"/>
      <c r="C104" s="227"/>
      <c r="D104" s="227"/>
      <c r="E104" s="162"/>
      <c r="F104" s="162"/>
    </row>
    <row r="105" spans="1:6" x14ac:dyDescent="0.35">
      <c r="A105" s="138"/>
      <c r="B105" s="192"/>
      <c r="C105" s="192"/>
      <c r="D105" s="192"/>
      <c r="E105" s="162"/>
      <c r="F105" s="162"/>
    </row>
  </sheetData>
  <mergeCells count="34">
    <mergeCell ref="A37:F37"/>
    <mergeCell ref="A26:F26"/>
    <mergeCell ref="A25:F25"/>
    <mergeCell ref="A9:G9"/>
    <mergeCell ref="A12:G12"/>
    <mergeCell ref="A11:G11"/>
    <mergeCell ref="A22:E22"/>
    <mergeCell ref="A23:G23"/>
    <mergeCell ref="A15:B15"/>
    <mergeCell ref="A49:B49"/>
    <mergeCell ref="A42:G42"/>
    <mergeCell ref="A43:G43"/>
    <mergeCell ref="A44:G44"/>
    <mergeCell ref="A40:G40"/>
    <mergeCell ref="A61:G61"/>
    <mergeCell ref="A53:B53"/>
    <mergeCell ref="A56:E56"/>
    <mergeCell ref="A57:G57"/>
    <mergeCell ref="A60:G60"/>
    <mergeCell ref="A59:G59"/>
    <mergeCell ref="A88:F88"/>
    <mergeCell ref="A104:D104"/>
    <mergeCell ref="A66:B66"/>
    <mergeCell ref="A73:B73"/>
    <mergeCell ref="A80:B80"/>
    <mergeCell ref="A83:F83"/>
    <mergeCell ref="A84:F84"/>
    <mergeCell ref="A86:F86"/>
    <mergeCell ref="A87:F87"/>
    <mergeCell ref="A1:F2"/>
    <mergeCell ref="A3:F3"/>
    <mergeCell ref="C5:F5"/>
    <mergeCell ref="C6:F6"/>
    <mergeCell ref="C7:F7"/>
  </mergeCells>
  <printOptions horizontalCentered="1"/>
  <pageMargins left="0.70866141732283472" right="0.70866141732283472" top="0.94488188976377963" bottom="0.74803149606299213" header="0.19685039370078741" footer="0.31496062992125984"/>
  <pageSetup scale="4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8" max="16383" man="1"/>
  </rowBreaks>
  <ignoredErrors>
    <ignoredError sqref="C15:G16 C21:G21 D20:F20 C18:G19 C17:E17 G17" evalError="1"/>
    <ignoredError sqref="G20" 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be6da85-fe21-4610-adb7-d3a94d3af9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8" ma:contentTypeDescription="Crear nuevo documento." ma:contentTypeScope="" ma:versionID="78661288a5c3519d24e89422dfd2d4ef">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c731440773ae6eb9824a2e16345f816a"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77D53E-41DB-40B5-AC48-AE9FBE30DF9E}">
  <ds:schemaRefs>
    <ds:schemaRef ds:uri="http://www.w3.org/XML/1998/namespace"/>
    <ds:schemaRef ds:uri="http://purl.org/dc/elements/1.1/"/>
    <ds:schemaRef ds:uri="3be6da85-fe21-4610-adb7-d3a94d3af923"/>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4413b21b-dea0-4953-b6fb-287dbf680181"/>
    <ds:schemaRef ds:uri="http://purl.org/dc/dcmitype/"/>
  </ds:schemaRefs>
</ds:datastoreItem>
</file>

<file path=customXml/itemProps2.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3.xml><?xml version="1.0" encoding="utf-8"?>
<ds:datastoreItem xmlns:ds="http://schemas.openxmlformats.org/officeDocument/2006/customXml" ds:itemID="{A84F9478-FE64-4DA8-8BE5-FCD4942662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2024-01-19T20:15:47Z</cp:lastPrinted>
  <dcterms:created xsi:type="dcterms:W3CDTF">2011-10-26T20:29:12Z</dcterms:created>
  <dcterms:modified xsi:type="dcterms:W3CDTF">2025-12-31T03:54:02Z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