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D1C5816B-A3CA-431F-99B4-2C3B12A27394}" xr6:coauthVersionLast="47" xr6:coauthVersionMax="47" xr10:uidLastSave="{00000000-0000-0000-0000-000000000000}"/>
  <bookViews>
    <workbookView xWindow="-108" yWindow="-108" windowWidth="23256" windowHeight="13896" xr2:uid="{00000000-000D-0000-FFFF-FFFF00000000}"/>
  </bookViews>
  <sheets>
    <sheet name="Instrucciones" sheetId="25" r:id="rId1"/>
    <sheet name="1T" sheetId="1" r:id="rId2"/>
    <sheet name="2T" sheetId="17" r:id="rId3"/>
    <sheet name="I Semestre" sheetId="22" r:id="rId4"/>
    <sheet name="3T" sheetId="19" r:id="rId5"/>
    <sheet name="III T Acumulado" sheetId="23" r:id="rId6"/>
    <sheet name="4T" sheetId="20" r:id="rId7"/>
    <sheet name="Anual" sheetId="24" r:id="rId8"/>
  </sheets>
  <definedNames>
    <definedName name="_xlnm.Print_Area" localSheetId="1">'1T'!$A$1:$F$199</definedName>
    <definedName name="_xlnm.Print_Area" localSheetId="2">'2T'!$A$1:$F$199</definedName>
    <definedName name="_xlnm.Print_Area" localSheetId="4">'3T'!$A$1:$F$199</definedName>
    <definedName name="_xlnm.Print_Area" localSheetId="6">'4T'!$A$1:$F$199</definedName>
    <definedName name="_xlnm.Print_Area" localSheetId="7">Anual!$A$1:$G$119</definedName>
    <definedName name="_xlnm.Print_Area" localSheetId="3">'I Semestre'!$A$1:$E$135</definedName>
    <definedName name="_xlnm.Print_Area" localSheetId="5">'III T Acumulado'!$A$1:$F$131</definedName>
    <definedName name="_xlnm.Print_Area" localSheetId="0">Instrucciones!$A$1:$D$74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4" i="24" l="1"/>
  <c r="F14" i="23"/>
  <c r="E14" i="24"/>
  <c r="F14" i="24"/>
  <c r="G16" i="24"/>
  <c r="G17" i="24"/>
  <c r="G18" i="24"/>
  <c r="G20" i="24"/>
  <c r="G19" i="24"/>
  <c r="F18" i="20"/>
  <c r="B114" i="24"/>
  <c r="D111" i="24"/>
  <c r="E108" i="24"/>
  <c r="D114" i="24"/>
  <c r="C114" i="24"/>
  <c r="D108" i="24"/>
  <c r="C108" i="24"/>
  <c r="B108" i="24"/>
  <c r="C111" i="24"/>
  <c r="D158" i="20"/>
  <c r="F16" i="23" l="1"/>
  <c r="D34" i="23"/>
  <c r="B117" i="23" l="1"/>
  <c r="C117" i="23"/>
  <c r="B112" i="23"/>
  <c r="C112" i="23"/>
  <c r="B111" i="23"/>
  <c r="C111" i="23"/>
  <c r="C114" i="23"/>
  <c r="B114" i="23"/>
  <c r="E109" i="23"/>
  <c r="B109" i="23"/>
  <c r="C112" i="22"/>
  <c r="E158" i="17"/>
  <c r="E157" i="17"/>
  <c r="E154" i="17"/>
  <c r="D158" i="17"/>
  <c r="D154" i="17"/>
  <c r="D157" i="17" s="1"/>
  <c r="C154" i="17"/>
  <c r="C157" i="17" s="1"/>
  <c r="B154" i="17"/>
  <c r="B157" i="17" s="1"/>
  <c r="C158" i="17"/>
  <c r="B158" i="17"/>
  <c r="E160" i="17"/>
  <c r="C160" i="17"/>
  <c r="D160" i="17"/>
  <c r="B160" i="17"/>
  <c r="F104" i="17"/>
  <c r="E159" i="17"/>
  <c r="B115" i="23" l="1"/>
  <c r="B156" i="17"/>
  <c r="E152" i="17"/>
  <c r="E156" i="17" s="1"/>
  <c r="E162" i="17" s="1"/>
  <c r="B162" i="17" l="1"/>
  <c r="C152" i="17" s="1"/>
  <c r="C156" i="17" s="1"/>
  <c r="E33" i="17"/>
  <c r="D160" i="1"/>
  <c r="C160" i="1"/>
  <c r="C162" i="17" l="1"/>
  <c r="D152" i="17" s="1"/>
  <c r="D156" i="17" s="1"/>
  <c r="D162" i="17" s="1"/>
  <c r="B91" i="17"/>
  <c r="F51" i="20" l="1"/>
  <c r="F50" i="20"/>
  <c r="E48" i="24" s="1"/>
  <c r="F49" i="20"/>
  <c r="E47" i="24" s="1"/>
  <c r="E48" i="20"/>
  <c r="D48" i="20"/>
  <c r="C48" i="20"/>
  <c r="F47" i="20"/>
  <c r="E45" i="24" s="1"/>
  <c r="F46" i="20"/>
  <c r="E44" i="24" s="1"/>
  <c r="F45" i="20"/>
  <c r="E43" i="24" s="1"/>
  <c r="E44" i="20"/>
  <c r="D44" i="20"/>
  <c r="C44" i="20"/>
  <c r="F43" i="20"/>
  <c r="E41" i="24" s="1"/>
  <c r="F42" i="20"/>
  <c r="E40" i="24" s="1"/>
  <c r="F41" i="20"/>
  <c r="E40" i="20"/>
  <c r="D40" i="20"/>
  <c r="C40" i="20"/>
  <c r="F39" i="20"/>
  <c r="E37" i="24" s="1"/>
  <c r="F38" i="20"/>
  <c r="E36" i="24" s="1"/>
  <c r="F37" i="20"/>
  <c r="E35" i="24" s="1"/>
  <c r="E36" i="20"/>
  <c r="D36" i="20"/>
  <c r="C36" i="20"/>
  <c r="F35" i="20"/>
  <c r="E33" i="24" s="1"/>
  <c r="F34" i="20"/>
  <c r="E32" i="24" s="1"/>
  <c r="F33" i="20"/>
  <c r="E32" i="20"/>
  <c r="D32" i="20"/>
  <c r="C32" i="20"/>
  <c r="C30" i="20"/>
  <c r="F21" i="20"/>
  <c r="F19" i="24" s="1"/>
  <c r="F20" i="20"/>
  <c r="F18" i="24" s="1"/>
  <c r="F19" i="20"/>
  <c r="F17" i="24" s="1"/>
  <c r="E16" i="20"/>
  <c r="D16" i="20"/>
  <c r="C16" i="20"/>
  <c r="D36" i="23"/>
  <c r="F51" i="19"/>
  <c r="D49" i="24" s="1"/>
  <c r="F50" i="19"/>
  <c r="D48" i="23" s="1"/>
  <c r="F49" i="19"/>
  <c r="E48" i="19"/>
  <c r="D48" i="19"/>
  <c r="C48" i="19"/>
  <c r="F47" i="19"/>
  <c r="D45" i="24" s="1"/>
  <c r="F46" i="19"/>
  <c r="D44" i="24" s="1"/>
  <c r="F45" i="19"/>
  <c r="D43" i="23" s="1"/>
  <c r="E44" i="19"/>
  <c r="D44" i="19"/>
  <c r="C44" i="19"/>
  <c r="F43" i="19"/>
  <c r="D41" i="24" s="1"/>
  <c r="F42" i="19"/>
  <c r="D40" i="24" s="1"/>
  <c r="F41" i="19"/>
  <c r="D39" i="23" s="1"/>
  <c r="E40" i="19"/>
  <c r="D40" i="19"/>
  <c r="C40" i="19"/>
  <c r="F39" i="19"/>
  <c r="D37" i="24" s="1"/>
  <c r="F38" i="19"/>
  <c r="F37" i="19"/>
  <c r="D35" i="24" s="1"/>
  <c r="E36" i="19"/>
  <c r="D36" i="19"/>
  <c r="C36" i="19"/>
  <c r="F35" i="19"/>
  <c r="D33" i="23" s="1"/>
  <c r="F34" i="19"/>
  <c r="D32" i="23" s="1"/>
  <c r="F33" i="19"/>
  <c r="D31" i="23" s="1"/>
  <c r="E32" i="19"/>
  <c r="D32" i="19"/>
  <c r="C32" i="19"/>
  <c r="F17" i="23"/>
  <c r="F18" i="19"/>
  <c r="E16" i="24" s="1"/>
  <c r="E16" i="19"/>
  <c r="D16" i="19"/>
  <c r="C16" i="19"/>
  <c r="C41" i="22"/>
  <c r="F51" i="17"/>
  <c r="C49" i="24" s="1"/>
  <c r="F50" i="17"/>
  <c r="F49" i="17"/>
  <c r="E48" i="17"/>
  <c r="D48" i="17"/>
  <c r="C48" i="17"/>
  <c r="F47" i="17"/>
  <c r="C45" i="24" s="1"/>
  <c r="F46" i="17"/>
  <c r="C44" i="23" s="1"/>
  <c r="F45" i="17"/>
  <c r="C43" i="24" s="1"/>
  <c r="E44" i="17"/>
  <c r="D44" i="17"/>
  <c r="C44" i="17"/>
  <c r="F43" i="17"/>
  <c r="C41" i="24" s="1"/>
  <c r="F42" i="17"/>
  <c r="C40" i="22" s="1"/>
  <c r="F41" i="17"/>
  <c r="E40" i="17"/>
  <c r="D40" i="17"/>
  <c r="C40" i="17"/>
  <c r="F39" i="17"/>
  <c r="C37" i="22" s="1"/>
  <c r="F38" i="17"/>
  <c r="C36" i="23" s="1"/>
  <c r="F37" i="17"/>
  <c r="E36" i="17"/>
  <c r="D36" i="17"/>
  <c r="C36" i="17"/>
  <c r="F35" i="17"/>
  <c r="C33" i="23" s="1"/>
  <c r="F34" i="17"/>
  <c r="C32" i="24" s="1"/>
  <c r="F33" i="17"/>
  <c r="C31" i="23" s="1"/>
  <c r="E32" i="17"/>
  <c r="D32" i="17"/>
  <c r="C32" i="17"/>
  <c r="F22" i="17"/>
  <c r="D20" i="24" s="1"/>
  <c r="F21" i="17"/>
  <c r="D19" i="22" s="1"/>
  <c r="F20" i="17"/>
  <c r="D18" i="22" s="1"/>
  <c r="F19" i="17"/>
  <c r="D17" i="24" s="1"/>
  <c r="F18" i="17"/>
  <c r="E16" i="17"/>
  <c r="D16" i="17"/>
  <c r="C16" i="17"/>
  <c r="F51" i="1"/>
  <c r="B49" i="24" s="1"/>
  <c r="F50" i="1"/>
  <c r="B48" i="24" s="1"/>
  <c r="F49" i="1"/>
  <c r="B47" i="23" s="1"/>
  <c r="F47" i="1"/>
  <c r="B45" i="24" s="1"/>
  <c r="F46" i="1"/>
  <c r="B44" i="23" s="1"/>
  <c r="F45" i="1"/>
  <c r="F43" i="1"/>
  <c r="B41" i="22" s="1"/>
  <c r="F42" i="1"/>
  <c r="B40" i="23" s="1"/>
  <c r="F41" i="1"/>
  <c r="B39" i="24" s="1"/>
  <c r="F39" i="1"/>
  <c r="B37" i="22" s="1"/>
  <c r="F38" i="1"/>
  <c r="B36" i="23" s="1"/>
  <c r="F37" i="1"/>
  <c r="B35" i="22" s="1"/>
  <c r="F34" i="1"/>
  <c r="B32" i="24" s="1"/>
  <c r="F35" i="1"/>
  <c r="B33" i="23" s="1"/>
  <c r="F33" i="1"/>
  <c r="B31" i="24" s="1"/>
  <c r="E48" i="1"/>
  <c r="D48" i="1"/>
  <c r="C48" i="1"/>
  <c r="E44" i="1"/>
  <c r="D44" i="1"/>
  <c r="C44" i="1"/>
  <c r="E40" i="1"/>
  <c r="D40" i="1"/>
  <c r="C40" i="1"/>
  <c r="E36" i="1"/>
  <c r="D36" i="1"/>
  <c r="C36" i="1"/>
  <c r="D32" i="1"/>
  <c r="E32" i="1"/>
  <c r="C32" i="1"/>
  <c r="E16" i="1"/>
  <c r="D16" i="1"/>
  <c r="C16" i="1"/>
  <c r="F19" i="1"/>
  <c r="C17" i="22" s="1"/>
  <c r="F20" i="1"/>
  <c r="C18" i="22" s="1"/>
  <c r="F21" i="1"/>
  <c r="C19" i="24" s="1"/>
  <c r="F22" i="1"/>
  <c r="C20" i="24" s="1"/>
  <c r="F18" i="1"/>
  <c r="F48" i="20" l="1"/>
  <c r="D30" i="20"/>
  <c r="F16" i="20"/>
  <c r="F16" i="24"/>
  <c r="F40" i="1"/>
  <c r="F48" i="19"/>
  <c r="D45" i="23"/>
  <c r="D40" i="23"/>
  <c r="D38" i="23" s="1"/>
  <c r="D35" i="23"/>
  <c r="F44" i="19"/>
  <c r="C45" i="23"/>
  <c r="D37" i="23"/>
  <c r="E34" i="24"/>
  <c r="E42" i="24"/>
  <c r="D20" i="22"/>
  <c r="C30" i="19"/>
  <c r="F36" i="19"/>
  <c r="D44" i="23"/>
  <c r="D42" i="23" s="1"/>
  <c r="C37" i="23"/>
  <c r="D31" i="24"/>
  <c r="D41" i="23"/>
  <c r="F40" i="20"/>
  <c r="D30" i="23"/>
  <c r="F36" i="20"/>
  <c r="D48" i="24"/>
  <c r="C44" i="24"/>
  <c r="E39" i="24"/>
  <c r="E38" i="24" s="1"/>
  <c r="E30" i="20"/>
  <c r="D39" i="24"/>
  <c r="D38" i="24" s="1"/>
  <c r="C33" i="22"/>
  <c r="F18" i="23"/>
  <c r="F32" i="20"/>
  <c r="D47" i="24"/>
  <c r="D43" i="24"/>
  <c r="D42" i="24" s="1"/>
  <c r="D33" i="24"/>
  <c r="E31" i="24"/>
  <c r="E30" i="24" s="1"/>
  <c r="C33" i="24"/>
  <c r="F33" i="24" s="1"/>
  <c r="D37" i="22"/>
  <c r="E49" i="24"/>
  <c r="F49" i="24" s="1"/>
  <c r="C37" i="24"/>
  <c r="C36" i="22"/>
  <c r="C49" i="22"/>
  <c r="D30" i="19"/>
  <c r="C45" i="22"/>
  <c r="E30" i="19"/>
  <c r="D49" i="23"/>
  <c r="C43" i="22"/>
  <c r="F16" i="19"/>
  <c r="F40" i="19"/>
  <c r="C49" i="23"/>
  <c r="C41" i="23"/>
  <c r="E16" i="23"/>
  <c r="F44" i="20"/>
  <c r="D19" i="24"/>
  <c r="D32" i="24"/>
  <c r="D36" i="24"/>
  <c r="D34" i="24" s="1"/>
  <c r="F32" i="19"/>
  <c r="F30" i="19" s="1"/>
  <c r="D47" i="23"/>
  <c r="D20" i="23"/>
  <c r="B45" i="22"/>
  <c r="D45" i="22" s="1"/>
  <c r="B49" i="23"/>
  <c r="B37" i="23"/>
  <c r="B44" i="22"/>
  <c r="B33" i="22"/>
  <c r="D33" i="22" s="1"/>
  <c r="B48" i="23"/>
  <c r="B46" i="23" s="1"/>
  <c r="B41" i="24"/>
  <c r="F41" i="24" s="1"/>
  <c r="B37" i="24"/>
  <c r="B41" i="23"/>
  <c r="B44" i="24"/>
  <c r="B42" i="24" s="1"/>
  <c r="B33" i="24"/>
  <c r="B30" i="24" s="1"/>
  <c r="B49" i="22"/>
  <c r="D49" i="22" s="1"/>
  <c r="B31" i="23"/>
  <c r="B48" i="22"/>
  <c r="B36" i="24"/>
  <c r="F44" i="1"/>
  <c r="B47" i="22"/>
  <c r="B45" i="23"/>
  <c r="B43" i="24"/>
  <c r="F43" i="24" s="1"/>
  <c r="D41" i="22"/>
  <c r="F45" i="24"/>
  <c r="C48" i="24"/>
  <c r="C48" i="23"/>
  <c r="C48" i="22"/>
  <c r="F48" i="17"/>
  <c r="C42" i="24"/>
  <c r="C44" i="22"/>
  <c r="F44" i="17"/>
  <c r="C40" i="23"/>
  <c r="F40" i="17"/>
  <c r="C40" i="24"/>
  <c r="D30" i="17"/>
  <c r="D126" i="17" s="1"/>
  <c r="F36" i="17"/>
  <c r="C36" i="24"/>
  <c r="C32" i="23"/>
  <c r="C30" i="23" s="1"/>
  <c r="C32" i="22"/>
  <c r="C39" i="22"/>
  <c r="C38" i="22" s="1"/>
  <c r="C39" i="24"/>
  <c r="E30" i="17"/>
  <c r="E126" i="17" s="1"/>
  <c r="C35" i="24"/>
  <c r="C47" i="22"/>
  <c r="C47" i="24"/>
  <c r="C46" i="24" s="1"/>
  <c r="C47" i="23"/>
  <c r="C43" i="23"/>
  <c r="C42" i="23" s="1"/>
  <c r="C30" i="17"/>
  <c r="C126" i="17" s="1"/>
  <c r="C39" i="23"/>
  <c r="C35" i="22"/>
  <c r="C34" i="22" s="1"/>
  <c r="C35" i="23"/>
  <c r="C34" i="23" s="1"/>
  <c r="C31" i="22"/>
  <c r="C30" i="22" s="1"/>
  <c r="F32" i="17"/>
  <c r="C31" i="24"/>
  <c r="C30" i="24" s="1"/>
  <c r="D19" i="23"/>
  <c r="D18" i="23"/>
  <c r="D18" i="24"/>
  <c r="E18" i="22"/>
  <c r="D17" i="22"/>
  <c r="E17" i="22" s="1"/>
  <c r="F16" i="17"/>
  <c r="D17" i="23"/>
  <c r="D16" i="24"/>
  <c r="D16" i="23"/>
  <c r="D16" i="22"/>
  <c r="B47" i="24"/>
  <c r="F48" i="1"/>
  <c r="B43" i="23"/>
  <c r="B42" i="23" s="1"/>
  <c r="B43" i="22"/>
  <c r="B40" i="22"/>
  <c r="D40" i="22" s="1"/>
  <c r="B40" i="24"/>
  <c r="B39" i="22"/>
  <c r="B39" i="23"/>
  <c r="B38" i="23" s="1"/>
  <c r="B36" i="22"/>
  <c r="D36" i="22" s="1"/>
  <c r="B32" i="23"/>
  <c r="B32" i="22"/>
  <c r="B35" i="23"/>
  <c r="F36" i="1"/>
  <c r="B35" i="24"/>
  <c r="B31" i="22"/>
  <c r="C20" i="22"/>
  <c r="E20" i="22" s="1"/>
  <c r="C20" i="23"/>
  <c r="F20" i="23" s="1"/>
  <c r="C19" i="23"/>
  <c r="C19" i="22"/>
  <c r="E19" i="22" s="1"/>
  <c r="C18" i="24"/>
  <c r="C18" i="23"/>
  <c r="C17" i="23"/>
  <c r="C17" i="24"/>
  <c r="F16" i="1"/>
  <c r="C16" i="22"/>
  <c r="C16" i="23"/>
  <c r="C16" i="24"/>
  <c r="F32" i="1"/>
  <c r="D30" i="1"/>
  <c r="C30" i="1"/>
  <c r="E30" i="1"/>
  <c r="F36" i="24" l="1"/>
  <c r="F44" i="24"/>
  <c r="F42" i="24" s="1"/>
  <c r="F30" i="20"/>
  <c r="F39" i="24"/>
  <c r="E14" i="23"/>
  <c r="D47" i="22"/>
  <c r="F37" i="24"/>
  <c r="D44" i="22"/>
  <c r="D30" i="24"/>
  <c r="C42" i="22"/>
  <c r="F47" i="24"/>
  <c r="C34" i="24"/>
  <c r="F19" i="23"/>
  <c r="D31" i="22"/>
  <c r="F32" i="24"/>
  <c r="D43" i="22"/>
  <c r="D42" i="22" s="1"/>
  <c r="B46" i="22"/>
  <c r="E46" i="24"/>
  <c r="E28" i="24" s="1"/>
  <c r="F48" i="24"/>
  <c r="D28" i="23"/>
  <c r="D39" i="22"/>
  <c r="D38" i="22" s="1"/>
  <c r="F40" i="24"/>
  <c r="D46" i="23"/>
  <c r="B34" i="23"/>
  <c r="D46" i="24"/>
  <c r="B42" i="22"/>
  <c r="B30" i="23"/>
  <c r="D48" i="22"/>
  <c r="D46" i="22" s="1"/>
  <c r="D14" i="22"/>
  <c r="D14" i="23"/>
  <c r="D32" i="22"/>
  <c r="D14" i="24"/>
  <c r="C38" i="23"/>
  <c r="C38" i="24"/>
  <c r="C46" i="22"/>
  <c r="F30" i="17"/>
  <c r="C46" i="23"/>
  <c r="F35" i="24"/>
  <c r="F31" i="24"/>
  <c r="D35" i="22"/>
  <c r="D34" i="22" s="1"/>
  <c r="C28" i="22"/>
  <c r="B38" i="22"/>
  <c r="F30" i="1"/>
  <c r="B46" i="24"/>
  <c r="B38" i="24"/>
  <c r="B34" i="22"/>
  <c r="B34" i="24"/>
  <c r="B30" i="22"/>
  <c r="C14" i="22"/>
  <c r="E16" i="22"/>
  <c r="E14" i="22" s="1"/>
  <c r="C14" i="24"/>
  <c r="C14" i="23"/>
  <c r="B91" i="20"/>
  <c r="C93" i="20" s="1"/>
  <c r="B91" i="19"/>
  <c r="C93" i="19" s="1"/>
  <c r="B92" i="1"/>
  <c r="F46" i="24" l="1"/>
  <c r="F38" i="24"/>
  <c r="F30" i="24"/>
  <c r="F34" i="24"/>
  <c r="B28" i="23"/>
  <c r="D30" i="22"/>
  <c r="C28" i="24"/>
  <c r="D28" i="24"/>
  <c r="C28" i="23"/>
  <c r="C96" i="17"/>
  <c r="C93" i="17"/>
  <c r="D28" i="22"/>
  <c r="B28" i="24"/>
  <c r="B28" i="22"/>
  <c r="C97" i="1"/>
  <c r="C94" i="1"/>
  <c r="C98" i="1"/>
  <c r="C97" i="20"/>
  <c r="C96" i="20"/>
  <c r="C97" i="19"/>
  <c r="C96" i="19"/>
  <c r="C97" i="17"/>
  <c r="C96" i="1"/>
  <c r="C95" i="1"/>
  <c r="F28" i="24" l="1"/>
  <c r="C92" i="1"/>
  <c r="B158" i="20"/>
  <c r="B157" i="20"/>
  <c r="F140" i="20"/>
  <c r="F137" i="20"/>
  <c r="F136" i="20"/>
  <c r="F133" i="20"/>
  <c r="F127" i="20"/>
  <c r="F126" i="20"/>
  <c r="F133" i="19"/>
  <c r="F113" i="19"/>
  <c r="F110" i="19"/>
  <c r="F109" i="19"/>
  <c r="F107" i="24"/>
  <c r="D107" i="22"/>
  <c r="F109" i="17"/>
  <c r="D64" i="24" s="1"/>
  <c r="D64" i="23" l="1"/>
  <c r="D64" i="22"/>
  <c r="B156" i="1" l="1"/>
  <c r="E153" i="1"/>
  <c r="B107" i="23" s="1"/>
  <c r="E107" i="23" s="1"/>
  <c r="C109" i="1"/>
  <c r="B154" i="1" s="1"/>
  <c r="B157" i="1" s="1"/>
  <c r="E160" i="20"/>
  <c r="E114" i="24" s="1"/>
  <c r="E159" i="20"/>
  <c r="E113" i="24" s="1"/>
  <c r="C158" i="20"/>
  <c r="B163" i="20"/>
  <c r="E154" i="20"/>
  <c r="F141" i="20"/>
  <c r="F96" i="24" s="1"/>
  <c r="F95" i="24"/>
  <c r="E139" i="20"/>
  <c r="D139" i="20"/>
  <c r="C139" i="20"/>
  <c r="F92" i="24"/>
  <c r="F91" i="24"/>
  <c r="F135" i="20"/>
  <c r="F90" i="24" s="1"/>
  <c r="F134" i="20"/>
  <c r="F89" i="24" s="1"/>
  <c r="F88" i="24"/>
  <c r="E132" i="20"/>
  <c r="D132" i="20"/>
  <c r="C132" i="20"/>
  <c r="F130" i="20"/>
  <c r="F85" i="24" s="1"/>
  <c r="F129" i="20"/>
  <c r="F84" i="24" s="1"/>
  <c r="F128" i="20"/>
  <c r="F83" i="24" s="1"/>
  <c r="F82" i="24"/>
  <c r="F81" i="24"/>
  <c r="E125" i="20"/>
  <c r="D125" i="20"/>
  <c r="C125" i="20"/>
  <c r="F114" i="20"/>
  <c r="F69" i="24" s="1"/>
  <c r="F113" i="20"/>
  <c r="F68" i="24" s="1"/>
  <c r="E112" i="20"/>
  <c r="D112" i="20"/>
  <c r="C112" i="20"/>
  <c r="F110" i="20"/>
  <c r="F65" i="24" s="1"/>
  <c r="F109" i="20"/>
  <c r="F64" i="24" s="1"/>
  <c r="E108" i="20"/>
  <c r="D108" i="20"/>
  <c r="C108" i="20"/>
  <c r="C95" i="20"/>
  <c r="E160" i="19"/>
  <c r="E159" i="19"/>
  <c r="D158" i="19"/>
  <c r="C158" i="19"/>
  <c r="B158" i="19"/>
  <c r="C153" i="19"/>
  <c r="C157" i="19" s="1"/>
  <c r="C163" i="19" s="1"/>
  <c r="D153" i="19" s="1"/>
  <c r="D157" i="19" s="1"/>
  <c r="D163" i="19" s="1"/>
  <c r="E154" i="19"/>
  <c r="F141" i="19"/>
  <c r="F140" i="19"/>
  <c r="E139" i="19"/>
  <c r="D139" i="19"/>
  <c r="C139" i="19"/>
  <c r="F137" i="19"/>
  <c r="F136" i="19"/>
  <c r="F135" i="19"/>
  <c r="F134" i="19"/>
  <c r="E132" i="19"/>
  <c r="D132" i="19"/>
  <c r="C132" i="19"/>
  <c r="F130" i="19"/>
  <c r="F129" i="19"/>
  <c r="F128" i="19"/>
  <c r="F127" i="19"/>
  <c r="F126" i="19"/>
  <c r="E125" i="19"/>
  <c r="D125" i="19"/>
  <c r="C125" i="19"/>
  <c r="F114" i="19"/>
  <c r="F112" i="19" s="1"/>
  <c r="E112" i="19"/>
  <c r="D112" i="19"/>
  <c r="C112" i="19"/>
  <c r="E108" i="19"/>
  <c r="D108" i="19"/>
  <c r="C108" i="19"/>
  <c r="C94" i="19"/>
  <c r="F141" i="17"/>
  <c r="D96" i="23" s="1"/>
  <c r="F140" i="17"/>
  <c r="D95" i="23" s="1"/>
  <c r="E139" i="17"/>
  <c r="D139" i="17"/>
  <c r="C139" i="17"/>
  <c r="F137" i="17"/>
  <c r="D92" i="23" s="1"/>
  <c r="F136" i="17"/>
  <c r="D91" i="23" s="1"/>
  <c r="F135" i="17"/>
  <c r="D90" i="23" s="1"/>
  <c r="F134" i="17"/>
  <c r="D89" i="23" s="1"/>
  <c r="F133" i="17"/>
  <c r="E132" i="17"/>
  <c r="D132" i="17"/>
  <c r="C132" i="17"/>
  <c r="F130" i="17"/>
  <c r="D85" i="23" s="1"/>
  <c r="F129" i="17"/>
  <c r="D84" i="23" s="1"/>
  <c r="F128" i="17"/>
  <c r="D83" i="23" s="1"/>
  <c r="F127" i="17"/>
  <c r="D82" i="23" s="1"/>
  <c r="F126" i="17"/>
  <c r="E125" i="17"/>
  <c r="D125" i="17"/>
  <c r="C125" i="17"/>
  <c r="F114" i="17"/>
  <c r="D69" i="23" s="1"/>
  <c r="F113" i="17"/>
  <c r="D68" i="23" s="1"/>
  <c r="E112" i="17"/>
  <c r="D112" i="17"/>
  <c r="C112" i="17"/>
  <c r="F110" i="17"/>
  <c r="D65" i="23" s="1"/>
  <c r="E108" i="17"/>
  <c r="D108" i="17"/>
  <c r="C108" i="17"/>
  <c r="C95" i="17"/>
  <c r="E160" i="1"/>
  <c r="E152" i="1"/>
  <c r="B106" i="24" s="1"/>
  <c r="B110" i="24" s="1"/>
  <c r="B151" i="1"/>
  <c r="E151" i="1" s="1"/>
  <c r="F114" i="1"/>
  <c r="F115" i="1"/>
  <c r="C69" i="23" s="1"/>
  <c r="E113" i="1"/>
  <c r="D113" i="1"/>
  <c r="C113" i="1"/>
  <c r="D109" i="1"/>
  <c r="C154" i="1" s="1"/>
  <c r="F142" i="1"/>
  <c r="F134" i="1"/>
  <c r="F141" i="1"/>
  <c r="F135" i="1"/>
  <c r="F136" i="1"/>
  <c r="F137" i="1"/>
  <c r="F138" i="1"/>
  <c r="F129" i="1"/>
  <c r="F130" i="1"/>
  <c r="F131" i="1"/>
  <c r="D140" i="1"/>
  <c r="E140" i="1"/>
  <c r="C140" i="1"/>
  <c r="D133" i="1"/>
  <c r="E133" i="1"/>
  <c r="C133" i="1"/>
  <c r="D126" i="1"/>
  <c r="C126" i="1"/>
  <c r="B159" i="1" s="1"/>
  <c r="B158" i="1" s="1"/>
  <c r="B162" i="1" l="1"/>
  <c r="C152" i="1" s="1"/>
  <c r="C156" i="1" s="1"/>
  <c r="C162" i="1" s="1"/>
  <c r="D152" i="1" s="1"/>
  <c r="D156" i="1" s="1"/>
  <c r="C158" i="1"/>
  <c r="E112" i="24"/>
  <c r="D81" i="23"/>
  <c r="D81" i="24"/>
  <c r="D67" i="23"/>
  <c r="D106" i="17"/>
  <c r="D94" i="23"/>
  <c r="E106" i="17"/>
  <c r="D88" i="23"/>
  <c r="D88" i="22"/>
  <c r="C153" i="20"/>
  <c r="C163" i="20" s="1"/>
  <c r="D113" i="24"/>
  <c r="D113" i="23"/>
  <c r="D114" i="23"/>
  <c r="E114" i="23" s="1"/>
  <c r="C113" i="22"/>
  <c r="C113" i="24"/>
  <c r="C112" i="24" s="1"/>
  <c r="C113" i="23"/>
  <c r="C114" i="22"/>
  <c r="C108" i="23"/>
  <c r="C108" i="22"/>
  <c r="C111" i="22" s="1"/>
  <c r="C89" i="22"/>
  <c r="C89" i="23"/>
  <c r="C89" i="24"/>
  <c r="C95" i="24"/>
  <c r="C95" i="23"/>
  <c r="B106" i="22"/>
  <c r="B106" i="23"/>
  <c r="B110" i="23" s="1"/>
  <c r="C83" i="22"/>
  <c r="C83" i="24"/>
  <c r="C83" i="23"/>
  <c r="C96" i="22"/>
  <c r="C96" i="24"/>
  <c r="C96" i="23"/>
  <c r="B114" i="22"/>
  <c r="D114" i="22" s="1"/>
  <c r="C92" i="24"/>
  <c r="C92" i="23"/>
  <c r="C85" i="23"/>
  <c r="C85" i="24"/>
  <c r="C84" i="24"/>
  <c r="C84" i="23"/>
  <c r="C88" i="23"/>
  <c r="C88" i="24"/>
  <c r="C68" i="24"/>
  <c r="C68" i="23"/>
  <c r="C67" i="23" s="1"/>
  <c r="C91" i="23"/>
  <c r="C91" i="24"/>
  <c r="C90" i="22"/>
  <c r="C90" i="24"/>
  <c r="C90" i="23"/>
  <c r="E96" i="23"/>
  <c r="E96" i="24"/>
  <c r="E95" i="23"/>
  <c r="E95" i="24"/>
  <c r="E123" i="19"/>
  <c r="E92" i="23"/>
  <c r="E92" i="24"/>
  <c r="E91" i="23"/>
  <c r="E91" i="24"/>
  <c r="E90" i="23"/>
  <c r="E90" i="24"/>
  <c r="E89" i="23"/>
  <c r="E89" i="24"/>
  <c r="E88" i="23"/>
  <c r="E88" i="24"/>
  <c r="E85" i="23"/>
  <c r="E85" i="24"/>
  <c r="E84" i="23"/>
  <c r="E84" i="24"/>
  <c r="E83" i="23"/>
  <c r="E83" i="24"/>
  <c r="E82" i="23"/>
  <c r="E82" i="24"/>
  <c r="E81" i="24"/>
  <c r="E69" i="23"/>
  <c r="F69" i="23" s="1"/>
  <c r="E69" i="24"/>
  <c r="C106" i="19"/>
  <c r="E68" i="23"/>
  <c r="E68" i="24"/>
  <c r="E65" i="23"/>
  <c r="E65" i="24"/>
  <c r="E64" i="23"/>
  <c r="E64" i="24"/>
  <c r="D96" i="22"/>
  <c r="D96" i="24"/>
  <c r="D95" i="24"/>
  <c r="D95" i="22"/>
  <c r="E123" i="17"/>
  <c r="D92" i="24"/>
  <c r="D92" i="22"/>
  <c r="D91" i="24"/>
  <c r="D91" i="22"/>
  <c r="D90" i="24"/>
  <c r="D90" i="22"/>
  <c r="D89" i="22"/>
  <c r="D89" i="24"/>
  <c r="D88" i="24"/>
  <c r="D85" i="22"/>
  <c r="D85" i="24"/>
  <c r="D84" i="22"/>
  <c r="D84" i="24"/>
  <c r="D83" i="24"/>
  <c r="D83" i="22"/>
  <c r="D82" i="24"/>
  <c r="D82" i="22"/>
  <c r="D81" i="22"/>
  <c r="D69" i="24"/>
  <c r="D69" i="22"/>
  <c r="D68" i="24"/>
  <c r="D68" i="22"/>
  <c r="C106" i="17"/>
  <c r="D65" i="24"/>
  <c r="D63" i="24" s="1"/>
  <c r="D65" i="22"/>
  <c r="D63" i="22" s="1"/>
  <c r="C69" i="22"/>
  <c r="C69" i="24"/>
  <c r="C106" i="20"/>
  <c r="E157" i="20"/>
  <c r="E163" i="20" s="1"/>
  <c r="F63" i="24"/>
  <c r="F80" i="24"/>
  <c r="F87" i="24"/>
  <c r="F94" i="24"/>
  <c r="F67" i="24"/>
  <c r="E123" i="20"/>
  <c r="F139" i="20"/>
  <c r="F125" i="20"/>
  <c r="C94" i="20"/>
  <c r="F112" i="20"/>
  <c r="F108" i="20"/>
  <c r="D123" i="20"/>
  <c r="E106" i="20"/>
  <c r="C84" i="22"/>
  <c r="C68" i="22"/>
  <c r="C88" i="22"/>
  <c r="C92" i="22"/>
  <c r="C91" i="22"/>
  <c r="C85" i="22"/>
  <c r="C95" i="22"/>
  <c r="E156" i="1"/>
  <c r="D106" i="20"/>
  <c r="F132" i="20"/>
  <c r="C91" i="20"/>
  <c r="C123" i="20"/>
  <c r="E158" i="20"/>
  <c r="E163" i="19"/>
  <c r="D108" i="23"/>
  <c r="F108" i="19"/>
  <c r="F139" i="19"/>
  <c r="E158" i="19"/>
  <c r="C95" i="19"/>
  <c r="C91" i="19" s="1"/>
  <c r="F125" i="19"/>
  <c r="D106" i="19"/>
  <c r="E106" i="19"/>
  <c r="F132" i="19"/>
  <c r="D123" i="19"/>
  <c r="C123" i="19"/>
  <c r="F108" i="17"/>
  <c r="D123" i="17"/>
  <c r="F139" i="17"/>
  <c r="F125" i="17"/>
  <c r="C107" i="1"/>
  <c r="D107" i="1"/>
  <c r="B155" i="1"/>
  <c r="B161" i="1" s="1"/>
  <c r="B163" i="1"/>
  <c r="C153" i="1" s="1"/>
  <c r="C157" i="1" s="1"/>
  <c r="D124" i="1"/>
  <c r="C124" i="1"/>
  <c r="C123" i="17"/>
  <c r="C94" i="17"/>
  <c r="C91" i="17" s="1"/>
  <c r="F112" i="17"/>
  <c r="F132" i="17"/>
  <c r="F113" i="1"/>
  <c r="F140" i="1"/>
  <c r="F133" i="1"/>
  <c r="F114" i="24" l="1"/>
  <c r="C67" i="22"/>
  <c r="E94" i="24"/>
  <c r="F106" i="20"/>
  <c r="D153" i="20"/>
  <c r="D163" i="20" s="1"/>
  <c r="D112" i="24"/>
  <c r="D112" i="23"/>
  <c r="D117" i="23" s="1"/>
  <c r="E84" i="22"/>
  <c r="F106" i="17"/>
  <c r="F96" i="23"/>
  <c r="G96" i="24"/>
  <c r="F83" i="23"/>
  <c r="E96" i="22"/>
  <c r="F95" i="23"/>
  <c r="C155" i="1"/>
  <c r="B110" i="22"/>
  <c r="E83" i="22"/>
  <c r="C94" i="23"/>
  <c r="F90" i="23"/>
  <c r="C87" i="24"/>
  <c r="E89" i="22"/>
  <c r="F88" i="23"/>
  <c r="F92" i="23"/>
  <c r="C94" i="24"/>
  <c r="C67" i="24"/>
  <c r="E90" i="22"/>
  <c r="G92" i="24"/>
  <c r="G85" i="24"/>
  <c r="E63" i="24"/>
  <c r="G89" i="24"/>
  <c r="G83" i="24"/>
  <c r="E85" i="22"/>
  <c r="E91" i="22"/>
  <c r="E67" i="24"/>
  <c r="E111" i="24"/>
  <c r="E117" i="24" s="1"/>
  <c r="E63" i="23"/>
  <c r="F68" i="23"/>
  <c r="F67" i="23" s="1"/>
  <c r="D94" i="22"/>
  <c r="E92" i="22"/>
  <c r="D67" i="22"/>
  <c r="D61" i="22" s="1"/>
  <c r="E68" i="22"/>
  <c r="E94" i="23"/>
  <c r="G91" i="24"/>
  <c r="G90" i="24"/>
  <c r="E87" i="24"/>
  <c r="F89" i="23"/>
  <c r="E87" i="23"/>
  <c r="G84" i="24"/>
  <c r="E80" i="24"/>
  <c r="E80" i="23"/>
  <c r="E67" i="23"/>
  <c r="F106" i="19"/>
  <c r="F91" i="23"/>
  <c r="D87" i="23"/>
  <c r="D94" i="24"/>
  <c r="G95" i="24"/>
  <c r="F85" i="23"/>
  <c r="D87" i="22"/>
  <c r="F84" i="23"/>
  <c r="G88" i="24"/>
  <c r="D87" i="24"/>
  <c r="D80" i="22"/>
  <c r="D80" i="23"/>
  <c r="F123" i="17"/>
  <c r="D80" i="24"/>
  <c r="D67" i="24"/>
  <c r="D61" i="24" s="1"/>
  <c r="G69" i="24"/>
  <c r="D63" i="23"/>
  <c r="D61" i="23" s="1"/>
  <c r="G68" i="24"/>
  <c r="E69" i="22"/>
  <c r="F61" i="24"/>
  <c r="F78" i="24"/>
  <c r="F123" i="20"/>
  <c r="E88" i="22"/>
  <c r="C87" i="22"/>
  <c r="B105" i="22"/>
  <c r="D105" i="22" s="1"/>
  <c r="C87" i="23"/>
  <c r="C94" i="22"/>
  <c r="E95" i="22"/>
  <c r="B105" i="23"/>
  <c r="E105" i="23" s="1"/>
  <c r="F123" i="19"/>
  <c r="C163" i="1"/>
  <c r="D153" i="1" s="1"/>
  <c r="E61" i="23" l="1"/>
  <c r="G94" i="24"/>
  <c r="F94" i="23"/>
  <c r="E94" i="22"/>
  <c r="B105" i="24"/>
  <c r="F105" i="24" s="1"/>
  <c r="G87" i="24"/>
  <c r="E61" i="24"/>
  <c r="E78" i="24"/>
  <c r="E78" i="23"/>
  <c r="D78" i="22"/>
  <c r="E87" i="22"/>
  <c r="D78" i="23"/>
  <c r="F87" i="23"/>
  <c r="G67" i="24"/>
  <c r="D78" i="24"/>
  <c r="E67" i="22"/>
  <c r="C161" i="1" l="1"/>
  <c r="D151" i="1" s="1"/>
  <c r="C151" i="1"/>
  <c r="F111" i="1" l="1"/>
  <c r="C65" i="22" s="1"/>
  <c r="E65" i="22" s="1"/>
  <c r="C65" i="23" l="1"/>
  <c r="F65" i="23" s="1"/>
  <c r="C65" i="24"/>
  <c r="G65" i="24" s="1"/>
  <c r="E109" i="1"/>
  <c r="D154" i="1" s="1"/>
  <c r="F110" i="1"/>
  <c r="C64" i="23" s="1"/>
  <c r="E107" i="1" l="1"/>
  <c r="E154" i="1"/>
  <c r="D157" i="1"/>
  <c r="F64" i="23"/>
  <c r="F63" i="23" s="1"/>
  <c r="F61" i="23" s="1"/>
  <c r="C63" i="23"/>
  <c r="C61" i="23" s="1"/>
  <c r="C64" i="24"/>
  <c r="F109" i="1"/>
  <c r="F107" i="1" s="1"/>
  <c r="C64" i="22"/>
  <c r="D163" i="1" l="1"/>
  <c r="D155" i="1"/>
  <c r="F108" i="24"/>
  <c r="F109" i="24" s="1"/>
  <c r="E157" i="1"/>
  <c r="B111" i="24" s="1"/>
  <c r="B108" i="22"/>
  <c r="B108" i="23"/>
  <c r="C63" i="24"/>
  <c r="C61" i="24" s="1"/>
  <c r="G64" i="24"/>
  <c r="G63" i="24" s="1"/>
  <c r="G61" i="24" s="1"/>
  <c r="E64" i="22"/>
  <c r="C63" i="22"/>
  <c r="C61" i="22" s="1"/>
  <c r="F127" i="1"/>
  <c r="B117" i="24" l="1"/>
  <c r="C107" i="24" s="1"/>
  <c r="B109" i="24"/>
  <c r="E63" i="22"/>
  <c r="E61" i="22" s="1"/>
  <c r="E163" i="1"/>
  <c r="B153" i="17" s="1"/>
  <c r="E155" i="1"/>
  <c r="E108" i="23"/>
  <c r="D108" i="22"/>
  <c r="D109" i="22" s="1"/>
  <c r="B111" i="22"/>
  <c r="C81" i="23"/>
  <c r="C81" i="22"/>
  <c r="C81" i="24"/>
  <c r="E153" i="17" l="1"/>
  <c r="B151" i="17"/>
  <c r="D111" i="22"/>
  <c r="B109" i="22"/>
  <c r="B117" i="22"/>
  <c r="E81" i="22"/>
  <c r="G81" i="24"/>
  <c r="F81" i="23"/>
  <c r="E126" i="1"/>
  <c r="F128" i="1"/>
  <c r="C82" i="23" s="1"/>
  <c r="B155" i="17" l="1"/>
  <c r="E151" i="17"/>
  <c r="E155" i="17" s="1"/>
  <c r="E163" i="17" s="1"/>
  <c r="E124" i="1"/>
  <c r="D158" i="1"/>
  <c r="C107" i="23"/>
  <c r="C107" i="22"/>
  <c r="C82" i="24"/>
  <c r="G82" i="24" s="1"/>
  <c r="G80" i="24" s="1"/>
  <c r="G78" i="24" s="1"/>
  <c r="F82" i="23"/>
  <c r="F80" i="23" s="1"/>
  <c r="F78" i="23" s="1"/>
  <c r="C80" i="23"/>
  <c r="C78" i="23" s="1"/>
  <c r="F126" i="1"/>
  <c r="F124" i="1" s="1"/>
  <c r="C82" i="22"/>
  <c r="E161" i="17" l="1"/>
  <c r="B153" i="19" s="1"/>
  <c r="E153" i="19" s="1"/>
  <c r="B153" i="20" s="1"/>
  <c r="E153" i="20" s="1"/>
  <c r="F111" i="24"/>
  <c r="B161" i="17"/>
  <c r="C151" i="17" s="1"/>
  <c r="C155" i="17" s="1"/>
  <c r="B163" i="17"/>
  <c r="E158" i="1"/>
  <c r="E161" i="1" s="1"/>
  <c r="D161" i="1"/>
  <c r="C80" i="24"/>
  <c r="C78" i="24" s="1"/>
  <c r="E159" i="1"/>
  <c r="D162" i="1"/>
  <c r="E82" i="22"/>
  <c r="E80" i="22" s="1"/>
  <c r="E78" i="22" s="1"/>
  <c r="C80" i="22"/>
  <c r="C78" i="22" s="1"/>
  <c r="C161" i="17" l="1"/>
  <c r="D151" i="17" s="1"/>
  <c r="D155" i="17" s="1"/>
  <c r="C163" i="17"/>
  <c r="D107" i="23"/>
  <c r="B113" i="23"/>
  <c r="B113" i="24"/>
  <c r="B112" i="24" s="1"/>
  <c r="B115" i="24" s="1"/>
  <c r="B113" i="22"/>
  <c r="B112" i="22" s="1"/>
  <c r="E162" i="1"/>
  <c r="D112" i="22" l="1"/>
  <c r="D115" i="22" s="1"/>
  <c r="B115" i="22"/>
  <c r="D161" i="17"/>
  <c r="D163" i="17"/>
  <c r="C105" i="22"/>
  <c r="C109" i="22" s="1"/>
  <c r="B116" i="22"/>
  <c r="F113" i="24"/>
  <c r="B116" i="24"/>
  <c r="B116" i="23"/>
  <c r="E113" i="23"/>
  <c r="C117" i="22" l="1"/>
  <c r="C115" i="22"/>
  <c r="D117" i="22"/>
  <c r="E112" i="23"/>
  <c r="E117" i="23" s="1"/>
  <c r="C105" i="23"/>
  <c r="C109" i="23" s="1"/>
  <c r="F112" i="24"/>
  <c r="C106" i="24"/>
  <c r="C105" i="24" s="1"/>
  <c r="C109" i="24" s="1"/>
  <c r="C106" i="23"/>
  <c r="C106" i="22"/>
  <c r="C115" i="24" l="1"/>
  <c r="C117" i="24"/>
  <c r="D107" i="24" s="1"/>
  <c r="F115" i="24"/>
  <c r="F117" i="24"/>
  <c r="E115" i="23"/>
  <c r="C110" i="23"/>
  <c r="C110" i="22"/>
  <c r="D106" i="22"/>
  <c r="C110" i="24"/>
  <c r="B152" i="19"/>
  <c r="B156" i="19" l="1"/>
  <c r="B151" i="19"/>
  <c r="E151" i="19" s="1"/>
  <c r="E152" i="19"/>
  <c r="D110" i="22"/>
  <c r="C116" i="22"/>
  <c r="C116" i="24"/>
  <c r="C115" i="23"/>
  <c r="D105" i="23" s="1"/>
  <c r="D109" i="23" s="1"/>
  <c r="C116" i="23"/>
  <c r="D106" i="24" l="1"/>
  <c r="D105" i="24" s="1"/>
  <c r="D109" i="24" s="1"/>
  <c r="D117" i="24" s="1"/>
  <c r="E107" i="24" s="1"/>
  <c r="D106" i="23"/>
  <c r="E156" i="19"/>
  <c r="B162" i="19"/>
  <c r="C152" i="19" s="1"/>
  <c r="C156" i="19" s="1"/>
  <c r="B161" i="19"/>
  <c r="C151" i="19" s="1"/>
  <c r="E155" i="19" l="1"/>
  <c r="E162" i="19"/>
  <c r="B152" i="20" s="1"/>
  <c r="C162" i="19"/>
  <c r="D152" i="19" s="1"/>
  <c r="D156" i="19" s="1"/>
  <c r="C155" i="19"/>
  <c r="C161" i="19" s="1"/>
  <c r="D151" i="19" s="1"/>
  <c r="D110" i="23"/>
  <c r="E106" i="23"/>
  <c r="D110" i="24"/>
  <c r="E161" i="19" l="1"/>
  <c r="E111" i="23"/>
  <c r="D116" i="24"/>
  <c r="E106" i="24" s="1"/>
  <c r="E105" i="24" s="1"/>
  <c r="D115" i="24"/>
  <c r="D115" i="23"/>
  <c r="D116" i="23"/>
  <c r="E110" i="23"/>
  <c r="E116" i="23" s="1"/>
  <c r="D162" i="19"/>
  <c r="D155" i="19"/>
  <c r="D161" i="19" s="1"/>
  <c r="B151" i="20"/>
  <c r="E151" i="20" s="1"/>
  <c r="B156" i="20"/>
  <c r="E152" i="20"/>
  <c r="E156" i="20" l="1"/>
  <c r="B155" i="20"/>
  <c r="B161" i="20" s="1"/>
  <c r="C151" i="20" s="1"/>
  <c r="B162" i="20"/>
  <c r="C152" i="20" s="1"/>
  <c r="C156" i="20" s="1"/>
  <c r="C162" i="20" l="1"/>
  <c r="D152" i="20" s="1"/>
  <c r="D156" i="20" s="1"/>
  <c r="C155" i="20"/>
  <c r="C161" i="20" s="1"/>
  <c r="D151" i="20" s="1"/>
  <c r="E110" i="24"/>
  <c r="E109" i="24" s="1"/>
  <c r="E115" i="24" s="1"/>
  <c r="F106" i="24"/>
  <c r="E162" i="20"/>
  <c r="E155" i="20"/>
  <c r="E116" i="24" l="1"/>
  <c r="F110" i="24"/>
  <c r="F116" i="24" s="1"/>
  <c r="D155" i="20"/>
  <c r="D162" i="20"/>
  <c r="E48" i="23"/>
  <c r="E44" i="23"/>
  <c r="E39" i="23"/>
  <c r="E38" i="23"/>
  <c r="E32" i="23"/>
  <c r="E41" i="23"/>
  <c r="E45" i="23"/>
  <c r="E28" i="23"/>
  <c r="E30" i="23"/>
  <c r="E31" i="23"/>
  <c r="E34" i="23"/>
  <c r="E35" i="23"/>
  <c r="E42" i="23"/>
  <c r="E43" i="23"/>
  <c r="E49" i="23"/>
  <c r="E36" i="23"/>
  <c r="E46" i="23"/>
  <c r="E47" i="23"/>
  <c r="E37" i="23"/>
  <c r="E40" i="23"/>
  <c r="E33"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3" authorId="0" shapeId="0" xr:uid="{00000000-0006-0000-0100-000001000000}">
      <text>
        <r>
          <rPr>
            <sz val="9"/>
            <color indexed="81"/>
            <rFont val="Tahoma"/>
            <family val="2"/>
          </rPr>
          <t xml:space="preserve">Lo relacionado a la ejecución programática debe ser completado por el encargado de Planificación o su homólogo.
</t>
        </r>
      </text>
    </comment>
    <comment ref="A169" authorId="0" shapeId="0" xr:uid="{00000000-0006-0000-0100-000002000000}">
      <text>
        <r>
          <rPr>
            <sz val="9"/>
            <color indexed="81"/>
            <rFont val="Tahoma"/>
            <family val="2"/>
          </rPr>
          <t xml:space="preserve">Lo relacionado a la ejecución presupuestaria debe ser completado por el encargado de Presupuesto/Financiero o su homólogo.
</t>
        </r>
      </text>
    </comment>
  </commentList>
</comments>
</file>

<file path=xl/sharedStrings.xml><?xml version="1.0" encoding="utf-8"?>
<sst xmlns="http://schemas.openxmlformats.org/spreadsheetml/2006/main" count="1319" uniqueCount="225">
  <si>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</si>
  <si>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</si>
  <si>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</si>
  <si>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</si>
  <si>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</si>
  <si>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</si>
  <si>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</si>
  <si>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</si>
  <si>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</si>
  <si>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</si>
  <si>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</si>
  <si>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</si>
  <si>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</si>
  <si>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</si>
  <si>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</si>
  <si>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</si>
  <si>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</si>
  <si>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</si>
  <si>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</si>
  <si>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</si>
  <si>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</si>
  <si>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</si>
  <si>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</si>
  <si>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</si>
  <si>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</si>
  <si>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</si>
  <si>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</si>
  <si>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</si>
  <si>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</si>
  <si>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</si>
  <si>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</si>
  <si>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</si>
  <si>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</si>
  <si>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</si>
  <si>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</si>
  <si>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</si>
  <si>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</si>
  <si>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</si>
  <si>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Reporte de ejecución programática y presupuestaria de programas sociales financiados con recursos del   Fondo de Desarrollo Social y Asignaciones Familiares (Fodesaf)</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</si>
  <si>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</si>
  <si>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</si>
  <si>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</si>
  <si>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</si>
  <si>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</si>
  <si>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</si>
  <si>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</si>
  <si>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</si>
  <si>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</si>
  <si>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</si>
  <si>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</si>
  <si>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</si>
  <si>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</si>
  <si>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</si>
  <si>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Cuenta presupuestaria</t>
  </si>
  <si>
    <t>Reporte de gastos efectivos financiados por Fodesaf por partida presupuestaria del clasificador por objeto del gasto del sector público</t>
  </si>
  <si>
    <t>Código</t>
  </si>
  <si>
    <t>Partida presupuestaria</t>
  </si>
  <si>
    <r>
      <t xml:space="preserve">Observaciones: 
</t>
    </r>
    <r>
      <rPr>
        <sz val="11"/>
        <color theme="1"/>
        <rFont val="Palatino Linotype"/>
        <family val="1"/>
      </rPr>
      <t>En este espacio se establecen las observaciones y/o justificaciones relacionadas con la incorporación de los activos en el Sibinet</t>
    </r>
  </si>
  <si>
    <t>Gastos financiados con recursos del periodo</t>
  </si>
  <si>
    <t xml:space="preserve">  Código presupuestario </t>
  </si>
  <si>
    <t>Gastos financiados con recursos de vigencias anteriores</t>
  </si>
  <si>
    <r>
      <t>Reintegros</t>
    </r>
    <r>
      <rPr>
        <b/>
        <vertAlign val="superscript"/>
        <sz val="10"/>
        <rFont val="Palatino Linotype"/>
        <family val="1"/>
      </rPr>
      <t>1/</t>
    </r>
  </si>
  <si>
    <t>1/ Adjuntar el comprobante del reintegro e indicar en este espacio la fecha y el número de comprobante del o los reintegros.</t>
  </si>
  <si>
    <t>Detalle del presupuesto modificado del programa</t>
  </si>
  <si>
    <t>Documento presupuestario</t>
  </si>
  <si>
    <t>Presupuesto ordinario</t>
  </si>
  <si>
    <t>Presupuesto extraordinario 1-2023</t>
  </si>
  <si>
    <t>Presupuesto extraordinario 2-2023</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</si>
  <si>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</si>
  <si>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</si>
  <si>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</si>
  <si>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</si>
  <si>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</si>
  <si>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</si>
  <si>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</si>
  <si>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</si>
  <si>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Ingresos de vigencias anteriores</t>
  </si>
  <si>
    <t>Tabla 7</t>
  </si>
  <si>
    <t xml:space="preserve">Tipo de movimiento </t>
  </si>
  <si>
    <t>Tabla 8</t>
  </si>
  <si>
    <t xml:space="preserve">Resumen del periodo de los recursos provenientes de Fodesaf </t>
  </si>
  <si>
    <t xml:space="preserve">  Recursos del periodo</t>
  </si>
  <si>
    <t>1) Saldo en caja inicial (*)</t>
  </si>
  <si>
    <t xml:space="preserve">  Recursos de vigencias anteriores</t>
  </si>
  <si>
    <t>4) Egresos efectivos pagados</t>
  </si>
  <si>
    <t>2) Ingresos efectivos recibidos del periodo</t>
  </si>
  <si>
    <t>Nombre del funcionario que reporta la ejecución presupuestaria</t>
  </si>
  <si>
    <t>NA (justificar abajo)</t>
  </si>
  <si>
    <r>
      <t xml:space="preserve">Observaciones: 
</t>
    </r>
    <r>
      <rPr>
        <sz val="11"/>
        <color theme="1"/>
        <rFont val="Palatino Linotype"/>
        <family val="1"/>
      </rPr>
      <t>En este espacio se establecen las observaciones y/o justificaciones relacionadas con el uso del Sinirube.</t>
    </r>
  </si>
  <si>
    <t xml:space="preserve">Agosto </t>
  </si>
  <si>
    <t>Septiembre</t>
  </si>
  <si>
    <t>Diciembre</t>
  </si>
  <si>
    <r>
      <t xml:space="preserve">Observaciones: 
</t>
    </r>
    <r>
      <rPr>
        <sz val="11"/>
        <color theme="1"/>
        <rFont val="Palatino Linotype"/>
        <family val="1"/>
      </rPr>
      <t>En este espacio se establecen las observaciones y/o justificaciones relacionadas con el cuadro anterior.</t>
    </r>
  </si>
  <si>
    <t>N/A</t>
  </si>
  <si>
    <t>Reporte de ejecución programática y presupuestaria de programas sociales financiados con recursos del Fondo de Desarrollo Social y Asignaciones Familiares (Fodesaf)</t>
  </si>
  <si>
    <t>I trimestre</t>
  </si>
  <si>
    <t>II trimestre</t>
  </si>
  <si>
    <t>Reporte ejecución presupuestaria (III Trimestre Acumulado)</t>
  </si>
  <si>
    <t>III trimestre</t>
  </si>
  <si>
    <t>III trimestre acumulado</t>
  </si>
  <si>
    <t>VI trimestre</t>
  </si>
  <si>
    <t>IV trimestre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</si>
  <si>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</si>
  <si>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</si>
  <si>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t xml:space="preserve">     </t>
  </si>
  <si>
    <t xml:space="preserve">     La Columna del total del trimestre se genera automáticamente.</t>
  </si>
  <si>
    <t xml:space="preserve">     La Fila "Fuente" es para detallar el origen de la información.</t>
  </si>
  <si>
    <t xml:space="preserve">       Se debe completar la información que se consulta de acuerdo a los presupuestos aprobados para ese trimestre.</t>
  </si>
  <si>
    <t xml:space="preserve">       Se debe completar la información que se consulta (ingresos) de acuerdo al código y cuenta presupuestaria.</t>
  </si>
  <si>
    <t xml:space="preserve">       Se debe completar la información que se consulta (gastos) de acuerdo al código y cuenta presupuestaria.</t>
  </si>
  <si>
    <t xml:space="preserve">       Se debe completar la información que se consulta en términos de ingresos y gastos reales del trimestre.</t>
  </si>
  <si>
    <t xml:space="preserve">       La fila "Observaciones" es para establecer las observaciones y/o justificaciones relacionadas con la tabla 8.</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</si>
  <si>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t>
    </r>
  </si>
  <si>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</si>
  <si>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</si>
  <si>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</si>
  <si>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</si>
  <si>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t>Beneficiarios efectivos por producto financiados por el Fodesaf (Tabla 1)</t>
  </si>
  <si>
    <t>Gasto efectivo por producto financiado por Fodesaf (Tabla 2)</t>
  </si>
  <si>
    <t>Control y seguimiento del uso y aplicación del Sistema Nacional de Información y Registro Único de Beneficiarios del Estado (Sinirube) (Tabla 3)</t>
  </si>
  <si>
    <t>Control y seguimiento de la incorporación de los activos en el Sibinet (Tabla 4)</t>
  </si>
  <si>
    <t>Detalle del presupuesto modificado del programa (Tabla 5)</t>
  </si>
  <si>
    <t>Ingresos efectivos provenientes de recursos Fodesaf por partida presupuestaria del clasificador de los ingresos del sector público (Tabla 6)</t>
  </si>
  <si>
    <t>Reporte de gastos efectivos financiados por Fodesaf por partida presupuestaria del clasificador por objeto del gasto del sector público (Tabla 7)</t>
  </si>
  <si>
    <t>Resumen del periodo de los recursos provenientes de Fodesaf (Tabla 8)</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</si>
  <si>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</si>
  <si>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</si>
  <si>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</si>
  <si>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</si>
  <si>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t>dalia.rojas@mtss.go.cr</t>
  </si>
  <si>
    <t xml:space="preserve">Jefatura Depto. de Presupuesto, Desaf: </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</si>
  <si>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</si>
  <si>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</si>
  <si>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t xml:space="preserve">      Se debe completar la información que se consulta según la situación del programa respecto al tema. </t>
  </si>
  <si>
    <t xml:space="preserve">       Se debe completar la información que se consulta según la situación del programa respecto al tema. </t>
  </si>
  <si>
    <t xml:space="preserve">       La fila "Observaciones" es para brindar observaciones y/o justificaciones relacionadas con el presupuesto modificado.</t>
  </si>
  <si>
    <t xml:space="preserve">       La fila "Observaciones" es para brindar observaciones y/o justificaciones relacionadas con los ingresos efectivos del periodo.</t>
  </si>
  <si>
    <t xml:space="preserve">       La fila "Observaciones" es para establecer las observaciones y/o justificaciones relacionadas con la ejecución de los recursos, con el objetivo de contextualizar la sub o sobre ejecución de los recursos con respecto a lo programado.</t>
  </si>
  <si>
    <t>I semestre</t>
  </si>
  <si>
    <t>Reporte ejecución programática (I semestre)</t>
  </si>
  <si>
    <t>Reporte ejecución presupuestaria (I semestre)</t>
  </si>
  <si>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</si>
  <si>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</si>
  <si>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</si>
  <si>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II trimestre: Lunes 17 de julio de 2023</t>
  </si>
  <si>
    <t>Informe III trimestre: Lunes 16 de octubre de 2023</t>
  </si>
  <si>
    <t>Informe IV trimestre: Lunes 15 de enero de 2024</t>
  </si>
  <si>
    <t>3) Recursos disponibles ( 1+2 )</t>
  </si>
  <si>
    <t>5) Saldo en caja final ( 3-4 )</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</si>
  <si>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</si>
  <si>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</si>
  <si>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</si>
  <si>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</si>
  <si>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</si>
  <si>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 semestre.</t>
    </r>
  </si>
  <si>
    <r>
      <t xml:space="preserve">Observaciones: 
</t>
    </r>
    <r>
      <rPr>
        <sz val="11"/>
        <color theme="1"/>
        <rFont val="Palatino Linotype"/>
        <family val="1"/>
      </rPr>
      <t>En este espacio se establecen las observaciones y/o justificaciones relacionadas con el uso del Sinirube .</t>
    </r>
  </si>
  <si>
    <t>Reporte ejecución programática (III trimestre Acumulado)</t>
  </si>
  <si>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III trimestre acumulado.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</si>
  <si>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</si>
  <si>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</si>
  <si>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</si>
  <si>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</si>
  <si>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</si>
  <si>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</si>
  <si>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</si>
  <si>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</si>
  <si>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que se establezcan las observaciones y/o justificaciones relacionadas con la incorporación de los activos en el Sibinet</t>
  </si>
  <si>
    <t xml:space="preserve">      La Fila "Observaciones" es para que se establezcan las observaciones y/o justificaciones relacionadas con el uso del Sinirube.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</si>
  <si>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</si>
  <si>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 xml:space="preserve"> Modificación 1-2023</t>
  </si>
  <si>
    <t xml:space="preserve"> Modificación 2-2023</t>
  </si>
  <si>
    <r>
      <t xml:space="preserve">Observaciones: 
</t>
    </r>
    <r>
      <rPr>
        <sz val="11"/>
        <color theme="1"/>
        <rFont val="Palatino Linotype"/>
        <family val="1"/>
      </rPr>
      <t>En el caso de agregar modificaciones a la Tabla 5 se debe indicar "0" en la columna "monto".
En este espacio se ofrece para brindar observaciones y/o justificaciones realcionadas con el presupuesto modificado.</t>
    </r>
  </si>
  <si>
    <t xml:space="preserve">Personas </t>
  </si>
  <si>
    <t>Servicios de alimentación para preescolares y escolares</t>
  </si>
  <si>
    <t>Servicios de alimentación para colegiales de centros académicos</t>
  </si>
  <si>
    <t>Servicios de alimentación para colegiales de centros técnicos</t>
  </si>
  <si>
    <t>Servicios de alimentación para estudiantes educación especial</t>
  </si>
  <si>
    <t>Servicios de alimentación para estudiantes de educación de adultos</t>
  </si>
  <si>
    <t xml:space="preserve">      Alimentos</t>
  </si>
  <si>
    <t xml:space="preserve">     Servicios de preparación</t>
  </si>
  <si>
    <t xml:space="preserve">    Equipamiento y mejoras </t>
  </si>
  <si>
    <t xml:space="preserve">Servicios de alimentación para preescolares y escolares </t>
  </si>
  <si>
    <t>Informe I trimestre: Martes 25 de abril de 2023</t>
  </si>
  <si>
    <t>Programa de Alimentación y Nutrición del Escolar y Adolescente (PANEA)</t>
  </si>
  <si>
    <t>Ministerio de Educación Pública</t>
  </si>
  <si>
    <r>
      <t xml:space="preserve">Fuente: </t>
    </r>
    <r>
      <rPr>
        <sz val="9"/>
        <rFont val="Palatino Linotype"/>
        <family val="1"/>
      </rPr>
      <t>Reporte del Sistema Transferencias Comedores y Transporte Estudiantil (TCTE)</t>
    </r>
  </si>
  <si>
    <t>Fuente: Reporte del Sistema Transferencias Comedores y Transporte Estudiantil (TCTE)</t>
  </si>
  <si>
    <t>Observaciones: 
1. En el mes de enero no  se transfieren recursos para el desarrollo del PANEA debido a que se el curso lectivo inicia en el mes de febrero.
2. Las transferencias para el mes de febrero en servidoras son mas altas debido a que se gira además lo correspondiente al mes de enero a las servidoras contratadas por las juntas de educación y administrativas.</t>
  </si>
  <si>
    <t>X</t>
  </si>
  <si>
    <t>Departamento de Alimentación y Nutrición</t>
  </si>
  <si>
    <t>MTSS-DMT-OF-627-2022</t>
  </si>
  <si>
    <t>Fuente: Ley de Presupuesto 2023</t>
  </si>
  <si>
    <t>I Trimestre 2023</t>
  </si>
  <si>
    <t>Johan Mena Cubero</t>
  </si>
  <si>
    <t>Director DPE</t>
  </si>
  <si>
    <t>Dirección de Programas de Equidad (DPE)</t>
  </si>
  <si>
    <t>Observaciones: 
En el mes de enero no  se registran beneficiarios para el desarrollo del PANEA debido a que el curso lectivo inicia en el mes de febrero.</t>
  </si>
  <si>
    <r>
      <t xml:space="preserve">Observaciones: 
</t>
    </r>
    <r>
      <rPr>
        <sz val="11"/>
        <color theme="1"/>
        <rFont val="Palatino Linotype"/>
        <family val="1"/>
      </rPr>
      <t>El FODESAF no transfiere recursos al PANEA para la compra de activos, por lo que no se registran activos en SIBINET.</t>
    </r>
  </si>
  <si>
    <t>Tranferencias corrientes del sector público</t>
  </si>
  <si>
    <t>1.4.1.0.00.00.0.0.000</t>
  </si>
  <si>
    <t>Transferencias corrientes a Instituciones Descentralizadas no empresariales</t>
  </si>
  <si>
    <t>Fuente:  Reportes del sistema TCTE, Departamento de Alimentación.</t>
  </si>
  <si>
    <t>Observaciones: 
1. En el mes de enero no se registran gastos para el desarrollo del PANEA debido a que el curso lectivo inicia en el mes de febrero. 
2. Del total reportado, ¢20 723 505 172,98 corresponden a recursos para compra de alimentos y ¢6 253 080 929,04 corresponden a recursos para pago de las servidoras.</t>
  </si>
  <si>
    <t>II Trimestre 2023</t>
  </si>
  <si>
    <t>Laura Mena Hernández</t>
  </si>
  <si>
    <t>Jefatura</t>
  </si>
  <si>
    <t>Observaciones: 
1. Del total reportado, ¢20 410 667 401,42  corresponden a recursos para compra de alimentos y ¢3 844 192 806,96 corresponden a recursos para pago de las servidoras.</t>
  </si>
  <si>
    <t>Jefe</t>
  </si>
  <si>
    <t>Fuente:  N/A</t>
  </si>
  <si>
    <t>I Semestre 2023</t>
  </si>
  <si>
    <t>Programa de Alimentación y Nutrición del Escolar y Adolescente</t>
  </si>
  <si>
    <t>Dirección de Programas de Equidad</t>
  </si>
  <si>
    <t xml:space="preserve">Observaciones:  
1 . En el segundo trimestre se registran menos beneficiarios atendidos con recursos FODESAF debido a que el presupuesto asignado se agota en el mes de junio.
2. La programación de recursos se realiza de acuerdo con los días lectivos para cada mes, sin embargo la asignación se realiza utilizando la cuota asignada por el Ministerio de Hacienda, que algunas ocasiones no corresponde con la programación remitida en el Plan Presupuesto.
</t>
  </si>
  <si>
    <r>
      <t xml:space="preserve">Fuente: </t>
    </r>
    <r>
      <rPr>
        <sz val="9"/>
        <rFont val="Palatino Linotype"/>
        <family val="1"/>
      </rPr>
      <t>Departamento de Alimentación y Nutrición</t>
    </r>
  </si>
  <si>
    <t>Observaciones: 
En la planilla del mes de julio se ejecuta el sobrante del trimestre anterior (II).</t>
  </si>
  <si>
    <t>x</t>
  </si>
  <si>
    <t>Programa de Alimentación y Nutrición del Escolar y del Adolescente</t>
  </si>
  <si>
    <t>III Trimestre 2023</t>
  </si>
  <si>
    <t>Fuente: Departamento de Alimentación y Nutrición.</t>
  </si>
  <si>
    <t>III Trimestre Acumulado 2023</t>
  </si>
  <si>
    <t>Observaciones: 
Al ejecutarse un sobrante del II trimestre por 2 149,60, se registran 5 beneficiarios atendidos, pues solamente se cubren 5,77 beneficiarios en un día con ese monto. El resto de beneficiarios se cubren con presupuesto MEP.</t>
  </si>
  <si>
    <t>IV Trimestre 2023</t>
  </si>
  <si>
    <t>Anual 2023</t>
  </si>
  <si>
    <t>DESAF-OF-0823-2023 y MTSS-DMT-OF-1156-2023</t>
  </si>
  <si>
    <t>Observaciones: 
Los estudiantes de los grupos beneficiarios no cubiertos con fondos FODESAF para los meses de noviembre y diciembre, fueron atendidos con presupuesto de la contrapartida MEP.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</si>
</sst>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_(* #,##0_);_(* \(#,##0\);_(* &quot;-&quot;??_);_(@_)"/>
  </numFmts>
  <fonts count="43" x14ac:knownFonts="1">
    <font>
      <sz val="11"/>
      <color theme="1"/>
      <name val="Calibri"/>
      <family val="2"/>
      <scheme val="minor"/>
    </font>
    <font>
      <sz val="11"/>
      <color theme="1"/>
      <name val="Calibri"/>
      <family val="2"/>
      <scheme val="minor"/>
    </font>
    <font>
      <sz val="11"/>
      <color theme="1"/>
      <name val="Cambria"/>
      <family val="1"/>
      <scheme val="major"/>
    </font>
    <font>
      <b/>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sz val="11"/>
      <color theme="5" tint="-0.499984740745262"/>
      <name val="Calibri"/>
      <family val="2"/>
      <scheme val="minor"/>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sz val="11"/>
      <color indexed="8"/>
      <name val="Palatino Linotype"/>
      <family val="1"/>
    </font>
    <font>
      <sz val="10"/>
      <color rgb="FF000000"/>
      <name val="Arial"/>
      <family val="2"/>
    </font>
    <font>
      <sz val="10"/>
      <color rgb="FF000000"/>
      <name val="Arial"/>
      <family val="2"/>
    </font>
    <font>
      <b/>
      <sz val="10"/>
      <color rgb="FFFF0000"/>
      <name val="Palatino Linotype"/>
      <family val="1"/>
    </font>
    <font>
      <sz val="10"/>
      <color rgb="FFFF0000"/>
      <name val="Palatino Linotype"/>
      <family val="1"/>
    </font>
  </fonts>
  <fills count="7">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theme="1"/>
      </left>
      <right/>
      <top style="thin">
        <color theme="0"/>
      </top>
      <bottom style="thin">
        <color theme="0"/>
      </bottom>
      <diagonal/>
    </border>
    <border>
      <left style="thin">
        <color theme="1"/>
      </left>
      <right/>
      <top style="thin">
        <color theme="0"/>
      </top>
      <bottom style="thin">
        <color theme="1"/>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style="thin">
        <color theme="0"/>
      </left>
      <right/>
      <top/>
      <bottom/>
      <diagonal/>
    </border>
  </borders>
  <cellStyleXfs count="13">
    <xf numFmtId="0" fontId="0" fillId="0" borderId="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0" fontId="31" fillId="0" borderId="0" applyNumberFormat="0" applyFill="0" applyBorder="0" applyAlignment="0" applyProtection="0"/>
    <xf numFmtId="0" fontId="39" fillId="0" borderId="0"/>
    <xf numFmtId="164" fontId="1" fillId="0" borderId="0" applyFont="0" applyFill="0" applyBorder="0" applyAlignment="0" applyProtection="0"/>
    <xf numFmtId="0" fontId="40"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258">
    <xf numFmtId="0" fontId="0" fillId="0" borderId="0" xfId="0"/>
    <xf numFmtId="0" fontId="2" fillId="0" borderId="0" xfId="0" applyFont="1"/>
    <xf numFmtId="0" fontId="3"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0" fontId="4" fillId="0" borderId="0" xfId="0" applyFont="1"/>
    <xf numFmtId="0" fontId="6" fillId="3" borderId="12" xfId="0" applyFont="1" applyFill="1" applyBorder="1" applyAlignment="1">
      <alignment horizontal="left" vertical="center" wrapText="1"/>
    </xf>
    <xf numFmtId="0" fontId="7" fillId="0" borderId="0" xfId="0" applyFont="1" applyAlignment="1">
      <alignment vertical="center" wrapText="1"/>
    </xf>
    <xf numFmtId="166" fontId="8" fillId="0" borderId="9" xfId="1" applyNumberFormat="1" applyFont="1" applyFill="1" applyBorder="1" applyAlignment="1">
      <alignment horizontal="left" vertical="center" wrapText="1"/>
    </xf>
    <xf numFmtId="166" fontId="8" fillId="0" borderId="0" xfId="1" applyNumberFormat="1" applyFont="1" applyFill="1" applyBorder="1" applyAlignment="1">
      <alignment horizontal="center" wrapText="1"/>
    </xf>
    <xf numFmtId="166" fontId="8" fillId="0" borderId="0" xfId="1" applyNumberFormat="1" applyFont="1" applyFill="1" applyBorder="1" applyAlignment="1">
      <alignment horizontal="left" vertical="center" wrapText="1"/>
    </xf>
    <xf numFmtId="166" fontId="6" fillId="2" borderId="14" xfId="1" applyNumberFormat="1" applyFont="1" applyFill="1" applyBorder="1" applyAlignment="1">
      <alignment horizontal="center" vertical="center" wrapText="1"/>
    </xf>
    <xf numFmtId="166" fontId="10" fillId="5" borderId="0" xfId="1" applyNumberFormat="1" applyFont="1" applyFill="1" applyBorder="1" applyAlignment="1">
      <alignment horizontal="center" vertical="center" wrapText="1"/>
    </xf>
    <xf numFmtId="166" fontId="6" fillId="2" borderId="0" xfId="1" applyNumberFormat="1" applyFont="1" applyFill="1" applyBorder="1" applyAlignment="1">
      <alignment horizontal="center" vertical="center" wrapText="1"/>
    </xf>
    <xf numFmtId="166" fontId="12" fillId="2" borderId="14" xfId="1" applyNumberFormat="1" applyFont="1" applyFill="1" applyBorder="1" applyAlignment="1">
      <alignment horizontal="center" vertical="center" wrapText="1"/>
    </xf>
    <xf numFmtId="166" fontId="12" fillId="2" borderId="15" xfId="1" applyNumberFormat="1" applyFont="1" applyFill="1" applyBorder="1" applyAlignment="1">
      <alignment horizontal="center" vertical="center" wrapText="1"/>
    </xf>
    <xf numFmtId="166" fontId="13" fillId="4" borderId="0" xfId="1" applyNumberFormat="1" applyFont="1" applyFill="1" applyBorder="1" applyAlignment="1">
      <alignment horizontal="center" vertical="center" wrapText="1"/>
    </xf>
    <xf numFmtId="4" fontId="13" fillId="4" borderId="0" xfId="1" applyNumberFormat="1" applyFont="1" applyFill="1" applyBorder="1" applyAlignment="1">
      <alignment horizontal="right" vertical="center" wrapText="1"/>
    </xf>
    <xf numFmtId="166" fontId="13" fillId="0" borderId="0" xfId="1" applyNumberFormat="1" applyFont="1" applyFill="1" applyBorder="1" applyAlignment="1">
      <alignment horizontal="left" vertical="center" wrapText="1"/>
    </xf>
    <xf numFmtId="4" fontId="13" fillId="0" borderId="0" xfId="1" applyNumberFormat="1" applyFont="1" applyFill="1" applyBorder="1" applyAlignment="1">
      <alignment horizontal="right" vertical="center" wrapText="1"/>
    </xf>
    <xf numFmtId="4" fontId="14" fillId="0" borderId="0" xfId="1" applyNumberFormat="1" applyFont="1" applyFill="1" applyBorder="1" applyAlignment="1">
      <alignment horizontal="right" vertical="center" wrapText="1"/>
    </xf>
    <xf numFmtId="166" fontId="12" fillId="2" borderId="0" xfId="1" applyNumberFormat="1" applyFont="1" applyFill="1" applyBorder="1" applyAlignment="1">
      <alignment horizontal="center" vertical="center" wrapText="1"/>
    </xf>
    <xf numFmtId="166" fontId="13" fillId="4" borderId="0" xfId="1" applyNumberFormat="1" applyFont="1" applyFill="1" applyBorder="1" applyAlignment="1">
      <alignment horizontal="left" vertical="center" wrapText="1"/>
    </xf>
    <xf numFmtId="166" fontId="15" fillId="0" borderId="0" xfId="1" applyNumberFormat="1" applyFont="1" applyFill="1" applyBorder="1" applyAlignment="1">
      <alignment horizontal="left" vertical="center" wrapText="1"/>
    </xf>
    <xf numFmtId="0" fontId="14" fillId="5" borderId="19" xfId="0" applyFont="1" applyFill="1" applyBorder="1" applyAlignment="1">
      <alignment horizontal="center" vertical="center"/>
    </xf>
    <xf numFmtId="0" fontId="14" fillId="5" borderId="18" xfId="0" applyFont="1" applyFill="1" applyBorder="1" applyAlignment="1">
      <alignment vertical="center"/>
    </xf>
    <xf numFmtId="0" fontId="14" fillId="5" borderId="20" xfId="0" applyFont="1" applyFill="1" applyBorder="1" applyAlignment="1">
      <alignment vertical="center"/>
    </xf>
    <xf numFmtId="0" fontId="14" fillId="5" borderId="1" xfId="0" applyFont="1" applyFill="1" applyBorder="1" applyAlignment="1">
      <alignment vertical="center"/>
    </xf>
    <xf numFmtId="0" fontId="14" fillId="5" borderId="22" xfId="0" applyFont="1" applyFill="1" applyBorder="1" applyAlignment="1">
      <alignment horizontal="center" vertical="center"/>
    </xf>
    <xf numFmtId="166" fontId="6" fillId="2" borderId="21" xfId="1" applyNumberFormat="1" applyFont="1" applyFill="1" applyBorder="1" applyAlignment="1">
      <alignment horizontal="center" vertical="center" wrapText="1"/>
    </xf>
    <xf numFmtId="166" fontId="12" fillId="2" borderId="21" xfId="1" applyNumberFormat="1" applyFont="1" applyFill="1" applyBorder="1" applyAlignment="1">
      <alignment horizontal="center" vertical="center" wrapText="1"/>
    </xf>
    <xf numFmtId="166" fontId="12" fillId="5" borderId="0" xfId="1" applyNumberFormat="1" applyFont="1" applyFill="1" applyBorder="1" applyAlignment="1">
      <alignment horizontal="center" vertical="center" wrapText="1"/>
    </xf>
    <xf numFmtId="0" fontId="2" fillId="5" borderId="0" xfId="0" applyFont="1" applyFill="1"/>
    <xf numFmtId="166" fontId="15" fillId="5" borderId="0" xfId="1" applyNumberFormat="1" applyFont="1" applyFill="1" applyBorder="1" applyAlignment="1">
      <alignment horizontal="center" vertical="center" wrapText="1"/>
    </xf>
    <xf numFmtId="166" fontId="15" fillId="5" borderId="0" xfId="1" applyNumberFormat="1" applyFont="1" applyFill="1" applyBorder="1" applyAlignment="1">
      <alignment horizontal="left" vertical="center" wrapText="1"/>
    </xf>
    <xf numFmtId="4" fontId="15" fillId="5" borderId="0" xfId="1" applyNumberFormat="1" applyFont="1" applyFill="1" applyBorder="1" applyAlignment="1">
      <alignment horizontal="right" vertical="center" wrapText="1"/>
    </xf>
    <xf numFmtId="166" fontId="15" fillId="5" borderId="1" xfId="1" applyNumberFormat="1" applyFont="1" applyFill="1" applyBorder="1" applyAlignment="1">
      <alignment horizontal="left" vertical="center" wrapText="1"/>
    </xf>
    <xf numFmtId="0" fontId="6" fillId="3" borderId="29"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14" fillId="5" borderId="18" xfId="0" applyFont="1" applyFill="1" applyBorder="1" applyAlignment="1">
      <alignment horizontal="center" vertical="center"/>
    </xf>
    <xf numFmtId="0" fontId="14" fillId="5" borderId="27" xfId="0" applyFont="1" applyFill="1" applyBorder="1" applyAlignment="1">
      <alignment horizontal="center" vertical="center"/>
    </xf>
    <xf numFmtId="0" fontId="14" fillId="5" borderId="25" xfId="0" applyFont="1" applyFill="1" applyBorder="1" applyAlignment="1">
      <alignment horizontal="center" vertical="center"/>
    </xf>
    <xf numFmtId="165" fontId="15" fillId="5" borderId="0" xfId="1" applyFont="1" applyFill="1" applyBorder="1" applyAlignment="1">
      <alignment horizontal="right" vertical="center" wrapText="1"/>
    </xf>
    <xf numFmtId="2" fontId="15" fillId="5" borderId="0" xfId="1" applyNumberFormat="1" applyFont="1" applyFill="1" applyBorder="1" applyAlignment="1">
      <alignment horizontal="center" vertical="center" wrapText="1"/>
    </xf>
    <xf numFmtId="4" fontId="8" fillId="4" borderId="0" xfId="1" applyNumberFormat="1" applyFont="1" applyFill="1" applyBorder="1" applyAlignment="1">
      <alignment horizontal="right" vertical="center" wrapText="1"/>
    </xf>
    <xf numFmtId="0" fontId="4" fillId="0" borderId="0" xfId="0" applyFont="1" applyAlignment="1">
      <alignment vertical="center"/>
    </xf>
    <xf numFmtId="0" fontId="5" fillId="0" borderId="0" xfId="0" applyFont="1" applyAlignment="1">
      <alignment horizontal="center" vertical="center"/>
    </xf>
    <xf numFmtId="166" fontId="8" fillId="0" borderId="0" xfId="1" applyNumberFormat="1" applyFont="1" applyFill="1" applyBorder="1" applyAlignment="1">
      <alignment horizontal="center" vertical="center" wrapText="1"/>
    </xf>
    <xf numFmtId="166" fontId="4" fillId="0" borderId="0" xfId="1" applyNumberFormat="1" applyFont="1" applyFill="1" applyAlignment="1">
      <alignment horizontal="left" vertical="center" wrapText="1"/>
    </xf>
    <xf numFmtId="166" fontId="4" fillId="0" borderId="0" xfId="1" applyNumberFormat="1" applyFont="1" applyFill="1" applyAlignment="1">
      <alignment horizontal="left" vertical="center"/>
    </xf>
    <xf numFmtId="166" fontId="4" fillId="0" borderId="0" xfId="1" applyNumberFormat="1" applyFont="1" applyFill="1" applyAlignment="1">
      <alignment vertical="center"/>
    </xf>
    <xf numFmtId="4" fontId="4" fillId="0" borderId="0" xfId="0" applyNumberFormat="1" applyFont="1" applyAlignment="1">
      <alignment vertical="center"/>
    </xf>
    <xf numFmtId="4" fontId="8" fillId="0" borderId="0" xfId="0" applyNumberFormat="1" applyFont="1" applyAlignment="1">
      <alignment vertical="center"/>
    </xf>
    <xf numFmtId="0" fontId="7" fillId="0" borderId="0" xfId="0" applyFont="1" applyAlignment="1">
      <alignment vertical="center"/>
    </xf>
    <xf numFmtId="0" fontId="22" fillId="0" borderId="24" xfId="0" applyFont="1" applyBorder="1" applyAlignment="1">
      <alignment vertical="center"/>
    </xf>
    <xf numFmtId="0" fontId="22" fillId="0" borderId="28" xfId="0" applyFont="1" applyBorder="1" applyAlignment="1">
      <alignment vertical="center"/>
    </xf>
    <xf numFmtId="0" fontId="4" fillId="0" borderId="16" xfId="0" applyFont="1" applyBorder="1" applyAlignment="1">
      <alignment vertical="center"/>
    </xf>
    <xf numFmtId="0" fontId="0" fillId="0" borderId="0" xfId="0" applyAlignment="1">
      <alignment vertical="center"/>
    </xf>
    <xf numFmtId="2" fontId="13" fillId="4" borderId="0" xfId="1" applyNumberFormat="1" applyFont="1" applyFill="1" applyBorder="1" applyAlignment="1">
      <alignment horizontal="center" vertical="center" wrapText="1"/>
    </xf>
    <xf numFmtId="0" fontId="14" fillId="0" borderId="1" xfId="0" applyFont="1" applyBorder="1" applyAlignment="1">
      <alignment vertical="center"/>
    </xf>
    <xf numFmtId="4" fontId="4" fillId="0" borderId="0" xfId="0" applyNumberFormat="1" applyFont="1" applyAlignment="1">
      <alignment horizontal="right" vertical="center"/>
    </xf>
    <xf numFmtId="0" fontId="14" fillId="4" borderId="0" xfId="0" applyFont="1" applyFill="1" applyAlignment="1">
      <alignment vertical="center"/>
    </xf>
    <xf numFmtId="0" fontId="14" fillId="0" borderId="0" xfId="0" applyFont="1" applyAlignment="1">
      <alignment vertical="center"/>
    </xf>
    <xf numFmtId="4" fontId="8" fillId="0" borderId="0" xfId="1" applyNumberFormat="1" applyFont="1" applyFill="1" applyBorder="1" applyAlignment="1">
      <alignment horizontal="right" vertical="center" wrapText="1"/>
    </xf>
    <xf numFmtId="4" fontId="13" fillId="6" borderId="0" xfId="1" applyNumberFormat="1" applyFont="1" applyFill="1" applyBorder="1" applyAlignment="1">
      <alignment horizontal="right" vertical="center" wrapText="1"/>
    </xf>
    <xf numFmtId="4" fontId="8" fillId="6" borderId="0" xfId="1" applyNumberFormat="1" applyFont="1" applyFill="1" applyBorder="1" applyAlignment="1">
      <alignment horizontal="right" vertical="center" wrapText="1"/>
    </xf>
    <xf numFmtId="166" fontId="14" fillId="0" borderId="0" xfId="1" applyNumberFormat="1" applyFont="1" applyFill="1" applyBorder="1" applyAlignment="1">
      <alignment horizontal="left" vertical="center" wrapText="1"/>
    </xf>
    <xf numFmtId="4" fontId="4" fillId="5" borderId="0" xfId="1" applyNumberFormat="1" applyFont="1" applyFill="1" applyBorder="1" applyAlignment="1">
      <alignment horizontal="right" vertical="center"/>
    </xf>
    <xf numFmtId="4" fontId="14" fillId="0" borderId="0" xfId="1" applyNumberFormat="1" applyFont="1" applyAlignment="1">
      <alignment vertical="center"/>
    </xf>
    <xf numFmtId="2" fontId="4" fillId="0" borderId="0" xfId="0" applyNumberFormat="1" applyFont="1" applyAlignment="1">
      <alignment vertical="center"/>
    </xf>
    <xf numFmtId="166" fontId="20" fillId="0" borderId="0" xfId="1" applyNumberFormat="1" applyFont="1" applyFill="1" applyAlignment="1">
      <alignment horizontal="left" vertical="center" wrapText="1"/>
    </xf>
    <xf numFmtId="166" fontId="20" fillId="0" borderId="0" xfId="1" applyNumberFormat="1" applyFont="1" applyFill="1" applyAlignment="1">
      <alignment horizontal="center" vertical="center" wrapText="1"/>
    </xf>
    <xf numFmtId="166" fontId="1" fillId="0" borderId="0" xfId="1" applyNumberFormat="1" applyFont="1" applyFill="1" applyAlignment="1">
      <alignment horizontal="center" vertical="center"/>
    </xf>
    <xf numFmtId="4" fontId="14" fillId="0" borderId="0" xfId="1" applyNumberFormat="1" applyFont="1" applyFill="1" applyBorder="1" applyAlignment="1">
      <alignment horizontal="right" vertical="center"/>
    </xf>
    <xf numFmtId="4" fontId="14" fillId="0" borderId="1" xfId="1" applyNumberFormat="1" applyFont="1" applyBorder="1" applyAlignment="1">
      <alignment vertical="center"/>
    </xf>
    <xf numFmtId="4" fontId="4" fillId="0" borderId="1" xfId="0" applyNumberFormat="1" applyFont="1" applyBorder="1" applyAlignment="1">
      <alignment vertical="center"/>
    </xf>
    <xf numFmtId="4" fontId="7" fillId="6" borderId="0" xfId="0" applyNumberFormat="1" applyFont="1" applyFill="1" applyAlignment="1">
      <alignment horizontal="right" vertical="center"/>
    </xf>
    <xf numFmtId="4" fontId="4" fillId="0" borderId="1" xfId="0" applyNumberFormat="1" applyFont="1" applyBorder="1" applyAlignment="1">
      <alignment horizontal="right" vertical="center"/>
    </xf>
    <xf numFmtId="0" fontId="7" fillId="0" borderId="0" xfId="1" applyNumberFormat="1" applyFont="1" applyFill="1" applyBorder="1" applyAlignment="1">
      <alignment vertical="center" wrapText="1"/>
    </xf>
    <xf numFmtId="0" fontId="7" fillId="0" borderId="0" xfId="1" applyNumberFormat="1" applyFont="1" applyFill="1" applyBorder="1" applyAlignment="1">
      <alignment horizontal="left" vertical="center" wrapText="1"/>
    </xf>
    <xf numFmtId="0" fontId="7" fillId="0" borderId="16" xfId="1" applyNumberFormat="1" applyFont="1" applyFill="1" applyBorder="1" applyAlignment="1">
      <alignment horizontal="left" vertical="center" wrapText="1"/>
    </xf>
    <xf numFmtId="4" fontId="25" fillId="5" borderId="0" xfId="1" applyNumberFormat="1" applyFont="1" applyFill="1" applyBorder="1" applyAlignment="1">
      <alignment horizontal="right" vertical="center" wrapText="1"/>
    </xf>
    <xf numFmtId="4" fontId="15" fillId="5" borderId="0" xfId="1" applyNumberFormat="1"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xf>
    <xf numFmtId="166" fontId="6" fillId="2" borderId="11" xfId="1" applyNumberFormat="1" applyFont="1" applyFill="1" applyBorder="1" applyAlignment="1">
      <alignment horizontal="center" vertical="center" wrapText="1"/>
    </xf>
    <xf numFmtId="166" fontId="12" fillId="2" borderId="11" xfId="1" applyNumberFormat="1" applyFont="1" applyFill="1" applyBorder="1" applyAlignment="1">
      <alignment horizontal="center" vertical="center" wrapText="1"/>
    </xf>
    <xf numFmtId="0" fontId="6" fillId="0" borderId="12" xfId="0" applyFont="1" applyBorder="1" applyAlignment="1">
      <alignment horizontal="left" vertical="center"/>
    </xf>
    <xf numFmtId="0" fontId="6" fillId="0" borderId="12" xfId="0" applyFont="1" applyBorder="1" applyAlignment="1">
      <alignment horizontal="left" vertical="center" wrapText="1"/>
    </xf>
    <xf numFmtId="0" fontId="6" fillId="3" borderId="32" xfId="0" applyFont="1" applyFill="1" applyBorder="1" applyAlignment="1">
      <alignment horizontal="left" vertical="center"/>
    </xf>
    <xf numFmtId="0" fontId="6" fillId="3" borderId="33" xfId="0" applyFont="1" applyFill="1" applyBorder="1" applyAlignment="1">
      <alignment horizontal="left" vertical="center" wrapText="1"/>
    </xf>
    <xf numFmtId="0" fontId="6" fillId="3" borderId="34" xfId="0" applyFont="1" applyFill="1" applyBorder="1" applyAlignment="1">
      <alignment horizontal="left" vertical="center" wrapText="1"/>
    </xf>
    <xf numFmtId="0" fontId="14" fillId="0" borderId="0" xfId="1" applyNumberFormat="1" applyFont="1" applyFill="1" applyBorder="1" applyAlignment="1">
      <alignment horizontal="left" vertical="center" wrapText="1"/>
    </xf>
    <xf numFmtId="0" fontId="4" fillId="0" borderId="1" xfId="0" applyFont="1" applyBorder="1" applyAlignment="1">
      <alignment vertical="center"/>
    </xf>
    <xf numFmtId="4" fontId="14" fillId="0" borderId="1" xfId="0" applyNumberFormat="1" applyFont="1" applyBorder="1" applyAlignment="1">
      <alignment horizontal="right" vertical="center"/>
    </xf>
    <xf numFmtId="4" fontId="8" fillId="4" borderId="0" xfId="1" applyNumberFormat="1" applyFont="1" applyFill="1" applyBorder="1" applyAlignment="1">
      <alignment horizontal="center" vertical="center" wrapText="1"/>
    </xf>
    <xf numFmtId="0" fontId="6" fillId="3" borderId="35"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3" borderId="37" xfId="0" applyFont="1" applyFill="1" applyBorder="1" applyAlignment="1">
      <alignment horizontal="left" vertical="center" wrapText="1"/>
    </xf>
    <xf numFmtId="4" fontId="14" fillId="0" borderId="0" xfId="0" applyNumberFormat="1" applyFont="1" applyAlignment="1">
      <alignment horizontal="right" vertical="center"/>
    </xf>
    <xf numFmtId="0" fontId="5" fillId="0" borderId="0" xfId="0" applyFont="1" applyAlignment="1">
      <alignment vertical="center"/>
    </xf>
    <xf numFmtId="0" fontId="7" fillId="0" borderId="0" xfId="0" applyFont="1" applyAlignment="1">
      <alignment horizontal="left" vertical="center" wrapText="1"/>
    </xf>
    <xf numFmtId="166" fontId="8" fillId="0" borderId="0" xfId="1" applyNumberFormat="1"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center"/>
    </xf>
    <xf numFmtId="0" fontId="4" fillId="5" borderId="0" xfId="0" applyFont="1" applyFill="1" applyAlignment="1">
      <alignment vertical="center"/>
    </xf>
    <xf numFmtId="166" fontId="26" fillId="0" borderId="0" xfId="1" applyNumberFormat="1" applyFont="1" applyFill="1" applyAlignment="1">
      <alignment horizontal="left" vertical="center" wrapText="1"/>
    </xf>
    <xf numFmtId="166" fontId="26" fillId="0" borderId="0" xfId="1" applyNumberFormat="1" applyFont="1" applyFill="1" applyAlignment="1">
      <alignment horizontal="center" vertical="center" wrapText="1"/>
    </xf>
    <xf numFmtId="166" fontId="4" fillId="0" borderId="0" xfId="1" applyNumberFormat="1" applyFont="1" applyFill="1" applyAlignment="1">
      <alignment horizontal="center" vertical="center"/>
    </xf>
    <xf numFmtId="0" fontId="6" fillId="3" borderId="32" xfId="0" applyFont="1" applyFill="1" applyBorder="1" applyAlignment="1">
      <alignment horizontal="left" vertical="center" wrapText="1"/>
    </xf>
    <xf numFmtId="4" fontId="4" fillId="0" borderId="0" xfId="1" applyNumberFormat="1" applyFont="1" applyFill="1" applyBorder="1" applyAlignment="1">
      <alignment horizontal="right" vertical="center" wrapText="1"/>
    </xf>
    <xf numFmtId="4" fontId="4" fillId="0" borderId="0" xfId="1" applyNumberFormat="1" applyFont="1" applyAlignment="1">
      <alignment vertical="center"/>
    </xf>
    <xf numFmtId="4" fontId="14" fillId="0" borderId="47" xfId="1" applyNumberFormat="1" applyFont="1" applyBorder="1" applyAlignment="1">
      <alignment vertical="center"/>
    </xf>
    <xf numFmtId="4" fontId="4" fillId="0" borderId="47" xfId="1" applyNumberFormat="1" applyFont="1" applyBorder="1" applyAlignment="1">
      <alignment vertical="center"/>
    </xf>
    <xf numFmtId="4" fontId="4" fillId="0" borderId="0" xfId="1" applyNumberFormat="1" applyFont="1" applyBorder="1" applyAlignment="1">
      <alignment vertical="center"/>
    </xf>
    <xf numFmtId="0" fontId="29" fillId="0" borderId="0" xfId="0" applyFont="1" applyAlignment="1">
      <alignment vertical="center"/>
    </xf>
    <xf numFmtId="0" fontId="4" fillId="0" borderId="0" xfId="0" applyFont="1" applyAlignment="1">
      <alignment horizontal="left" vertical="center" wrapText="1"/>
    </xf>
    <xf numFmtId="0" fontId="24" fillId="0" borderId="0" xfId="0" applyFont="1" applyAlignment="1">
      <alignment horizontal="center" vertical="center" wrapText="1"/>
    </xf>
    <xf numFmtId="0" fontId="30" fillId="0" borderId="0" xfId="0" applyFont="1" applyAlignment="1">
      <alignment horizontal="left" vertical="center" wrapText="1"/>
    </xf>
    <xf numFmtId="0" fontId="32" fillId="0" borderId="0" xfId="4" applyFont="1" applyAlignment="1">
      <alignment vertical="center"/>
    </xf>
    <xf numFmtId="0" fontId="33" fillId="0" borderId="0" xfId="0" applyFont="1" applyAlignment="1">
      <alignment vertical="center"/>
    </xf>
    <xf numFmtId="0" fontId="9" fillId="0" borderId="0" xfId="0" applyFont="1" applyAlignment="1">
      <alignment vertical="center" wrapText="1"/>
    </xf>
    <xf numFmtId="166" fontId="8" fillId="4" borderId="0" xfId="1" applyNumberFormat="1" applyFont="1" applyFill="1" applyBorder="1" applyAlignment="1">
      <alignment horizontal="left" vertical="center" wrapText="1"/>
    </xf>
    <xf numFmtId="166" fontId="6" fillId="2" borderId="13" xfId="1" applyNumberFormat="1" applyFont="1" applyFill="1" applyBorder="1" applyAlignment="1">
      <alignment horizontal="center" vertical="center" wrapText="1"/>
    </xf>
    <xf numFmtId="0" fontId="13" fillId="6" borderId="0" xfId="0" applyFont="1" applyFill="1" applyAlignment="1">
      <alignment vertical="center"/>
    </xf>
    <xf numFmtId="0" fontId="15" fillId="0" borderId="0" xfId="0" applyFont="1" applyAlignment="1">
      <alignment vertical="center"/>
    </xf>
    <xf numFmtId="0" fontId="15" fillId="0" borderId="1" xfId="0" applyFont="1" applyBorder="1" applyAlignment="1">
      <alignment vertical="center"/>
    </xf>
    <xf numFmtId="4" fontId="8" fillId="6" borderId="0" xfId="0" applyNumberFormat="1" applyFont="1" applyFill="1" applyAlignment="1">
      <alignment horizontal="right" vertical="center"/>
    </xf>
    <xf numFmtId="166" fontId="6" fillId="2" borderId="50" xfId="1" applyNumberFormat="1" applyFont="1" applyFill="1" applyBorder="1" applyAlignment="1">
      <alignment horizontal="center" vertical="center" wrapText="1"/>
    </xf>
    <xf numFmtId="166" fontId="14" fillId="0" borderId="0" xfId="1" applyNumberFormat="1" applyFont="1" applyFill="1" applyBorder="1" applyAlignment="1">
      <alignment horizontal="center" vertical="center"/>
    </xf>
    <xf numFmtId="3" fontId="14" fillId="0" borderId="0" xfId="1" applyNumberFormat="1" applyFont="1" applyFill="1" applyBorder="1" applyAlignment="1">
      <alignment horizontal="right" vertical="center" wrapText="1"/>
    </xf>
    <xf numFmtId="3" fontId="13" fillId="4" borderId="0" xfId="1" applyNumberFormat="1" applyFont="1" applyFill="1" applyBorder="1" applyAlignment="1">
      <alignment horizontal="right" vertical="center" wrapText="1"/>
    </xf>
    <xf numFmtId="4" fontId="15" fillId="0" borderId="0" xfId="1" applyNumberFormat="1" applyFont="1" applyFill="1" applyBorder="1" applyAlignment="1">
      <alignment horizontal="right" vertical="center" wrapText="1"/>
    </xf>
    <xf numFmtId="4" fontId="15" fillId="0" borderId="1" xfId="1" applyNumberFormat="1" applyFont="1" applyFill="1" applyBorder="1" applyAlignment="1">
      <alignment horizontal="right" vertical="center" wrapText="1"/>
    </xf>
    <xf numFmtId="166" fontId="4" fillId="0" borderId="0" xfId="1" applyNumberFormat="1" applyFont="1" applyFill="1" applyBorder="1" applyAlignment="1">
      <alignment wrapText="1"/>
    </xf>
    <xf numFmtId="3" fontId="14" fillId="0" borderId="0" xfId="0" applyNumberFormat="1" applyFont="1" applyAlignment="1">
      <alignment horizontal="right" vertical="center"/>
    </xf>
    <xf numFmtId="3" fontId="22" fillId="4" borderId="0" xfId="0" applyNumberFormat="1" applyFont="1" applyFill="1" applyAlignment="1">
      <alignment horizontal="right" vertical="center"/>
    </xf>
    <xf numFmtId="0" fontId="14" fillId="0" borderId="0" xfId="0" applyFont="1" applyAlignment="1">
      <alignment horizontal="left" vertical="center" wrapText="1"/>
    </xf>
    <xf numFmtId="3" fontId="7" fillId="4" borderId="0" xfId="0" applyNumberFormat="1" applyFont="1" applyFill="1" applyAlignment="1">
      <alignment horizontal="right" vertical="center"/>
    </xf>
    <xf numFmtId="166" fontId="25" fillId="0" borderId="0" xfId="1" applyNumberFormat="1" applyFont="1" applyFill="1" applyAlignment="1">
      <alignment horizontal="left"/>
    </xf>
    <xf numFmtId="3" fontId="7" fillId="0" borderId="0" xfId="0" applyNumberFormat="1" applyFont="1" applyAlignment="1">
      <alignment horizontal="right" vertical="center"/>
    </xf>
    <xf numFmtId="3" fontId="4" fillId="0" borderId="0" xfId="0" applyNumberFormat="1" applyFont="1" applyAlignment="1">
      <alignment horizontal="right" vertical="center"/>
    </xf>
    <xf numFmtId="166" fontId="4" fillId="0" borderId="0" xfId="1" applyNumberFormat="1" applyFont="1" applyFill="1" applyBorder="1" applyAlignment="1">
      <alignment horizontal="center" wrapText="1"/>
    </xf>
    <xf numFmtId="166" fontId="25" fillId="6" borderId="0" xfId="1" applyNumberFormat="1" applyFont="1" applyFill="1" applyAlignment="1">
      <alignment horizontal="left"/>
    </xf>
    <xf numFmtId="166" fontId="6" fillId="0" borderId="0" xfId="1" applyNumberFormat="1" applyFont="1" applyFill="1" applyBorder="1" applyAlignment="1">
      <alignment horizontal="center" vertical="center" wrapText="1"/>
    </xf>
    <xf numFmtId="166" fontId="7" fillId="4" borderId="0" xfId="1" applyNumberFormat="1" applyFont="1" applyFill="1" applyBorder="1" applyAlignment="1">
      <alignment horizontal="left" vertical="center" wrapText="1"/>
    </xf>
    <xf numFmtId="2" fontId="7" fillId="6" borderId="0" xfId="0" applyNumberFormat="1" applyFont="1" applyFill="1" applyAlignment="1">
      <alignment horizontal="right" vertical="center"/>
    </xf>
    <xf numFmtId="3" fontId="22" fillId="0" borderId="0" xfId="0" applyNumberFormat="1" applyFont="1" applyAlignment="1">
      <alignment horizontal="right" vertical="center"/>
    </xf>
    <xf numFmtId="3" fontId="14" fillId="0" borderId="1" xfId="0" applyNumberFormat="1" applyFont="1" applyBorder="1" applyAlignment="1">
      <alignment horizontal="right" vertical="center"/>
    </xf>
    <xf numFmtId="4" fontId="7" fillId="6" borderId="0" xfId="1" applyNumberFormat="1" applyFont="1" applyFill="1" applyBorder="1" applyAlignment="1">
      <alignment horizontal="right" vertical="center" wrapText="1"/>
    </xf>
    <xf numFmtId="4" fontId="7" fillId="4" borderId="0" xfId="1" applyNumberFormat="1" applyFont="1" applyFill="1" applyBorder="1" applyAlignment="1">
      <alignment horizontal="right" vertical="center" wrapText="1"/>
    </xf>
    <xf numFmtId="4" fontId="14" fillId="0" borderId="1" xfId="1" applyNumberFormat="1" applyFont="1" applyFill="1" applyBorder="1" applyAlignment="1">
      <alignment horizontal="right" vertical="center" wrapText="1"/>
    </xf>
    <xf numFmtId="0" fontId="39" fillId="0" borderId="0" xfId="0" applyFont="1" applyAlignment="1">
      <alignment horizontal="center"/>
    </xf>
    <xf numFmtId="0" fontId="39" fillId="0" borderId="0" xfId="0" applyFont="1" applyAlignment="1">
      <alignment vertical="top"/>
    </xf>
    <xf numFmtId="0" fontId="39" fillId="0" borderId="0" xfId="0" applyFont="1"/>
    <xf numFmtId="3" fontId="39" fillId="0" borderId="0" xfId="0" applyNumberFormat="1" applyFont="1"/>
    <xf numFmtId="4" fontId="39" fillId="0" borderId="0" xfId="0" applyNumberFormat="1" applyFont="1" applyAlignment="1">
      <alignment vertical="top"/>
    </xf>
    <xf numFmtId="4" fontId="39" fillId="0" borderId="0" xfId="0" applyNumberFormat="1" applyFont="1"/>
    <xf numFmtId="0" fontId="14" fillId="5" borderId="22"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0" borderId="19" xfId="0" applyFont="1" applyBorder="1" applyAlignment="1">
      <alignment horizontal="center" vertical="center"/>
    </xf>
    <xf numFmtId="0" fontId="14" fillId="0" borderId="0" xfId="0" applyFont="1" applyAlignment="1">
      <alignment vertical="center" wrapText="1"/>
    </xf>
    <xf numFmtId="0" fontId="14" fillId="0" borderId="0" xfId="1" applyNumberFormat="1" applyFont="1" applyFill="1" applyBorder="1" applyAlignment="1">
      <alignment horizontal="center" vertical="center" wrapText="1"/>
    </xf>
    <xf numFmtId="164" fontId="4" fillId="0" borderId="0" xfId="6" applyFont="1" applyAlignment="1">
      <alignment vertical="center"/>
    </xf>
    <xf numFmtId="164" fontId="4" fillId="0" borderId="0" xfId="0" applyNumberFormat="1" applyFont="1" applyAlignment="1">
      <alignment vertical="center"/>
    </xf>
    <xf numFmtId="164" fontId="40" fillId="0" borderId="0" xfId="7" applyNumberFormat="1"/>
    <xf numFmtId="4" fontId="0" fillId="0" borderId="0" xfId="0" applyNumberFormat="1"/>
    <xf numFmtId="0" fontId="6" fillId="3" borderId="35" xfId="0" applyFont="1" applyFill="1" applyBorder="1" applyAlignment="1">
      <alignment horizontal="left" vertical="center"/>
    </xf>
    <xf numFmtId="10" fontId="4" fillId="0" borderId="0" xfId="12" applyNumberFormat="1" applyFont="1" applyAlignment="1">
      <alignment vertical="center"/>
    </xf>
    <xf numFmtId="165" fontId="0" fillId="0" borderId="0" xfId="1" applyFont="1" applyAlignment="1">
      <alignment vertical="center"/>
    </xf>
    <xf numFmtId="10" fontId="0" fillId="0" borderId="0" xfId="12" applyNumberFormat="1" applyFont="1" applyAlignment="1">
      <alignment vertical="center"/>
    </xf>
    <xf numFmtId="4" fontId="0" fillId="0" borderId="0" xfId="0" applyNumberFormat="1" applyAlignment="1">
      <alignment vertical="center"/>
    </xf>
    <xf numFmtId="9" fontId="0" fillId="0" borderId="0" xfId="12" applyFont="1" applyAlignment="1">
      <alignment vertical="center"/>
    </xf>
    <xf numFmtId="4" fontId="2" fillId="0" borderId="0" xfId="0" applyNumberFormat="1" applyFont="1" applyAlignment="1">
      <alignment vertical="center"/>
    </xf>
    <xf numFmtId="3" fontId="41" fillId="4" borderId="0" xfId="0" applyNumberFormat="1" applyFont="1" applyFill="1" applyAlignment="1">
      <alignment horizontal="right" vertical="center"/>
    </xf>
    <xf numFmtId="3" fontId="42" fillId="0" borderId="0" xfId="0" applyNumberFormat="1" applyFont="1" applyAlignment="1">
      <alignment horizontal="right" vertical="center"/>
    </xf>
    <xf numFmtId="3" fontId="42" fillId="0" borderId="1" xfId="0" applyNumberFormat="1" applyFont="1" applyBorder="1" applyAlignment="1">
      <alignment horizontal="right" vertical="center"/>
    </xf>
    <xf numFmtId="4" fontId="4" fillId="0" borderId="0" xfId="0" applyNumberFormat="1" applyFont="1"/>
    <xf numFmtId="4" fontId="25" fillId="0" borderId="0" xfId="1" applyNumberFormat="1" applyFont="1" applyFill="1" applyBorder="1" applyAlignment="1">
      <alignment horizontal="right" vertical="center" wrapText="1"/>
    </xf>
    <xf numFmtId="0" fontId="2" fillId="0" borderId="0" xfId="0" applyFont="1" applyAlignment="1">
      <alignment horizontal="center"/>
    </xf>
    <xf numFmtId="3" fontId="2" fillId="0" borderId="0" xfId="0" applyNumberFormat="1" applyFont="1" applyAlignment="1">
      <alignment vertical="center"/>
    </xf>
    <xf numFmtId="164" fontId="2" fillId="0" borderId="0" xfId="6" applyFont="1" applyBorder="1" applyAlignment="1">
      <alignment vertical="center"/>
    </xf>
    <xf numFmtId="3" fontId="2" fillId="0" borderId="0" xfId="0" applyNumberFormat="1" applyFont="1"/>
    <xf numFmtId="3" fontId="42" fillId="0" borderId="0" xfId="1" applyNumberFormat="1" applyFont="1" applyFill="1" applyBorder="1" applyAlignment="1">
      <alignment horizontal="right" vertical="center" wrapText="1"/>
    </xf>
    <xf numFmtId="3" fontId="0" fillId="0" borderId="0" xfId="0" applyNumberFormat="1"/>
    <xf numFmtId="0" fontId="30" fillId="4" borderId="0" xfId="0" applyFont="1" applyFill="1" applyAlignment="1">
      <alignment horizontal="left" vertical="center" wrapText="1"/>
    </xf>
    <xf numFmtId="0" fontId="4" fillId="0" borderId="0" xfId="0" applyFont="1" applyAlignment="1">
      <alignment horizontal="left" vertical="center" wrapText="1"/>
    </xf>
    <xf numFmtId="0" fontId="30" fillId="4" borderId="0" xfId="0" applyFont="1" applyFill="1" applyAlignment="1">
      <alignment horizontal="left" vertical="center"/>
    </xf>
    <xf numFmtId="0" fontId="35" fillId="0" borderId="0" xfId="1" applyNumberFormat="1" applyFont="1" applyFill="1" applyBorder="1" applyAlignment="1">
      <alignment horizontal="left" vertical="center" wrapText="1"/>
    </xf>
    <xf numFmtId="0" fontId="24" fillId="3" borderId="0" xfId="0" applyFont="1" applyFill="1" applyAlignment="1">
      <alignment horizontal="center" vertical="center" wrapText="1"/>
    </xf>
    <xf numFmtId="0" fontId="28" fillId="0" borderId="0" xfId="0" applyFont="1" applyAlignment="1">
      <alignment horizontal="left" vertical="top" wrapText="1"/>
    </xf>
    <xf numFmtId="0" fontId="4" fillId="0" borderId="0" xfId="0" applyFont="1" applyAlignment="1">
      <alignment horizontal="left" vertical="top" wrapText="1"/>
    </xf>
    <xf numFmtId="166" fontId="38" fillId="0" borderId="0" xfId="1" applyNumberFormat="1" applyFont="1" applyAlignment="1">
      <alignment horizontal="left"/>
    </xf>
    <xf numFmtId="166" fontId="25" fillId="6" borderId="0" xfId="1" applyNumberFormat="1" applyFont="1" applyFill="1" applyAlignment="1">
      <alignment horizontal="left"/>
    </xf>
    <xf numFmtId="0" fontId="7" fillId="0" borderId="0" xfId="0" applyFont="1" applyAlignment="1">
      <alignment horizontal="center" vertical="center"/>
    </xf>
    <xf numFmtId="0" fontId="7" fillId="0" borderId="0" xfId="0" applyFont="1" applyAlignment="1">
      <alignment horizontal="center" vertical="center" wrapText="1"/>
    </xf>
    <xf numFmtId="166" fontId="6" fillId="2" borderId="0" xfId="1" applyNumberFormat="1" applyFont="1" applyFill="1" applyBorder="1" applyAlignment="1">
      <alignment horizontal="center" vertical="center" wrapText="1"/>
    </xf>
    <xf numFmtId="0" fontId="14" fillId="5" borderId="18"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8" fillId="5" borderId="18" xfId="0" applyFont="1" applyFill="1" applyBorder="1" applyAlignment="1">
      <alignment horizontal="left" vertical="center"/>
    </xf>
    <xf numFmtId="0" fontId="18" fillId="5" borderId="1" xfId="0" applyFont="1" applyFill="1" applyBorder="1" applyAlignment="1">
      <alignment horizontal="left" vertical="center" wrapText="1"/>
    </xf>
    <xf numFmtId="0" fontId="9" fillId="0" borderId="0" xfId="0" applyFont="1" applyAlignment="1">
      <alignment horizontal="center" wrapText="1"/>
    </xf>
    <xf numFmtId="0" fontId="7" fillId="0" borderId="3" xfId="1" applyNumberFormat="1" applyFont="1" applyFill="1" applyBorder="1" applyAlignment="1">
      <alignment horizontal="left" vertical="center" wrapText="1"/>
    </xf>
    <xf numFmtId="0" fontId="7" fillId="0" borderId="17" xfId="1"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166" fontId="8" fillId="0" borderId="0" xfId="1" applyNumberFormat="1" applyFont="1" applyFill="1" applyBorder="1" applyAlignment="1">
      <alignment horizontal="center" vertical="center" wrapText="1"/>
    </xf>
    <xf numFmtId="4" fontId="16" fillId="0" borderId="16" xfId="0" applyNumberFormat="1" applyFont="1" applyBorder="1" applyAlignment="1">
      <alignment horizontal="left" vertical="center"/>
    </xf>
    <xf numFmtId="0" fontId="5" fillId="0" borderId="0" xfId="0" applyFont="1" applyAlignment="1">
      <alignment horizontal="center"/>
    </xf>
    <xf numFmtId="0" fontId="7" fillId="0" borderId="4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4" xfId="0" applyFont="1" applyBorder="1" applyAlignment="1">
      <alignment horizontal="center" vertical="center" wrapText="1"/>
    </xf>
    <xf numFmtId="166" fontId="24" fillId="3" borderId="0" xfId="1" applyNumberFormat="1" applyFont="1" applyFill="1" applyBorder="1" applyAlignment="1">
      <alignment horizontal="center" vertical="center" wrapText="1"/>
    </xf>
    <xf numFmtId="166" fontId="13" fillId="4" borderId="0" xfId="1" applyNumberFormat="1" applyFont="1" applyFill="1" applyBorder="1" applyAlignment="1">
      <alignment horizontal="left" vertical="center" wrapText="1"/>
    </xf>
    <xf numFmtId="166" fontId="12" fillId="2" borderId="0" xfId="1" applyNumberFormat="1" applyFont="1" applyFill="1" applyBorder="1" applyAlignment="1">
      <alignment horizontal="center" vertical="center" wrapText="1"/>
    </xf>
    <xf numFmtId="166" fontId="12" fillId="2" borderId="13" xfId="1" applyNumberFormat="1" applyFont="1" applyFill="1" applyBorder="1" applyAlignment="1">
      <alignment horizontal="center" vertical="center" wrapText="1"/>
    </xf>
    <xf numFmtId="166" fontId="15" fillId="0" borderId="0" xfId="1" applyNumberFormat="1" applyFont="1" applyFill="1" applyBorder="1" applyAlignment="1">
      <alignment horizontal="left" vertical="center" wrapText="1"/>
    </xf>
    <xf numFmtId="0" fontId="7" fillId="0" borderId="10" xfId="0" applyFont="1" applyBorder="1" applyAlignment="1">
      <alignment horizontal="center" vertical="center"/>
    </xf>
    <xf numFmtId="0" fontId="4" fillId="0" borderId="16" xfId="0" applyFont="1" applyBorder="1" applyAlignment="1">
      <alignment horizontal="center" vertical="center"/>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14" fillId="5" borderId="18" xfId="0" applyFont="1" applyFill="1" applyBorder="1" applyAlignment="1">
      <alignment horizontal="left" vertical="center"/>
    </xf>
    <xf numFmtId="0" fontId="18" fillId="5" borderId="0" xfId="0" applyFont="1" applyFill="1" applyAlignment="1">
      <alignment horizontal="left" vertical="center" wrapText="1"/>
    </xf>
    <xf numFmtId="0" fontId="7" fillId="0" borderId="2" xfId="1" applyNumberFormat="1" applyFont="1" applyFill="1" applyBorder="1" applyAlignment="1">
      <alignment horizontal="lef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wrapText="1"/>
    </xf>
    <xf numFmtId="4" fontId="16" fillId="0" borderId="17" xfId="0" applyNumberFormat="1" applyFont="1" applyBorder="1" applyAlignment="1">
      <alignment horizontal="left" vertical="center"/>
    </xf>
    <xf numFmtId="166" fontId="13" fillId="6" borderId="0" xfId="1" applyNumberFormat="1" applyFont="1" applyFill="1" applyBorder="1" applyAlignment="1">
      <alignment horizontal="left" vertical="center" wrapText="1"/>
    </xf>
    <xf numFmtId="166" fontId="23" fillId="0" borderId="0" xfId="1" applyNumberFormat="1" applyFont="1" applyFill="1" applyBorder="1" applyAlignment="1">
      <alignment horizontal="left" vertical="center" wrapText="1"/>
    </xf>
    <xf numFmtId="166" fontId="23" fillId="0" borderId="16" xfId="1" applyNumberFormat="1" applyFont="1" applyFill="1" applyBorder="1" applyAlignment="1">
      <alignment horizontal="left" vertical="center" wrapText="1"/>
    </xf>
    <xf numFmtId="0" fontId="7" fillId="0" borderId="16" xfId="0" applyFont="1" applyBorder="1" applyAlignment="1">
      <alignment horizontal="center" vertical="center"/>
    </xf>
    <xf numFmtId="0" fontId="7" fillId="0" borderId="44" xfId="1" applyNumberFormat="1" applyFont="1" applyFill="1" applyBorder="1" applyAlignment="1">
      <alignment horizontal="left" vertical="center" wrapText="1"/>
    </xf>
    <xf numFmtId="0" fontId="7" fillId="0" borderId="45" xfId="1" applyNumberFormat="1" applyFont="1" applyFill="1" applyBorder="1" applyAlignment="1">
      <alignment horizontal="left" vertical="center" wrapText="1"/>
    </xf>
    <xf numFmtId="0" fontId="7" fillId="0" borderId="46" xfId="1" applyNumberFormat="1" applyFont="1" applyFill="1" applyBorder="1" applyAlignment="1">
      <alignment horizontal="left" vertical="center" wrapText="1"/>
    </xf>
    <xf numFmtId="166" fontId="23" fillId="0" borderId="17" xfId="1" applyNumberFormat="1" applyFont="1" applyFill="1" applyBorder="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xf>
    <xf numFmtId="0" fontId="7" fillId="0" borderId="17" xfId="0" applyFont="1" applyBorder="1" applyAlignment="1">
      <alignment horizontal="center" vertical="center"/>
    </xf>
    <xf numFmtId="0" fontId="7" fillId="0" borderId="39" xfId="0" applyFont="1" applyBorder="1" applyAlignment="1">
      <alignment horizontal="center" vertical="center"/>
    </xf>
    <xf numFmtId="0" fontId="4" fillId="0" borderId="48"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7" xfId="0" applyFont="1" applyBorder="1" applyAlignment="1">
      <alignment horizontal="center" vertical="center"/>
    </xf>
    <xf numFmtId="0" fontId="4" fillId="0" borderId="43" xfId="0" applyFont="1" applyBorder="1" applyAlignment="1">
      <alignment horizontal="center" vertical="center"/>
    </xf>
    <xf numFmtId="4" fontId="16" fillId="0" borderId="1" xfId="0" applyNumberFormat="1" applyFont="1" applyBorder="1" applyAlignment="1">
      <alignment horizontal="left" vertical="center"/>
    </xf>
    <xf numFmtId="0" fontId="7" fillId="0" borderId="38" xfId="1" applyNumberFormat="1" applyFont="1" applyFill="1" applyBorder="1" applyAlignment="1">
      <alignment horizontal="left" vertical="center" wrapText="1"/>
    </xf>
    <xf numFmtId="0" fontId="7" fillId="0" borderId="0" xfId="1" applyNumberFormat="1" applyFont="1" applyFill="1" applyBorder="1" applyAlignment="1">
      <alignment horizontal="left" vertical="center" wrapText="1"/>
    </xf>
  </cellXfs>
  <cellStyles count="13">
    <cellStyle name="Hipervínculo" xfId="4" builtinId="8"/>
    <cellStyle name="Millares" xfId="1" builtinId="3"/>
    <cellStyle name="Millares 2" xfId="2" xr:uid="{00000000-0005-0000-0000-000002000000}"/>
    <cellStyle name="Millares 3" xfId="3" xr:uid="{00000000-0005-0000-0000-000003000000}"/>
    <cellStyle name="Millares 3 2" xfId="10" xr:uid="{00000000-0005-0000-0000-000004000000}"/>
    <cellStyle name="Millares 4" xfId="9" xr:uid="{00000000-0005-0000-0000-000005000000}"/>
    <cellStyle name="Moneda" xfId="6" builtinId="4"/>
    <cellStyle name="Moneda 2" xfId="11" xr:uid="{00000000-0005-0000-0000-000007000000}"/>
    <cellStyle name="Normal" xfId="0" builtinId="0"/>
    <cellStyle name="Normal 2" xfId="5" xr:uid="{00000000-0005-0000-0000-000009000000}"/>
    <cellStyle name="Normal 3" xfId="8" xr:uid="{00000000-0005-0000-0000-00000A000000}"/>
    <cellStyle name="Normal 4" xfId="7" xr:uid="{00000000-0005-0000-0000-00000B000000}"/>
    <cellStyle name="Porcentaje" xfId="12" builtinId="5"/>
  </cellStyles>
  <dxfs count="0"/>
  <tableStyles count="0" defaultTableStyle="TableStyleMedium9" defaultPivotStyle="PivotStyleLight16"/>
  <colors>
    <mruColors>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salas@mtss.go.c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Q74"/>
  <sheetViews>
    <sheetView showGridLines="0" tabSelected="1" zoomScale="80" zoomScaleNormal="80" workbookViewId="0">
      <selection activeCell="A5" sqref="A5:D5"/>
    </sheetView>
  </sheetViews>
  <sheetFormatPr baseColWidth="10" defaultColWidth="10.88671875" defaultRowHeight="15.6" x14ac:dyDescent="0.3"/>
  <cols>
    <col min="1" max="6" width="31" style="47" customWidth="1"/>
    <col min="7" max="16384" width="10.88671875" style="47"/>
  </cols>
  <sheetData>
    <row r="4" spans="1:6" ht="18" customHeight="1" x14ac:dyDescent="0.3"/>
    <row r="5" spans="1:6" ht="42.6" customHeight="1" x14ac:dyDescent="0.3">
      <c r="A5" s="191" t="s">
        <v>94</v>
      </c>
      <c r="B5" s="191"/>
      <c r="C5" s="191"/>
      <c r="D5" s="191"/>
      <c r="E5" s="55"/>
      <c r="F5" s="55"/>
    </row>
    <row r="6" spans="1:6" ht="16.2" customHeight="1" x14ac:dyDescent="0.3">
      <c r="A6" s="119"/>
      <c r="B6" s="119"/>
      <c r="C6" s="119"/>
      <c r="D6" s="119"/>
      <c r="E6" s="55"/>
      <c r="F6" s="55"/>
    </row>
    <row r="7" spans="1:6" ht="16.2" customHeight="1" x14ac:dyDescent="0.3">
      <c r="A7" s="120" t="s">
        <v>115</v>
      </c>
      <c r="B7" s="119"/>
      <c r="C7" s="119"/>
      <c r="D7" s="119"/>
      <c r="E7" s="55"/>
      <c r="F7" s="55"/>
    </row>
    <row r="8" spans="1:6" x14ac:dyDescent="0.3">
      <c r="A8" s="118"/>
      <c r="B8" s="118"/>
      <c r="C8" s="118"/>
      <c r="D8" s="118"/>
      <c r="E8" s="105"/>
      <c r="F8" s="105"/>
    </row>
    <row r="9" spans="1:6" ht="66.75" customHeight="1" x14ac:dyDescent="0.3">
      <c r="A9" s="188" t="s">
        <v>125</v>
      </c>
      <c r="B9" s="188"/>
      <c r="C9" s="188"/>
      <c r="D9" s="188"/>
      <c r="E9" s="105"/>
      <c r="F9" s="105"/>
    </row>
    <row r="10" spans="1:6" ht="92.7" customHeight="1" x14ac:dyDescent="0.3">
      <c r="A10" s="192" t="s">
        <v>114</v>
      </c>
      <c r="B10" s="192"/>
      <c r="C10" s="192"/>
      <c r="D10" s="192"/>
      <c r="E10" s="105"/>
      <c r="F10" s="105"/>
    </row>
    <row r="11" spans="1:6" ht="94.95" customHeight="1" x14ac:dyDescent="0.3">
      <c r="A11" s="193" t="s">
        <v>149</v>
      </c>
      <c r="B11" s="193"/>
      <c r="C11" s="193"/>
      <c r="D11" s="193"/>
      <c r="E11" s="105"/>
      <c r="F11" s="105"/>
    </row>
    <row r="12" spans="1:6" ht="81" customHeight="1" x14ac:dyDescent="0.3">
      <c r="A12" s="188" t="s">
        <v>168</v>
      </c>
      <c r="B12" s="188"/>
      <c r="C12" s="188"/>
      <c r="D12" s="188"/>
      <c r="E12" s="105"/>
      <c r="F12" s="105"/>
    </row>
    <row r="13" spans="1:6" ht="20.7" customHeight="1" x14ac:dyDescent="0.3">
      <c r="A13" s="118"/>
      <c r="B13" s="118"/>
      <c r="C13" s="118"/>
      <c r="D13" s="118"/>
      <c r="E13" s="105"/>
      <c r="F13" s="105"/>
    </row>
    <row r="14" spans="1:6" ht="20.7" customHeight="1" x14ac:dyDescent="0.3">
      <c r="A14" s="191" t="s">
        <v>116</v>
      </c>
      <c r="B14" s="191"/>
      <c r="C14" s="191"/>
      <c r="D14" s="191"/>
      <c r="E14" s="105"/>
      <c r="F14" s="105"/>
    </row>
    <row r="15" spans="1:6" ht="20.100000000000001" customHeight="1" x14ac:dyDescent="0.3">
      <c r="A15" s="102" t="s">
        <v>26</v>
      </c>
    </row>
    <row r="16" spans="1:6" ht="168.75" customHeight="1" x14ac:dyDescent="0.3">
      <c r="A16" s="188" t="s">
        <v>112</v>
      </c>
      <c r="B16" s="188"/>
      <c r="C16" s="188"/>
      <c r="D16" s="188"/>
      <c r="E16" s="105"/>
      <c r="F16" s="105"/>
    </row>
    <row r="17" spans="1:17" ht="10.199999999999999" customHeight="1" x14ac:dyDescent="0.3"/>
    <row r="18" spans="1:17" ht="20.100000000000001" customHeight="1" x14ac:dyDescent="0.3">
      <c r="A18" s="102" t="s">
        <v>113</v>
      </c>
    </row>
    <row r="20" spans="1:17" ht="15" customHeight="1" x14ac:dyDescent="0.3">
      <c r="A20" s="47" t="s">
        <v>102</v>
      </c>
    </row>
    <row r="21" spans="1:17" ht="15" customHeight="1" x14ac:dyDescent="0.3"/>
    <row r="22" spans="1:17" ht="15" customHeight="1" x14ac:dyDescent="0.3">
      <c r="A22" s="188" t="s">
        <v>103</v>
      </c>
      <c r="B22" s="188"/>
      <c r="C22" s="188"/>
      <c r="D22" s="188"/>
      <c r="E22" s="105"/>
      <c r="F22" s="105"/>
      <c r="G22" s="105"/>
      <c r="H22" s="105"/>
      <c r="I22" s="105"/>
      <c r="J22" s="105"/>
      <c r="K22" s="105"/>
      <c r="L22" s="105"/>
      <c r="M22" s="105"/>
      <c r="N22" s="105"/>
      <c r="O22" s="105"/>
      <c r="P22" s="105"/>
      <c r="Q22" s="105"/>
    </row>
    <row r="23" spans="1:17" ht="15" customHeight="1" x14ac:dyDescent="0.3">
      <c r="A23" s="118"/>
      <c r="B23" s="118"/>
      <c r="C23" s="118"/>
      <c r="D23" s="118"/>
      <c r="E23" s="105"/>
      <c r="F23" s="105"/>
      <c r="G23" s="105"/>
      <c r="H23" s="105"/>
      <c r="I23" s="105"/>
      <c r="J23" s="105"/>
      <c r="K23" s="105"/>
      <c r="L23" s="105"/>
      <c r="M23" s="105"/>
      <c r="N23" s="105"/>
      <c r="O23" s="105"/>
      <c r="P23" s="105"/>
      <c r="Q23" s="105"/>
    </row>
    <row r="24" spans="1:17" ht="33" customHeight="1" x14ac:dyDescent="0.3">
      <c r="A24" s="190" t="s">
        <v>141</v>
      </c>
      <c r="B24" s="190"/>
      <c r="C24" s="190"/>
      <c r="D24" s="190"/>
      <c r="E24" s="105"/>
      <c r="F24" s="105"/>
      <c r="G24" s="105"/>
      <c r="H24" s="105"/>
      <c r="I24" s="105"/>
      <c r="J24" s="105"/>
      <c r="K24" s="105"/>
      <c r="L24" s="105"/>
      <c r="M24" s="105"/>
      <c r="N24" s="105"/>
      <c r="O24" s="105"/>
      <c r="P24" s="105"/>
      <c r="Q24" s="105"/>
    </row>
    <row r="25" spans="1:17" ht="15" customHeight="1" x14ac:dyDescent="0.3">
      <c r="A25" s="118"/>
      <c r="B25" s="118"/>
      <c r="C25" s="118"/>
      <c r="D25" s="118"/>
      <c r="E25" s="105"/>
      <c r="F25" s="105"/>
      <c r="G25" s="105"/>
      <c r="H25" s="105"/>
      <c r="I25" s="105"/>
      <c r="J25" s="105"/>
      <c r="K25" s="105"/>
      <c r="L25" s="105"/>
      <c r="M25" s="105"/>
      <c r="N25" s="105"/>
      <c r="O25" s="105"/>
      <c r="P25" s="105"/>
      <c r="Q25" s="105"/>
    </row>
    <row r="26" spans="1:17" ht="20.100000000000001" customHeight="1" x14ac:dyDescent="0.3">
      <c r="A26" s="189" t="s">
        <v>117</v>
      </c>
      <c r="B26" s="189"/>
      <c r="C26" s="189"/>
      <c r="D26" s="189"/>
    </row>
    <row r="27" spans="1:17" ht="15" customHeight="1" x14ac:dyDescent="0.3">
      <c r="A27" s="47" t="s">
        <v>105</v>
      </c>
    </row>
    <row r="28" spans="1:17" ht="15" customHeight="1" x14ac:dyDescent="0.3">
      <c r="A28" s="47" t="s">
        <v>106</v>
      </c>
    </row>
    <row r="29" spans="1:17" ht="32.1" customHeight="1" x14ac:dyDescent="0.3">
      <c r="A29" s="188" t="s">
        <v>165</v>
      </c>
      <c r="B29" s="188"/>
      <c r="C29" s="188"/>
      <c r="D29" s="188"/>
    </row>
    <row r="30" spans="1:17" ht="15" customHeight="1" x14ac:dyDescent="0.3"/>
    <row r="31" spans="1:17" ht="20.100000000000001" customHeight="1" x14ac:dyDescent="0.3">
      <c r="A31" s="189" t="s">
        <v>118</v>
      </c>
      <c r="B31" s="189"/>
      <c r="C31" s="189"/>
      <c r="D31" s="189"/>
    </row>
    <row r="32" spans="1:17" ht="15" customHeight="1" x14ac:dyDescent="0.3">
      <c r="A32" s="47" t="s">
        <v>105</v>
      </c>
    </row>
    <row r="33" spans="1:6" ht="15" customHeight="1" x14ac:dyDescent="0.3">
      <c r="A33" s="47" t="s">
        <v>106</v>
      </c>
    </row>
    <row r="34" spans="1:6" ht="32.1" customHeight="1" x14ac:dyDescent="0.3">
      <c r="A34" s="188" t="s">
        <v>164</v>
      </c>
      <c r="B34" s="188"/>
      <c r="C34" s="188"/>
      <c r="D34" s="188"/>
    </row>
    <row r="35" spans="1:6" ht="15" customHeight="1" x14ac:dyDescent="0.3"/>
    <row r="36" spans="1:6" ht="35.1" customHeight="1" x14ac:dyDescent="0.3">
      <c r="A36" s="187" t="s">
        <v>119</v>
      </c>
      <c r="B36" s="187"/>
      <c r="C36" s="187"/>
      <c r="D36" s="187"/>
    </row>
    <row r="37" spans="1:6" ht="15" customHeight="1" x14ac:dyDescent="0.3">
      <c r="A37" s="47" t="s">
        <v>133</v>
      </c>
    </row>
    <row r="38" spans="1:6" x14ac:dyDescent="0.3">
      <c r="A38" s="188" t="s">
        <v>167</v>
      </c>
      <c r="B38" s="188"/>
      <c r="C38" s="188"/>
      <c r="D38" s="188"/>
    </row>
    <row r="39" spans="1:6" ht="15" customHeight="1" x14ac:dyDescent="0.3">
      <c r="A39" s="47" t="s">
        <v>104</v>
      </c>
    </row>
    <row r="40" spans="1:6" ht="20.100000000000001" customHeight="1" x14ac:dyDescent="0.3">
      <c r="A40" s="187" t="s">
        <v>120</v>
      </c>
      <c r="B40" s="187"/>
      <c r="C40" s="187"/>
      <c r="D40" s="187"/>
    </row>
    <row r="41" spans="1:6" ht="15" customHeight="1" x14ac:dyDescent="0.3">
      <c r="A41" s="47" t="s">
        <v>134</v>
      </c>
    </row>
    <row r="42" spans="1:6" ht="32.1" customHeight="1" x14ac:dyDescent="0.3">
      <c r="A42" s="188" t="s">
        <v>166</v>
      </c>
      <c r="B42" s="188"/>
      <c r="C42" s="188"/>
      <c r="D42" s="188"/>
    </row>
    <row r="43" spans="1:6" ht="14.25" customHeight="1" x14ac:dyDescent="0.3"/>
    <row r="44" spans="1:6" ht="33" customHeight="1" x14ac:dyDescent="0.3">
      <c r="A44" s="190" t="s">
        <v>142</v>
      </c>
      <c r="B44" s="190"/>
      <c r="C44" s="190"/>
      <c r="D44" s="190"/>
    </row>
    <row r="46" spans="1:6" ht="20.100000000000001" customHeight="1" x14ac:dyDescent="0.3">
      <c r="A46" s="187" t="s">
        <v>121</v>
      </c>
      <c r="B46" s="187"/>
      <c r="C46" s="187"/>
      <c r="D46" s="187"/>
      <c r="E46" s="55"/>
      <c r="F46" s="55"/>
    </row>
    <row r="47" spans="1:6" x14ac:dyDescent="0.3">
      <c r="A47" s="47" t="s">
        <v>107</v>
      </c>
    </row>
    <row r="48" spans="1:6" x14ac:dyDescent="0.3">
      <c r="A48" s="47" t="s">
        <v>135</v>
      </c>
    </row>
    <row r="50" spans="1:6" ht="35.1" customHeight="1" x14ac:dyDescent="0.3">
      <c r="A50" s="187" t="s">
        <v>122</v>
      </c>
      <c r="B50" s="187"/>
      <c r="C50" s="187"/>
      <c r="D50" s="187"/>
    </row>
    <row r="51" spans="1:6" x14ac:dyDescent="0.3">
      <c r="A51" s="47" t="s">
        <v>108</v>
      </c>
    </row>
    <row r="52" spans="1:6" x14ac:dyDescent="0.3">
      <c r="A52" s="47" t="s">
        <v>136</v>
      </c>
    </row>
    <row r="54" spans="1:6" ht="35.1" customHeight="1" x14ac:dyDescent="0.3">
      <c r="A54" s="187" t="s">
        <v>123</v>
      </c>
      <c r="B54" s="187"/>
      <c r="C54" s="187"/>
      <c r="D54" s="187"/>
      <c r="E54" s="8"/>
      <c r="F54" s="8"/>
    </row>
    <row r="55" spans="1:6" x14ac:dyDescent="0.3">
      <c r="A55" s="47" t="s">
        <v>109</v>
      </c>
    </row>
    <row r="56" spans="1:6" ht="32.1" customHeight="1" x14ac:dyDescent="0.3">
      <c r="A56" s="188" t="s">
        <v>137</v>
      </c>
      <c r="B56" s="188"/>
      <c r="C56" s="188"/>
      <c r="D56" s="188"/>
    </row>
    <row r="58" spans="1:6" ht="20.100000000000001" customHeight="1" x14ac:dyDescent="0.3">
      <c r="A58" s="187" t="s">
        <v>124</v>
      </c>
      <c r="B58" s="187"/>
      <c r="C58" s="187"/>
      <c r="D58" s="187"/>
      <c r="E58" s="55"/>
      <c r="F58" s="55"/>
    </row>
    <row r="59" spans="1:6" x14ac:dyDescent="0.3">
      <c r="A59" s="47" t="s">
        <v>110</v>
      </c>
    </row>
    <row r="60" spans="1:6" x14ac:dyDescent="0.3">
      <c r="A60" s="47" t="s">
        <v>111</v>
      </c>
    </row>
    <row r="62" spans="1:6" ht="10.199999999999999" customHeight="1" x14ac:dyDescent="0.3"/>
    <row r="63" spans="1:6" ht="19.8" x14ac:dyDescent="0.3">
      <c r="A63" s="117" t="s">
        <v>126</v>
      </c>
    </row>
    <row r="64" spans="1:6" ht="69" customHeight="1" x14ac:dyDescent="0.3">
      <c r="A64" s="188" t="s">
        <v>132</v>
      </c>
      <c r="B64" s="188"/>
      <c r="C64" s="188"/>
      <c r="D64" s="188"/>
    </row>
    <row r="65" spans="1:4" ht="32.1" customHeight="1" x14ac:dyDescent="0.3">
      <c r="A65" s="188" t="s">
        <v>131</v>
      </c>
      <c r="B65" s="188"/>
      <c r="C65" s="188"/>
      <c r="D65" s="188"/>
    </row>
    <row r="66" spans="1:4" ht="17.399999999999999" x14ac:dyDescent="0.3">
      <c r="A66" s="55" t="s">
        <v>127</v>
      </c>
      <c r="C66" s="121" t="s">
        <v>128</v>
      </c>
      <c r="D66" s="122"/>
    </row>
    <row r="67" spans="1:4" ht="17.399999999999999" x14ac:dyDescent="0.3">
      <c r="A67" s="55" t="s">
        <v>151</v>
      </c>
      <c r="C67" s="121" t="s">
        <v>150</v>
      </c>
      <c r="D67" s="122"/>
    </row>
    <row r="68" spans="1:4" x14ac:dyDescent="0.3">
      <c r="A68" s="55" t="s">
        <v>130</v>
      </c>
      <c r="C68" s="121" t="s">
        <v>129</v>
      </c>
    </row>
    <row r="70" spans="1:4" x14ac:dyDescent="0.3">
      <c r="A70" s="47" t="s">
        <v>143</v>
      </c>
    </row>
    <row r="71" spans="1:4" x14ac:dyDescent="0.3">
      <c r="A71" s="47" t="s">
        <v>182</v>
      </c>
    </row>
    <row r="72" spans="1:4" x14ac:dyDescent="0.3">
      <c r="A72" s="47" t="s">
        <v>144</v>
      </c>
    </row>
    <row r="73" spans="1:4" x14ac:dyDescent="0.3">
      <c r="A73" s="47" t="s">
        <v>145</v>
      </c>
    </row>
    <row r="74" spans="1:4" x14ac:dyDescent="0.3">
      <c r="A74" s="47" t="s">
        <v>146</v>
      </c>
    </row>
  </sheetData>
  <mergeCells count="25">
    <mergeCell ref="A5:D5"/>
    <mergeCell ref="A12:D12"/>
    <mergeCell ref="A16:D16"/>
    <mergeCell ref="A22:D22"/>
    <mergeCell ref="A29:D29"/>
    <mergeCell ref="A9:D9"/>
    <mergeCell ref="A10:D10"/>
    <mergeCell ref="A11:D11"/>
    <mergeCell ref="A14:D14"/>
    <mergeCell ref="A24:D24"/>
    <mergeCell ref="A58:D58"/>
    <mergeCell ref="A64:D64"/>
    <mergeCell ref="A65:D65"/>
    <mergeCell ref="A26:D26"/>
    <mergeCell ref="A31:D31"/>
    <mergeCell ref="A40:D40"/>
    <mergeCell ref="A46:D46"/>
    <mergeCell ref="A36:D36"/>
    <mergeCell ref="A38:D38"/>
    <mergeCell ref="A42:D42"/>
    <mergeCell ref="A50:D50"/>
    <mergeCell ref="A54:D54"/>
    <mergeCell ref="A56:D56"/>
    <mergeCell ref="A34:D34"/>
    <mergeCell ref="A44:D44"/>
  </mergeCells>
  <phoneticPr fontId="11" type="noConversion"/>
  <hyperlinks>
    <hyperlink ref="C67" r:id="rId1" xr:uid="{00000000-0004-0000-0000-000000000000}"/>
  </hyperlinks>
  <printOptions horizontalCentered="1"/>
  <pageMargins left="0.31496062992125984" right="0.31496062992125984" top="0.15748031496062992" bottom="0.15748031496062992" header="0.11811023622047245" footer="0.11811023622047245"/>
  <pageSetup scale="65"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9"/>
  <sheetViews>
    <sheetView showGridLines="0" zoomScale="80" zoomScaleNormal="80" workbookViewId="0">
      <selection sqref="A1:F2"/>
    </sheetView>
  </sheetViews>
  <sheetFormatPr baseColWidth="10" defaultColWidth="11.44140625" defaultRowHeight="15.6" x14ac:dyDescent="0.3"/>
  <cols>
    <col min="1" max="1" width="48.109375" style="47" customWidth="1"/>
    <col min="2" max="2" width="22.44140625" style="47" customWidth="1"/>
    <col min="3" max="3" width="22.44140625" style="47" bestFit="1" customWidth="1"/>
    <col min="4" max="4" width="24.33203125" style="47" bestFit="1" customWidth="1"/>
    <col min="5" max="5" width="30.6640625" style="47" customWidth="1"/>
    <col min="6" max="6" width="26.6640625" style="47" bestFit="1" customWidth="1"/>
    <col min="7" max="7" width="17.109375" style="47" bestFit="1" customWidth="1"/>
    <col min="8" max="8" width="15.6640625" style="47" bestFit="1" customWidth="1"/>
    <col min="9" max="9" width="11.44140625" style="47"/>
    <col min="10" max="11" width="16.5546875" style="47" bestFit="1" customWidth="1"/>
    <col min="12" max="12" width="15.5546875" style="47" bestFit="1" customWidth="1"/>
    <col min="13" max="13" width="15.88671875" style="47" customWidth="1"/>
    <col min="14" max="16384" width="11.44140625" style="47"/>
  </cols>
  <sheetData>
    <row r="1" spans="1:6" ht="22.2" customHeight="1" x14ac:dyDescent="0.3">
      <c r="A1" s="203" t="s">
        <v>94</v>
      </c>
      <c r="B1" s="203"/>
      <c r="C1" s="203"/>
      <c r="D1" s="203"/>
      <c r="E1" s="203"/>
      <c r="F1" s="203"/>
    </row>
    <row r="2" spans="1:6" ht="22.2" customHeight="1" x14ac:dyDescent="0.3">
      <c r="A2" s="203"/>
      <c r="B2" s="203"/>
      <c r="C2" s="203"/>
      <c r="D2" s="203"/>
      <c r="E2" s="203"/>
      <c r="F2" s="203"/>
    </row>
    <row r="3" spans="1:6" ht="17.399999999999999" x14ac:dyDescent="0.4">
      <c r="A3" s="209" t="s">
        <v>192</v>
      </c>
      <c r="B3" s="209"/>
      <c r="C3" s="209"/>
      <c r="D3" s="209"/>
      <c r="E3" s="209"/>
      <c r="F3" s="209"/>
    </row>
    <row r="4" spans="1:6" ht="15" customHeight="1" x14ac:dyDescent="0.3">
      <c r="A4" s="48"/>
      <c r="B4" s="48"/>
      <c r="C4" s="48"/>
      <c r="D4" s="48"/>
      <c r="E4" s="48"/>
      <c r="F4" s="48"/>
    </row>
    <row r="5" spans="1:6" x14ac:dyDescent="0.3">
      <c r="A5" s="89"/>
      <c r="B5" s="91" t="s">
        <v>22</v>
      </c>
      <c r="C5" s="210" t="s">
        <v>183</v>
      </c>
      <c r="D5" s="211"/>
      <c r="E5" s="212"/>
    </row>
    <row r="6" spans="1:6" ht="18" customHeight="1" x14ac:dyDescent="0.3">
      <c r="A6" s="90"/>
      <c r="B6" s="92" t="s">
        <v>33</v>
      </c>
      <c r="C6" s="210" t="s">
        <v>184</v>
      </c>
      <c r="D6" s="211"/>
      <c r="E6" s="212"/>
      <c r="F6" s="8"/>
    </row>
    <row r="7" spans="1:6" ht="18" customHeight="1" x14ac:dyDescent="0.3">
      <c r="A7" s="90"/>
      <c r="B7" s="93" t="s">
        <v>34</v>
      </c>
      <c r="C7" s="210" t="s">
        <v>195</v>
      </c>
      <c r="D7" s="211"/>
      <c r="E7" s="212"/>
      <c r="F7" s="8"/>
    </row>
    <row r="8" spans="1:6" customFormat="1" ht="18" customHeight="1" x14ac:dyDescent="0.3"/>
    <row r="9" spans="1:6" ht="15" customHeight="1" x14ac:dyDescent="0.3">
      <c r="A9" s="9"/>
      <c r="B9" s="49"/>
      <c r="C9" s="49"/>
      <c r="D9" s="49"/>
      <c r="E9" s="49"/>
      <c r="F9" s="49"/>
    </row>
    <row r="10" spans="1:6" ht="22.2" customHeight="1" x14ac:dyDescent="0.3">
      <c r="A10" s="213" t="s">
        <v>35</v>
      </c>
      <c r="B10" s="213"/>
      <c r="C10" s="213"/>
      <c r="D10" s="213"/>
      <c r="E10" s="213"/>
      <c r="F10" s="213"/>
    </row>
    <row r="11" spans="1:6" ht="15" customHeight="1" x14ac:dyDescent="0.3">
      <c r="A11" s="13"/>
      <c r="B11" s="13"/>
      <c r="C11" s="13"/>
      <c r="D11" s="13"/>
      <c r="E11" s="13"/>
      <c r="F11" s="13"/>
    </row>
    <row r="12" spans="1:6" x14ac:dyDescent="0.3">
      <c r="A12" s="207" t="s">
        <v>36</v>
      </c>
      <c r="B12" s="207"/>
      <c r="C12" s="207"/>
      <c r="D12" s="207"/>
      <c r="E12" s="207"/>
      <c r="F12" s="207"/>
    </row>
    <row r="13" spans="1:6" ht="15" customHeight="1" x14ac:dyDescent="0.3">
      <c r="A13" s="207" t="s">
        <v>19</v>
      </c>
      <c r="B13" s="207"/>
      <c r="C13" s="207"/>
      <c r="D13" s="207"/>
      <c r="E13" s="207"/>
      <c r="F13" s="207"/>
    </row>
    <row r="14" spans="1:6" ht="15" customHeight="1" x14ac:dyDescent="0.3">
      <c r="A14" s="49"/>
      <c r="B14" s="49"/>
      <c r="C14" s="49"/>
      <c r="D14" s="49"/>
      <c r="E14" s="49"/>
      <c r="F14" s="49"/>
    </row>
    <row r="15" spans="1:6" ht="16.95" customHeight="1" x14ac:dyDescent="0.3">
      <c r="A15" s="22" t="s">
        <v>17</v>
      </c>
      <c r="B15" s="15" t="s">
        <v>18</v>
      </c>
      <c r="C15" s="16" t="s">
        <v>0</v>
      </c>
      <c r="D15" s="15" t="s">
        <v>2</v>
      </c>
      <c r="E15" s="15" t="s">
        <v>1</v>
      </c>
      <c r="F15" s="22" t="s">
        <v>4</v>
      </c>
    </row>
    <row r="16" spans="1:6" ht="16.95" customHeight="1" x14ac:dyDescent="0.3">
      <c r="A16" s="214" t="s">
        <v>16</v>
      </c>
      <c r="B16" s="214"/>
      <c r="C16" s="133">
        <f>+SUM(C18:C22)</f>
        <v>0</v>
      </c>
      <c r="D16" s="133">
        <f t="shared" ref="D16:F16" si="0">+SUM(D18:D22)</f>
        <v>831243</v>
      </c>
      <c r="E16" s="133">
        <f t="shared" si="0"/>
        <v>831243</v>
      </c>
      <c r="F16" s="133">
        <f t="shared" si="0"/>
        <v>831243</v>
      </c>
    </row>
    <row r="17" spans="1:8" ht="16.95" customHeight="1" x14ac:dyDescent="0.3">
      <c r="A17" s="139"/>
      <c r="B17" s="131"/>
      <c r="C17" s="132"/>
      <c r="D17" s="132"/>
      <c r="E17" s="132"/>
      <c r="F17" s="132"/>
    </row>
    <row r="18" spans="1:8" ht="16.95" customHeight="1" x14ac:dyDescent="0.35">
      <c r="A18" s="139" t="s">
        <v>173</v>
      </c>
      <c r="B18" s="136" t="s">
        <v>172</v>
      </c>
      <c r="C18" s="132"/>
      <c r="D18" s="132">
        <v>527511</v>
      </c>
      <c r="E18" s="132">
        <v>527511</v>
      </c>
      <c r="F18" s="132">
        <f>+AVERAGE(C18:E18)</f>
        <v>527511</v>
      </c>
    </row>
    <row r="19" spans="1:8" ht="16.95" customHeight="1" x14ac:dyDescent="0.35">
      <c r="A19" s="139" t="s">
        <v>174</v>
      </c>
      <c r="B19" s="136" t="s">
        <v>172</v>
      </c>
      <c r="C19" s="132"/>
      <c r="D19" s="132">
        <v>150949</v>
      </c>
      <c r="E19" s="132">
        <v>150949</v>
      </c>
      <c r="F19" s="132">
        <f t="shared" ref="F19:F22" si="1">+AVERAGE(C19:E19)</f>
        <v>150949</v>
      </c>
    </row>
    <row r="20" spans="1:8" ht="16.95" customHeight="1" x14ac:dyDescent="0.35">
      <c r="A20" s="141" t="s">
        <v>175</v>
      </c>
      <c r="B20" s="136" t="s">
        <v>172</v>
      </c>
      <c r="C20" s="132"/>
      <c r="D20" s="132">
        <v>88164</v>
      </c>
      <c r="E20" s="132">
        <v>88164</v>
      </c>
      <c r="F20" s="132">
        <f t="shared" si="1"/>
        <v>88164</v>
      </c>
    </row>
    <row r="21" spans="1:8" ht="16.95" customHeight="1" x14ac:dyDescent="0.35">
      <c r="A21" s="141" t="s">
        <v>176</v>
      </c>
      <c r="B21" s="136" t="s">
        <v>172</v>
      </c>
      <c r="C21" s="132"/>
      <c r="D21" s="132">
        <v>5128</v>
      </c>
      <c r="E21" s="132">
        <v>5128</v>
      </c>
      <c r="F21" s="132">
        <f t="shared" si="1"/>
        <v>5128</v>
      </c>
    </row>
    <row r="22" spans="1:8" ht="16.95" customHeight="1" x14ac:dyDescent="0.35">
      <c r="A22" s="141" t="s">
        <v>177</v>
      </c>
      <c r="B22" s="136" t="s">
        <v>172</v>
      </c>
      <c r="C22" s="132"/>
      <c r="D22" s="132">
        <v>59491</v>
      </c>
      <c r="E22" s="132">
        <v>59491</v>
      </c>
      <c r="F22" s="132">
        <f t="shared" si="1"/>
        <v>59491</v>
      </c>
    </row>
    <row r="23" spans="1:8" x14ac:dyDescent="0.3">
      <c r="A23" s="208" t="s">
        <v>185</v>
      </c>
      <c r="B23" s="208"/>
      <c r="C23" s="208"/>
      <c r="D23" s="208"/>
      <c r="E23" s="208"/>
      <c r="F23" s="208"/>
    </row>
    <row r="24" spans="1:8" ht="67.2" customHeight="1" x14ac:dyDescent="0.3">
      <c r="A24" s="204" t="s">
        <v>196</v>
      </c>
      <c r="B24" s="205"/>
      <c r="C24" s="205"/>
      <c r="D24" s="205"/>
      <c r="E24" s="205"/>
      <c r="F24" s="206"/>
    </row>
    <row r="25" spans="1:8" x14ac:dyDescent="0.3">
      <c r="A25" s="50"/>
      <c r="B25" s="50"/>
      <c r="C25" s="50"/>
      <c r="D25" s="51"/>
      <c r="E25" s="51"/>
      <c r="F25" s="52"/>
    </row>
    <row r="26" spans="1:8" x14ac:dyDescent="0.3">
      <c r="A26" s="207" t="s">
        <v>37</v>
      </c>
      <c r="B26" s="207"/>
      <c r="C26" s="207"/>
      <c r="D26" s="207"/>
      <c r="E26" s="207"/>
      <c r="F26" s="207"/>
    </row>
    <row r="27" spans="1:8" ht="15" customHeight="1" x14ac:dyDescent="0.3">
      <c r="A27" s="207" t="s">
        <v>20</v>
      </c>
      <c r="B27" s="207"/>
      <c r="C27" s="207"/>
      <c r="D27" s="207"/>
      <c r="E27" s="207"/>
      <c r="F27" s="207"/>
    </row>
    <row r="28" spans="1:8" x14ac:dyDescent="0.3">
      <c r="A28" s="50"/>
      <c r="B28" s="50"/>
      <c r="C28" s="51"/>
      <c r="D28" s="51"/>
      <c r="E28" s="51"/>
      <c r="F28" s="53"/>
    </row>
    <row r="29" spans="1:8" ht="16.95" customHeight="1" x14ac:dyDescent="0.3">
      <c r="A29" s="215" t="s">
        <v>17</v>
      </c>
      <c r="B29" s="216"/>
      <c r="C29" s="16" t="s">
        <v>0</v>
      </c>
      <c r="D29" s="15" t="s">
        <v>2</v>
      </c>
      <c r="E29" s="15" t="s">
        <v>1</v>
      </c>
      <c r="F29" s="22" t="s">
        <v>4</v>
      </c>
      <c r="H29" s="53"/>
    </row>
    <row r="30" spans="1:8" ht="16.95" customHeight="1" x14ac:dyDescent="0.3">
      <c r="A30" s="214" t="s">
        <v>16</v>
      </c>
      <c r="B30" s="214"/>
      <c r="C30" s="18">
        <f>+C32+C36+C40+C44+C48</f>
        <v>0</v>
      </c>
      <c r="D30" s="18">
        <f t="shared" ref="D30:F30" si="2">+D32+D36+D40+D44+D48</f>
        <v>12653451663.33997</v>
      </c>
      <c r="E30" s="18">
        <f t="shared" si="2"/>
        <v>14323134438.679977</v>
      </c>
      <c r="F30" s="18">
        <f t="shared" si="2"/>
        <v>26976586102.019947</v>
      </c>
    </row>
    <row r="31" spans="1:8" ht="16.95" customHeight="1" x14ac:dyDescent="0.3">
      <c r="A31" s="217"/>
      <c r="B31" s="217"/>
      <c r="C31" s="134"/>
      <c r="D31" s="134"/>
      <c r="E31" s="134"/>
      <c r="F31" s="134"/>
    </row>
    <row r="32" spans="1:8" ht="16.95" customHeight="1" x14ac:dyDescent="0.35">
      <c r="A32" s="195" t="s">
        <v>181</v>
      </c>
      <c r="B32" s="195"/>
      <c r="C32" s="66">
        <f>+SUM(C33:C35)</f>
        <v>0</v>
      </c>
      <c r="D32" s="66">
        <f t="shared" ref="D32:F32" si="3">+SUM(D33:D35)</f>
        <v>8332276948.6699734</v>
      </c>
      <c r="E32" s="66">
        <f t="shared" si="3"/>
        <v>9122556597.3499775</v>
      </c>
      <c r="F32" s="66">
        <f t="shared" si="3"/>
        <v>17454833546.019951</v>
      </c>
    </row>
    <row r="33" spans="1:13" ht="16.95" customHeight="1" x14ac:dyDescent="0.35">
      <c r="A33" s="194" t="s">
        <v>178</v>
      </c>
      <c r="B33" s="194"/>
      <c r="C33" s="134"/>
      <c r="D33" s="158">
        <v>5638884644.1099701</v>
      </c>
      <c r="E33" s="158">
        <v>7419508179.5599804</v>
      </c>
      <c r="F33" s="134">
        <f>+SUM(C33:E33)</f>
        <v>13058392823.66995</v>
      </c>
    </row>
    <row r="34" spans="1:13" ht="16.95" customHeight="1" x14ac:dyDescent="0.35">
      <c r="A34" s="194" t="s">
        <v>179</v>
      </c>
      <c r="B34" s="194"/>
      <c r="C34" s="134"/>
      <c r="D34" s="158">
        <v>2693392304.5600038</v>
      </c>
      <c r="E34" s="158">
        <v>1703048417.7899964</v>
      </c>
      <c r="F34" s="134">
        <f t="shared" ref="F34:F35" si="4">+SUM(C34:E34)</f>
        <v>4396440722.3500004</v>
      </c>
      <c r="G34" s="53"/>
    </row>
    <row r="35" spans="1:13" ht="16.95" customHeight="1" x14ac:dyDescent="0.35">
      <c r="A35" s="194" t="s">
        <v>180</v>
      </c>
      <c r="B35" s="194"/>
      <c r="C35" s="134"/>
      <c r="D35" s="134"/>
      <c r="E35" s="134"/>
      <c r="F35" s="134">
        <f t="shared" si="4"/>
        <v>0</v>
      </c>
      <c r="H35" s="156"/>
      <c r="I35" s="154"/>
      <c r="J35" s="154"/>
      <c r="K35" s="156"/>
      <c r="L35" s="154"/>
      <c r="M35" s="156"/>
    </row>
    <row r="36" spans="1:13" ht="16.95" customHeight="1" x14ac:dyDescent="0.35">
      <c r="A36" s="195" t="s">
        <v>174</v>
      </c>
      <c r="B36" s="195"/>
      <c r="C36" s="66">
        <f>+SUM(C37:C39)</f>
        <v>0</v>
      </c>
      <c r="D36" s="66">
        <f t="shared" ref="D36" si="5">+SUM(D37:D39)</f>
        <v>2223321922.1799955</v>
      </c>
      <c r="E36" s="66">
        <f t="shared" ref="E36" si="6">+SUM(E37:E39)</f>
        <v>2634531478.0800009</v>
      </c>
      <c r="F36" s="66">
        <f t="shared" ref="F36" si="7">+SUM(F37:F39)</f>
        <v>4857853400.2599964</v>
      </c>
      <c r="G36" s="155"/>
      <c r="I36" s="157"/>
      <c r="J36" s="158"/>
      <c r="K36" s="158"/>
      <c r="L36" s="158"/>
      <c r="M36" s="158"/>
    </row>
    <row r="37" spans="1:13" ht="16.95" customHeight="1" x14ac:dyDescent="0.35">
      <c r="A37" s="194" t="s">
        <v>178</v>
      </c>
      <c r="B37" s="194"/>
      <c r="C37" s="134"/>
      <c r="D37" s="158">
        <v>1625134817.8299975</v>
      </c>
      <c r="E37" s="158">
        <v>2189002819.6800013</v>
      </c>
      <c r="F37" s="134">
        <f>+SUM(C37:E37)</f>
        <v>3814137637.5099988</v>
      </c>
      <c r="G37" s="155"/>
      <c r="I37" s="157"/>
      <c r="J37" s="158"/>
      <c r="K37" s="158"/>
      <c r="L37" s="158"/>
      <c r="M37" s="158"/>
    </row>
    <row r="38" spans="1:13" ht="16.95" customHeight="1" x14ac:dyDescent="0.35">
      <c r="A38" s="194" t="s">
        <v>179</v>
      </c>
      <c r="B38" s="194"/>
      <c r="C38" s="134"/>
      <c r="D38" s="158">
        <v>598187104.34999812</v>
      </c>
      <c r="E38" s="158">
        <v>445528658.3999998</v>
      </c>
      <c r="F38" s="134">
        <f t="shared" ref="F38:F39" si="8">+SUM(C38:E38)</f>
        <v>1043715762.7499979</v>
      </c>
      <c r="G38" s="155"/>
      <c r="I38" s="157"/>
      <c r="J38" s="158"/>
      <c r="K38" s="158"/>
      <c r="L38" s="158"/>
      <c r="M38" s="158"/>
    </row>
    <row r="39" spans="1:13" ht="16.95" customHeight="1" x14ac:dyDescent="0.35">
      <c r="A39" s="194" t="s">
        <v>180</v>
      </c>
      <c r="B39" s="194"/>
      <c r="C39" s="134"/>
      <c r="D39" s="134"/>
      <c r="E39" s="134"/>
      <c r="F39" s="134">
        <f t="shared" si="8"/>
        <v>0</v>
      </c>
      <c r="G39" s="155"/>
      <c r="I39" s="157"/>
      <c r="J39" s="158"/>
      <c r="K39" s="158"/>
      <c r="L39" s="158"/>
      <c r="M39" s="158"/>
    </row>
    <row r="40" spans="1:13" ht="16.95" customHeight="1" x14ac:dyDescent="0.35">
      <c r="A40" s="195" t="s">
        <v>175</v>
      </c>
      <c r="B40" s="195"/>
      <c r="C40" s="66">
        <f>+SUM(C41:C43)</f>
        <v>0</v>
      </c>
      <c r="D40" s="66">
        <f t="shared" ref="D40" si="9">+SUM(D41:D43)</f>
        <v>1239818578.6500008</v>
      </c>
      <c r="E40" s="66">
        <f t="shared" ref="E40" si="10">+SUM(E41:E43)</f>
        <v>1524835002.4999995</v>
      </c>
      <c r="F40" s="66">
        <f t="shared" ref="F40" si="11">+SUM(F41:F43)</f>
        <v>2764653581.1500006</v>
      </c>
      <c r="G40" s="155"/>
      <c r="I40" s="157"/>
      <c r="J40" s="158"/>
      <c r="K40" s="158"/>
      <c r="L40" s="158"/>
      <c r="M40" s="158"/>
    </row>
    <row r="41" spans="1:13" ht="16.95" customHeight="1" x14ac:dyDescent="0.35">
      <c r="A41" s="194" t="s">
        <v>178</v>
      </c>
      <c r="B41" s="194"/>
      <c r="C41" s="134"/>
      <c r="D41" s="158">
        <v>951228219.85000062</v>
      </c>
      <c r="E41" s="158">
        <v>1287970437.5299995</v>
      </c>
      <c r="F41" s="134">
        <f>+SUM(C41:E41)</f>
        <v>2239198657.3800001</v>
      </c>
      <c r="H41" s="156"/>
      <c r="I41" s="157"/>
      <c r="J41" s="158"/>
      <c r="K41" s="159"/>
      <c r="L41" s="158"/>
      <c r="M41" s="158"/>
    </row>
    <row r="42" spans="1:13" ht="16.95" customHeight="1" x14ac:dyDescent="0.35">
      <c r="A42" s="194" t="s">
        <v>179</v>
      </c>
      <c r="B42" s="194"/>
      <c r="C42" s="134"/>
      <c r="D42" s="158">
        <v>288590358.80000025</v>
      </c>
      <c r="E42" s="158">
        <v>236864564.97000003</v>
      </c>
      <c r="F42" s="134">
        <f t="shared" ref="F42:F43" si="12">+SUM(C42:E42)</f>
        <v>525454923.77000028</v>
      </c>
    </row>
    <row r="43" spans="1:13" ht="16.95" customHeight="1" x14ac:dyDescent="0.35">
      <c r="A43" s="194" t="s">
        <v>180</v>
      </c>
      <c r="B43" s="194"/>
      <c r="C43" s="134"/>
      <c r="D43" s="134"/>
      <c r="E43" s="134"/>
      <c r="F43" s="134">
        <f t="shared" si="12"/>
        <v>0</v>
      </c>
      <c r="J43" s="53"/>
    </row>
    <row r="44" spans="1:13" ht="16.95" customHeight="1" x14ac:dyDescent="0.35">
      <c r="A44" s="195" t="s">
        <v>176</v>
      </c>
      <c r="B44" s="195"/>
      <c r="C44" s="66">
        <f>+SUM(C45:C47)</f>
        <v>0</v>
      </c>
      <c r="D44" s="66">
        <f t="shared" ref="D44" si="13">+SUM(D45:D47)</f>
        <v>66644571.980000004</v>
      </c>
      <c r="E44" s="66">
        <f t="shared" ref="E44" si="14">+SUM(E45:E47)</f>
        <v>70776918.560000002</v>
      </c>
      <c r="F44" s="66">
        <f t="shared" ref="F44" si="15">+SUM(F45:F47)</f>
        <v>137421490.54000002</v>
      </c>
    </row>
    <row r="45" spans="1:13" ht="16.95" customHeight="1" x14ac:dyDescent="0.35">
      <c r="A45" s="194" t="s">
        <v>178</v>
      </c>
      <c r="B45" s="194"/>
      <c r="C45" s="134"/>
      <c r="D45" s="158">
        <v>41831585.160000004</v>
      </c>
      <c r="E45" s="158">
        <v>56595674.039999999</v>
      </c>
      <c r="F45" s="134">
        <f>+SUM(C45:E45)</f>
        <v>98427259.200000003</v>
      </c>
    </row>
    <row r="46" spans="1:13" ht="16.95" customHeight="1" x14ac:dyDescent="0.35">
      <c r="A46" s="194" t="s">
        <v>179</v>
      </c>
      <c r="B46" s="194"/>
      <c r="C46" s="134"/>
      <c r="D46" s="158">
        <v>24812986.82</v>
      </c>
      <c r="E46" s="158">
        <v>14181244.52</v>
      </c>
      <c r="F46" s="134">
        <f t="shared" ref="F46:F47" si="16">+SUM(C46:E46)</f>
        <v>38994231.340000004</v>
      </c>
    </row>
    <row r="47" spans="1:13" ht="16.95" customHeight="1" x14ac:dyDescent="0.35">
      <c r="A47" s="194" t="s">
        <v>180</v>
      </c>
      <c r="B47" s="194"/>
      <c r="C47" s="134"/>
      <c r="D47" s="134"/>
      <c r="E47" s="134"/>
      <c r="F47" s="134">
        <f t="shared" si="16"/>
        <v>0</v>
      </c>
    </row>
    <row r="48" spans="1:13" ht="16.95" customHeight="1" x14ac:dyDescent="0.35">
      <c r="A48" s="195" t="s">
        <v>177</v>
      </c>
      <c r="B48" s="195"/>
      <c r="C48" s="66">
        <f>+SUM(C49:C51)</f>
        <v>0</v>
      </c>
      <c r="D48" s="66">
        <f t="shared" ref="D48" si="17">+SUM(D49:D51)</f>
        <v>791389641.8599999</v>
      </c>
      <c r="E48" s="66">
        <f t="shared" ref="E48" si="18">+SUM(E49:E51)</f>
        <v>970434442.19000053</v>
      </c>
      <c r="F48" s="66">
        <f t="shared" ref="F48" si="19">+SUM(F49:F51)</f>
        <v>1761824084.0500007</v>
      </c>
    </row>
    <row r="49" spans="1:6" ht="16.95" customHeight="1" x14ac:dyDescent="0.35">
      <c r="A49" s="194" t="s">
        <v>178</v>
      </c>
      <c r="B49" s="194"/>
      <c r="C49" s="134"/>
      <c r="D49" s="158">
        <v>642173779.61999977</v>
      </c>
      <c r="E49" s="158">
        <v>871175015.60000038</v>
      </c>
      <c r="F49" s="134">
        <f>+SUM(C49:E49)</f>
        <v>1513348795.2200003</v>
      </c>
    </row>
    <row r="50" spans="1:6" ht="16.95" customHeight="1" x14ac:dyDescent="0.35">
      <c r="A50" s="194" t="s">
        <v>179</v>
      </c>
      <c r="B50" s="194"/>
      <c r="C50" s="134"/>
      <c r="D50" s="158">
        <v>149215862.24000016</v>
      </c>
      <c r="E50" s="158">
        <v>99259426.590000108</v>
      </c>
      <c r="F50" s="134">
        <f t="shared" ref="F50:F51" si="20">+SUM(C50:E50)</f>
        <v>248475288.83000028</v>
      </c>
    </row>
    <row r="51" spans="1:6" ht="16.95" customHeight="1" x14ac:dyDescent="0.35">
      <c r="A51" s="194" t="s">
        <v>180</v>
      </c>
      <c r="B51" s="194"/>
      <c r="C51" s="134"/>
      <c r="D51" s="134"/>
      <c r="E51" s="134"/>
      <c r="F51" s="135">
        <f t="shared" si="20"/>
        <v>0</v>
      </c>
    </row>
    <row r="52" spans="1:6" ht="15" customHeight="1" x14ac:dyDescent="0.3">
      <c r="A52" s="208" t="s">
        <v>186</v>
      </c>
      <c r="B52" s="208"/>
      <c r="C52" s="208"/>
      <c r="D52" s="208"/>
      <c r="E52" s="208"/>
      <c r="F52" s="54"/>
    </row>
    <row r="53" spans="1:6" ht="67.2" customHeight="1" x14ac:dyDescent="0.3">
      <c r="A53" s="204" t="s">
        <v>187</v>
      </c>
      <c r="B53" s="205"/>
      <c r="C53" s="205"/>
      <c r="D53" s="205"/>
      <c r="E53" s="205"/>
      <c r="F53" s="206"/>
    </row>
    <row r="55" spans="1:6" x14ac:dyDescent="0.3">
      <c r="A55" s="196" t="s">
        <v>39</v>
      </c>
      <c r="B55" s="196"/>
      <c r="C55" s="196"/>
      <c r="D55" s="196"/>
      <c r="E55" s="196"/>
      <c r="F55" s="196"/>
    </row>
    <row r="56" spans="1:6" ht="31.5" customHeight="1" x14ac:dyDescent="0.3">
      <c r="A56" s="197" t="s">
        <v>40</v>
      </c>
      <c r="B56" s="197"/>
      <c r="C56" s="197"/>
      <c r="D56" s="197"/>
      <c r="E56" s="197"/>
      <c r="F56" s="197"/>
    </row>
    <row r="58" spans="1:6" ht="35.700000000000003" customHeight="1" x14ac:dyDescent="0.3">
      <c r="A58" s="198" t="s">
        <v>23</v>
      </c>
      <c r="B58" s="198"/>
      <c r="C58" s="12" t="s">
        <v>41</v>
      </c>
      <c r="D58" s="14" t="s">
        <v>42</v>
      </c>
      <c r="E58" s="30" t="s">
        <v>44</v>
      </c>
      <c r="F58" s="14" t="s">
        <v>24</v>
      </c>
    </row>
    <row r="59" spans="1:6" ht="28.2" customHeight="1" x14ac:dyDescent="0.3">
      <c r="A59" s="199" t="s">
        <v>28</v>
      </c>
      <c r="B59" s="200"/>
      <c r="C59" s="25"/>
      <c r="D59" s="25" t="s">
        <v>188</v>
      </c>
      <c r="E59" s="29"/>
      <c r="F59" s="26"/>
    </row>
    <row r="60" spans="1:6" ht="28.2" customHeight="1" x14ac:dyDescent="0.3">
      <c r="A60" s="199" t="s">
        <v>29</v>
      </c>
      <c r="B60" s="199"/>
      <c r="C60" s="25"/>
      <c r="D60" s="25" t="s">
        <v>188</v>
      </c>
      <c r="E60" s="25"/>
      <c r="F60" s="27"/>
    </row>
    <row r="61" spans="1:6" ht="28.2" customHeight="1" x14ac:dyDescent="0.3">
      <c r="A61" s="201" t="s">
        <v>27</v>
      </c>
      <c r="B61" s="201"/>
      <c r="C61" s="25"/>
      <c r="D61" s="25" t="s">
        <v>188</v>
      </c>
      <c r="E61" s="25"/>
      <c r="F61" s="27"/>
    </row>
    <row r="62" spans="1:6" ht="28.2" customHeight="1" x14ac:dyDescent="0.3">
      <c r="A62" s="202" t="s">
        <v>30</v>
      </c>
      <c r="B62" s="202"/>
      <c r="C62" s="25"/>
      <c r="D62" s="162" t="s">
        <v>188</v>
      </c>
      <c r="E62" s="25"/>
      <c r="F62" s="28"/>
    </row>
    <row r="63" spans="1:6" ht="16.95" customHeight="1" x14ac:dyDescent="0.3">
      <c r="A63" s="208" t="s">
        <v>43</v>
      </c>
      <c r="B63" s="208"/>
      <c r="C63" s="208"/>
      <c r="D63" s="208"/>
      <c r="E63" s="208"/>
      <c r="F63" s="208"/>
    </row>
    <row r="64" spans="1:6" ht="55.2" customHeight="1" x14ac:dyDescent="0.3">
      <c r="A64" s="229" t="s">
        <v>88</v>
      </c>
      <c r="B64" s="229"/>
      <c r="C64" s="229"/>
      <c r="D64" s="229"/>
      <c r="E64" s="229"/>
      <c r="F64" s="229"/>
    </row>
    <row r="65" spans="1:6" ht="15" customHeight="1" x14ac:dyDescent="0.3">
      <c r="A65" s="81"/>
      <c r="B65" s="81"/>
      <c r="C65" s="81"/>
      <c r="D65" s="81"/>
      <c r="E65" s="81"/>
      <c r="F65" s="81"/>
    </row>
    <row r="66" spans="1:6" ht="15" customHeight="1" x14ac:dyDescent="0.3">
      <c r="A66" s="81"/>
      <c r="B66" s="81"/>
      <c r="C66" s="81"/>
      <c r="D66" s="81"/>
      <c r="E66" s="81"/>
      <c r="F66" s="81"/>
    </row>
    <row r="67" spans="1:6" ht="15" customHeight="1" x14ac:dyDescent="0.3">
      <c r="A67" s="81"/>
      <c r="B67" s="81"/>
      <c r="C67" s="81"/>
      <c r="D67" s="81"/>
      <c r="E67" s="81"/>
      <c r="F67" s="81"/>
    </row>
    <row r="68" spans="1:6" ht="15" customHeight="1" x14ac:dyDescent="0.3">
      <c r="A68" s="81"/>
      <c r="B68" s="81"/>
      <c r="C68" s="81"/>
      <c r="D68" s="81"/>
      <c r="E68" s="81"/>
      <c r="F68" s="81"/>
    </row>
    <row r="69" spans="1:6" ht="15" customHeight="1" x14ac:dyDescent="0.3">
      <c r="A69" s="81"/>
      <c r="B69" s="81"/>
      <c r="C69" s="81"/>
      <c r="D69" s="81"/>
      <c r="E69" s="81"/>
      <c r="F69" s="81"/>
    </row>
    <row r="70" spans="1:6" ht="15" customHeight="1" x14ac:dyDescent="0.3">
      <c r="A70" s="81"/>
      <c r="B70" s="81"/>
      <c r="C70" s="81"/>
      <c r="D70" s="81"/>
      <c r="E70" s="81"/>
      <c r="F70" s="81"/>
    </row>
    <row r="71" spans="1:6" ht="15" customHeight="1" x14ac:dyDescent="0.3">
      <c r="A71" s="81"/>
      <c r="B71" s="81"/>
      <c r="C71" s="81"/>
      <c r="D71" s="81"/>
      <c r="E71" s="81"/>
      <c r="F71" s="81"/>
    </row>
    <row r="72" spans="1:6" x14ac:dyDescent="0.3">
      <c r="A72" s="196" t="s">
        <v>45</v>
      </c>
      <c r="B72" s="196"/>
      <c r="C72" s="196"/>
      <c r="D72" s="196"/>
      <c r="E72" s="196"/>
      <c r="F72" s="196"/>
    </row>
    <row r="73" spans="1:6" x14ac:dyDescent="0.3">
      <c r="A73" s="196" t="s">
        <v>25</v>
      </c>
      <c r="B73" s="196"/>
      <c r="C73" s="196"/>
      <c r="D73" s="196"/>
      <c r="E73" s="196"/>
      <c r="F73" s="196"/>
    </row>
    <row r="75" spans="1:6" ht="32.700000000000003" customHeight="1" x14ac:dyDescent="0.3">
      <c r="A75" s="215" t="s">
        <v>23</v>
      </c>
      <c r="B75" s="215"/>
      <c r="C75" s="15" t="s">
        <v>41</v>
      </c>
      <c r="D75" s="22" t="s">
        <v>42</v>
      </c>
      <c r="E75" s="31" t="s">
        <v>87</v>
      </c>
      <c r="F75" s="22" t="s">
        <v>24</v>
      </c>
    </row>
    <row r="76" spans="1:6" s="106" customFormat="1" ht="83.1" customHeight="1" x14ac:dyDescent="0.3">
      <c r="A76" s="227" t="s">
        <v>31</v>
      </c>
      <c r="B76" s="227"/>
      <c r="C76" s="29"/>
      <c r="D76" s="160"/>
      <c r="E76" s="161" t="s">
        <v>188</v>
      </c>
      <c r="F76" s="56"/>
    </row>
    <row r="77" spans="1:6" s="106" customFormat="1" ht="69.599999999999994" customHeight="1" x14ac:dyDescent="0.3">
      <c r="A77" s="228" t="s">
        <v>32</v>
      </c>
      <c r="B77" s="228"/>
      <c r="C77" s="42"/>
      <c r="D77" s="42"/>
      <c r="E77" s="161" t="s">
        <v>188</v>
      </c>
      <c r="F77" s="57"/>
    </row>
    <row r="78" spans="1:6" x14ac:dyDescent="0.3">
      <c r="A78" s="208" t="s">
        <v>43</v>
      </c>
      <c r="B78" s="208"/>
      <c r="C78" s="208"/>
      <c r="D78" s="208"/>
      <c r="E78" s="208"/>
      <c r="F78" s="208"/>
    </row>
    <row r="79" spans="1:6" ht="67.2" customHeight="1" x14ac:dyDescent="0.3">
      <c r="A79" s="229" t="s">
        <v>197</v>
      </c>
      <c r="B79" s="229"/>
      <c r="C79" s="229"/>
      <c r="D79" s="229"/>
      <c r="E79" s="229"/>
      <c r="F79" s="229"/>
    </row>
    <row r="80" spans="1:6" x14ac:dyDescent="0.3">
      <c r="E80" s="58"/>
    </row>
    <row r="81" spans="1:6" ht="36" customHeight="1" x14ac:dyDescent="0.3">
      <c r="A81" s="7" t="s">
        <v>46</v>
      </c>
      <c r="B81" s="230" t="s">
        <v>193</v>
      </c>
      <c r="C81" s="231"/>
      <c r="D81" s="218" t="s">
        <v>49</v>
      </c>
      <c r="E81" s="219"/>
      <c r="F81" s="220"/>
    </row>
    <row r="82" spans="1:6" ht="34.5" customHeight="1" x14ac:dyDescent="0.3">
      <c r="A82" s="7" t="s">
        <v>47</v>
      </c>
      <c r="B82" s="230" t="s">
        <v>194</v>
      </c>
      <c r="C82" s="231"/>
      <c r="D82" s="221"/>
      <c r="E82" s="222"/>
      <c r="F82" s="223"/>
    </row>
    <row r="83" spans="1:6" ht="37.200000000000003" customHeight="1" x14ac:dyDescent="0.3">
      <c r="A83" s="7" t="s">
        <v>48</v>
      </c>
      <c r="B83" s="232" t="s">
        <v>189</v>
      </c>
      <c r="C83" s="212"/>
      <c r="D83" s="224"/>
      <c r="E83" s="225"/>
      <c r="F83" s="226"/>
    </row>
    <row r="84" spans="1:6" x14ac:dyDescent="0.35">
      <c r="A84" s="6"/>
      <c r="B84" s="85"/>
      <c r="C84" s="85"/>
      <c r="D84" s="86"/>
      <c r="E84" s="86"/>
      <c r="F84" s="86"/>
    </row>
    <row r="85" spans="1:6" ht="22.2" customHeight="1" x14ac:dyDescent="0.3">
      <c r="A85" s="213" t="s">
        <v>50</v>
      </c>
      <c r="B85" s="213"/>
      <c r="C85" s="213"/>
      <c r="D85" s="213"/>
      <c r="E85" s="213"/>
      <c r="F85" s="213"/>
    </row>
    <row r="86" spans="1:6" ht="10.199999999999999" customHeight="1" x14ac:dyDescent="0.3"/>
    <row r="87" spans="1:6" x14ac:dyDescent="0.3">
      <c r="A87" s="196" t="s">
        <v>51</v>
      </c>
      <c r="B87" s="196"/>
      <c r="C87" s="196"/>
      <c r="D87" s="196"/>
      <c r="E87" s="196"/>
      <c r="F87" s="196"/>
    </row>
    <row r="88" spans="1:6" x14ac:dyDescent="0.3">
      <c r="A88" s="196" t="s">
        <v>63</v>
      </c>
      <c r="B88" s="196"/>
      <c r="C88" s="196"/>
      <c r="D88" s="196"/>
      <c r="E88" s="196"/>
      <c r="F88" s="196"/>
    </row>
    <row r="89" spans="1:6" x14ac:dyDescent="0.3">
      <c r="A89" s="196" t="s">
        <v>52</v>
      </c>
      <c r="B89" s="196"/>
      <c r="C89" s="196"/>
      <c r="D89" s="196"/>
      <c r="E89" s="196"/>
      <c r="F89" s="196"/>
    </row>
    <row r="90" spans="1:6" ht="10.199999999999999" customHeight="1" x14ac:dyDescent="0.3"/>
    <row r="91" spans="1:6" ht="44.25" customHeight="1" x14ac:dyDescent="0.3">
      <c r="A91" s="88" t="s">
        <v>64</v>
      </c>
      <c r="B91" s="88" t="s">
        <v>68</v>
      </c>
      <c r="C91" s="88" t="s">
        <v>72</v>
      </c>
      <c r="D91" s="88" t="s">
        <v>69</v>
      </c>
      <c r="E91" s="88" t="s">
        <v>70</v>
      </c>
      <c r="F91" s="88" t="s">
        <v>71</v>
      </c>
    </row>
    <row r="92" spans="1:6" ht="15" customHeight="1" x14ac:dyDescent="0.3">
      <c r="A92" s="23" t="s">
        <v>16</v>
      </c>
      <c r="B92" s="46">
        <f>+SUM(B94:B98)</f>
        <v>51231448460</v>
      </c>
      <c r="C92" s="60">
        <f>+SUM(C94:C98)</f>
        <v>100</v>
      </c>
      <c r="D92" s="17"/>
      <c r="E92" s="17"/>
      <c r="F92" s="17"/>
    </row>
    <row r="93" spans="1:6" ht="10.199999999999999" customHeight="1" x14ac:dyDescent="0.3">
      <c r="A93" s="35"/>
      <c r="B93" s="44"/>
      <c r="C93" s="45"/>
      <c r="D93" s="34"/>
      <c r="E93" s="34"/>
      <c r="F93" s="34"/>
    </row>
    <row r="94" spans="1:6" s="107" customFormat="1" ht="25.5" customHeight="1" x14ac:dyDescent="0.3">
      <c r="A94" s="35" t="s">
        <v>65</v>
      </c>
      <c r="B94" s="36">
        <v>51231448460</v>
      </c>
      <c r="C94" s="45">
        <f>+B94/$B$92*100</f>
        <v>100</v>
      </c>
      <c r="D94" s="34" t="s">
        <v>190</v>
      </c>
      <c r="E94" s="34"/>
      <c r="F94" s="34"/>
    </row>
    <row r="95" spans="1:6" s="107" customFormat="1" ht="15" customHeight="1" x14ac:dyDescent="0.3">
      <c r="A95" s="35" t="s">
        <v>66</v>
      </c>
      <c r="B95" s="36">
        <v>0</v>
      </c>
      <c r="C95" s="45">
        <f t="shared" ref="C95:C96" si="21">+B95/$B$92*100</f>
        <v>0</v>
      </c>
      <c r="D95" s="35"/>
      <c r="E95" s="35"/>
      <c r="F95" s="35"/>
    </row>
    <row r="96" spans="1:6" s="107" customFormat="1" ht="15" customHeight="1" x14ac:dyDescent="0.3">
      <c r="A96" s="35" t="s">
        <v>67</v>
      </c>
      <c r="B96" s="36">
        <v>0</v>
      </c>
      <c r="C96" s="45">
        <f t="shared" si="21"/>
        <v>0</v>
      </c>
      <c r="D96" s="35"/>
      <c r="E96" s="35"/>
      <c r="F96" s="35"/>
    </row>
    <row r="97" spans="1:6" s="107" customFormat="1" ht="15" customHeight="1" x14ac:dyDescent="0.3">
      <c r="A97" s="35" t="s">
        <v>169</v>
      </c>
      <c r="B97" s="36">
        <v>0</v>
      </c>
      <c r="C97" s="45">
        <f t="shared" ref="C97:C98" si="22">+B97/$B$92*100</f>
        <v>0</v>
      </c>
      <c r="D97" s="35"/>
      <c r="E97" s="35"/>
      <c r="F97" s="35"/>
    </row>
    <row r="98" spans="1:6" ht="15" customHeight="1" x14ac:dyDescent="0.3">
      <c r="A98" s="37" t="s">
        <v>170</v>
      </c>
      <c r="B98" s="36">
        <v>0</v>
      </c>
      <c r="C98" s="45">
        <f t="shared" si="22"/>
        <v>0</v>
      </c>
      <c r="D98" s="61"/>
      <c r="E98" s="61"/>
      <c r="F98" s="61"/>
    </row>
    <row r="99" spans="1:6" ht="15" customHeight="1" x14ac:dyDescent="0.3">
      <c r="A99" s="233" t="s">
        <v>191</v>
      </c>
      <c r="B99" s="233"/>
      <c r="C99" s="233"/>
      <c r="D99" s="233"/>
      <c r="E99" s="233"/>
      <c r="F99" s="233"/>
    </row>
    <row r="100" spans="1:6" ht="49.5" customHeight="1" x14ac:dyDescent="0.3">
      <c r="A100" s="204" t="s">
        <v>171</v>
      </c>
      <c r="B100" s="205"/>
      <c r="C100" s="205"/>
      <c r="D100" s="205"/>
      <c r="E100" s="205"/>
      <c r="F100" s="206"/>
    </row>
    <row r="101" spans="1:6" ht="15" customHeight="1" x14ac:dyDescent="0.3">
      <c r="A101" s="35"/>
      <c r="B101" s="62"/>
      <c r="C101" s="34"/>
    </row>
    <row r="102" spans="1:6" x14ac:dyDescent="0.3">
      <c r="A102" s="196" t="s">
        <v>73</v>
      </c>
      <c r="B102" s="196"/>
      <c r="C102" s="196"/>
      <c r="D102" s="196"/>
      <c r="E102" s="196"/>
      <c r="F102" s="196"/>
    </row>
    <row r="103" spans="1:6" x14ac:dyDescent="0.3">
      <c r="A103" s="196" t="s">
        <v>74</v>
      </c>
      <c r="B103" s="196"/>
      <c r="C103" s="196"/>
      <c r="D103" s="196"/>
      <c r="E103" s="196"/>
      <c r="F103" s="196"/>
    </row>
    <row r="104" spans="1:6" x14ac:dyDescent="0.3">
      <c r="A104" s="196" t="s">
        <v>52</v>
      </c>
      <c r="B104" s="196"/>
      <c r="C104" s="196"/>
      <c r="D104" s="196"/>
      <c r="E104" s="196"/>
      <c r="F104" s="196"/>
    </row>
    <row r="105" spans="1:6" ht="10.199999999999999" customHeight="1" x14ac:dyDescent="0.3"/>
    <row r="106" spans="1:6" ht="31.2" x14ac:dyDescent="0.3">
      <c r="A106" s="87" t="s">
        <v>55</v>
      </c>
      <c r="B106" s="87" t="s">
        <v>56</v>
      </c>
      <c r="C106" s="87" t="s">
        <v>0</v>
      </c>
      <c r="D106" s="87" t="s">
        <v>2</v>
      </c>
      <c r="E106" s="87" t="s">
        <v>3</v>
      </c>
      <c r="F106" s="87" t="s">
        <v>4</v>
      </c>
    </row>
    <row r="107" spans="1:6" x14ac:dyDescent="0.3">
      <c r="A107" s="23" t="s">
        <v>16</v>
      </c>
      <c r="B107" s="63"/>
      <c r="C107" s="18">
        <f>+C109+C113</f>
        <v>0</v>
      </c>
      <c r="D107" s="18">
        <f t="shared" ref="D107:E107" si="23">+D109+D113</f>
        <v>14091023659</v>
      </c>
      <c r="E107" s="18">
        <f t="shared" si="23"/>
        <v>15430745539</v>
      </c>
      <c r="F107" s="46">
        <f>+F109+F113</f>
        <v>29521769198</v>
      </c>
    </row>
    <row r="108" spans="1:6" ht="10.199999999999999" customHeight="1" x14ac:dyDescent="0.3">
      <c r="A108" s="19"/>
      <c r="B108" s="64"/>
      <c r="C108" s="20"/>
      <c r="D108" s="20"/>
      <c r="E108" s="20"/>
      <c r="F108" s="65"/>
    </row>
    <row r="109" spans="1:6" x14ac:dyDescent="0.3">
      <c r="A109" s="234" t="s">
        <v>75</v>
      </c>
      <c r="B109" s="234"/>
      <c r="C109" s="66">
        <f>+SUM(C110:C111)</f>
        <v>0</v>
      </c>
      <c r="D109" s="66">
        <f>+SUM(D110:D111)</f>
        <v>14091023659</v>
      </c>
      <c r="E109" s="66">
        <f>+SUM(E110:E111)</f>
        <v>15430745539</v>
      </c>
      <c r="F109" s="67">
        <f>+SUM(F110:F111)</f>
        <v>29521769198</v>
      </c>
    </row>
    <row r="110" spans="1:6" ht="30" x14ac:dyDescent="0.3">
      <c r="A110" s="68" t="s">
        <v>199</v>
      </c>
      <c r="B110" s="163" t="s">
        <v>198</v>
      </c>
      <c r="C110" s="21">
        <v>0</v>
      </c>
      <c r="D110" s="69">
        <v>14091023659</v>
      </c>
      <c r="E110" s="69">
        <v>15430745539</v>
      </c>
      <c r="F110" s="69">
        <f>+C110+D110+E110</f>
        <v>29521769198</v>
      </c>
    </row>
    <row r="111" spans="1:6" x14ac:dyDescent="0.3">
      <c r="A111" s="68" t="s">
        <v>59</v>
      </c>
      <c r="B111" s="64" t="s">
        <v>53</v>
      </c>
      <c r="C111" s="21">
        <v>0</v>
      </c>
      <c r="D111" s="21">
        <v>0</v>
      </c>
      <c r="E111" s="21">
        <v>0</v>
      </c>
      <c r="F111" s="69">
        <f t="shared" ref="F111" si="24">+C111+D111+E111</f>
        <v>0</v>
      </c>
    </row>
    <row r="112" spans="1:6" x14ac:dyDescent="0.3">
      <c r="A112" s="68" t="s">
        <v>59</v>
      </c>
      <c r="B112" s="64" t="s">
        <v>53</v>
      </c>
      <c r="C112" s="21"/>
      <c r="D112" s="21">
        <v>0</v>
      </c>
      <c r="E112" s="21">
        <v>0</v>
      </c>
      <c r="F112" s="69"/>
    </row>
    <row r="113" spans="1:6" x14ac:dyDescent="0.3">
      <c r="A113" s="234" t="s">
        <v>76</v>
      </c>
      <c r="B113" s="234"/>
      <c r="C113" s="66">
        <f>+SUM(C114:C115)</f>
        <v>0</v>
      </c>
      <c r="D113" s="66">
        <f>+SUM(D114:D115)</f>
        <v>0</v>
      </c>
      <c r="E113" s="66">
        <f>+SUM(E114:E115)</f>
        <v>0</v>
      </c>
      <c r="F113" s="67">
        <f>+SUM(F114:F115)</f>
        <v>0</v>
      </c>
    </row>
    <row r="114" spans="1:6" x14ac:dyDescent="0.3">
      <c r="A114" s="68" t="s">
        <v>59</v>
      </c>
      <c r="B114" s="64" t="s">
        <v>53</v>
      </c>
      <c r="C114" s="70">
        <v>0</v>
      </c>
      <c r="D114" s="70">
        <v>0</v>
      </c>
      <c r="E114" s="70">
        <v>0</v>
      </c>
      <c r="F114" s="71">
        <f t="shared" ref="F114:F115" si="25">+C114+D114+E114</f>
        <v>0</v>
      </c>
    </row>
    <row r="115" spans="1:6" x14ac:dyDescent="0.3">
      <c r="A115" s="68" t="s">
        <v>59</v>
      </c>
      <c r="B115" s="64" t="s">
        <v>53</v>
      </c>
      <c r="C115" s="70">
        <v>0</v>
      </c>
      <c r="D115" s="70">
        <v>0</v>
      </c>
      <c r="E115" s="70">
        <v>0</v>
      </c>
      <c r="F115" s="71">
        <f t="shared" si="25"/>
        <v>0</v>
      </c>
    </row>
    <row r="116" spans="1:6" x14ac:dyDescent="0.3">
      <c r="A116" s="233" t="s">
        <v>201</v>
      </c>
      <c r="B116" s="233"/>
      <c r="C116" s="233"/>
      <c r="D116" s="233"/>
      <c r="E116" s="233"/>
      <c r="F116" s="233"/>
    </row>
    <row r="117" spans="1:6" ht="50.1" customHeight="1" x14ac:dyDescent="0.3">
      <c r="A117" s="229" t="s">
        <v>152</v>
      </c>
      <c r="B117" s="229"/>
      <c r="C117" s="229"/>
      <c r="D117" s="229"/>
      <c r="E117" s="229"/>
      <c r="F117" s="229"/>
    </row>
    <row r="118" spans="1:6" ht="10.199999999999999" customHeight="1" x14ac:dyDescent="0.3">
      <c r="A118" s="35"/>
      <c r="B118" s="62"/>
      <c r="C118" s="34"/>
    </row>
    <row r="119" spans="1:6" x14ac:dyDescent="0.3">
      <c r="A119" s="196" t="s">
        <v>77</v>
      </c>
      <c r="B119" s="196"/>
      <c r="C119" s="196"/>
      <c r="D119" s="196"/>
      <c r="E119" s="196"/>
      <c r="F119" s="196"/>
    </row>
    <row r="120" spans="1:6" ht="30.75" customHeight="1" x14ac:dyDescent="0.3">
      <c r="A120" s="197" t="s">
        <v>54</v>
      </c>
      <c r="B120" s="197"/>
      <c r="C120" s="197"/>
      <c r="D120" s="197"/>
      <c r="E120" s="197"/>
      <c r="F120" s="197"/>
    </row>
    <row r="121" spans="1:6" x14ac:dyDescent="0.3">
      <c r="A121" s="196" t="s">
        <v>52</v>
      </c>
      <c r="B121" s="196"/>
      <c r="C121" s="196"/>
      <c r="D121" s="196"/>
      <c r="E121" s="196"/>
      <c r="F121" s="196"/>
    </row>
    <row r="122" spans="1:6" ht="10.199999999999999" customHeight="1" x14ac:dyDescent="0.3">
      <c r="A122" s="108"/>
      <c r="B122" s="109"/>
      <c r="C122" s="109"/>
      <c r="D122" s="109"/>
      <c r="E122" s="109"/>
      <c r="F122" s="110"/>
    </row>
    <row r="123" spans="1:6" ht="31.2" x14ac:dyDescent="0.3">
      <c r="A123" s="87" t="s">
        <v>55</v>
      </c>
      <c r="B123" s="87" t="s">
        <v>56</v>
      </c>
      <c r="C123" s="87" t="s">
        <v>0</v>
      </c>
      <c r="D123" s="87" t="s">
        <v>2</v>
      </c>
      <c r="E123" s="87" t="s">
        <v>3</v>
      </c>
      <c r="F123" s="87" t="s">
        <v>4</v>
      </c>
    </row>
    <row r="124" spans="1:6" x14ac:dyDescent="0.3">
      <c r="A124" s="23" t="s">
        <v>16</v>
      </c>
      <c r="B124" s="63"/>
      <c r="C124" s="46">
        <f>+C126+C133+C140</f>
        <v>0</v>
      </c>
      <c r="D124" s="46">
        <f>+D126+D133+D140</f>
        <v>12653451663.33997</v>
      </c>
      <c r="E124" s="46">
        <f>+E126+E133+E140</f>
        <v>14323134438.679977</v>
      </c>
      <c r="F124" s="46">
        <f t="shared" ref="F124" si="26">+F126+F133+F140</f>
        <v>26976586102.019947</v>
      </c>
    </row>
    <row r="125" spans="1:6" ht="10.199999999999999" customHeight="1" x14ac:dyDescent="0.3">
      <c r="A125" s="19"/>
      <c r="B125" s="64"/>
      <c r="C125" s="20"/>
      <c r="D125" s="20"/>
      <c r="E125" s="20"/>
      <c r="F125" s="65"/>
    </row>
    <row r="126" spans="1:6" x14ac:dyDescent="0.3">
      <c r="A126" s="234" t="s">
        <v>58</v>
      </c>
      <c r="B126" s="234"/>
      <c r="C126" s="67">
        <f>+SUM(C127:C131)</f>
        <v>0</v>
      </c>
      <c r="D126" s="67">
        <f t="shared" ref="D126:E126" si="27">+SUM(D127:D131)</f>
        <v>12653451663.33997</v>
      </c>
      <c r="E126" s="67">
        <f t="shared" si="27"/>
        <v>14323134438.679977</v>
      </c>
      <c r="F126" s="67">
        <f>+SUM(F127:F131)</f>
        <v>26976586102.019947</v>
      </c>
    </row>
    <row r="127" spans="1:6" ht="71.099999999999994" customHeight="1" x14ac:dyDescent="0.3">
      <c r="A127" s="164">
        <v>60103</v>
      </c>
      <c r="B127" s="163" t="s">
        <v>200</v>
      </c>
      <c r="C127" s="21">
        <v>0</v>
      </c>
      <c r="D127" s="21">
        <v>12653451663.33997</v>
      </c>
      <c r="E127" s="21">
        <v>14323134438.679977</v>
      </c>
      <c r="F127" s="69">
        <f>+C127+D127+E127</f>
        <v>26976586102.019947</v>
      </c>
    </row>
    <row r="128" spans="1:6" ht="15" customHeight="1" x14ac:dyDescent="0.3">
      <c r="A128" s="68" t="s">
        <v>59</v>
      </c>
      <c r="B128" s="64" t="s">
        <v>53</v>
      </c>
      <c r="C128" s="21">
        <v>0</v>
      </c>
      <c r="D128" s="21">
        <v>0</v>
      </c>
      <c r="E128" s="21">
        <v>0</v>
      </c>
      <c r="F128" s="69">
        <f t="shared" ref="F128:F131" si="28">+C128+D128+E128</f>
        <v>0</v>
      </c>
    </row>
    <row r="129" spans="1:6" ht="15" customHeight="1" x14ac:dyDescent="0.3">
      <c r="A129" s="68" t="s">
        <v>59</v>
      </c>
      <c r="B129" s="64" t="s">
        <v>53</v>
      </c>
      <c r="C129" s="21">
        <v>0</v>
      </c>
      <c r="D129" s="21">
        <v>0</v>
      </c>
      <c r="E129" s="21">
        <v>0</v>
      </c>
      <c r="F129" s="69">
        <f t="shared" si="28"/>
        <v>0</v>
      </c>
    </row>
    <row r="130" spans="1:6" ht="15" customHeight="1" x14ac:dyDescent="0.3">
      <c r="A130" s="68" t="s">
        <v>59</v>
      </c>
      <c r="B130" s="64" t="s">
        <v>53</v>
      </c>
      <c r="C130" s="21">
        <v>0</v>
      </c>
      <c r="D130" s="21">
        <v>0</v>
      </c>
      <c r="E130" s="21">
        <v>0</v>
      </c>
      <c r="F130" s="69">
        <f t="shared" si="28"/>
        <v>0</v>
      </c>
    </row>
    <row r="131" spans="1:6" ht="15" customHeight="1" x14ac:dyDescent="0.3">
      <c r="A131" s="68" t="s">
        <v>59</v>
      </c>
      <c r="B131" s="64" t="s">
        <v>53</v>
      </c>
      <c r="C131" s="21">
        <v>0</v>
      </c>
      <c r="D131" s="21">
        <v>0</v>
      </c>
      <c r="E131" s="21">
        <v>0</v>
      </c>
      <c r="F131" s="69">
        <f t="shared" si="28"/>
        <v>0</v>
      </c>
    </row>
    <row r="132" spans="1:6" ht="15" customHeight="1" x14ac:dyDescent="0.3">
      <c r="A132" s="24"/>
      <c r="B132" s="64"/>
      <c r="C132" s="21"/>
      <c r="D132" s="21"/>
      <c r="E132" s="21"/>
      <c r="F132" s="69"/>
    </row>
    <row r="133" spans="1:6" x14ac:dyDescent="0.3">
      <c r="A133" s="234" t="s">
        <v>60</v>
      </c>
      <c r="B133" s="234"/>
      <c r="C133" s="67">
        <f>+SUM(C134:C138)</f>
        <v>0</v>
      </c>
      <c r="D133" s="67">
        <f t="shared" ref="D133:F133" si="29">+SUM(D134:D138)</f>
        <v>0</v>
      </c>
      <c r="E133" s="67">
        <f t="shared" si="29"/>
        <v>0</v>
      </c>
      <c r="F133" s="67">
        <f t="shared" si="29"/>
        <v>0</v>
      </c>
    </row>
    <row r="134" spans="1:6" ht="15" customHeight="1" x14ac:dyDescent="0.3">
      <c r="A134" s="68" t="s">
        <v>59</v>
      </c>
      <c r="B134" s="64" t="s">
        <v>53</v>
      </c>
      <c r="C134" s="70">
        <v>0</v>
      </c>
      <c r="D134" s="70">
        <v>0</v>
      </c>
      <c r="E134" s="70">
        <v>0</v>
      </c>
      <c r="F134" s="53">
        <f>+C134+D134+E134</f>
        <v>0</v>
      </c>
    </row>
    <row r="135" spans="1:6" ht="15" customHeight="1" x14ac:dyDescent="0.3">
      <c r="A135" s="68" t="s">
        <v>59</v>
      </c>
      <c r="B135" s="64" t="s">
        <v>53</v>
      </c>
      <c r="C135" s="70">
        <v>0</v>
      </c>
      <c r="D135" s="70">
        <v>0</v>
      </c>
      <c r="E135" s="70">
        <v>0</v>
      </c>
      <c r="F135" s="53">
        <f t="shared" ref="F135:F138" si="30">+C135+D135+E135</f>
        <v>0</v>
      </c>
    </row>
    <row r="136" spans="1:6" ht="15" customHeight="1" x14ac:dyDescent="0.3">
      <c r="A136" s="68" t="s">
        <v>59</v>
      </c>
      <c r="B136" s="64" t="s">
        <v>53</v>
      </c>
      <c r="C136" s="70">
        <v>0</v>
      </c>
      <c r="D136" s="70">
        <v>0</v>
      </c>
      <c r="E136" s="70">
        <v>0</v>
      </c>
      <c r="F136" s="53">
        <f t="shared" si="30"/>
        <v>0</v>
      </c>
    </row>
    <row r="137" spans="1:6" ht="15" customHeight="1" x14ac:dyDescent="0.3">
      <c r="A137" s="68" t="s">
        <v>59</v>
      </c>
      <c r="B137" s="64" t="s">
        <v>53</v>
      </c>
      <c r="C137" s="70">
        <v>0</v>
      </c>
      <c r="D137" s="70">
        <v>0</v>
      </c>
      <c r="E137" s="70">
        <v>0</v>
      </c>
      <c r="F137" s="53">
        <f t="shared" si="30"/>
        <v>0</v>
      </c>
    </row>
    <row r="138" spans="1:6" ht="15" customHeight="1" x14ac:dyDescent="0.3">
      <c r="A138" s="68" t="s">
        <v>59</v>
      </c>
      <c r="B138" s="64" t="s">
        <v>53</v>
      </c>
      <c r="C138" s="70">
        <v>0</v>
      </c>
      <c r="D138" s="70">
        <v>0</v>
      </c>
      <c r="E138" s="70">
        <v>0</v>
      </c>
      <c r="F138" s="53">
        <f t="shared" si="30"/>
        <v>0</v>
      </c>
    </row>
    <row r="139" spans="1:6" ht="15" customHeight="1" x14ac:dyDescent="0.3">
      <c r="C139" s="53"/>
      <c r="D139" s="53"/>
      <c r="E139" s="53"/>
      <c r="F139" s="53"/>
    </row>
    <row r="140" spans="1:6" x14ac:dyDescent="0.3">
      <c r="A140" s="234" t="s">
        <v>61</v>
      </c>
      <c r="B140" s="234"/>
      <c r="C140" s="67">
        <f>+SUM(C141:C142)</f>
        <v>0</v>
      </c>
      <c r="D140" s="67">
        <f t="shared" ref="D140:F140" si="31">+SUM(D141:D142)</f>
        <v>0</v>
      </c>
      <c r="E140" s="67">
        <f t="shared" si="31"/>
        <v>0</v>
      </c>
      <c r="F140" s="67">
        <f t="shared" si="31"/>
        <v>0</v>
      </c>
    </row>
    <row r="141" spans="1:6" ht="15" customHeight="1" x14ac:dyDescent="0.3">
      <c r="A141" s="94" t="s">
        <v>59</v>
      </c>
      <c r="B141" s="64" t="s">
        <v>53</v>
      </c>
      <c r="C141" s="70">
        <v>0</v>
      </c>
      <c r="D141" s="70">
        <v>0</v>
      </c>
      <c r="E141" s="70">
        <v>0</v>
      </c>
      <c r="F141" s="53">
        <f>+C141+D141+E141</f>
        <v>0</v>
      </c>
    </row>
    <row r="142" spans="1:6" ht="15" customHeight="1" x14ac:dyDescent="0.3">
      <c r="A142" s="61" t="s">
        <v>59</v>
      </c>
      <c r="B142" s="61" t="s">
        <v>53</v>
      </c>
      <c r="C142" s="76">
        <v>0</v>
      </c>
      <c r="D142" s="76">
        <v>0</v>
      </c>
      <c r="E142" s="76">
        <v>0</v>
      </c>
      <c r="F142" s="77">
        <f>+C142+D142+E142</f>
        <v>0</v>
      </c>
    </row>
    <row r="143" spans="1:6" ht="15" customHeight="1" x14ac:dyDescent="0.3">
      <c r="A143" s="235" t="s">
        <v>62</v>
      </c>
      <c r="B143" s="236"/>
      <c r="C143" s="236"/>
      <c r="D143" s="236"/>
      <c r="E143" s="236"/>
      <c r="F143" s="236"/>
    </row>
    <row r="144" spans="1:6" ht="15" customHeight="1" x14ac:dyDescent="0.3">
      <c r="A144" s="233" t="s">
        <v>201</v>
      </c>
      <c r="B144" s="233"/>
      <c r="C144" s="233"/>
      <c r="D144" s="233"/>
      <c r="E144" s="233"/>
      <c r="F144" s="233"/>
    </row>
    <row r="145" spans="1:6" ht="64.5" customHeight="1" x14ac:dyDescent="0.3">
      <c r="A145" s="204" t="s">
        <v>202</v>
      </c>
      <c r="B145" s="205"/>
      <c r="C145" s="205"/>
      <c r="D145" s="205"/>
      <c r="E145" s="205"/>
      <c r="F145" s="206"/>
    </row>
    <row r="146" spans="1:6" x14ac:dyDescent="0.3">
      <c r="A146" s="68"/>
      <c r="B146" s="64"/>
    </row>
    <row r="147" spans="1:6" x14ac:dyDescent="0.3">
      <c r="A147" s="196" t="s">
        <v>79</v>
      </c>
      <c r="B147" s="196"/>
      <c r="C147" s="196"/>
      <c r="D147" s="196"/>
      <c r="E147" s="196"/>
      <c r="F147" s="196"/>
    </row>
    <row r="148" spans="1:6" ht="14.7" customHeight="1" x14ac:dyDescent="0.3">
      <c r="A148" s="196" t="s">
        <v>80</v>
      </c>
      <c r="B148" s="196"/>
      <c r="C148" s="196"/>
      <c r="D148" s="196"/>
      <c r="E148" s="196"/>
      <c r="F148" s="196"/>
    </row>
    <row r="149" spans="1:6" x14ac:dyDescent="0.3">
      <c r="A149" s="196" t="s">
        <v>52</v>
      </c>
      <c r="B149" s="196"/>
      <c r="C149" s="196"/>
      <c r="D149" s="196"/>
      <c r="E149" s="196"/>
      <c r="F149" s="196"/>
    </row>
    <row r="150" spans="1:6" x14ac:dyDescent="0.3">
      <c r="A150" s="87" t="s">
        <v>78</v>
      </c>
      <c r="B150" s="87" t="s">
        <v>0</v>
      </c>
      <c r="C150" s="87" t="s">
        <v>2</v>
      </c>
      <c r="D150" s="87" t="s">
        <v>3</v>
      </c>
      <c r="E150" s="87" t="s">
        <v>4</v>
      </c>
      <c r="F150" s="32"/>
    </row>
    <row r="151" spans="1:6" x14ac:dyDescent="0.3">
      <c r="A151" s="126" t="s">
        <v>82</v>
      </c>
      <c r="B151" s="78">
        <f>+B152</f>
        <v>0</v>
      </c>
      <c r="C151" s="78">
        <f t="shared" ref="C151:D153" si="32">+B161</f>
        <v>0</v>
      </c>
      <c r="D151" s="78">
        <f t="shared" si="32"/>
        <v>1437571995.6600304</v>
      </c>
      <c r="E151" s="129">
        <f>+B151</f>
        <v>0</v>
      </c>
      <c r="F151" s="110"/>
    </row>
    <row r="152" spans="1:6" x14ac:dyDescent="0.3">
      <c r="A152" s="127" t="s">
        <v>83</v>
      </c>
      <c r="B152" s="36">
        <v>0</v>
      </c>
      <c r="C152" s="36">
        <f>+B162</f>
        <v>0</v>
      </c>
      <c r="D152" s="36">
        <f>+C162</f>
        <v>0</v>
      </c>
      <c r="E152" s="83">
        <f>+B152</f>
        <v>0</v>
      </c>
      <c r="F152" s="32"/>
    </row>
    <row r="153" spans="1:6" x14ac:dyDescent="0.3">
      <c r="A153" s="127" t="s">
        <v>81</v>
      </c>
      <c r="B153" s="36" t="s">
        <v>93</v>
      </c>
      <c r="C153" s="36">
        <f t="shared" si="32"/>
        <v>0</v>
      </c>
      <c r="D153" s="36">
        <f t="shared" si="32"/>
        <v>1437571995.6600304</v>
      </c>
      <c r="E153" s="83" t="str">
        <f>+B153</f>
        <v>N/A</v>
      </c>
      <c r="F153" s="32"/>
    </row>
    <row r="154" spans="1:6" x14ac:dyDescent="0.3">
      <c r="A154" s="126" t="s">
        <v>85</v>
      </c>
      <c r="B154" s="78">
        <f>C109</f>
        <v>0</v>
      </c>
      <c r="C154" s="78">
        <f>D109</f>
        <v>14091023659</v>
      </c>
      <c r="D154" s="78">
        <f>E109</f>
        <v>15430745539</v>
      </c>
      <c r="E154" s="78">
        <f>+B154+C154+D154</f>
        <v>29521769198</v>
      </c>
      <c r="F154" s="110"/>
    </row>
    <row r="155" spans="1:6" x14ac:dyDescent="0.3">
      <c r="A155" s="126" t="s">
        <v>147</v>
      </c>
      <c r="B155" s="78">
        <f>+B156+B157</f>
        <v>0</v>
      </c>
      <c r="C155" s="78">
        <f t="shared" ref="C155" si="33">+C156+C157</f>
        <v>14091023659</v>
      </c>
      <c r="D155" s="78">
        <f>+D156+D157</f>
        <v>16868317534.66003</v>
      </c>
      <c r="E155" s="78">
        <f>+E156+E157</f>
        <v>29521769198</v>
      </c>
      <c r="F155" s="110"/>
    </row>
    <row r="156" spans="1:6" x14ac:dyDescent="0.3">
      <c r="A156" s="127" t="s">
        <v>83</v>
      </c>
      <c r="B156" s="36">
        <f>+B152</f>
        <v>0</v>
      </c>
      <c r="C156" s="36">
        <f>+C152</f>
        <v>0</v>
      </c>
      <c r="D156" s="36">
        <f>+D152</f>
        <v>0</v>
      </c>
      <c r="E156" s="83">
        <f>+E152</f>
        <v>0</v>
      </c>
      <c r="F156" s="32"/>
    </row>
    <row r="157" spans="1:6" x14ac:dyDescent="0.3">
      <c r="A157" s="127" t="s">
        <v>81</v>
      </c>
      <c r="B157" s="36">
        <f>+B154</f>
        <v>0</v>
      </c>
      <c r="C157" s="36">
        <f>+C154+C153</f>
        <v>14091023659</v>
      </c>
      <c r="D157" s="36">
        <f>+D154+D153</f>
        <v>16868317534.66003</v>
      </c>
      <c r="E157" s="83">
        <f>+E154</f>
        <v>29521769198</v>
      </c>
      <c r="F157" s="32"/>
    </row>
    <row r="158" spans="1:6" x14ac:dyDescent="0.3">
      <c r="A158" s="126" t="s">
        <v>84</v>
      </c>
      <c r="B158" s="78">
        <f>+B159+B160</f>
        <v>0</v>
      </c>
      <c r="C158" s="78">
        <f>+C159+C160</f>
        <v>12653451663.33997</v>
      </c>
      <c r="D158" s="78">
        <f>+D159+D160</f>
        <v>14323134438.679977</v>
      </c>
      <c r="E158" s="78">
        <f>+B158+C158+D158</f>
        <v>26976586102.019947</v>
      </c>
      <c r="F158" s="110"/>
    </row>
    <row r="159" spans="1:6" x14ac:dyDescent="0.3">
      <c r="A159" s="127" t="s">
        <v>83</v>
      </c>
      <c r="B159" s="101">
        <f>C126</f>
        <v>0</v>
      </c>
      <c r="C159" s="101"/>
      <c r="D159" s="101"/>
      <c r="E159" s="62">
        <f>+B159+C159+D159</f>
        <v>0</v>
      </c>
      <c r="F159" s="110"/>
    </row>
    <row r="160" spans="1:6" x14ac:dyDescent="0.3">
      <c r="A160" s="127" t="s">
        <v>81</v>
      </c>
      <c r="B160" s="101">
        <v>0</v>
      </c>
      <c r="C160" s="101">
        <f>D127</f>
        <v>12653451663.33997</v>
      </c>
      <c r="D160" s="101">
        <f>E127</f>
        <v>14323134438.679977</v>
      </c>
      <c r="E160" s="62">
        <f>+B160+C160+D160</f>
        <v>26976586102.019947</v>
      </c>
      <c r="F160" s="110"/>
    </row>
    <row r="161" spans="1:7" x14ac:dyDescent="0.3">
      <c r="A161" s="126" t="s">
        <v>148</v>
      </c>
      <c r="B161" s="78">
        <f>+B155-B158</f>
        <v>0</v>
      </c>
      <c r="C161" s="78">
        <f t="shared" ref="C161" si="34">+C155-C158</f>
        <v>1437571995.6600304</v>
      </c>
      <c r="D161" s="78">
        <f t="shared" ref="D161" si="35">+D155-D158</f>
        <v>2545183095.9800529</v>
      </c>
      <c r="E161" s="78">
        <f>+E155-E158</f>
        <v>2545183095.9800529</v>
      </c>
      <c r="F161" s="110"/>
    </row>
    <row r="162" spans="1:7" x14ac:dyDescent="0.3">
      <c r="A162" s="127" t="s">
        <v>83</v>
      </c>
      <c r="B162" s="101">
        <f>+B156-B159</f>
        <v>0</v>
      </c>
      <c r="C162" s="101">
        <f>+C156-C159</f>
        <v>0</v>
      </c>
      <c r="D162" s="101">
        <f>+D156-D159</f>
        <v>0</v>
      </c>
      <c r="E162" s="62">
        <f>+E156-E159</f>
        <v>0</v>
      </c>
    </row>
    <row r="163" spans="1:7" x14ac:dyDescent="0.3">
      <c r="A163" s="128" t="s">
        <v>81</v>
      </c>
      <c r="B163" s="96">
        <f>+B157-B160</f>
        <v>0</v>
      </c>
      <c r="C163" s="96">
        <f>+C157-C160</f>
        <v>1437571995.6600304</v>
      </c>
      <c r="D163" s="96">
        <f>+D157-D160</f>
        <v>2545183095.9800529</v>
      </c>
      <c r="E163" s="79">
        <f>+E157-E160</f>
        <v>2545183095.9800529</v>
      </c>
      <c r="G163" s="53"/>
    </row>
    <row r="164" spans="1:7" x14ac:dyDescent="0.3">
      <c r="A164" s="233" t="s">
        <v>201</v>
      </c>
      <c r="B164" s="233"/>
      <c r="C164" s="233"/>
      <c r="D164" s="233"/>
      <c r="E164" s="233"/>
      <c r="F164" s="54"/>
    </row>
    <row r="165" spans="1:7" ht="60" customHeight="1" x14ac:dyDescent="0.3">
      <c r="A165" s="204" t="s">
        <v>92</v>
      </c>
      <c r="B165" s="205"/>
      <c r="C165" s="205"/>
      <c r="D165" s="205"/>
      <c r="E165" s="206"/>
      <c r="F165" s="80"/>
    </row>
    <row r="166" spans="1:7" ht="26.7" customHeight="1" x14ac:dyDescent="0.3">
      <c r="A166" s="81"/>
      <c r="B166" s="82"/>
      <c r="C166" s="82"/>
      <c r="D166" s="82"/>
      <c r="E166" s="82"/>
      <c r="F166" s="80"/>
    </row>
    <row r="167" spans="1:7" ht="34.200000000000003" customHeight="1" x14ac:dyDescent="0.3">
      <c r="A167" s="38" t="s">
        <v>86</v>
      </c>
      <c r="B167" s="230" t="s">
        <v>193</v>
      </c>
      <c r="C167" s="231"/>
      <c r="D167" s="218" t="s">
        <v>49</v>
      </c>
      <c r="E167" s="219"/>
      <c r="F167" s="220"/>
    </row>
    <row r="168" spans="1:7" ht="39.6" customHeight="1" x14ac:dyDescent="0.3">
      <c r="A168" s="39" t="s">
        <v>47</v>
      </c>
      <c r="B168" s="230" t="s">
        <v>194</v>
      </c>
      <c r="C168" s="231"/>
      <c r="D168" s="221"/>
      <c r="E168" s="222"/>
      <c r="F168" s="223"/>
    </row>
    <row r="169" spans="1:7" ht="40.5" customHeight="1" x14ac:dyDescent="0.3">
      <c r="A169" s="40" t="s">
        <v>48</v>
      </c>
      <c r="B169" s="232" t="s">
        <v>189</v>
      </c>
      <c r="C169" s="212"/>
      <c r="D169" s="224"/>
      <c r="E169" s="225"/>
      <c r="F169" s="226"/>
    </row>
  </sheetData>
  <mergeCells count="89">
    <mergeCell ref="A164:E164"/>
    <mergeCell ref="A165:E165"/>
    <mergeCell ref="B167:C167"/>
    <mergeCell ref="D167:F169"/>
    <mergeCell ref="B168:C168"/>
    <mergeCell ref="B169:C169"/>
    <mergeCell ref="A147:F147"/>
    <mergeCell ref="A148:F148"/>
    <mergeCell ref="A149:F149"/>
    <mergeCell ref="A126:B126"/>
    <mergeCell ref="A133:B133"/>
    <mergeCell ref="A140:B140"/>
    <mergeCell ref="A143:F143"/>
    <mergeCell ref="A145:F145"/>
    <mergeCell ref="A144:F144"/>
    <mergeCell ref="A85:F85"/>
    <mergeCell ref="A119:F119"/>
    <mergeCell ref="A120:F120"/>
    <mergeCell ref="A121:F121"/>
    <mergeCell ref="A87:F87"/>
    <mergeCell ref="A88:F88"/>
    <mergeCell ref="A89:F89"/>
    <mergeCell ref="A100:F100"/>
    <mergeCell ref="A99:F99"/>
    <mergeCell ref="A102:F102"/>
    <mergeCell ref="A103:F103"/>
    <mergeCell ref="A104:F104"/>
    <mergeCell ref="A116:F116"/>
    <mergeCell ref="A117:F117"/>
    <mergeCell ref="A109:B109"/>
    <mergeCell ref="A113:B113"/>
    <mergeCell ref="A30:B30"/>
    <mergeCell ref="A31:B31"/>
    <mergeCell ref="A51:B51"/>
    <mergeCell ref="D81:F83"/>
    <mergeCell ref="A75:B75"/>
    <mergeCell ref="A76:B76"/>
    <mergeCell ref="A77:B77"/>
    <mergeCell ref="A78:F78"/>
    <mergeCell ref="A79:F79"/>
    <mergeCell ref="B81:C81"/>
    <mergeCell ref="B82:C82"/>
    <mergeCell ref="B83:C83"/>
    <mergeCell ref="A50:B50"/>
    <mergeCell ref="A63:F63"/>
    <mergeCell ref="A64:F64"/>
    <mergeCell ref="A55:F55"/>
    <mergeCell ref="A1:F2"/>
    <mergeCell ref="A53:F53"/>
    <mergeCell ref="A12:F12"/>
    <mergeCell ref="A13:F13"/>
    <mergeCell ref="A23:F23"/>
    <mergeCell ref="A24:F24"/>
    <mergeCell ref="A26:F26"/>
    <mergeCell ref="A27:F27"/>
    <mergeCell ref="A3:F3"/>
    <mergeCell ref="A52:E52"/>
    <mergeCell ref="C5:E5"/>
    <mergeCell ref="C6:E6"/>
    <mergeCell ref="C7:E7"/>
    <mergeCell ref="A10:F10"/>
    <mergeCell ref="A16:B16"/>
    <mergeCell ref="A29:B29"/>
    <mergeCell ref="A72:F72"/>
    <mergeCell ref="A73:F73"/>
    <mergeCell ref="A56:F56"/>
    <mergeCell ref="A58:B58"/>
    <mergeCell ref="A59:B59"/>
    <mergeCell ref="A60:B60"/>
    <mergeCell ref="A61:B61"/>
    <mergeCell ref="A62:B62"/>
    <mergeCell ref="A32:B32"/>
    <mergeCell ref="A33:B33"/>
    <mergeCell ref="A34:B34"/>
    <mergeCell ref="A35:B35"/>
    <mergeCell ref="A36:B36"/>
    <mergeCell ref="A37:B37"/>
    <mergeCell ref="A38:B38"/>
    <mergeCell ref="A39:B39"/>
    <mergeCell ref="A40:B40"/>
    <mergeCell ref="A41:B41"/>
    <mergeCell ref="A47:B47"/>
    <mergeCell ref="A48:B48"/>
    <mergeCell ref="A49:B49"/>
    <mergeCell ref="A42:B42"/>
    <mergeCell ref="A43:B43"/>
    <mergeCell ref="A44:B44"/>
    <mergeCell ref="A45:B45"/>
    <mergeCell ref="A46:B46"/>
  </mergeCells>
  <phoneticPr fontId="11" type="noConversion"/>
  <printOptions horizontalCentered="1"/>
  <pageMargins left="0.70866141732283472" right="0.70866141732283472" top="0.94488188976377963" bottom="0.74803149606299213" header="0.19685039370078741" footer="0.31496062992125984"/>
  <pageSetup scale="57"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3" max="5" man="1"/>
    <brk id="83" max="16383" man="1"/>
    <brk id="145" max="5" man="1"/>
  </rowBreaks>
  <ignoredErrors>
    <ignoredError sqref="F16:F22" evalError="1"/>
    <ignoredError sqref="F36:F44 F48" formula="1"/>
  </ignoredError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9"/>
  <sheetViews>
    <sheetView showGridLines="0" zoomScale="80" zoomScaleNormal="80" zoomScaleSheetLayoutView="100" workbookViewId="0">
      <selection sqref="A1:F2"/>
    </sheetView>
  </sheetViews>
  <sheetFormatPr baseColWidth="10" defaultColWidth="11.44140625" defaultRowHeight="15.6" x14ac:dyDescent="0.3"/>
  <cols>
    <col min="1" max="1" width="72.33203125" style="47" customWidth="1"/>
    <col min="2" max="2" width="24.88671875" style="47" customWidth="1"/>
    <col min="3" max="5" width="29.33203125" style="47" customWidth="1"/>
    <col min="6" max="6" width="18.6640625" style="47" customWidth="1"/>
    <col min="7" max="7" width="18.44140625" style="47" bestFit="1" customWidth="1"/>
    <col min="8" max="8" width="19.44140625" style="47" bestFit="1" customWidth="1"/>
    <col min="9" max="11" width="17.33203125" style="47" customWidth="1"/>
    <col min="12" max="16384" width="11.44140625" style="47"/>
  </cols>
  <sheetData>
    <row r="1" spans="1:6" ht="22.2" customHeight="1" x14ac:dyDescent="0.3">
      <c r="A1" s="203" t="s">
        <v>38</v>
      </c>
      <c r="B1" s="203"/>
      <c r="C1" s="203"/>
      <c r="D1" s="203"/>
      <c r="E1" s="203"/>
      <c r="F1" s="203"/>
    </row>
    <row r="2" spans="1:6" ht="22.2" customHeight="1" x14ac:dyDescent="0.3">
      <c r="A2" s="203"/>
      <c r="B2" s="203"/>
      <c r="C2" s="203"/>
      <c r="D2" s="203"/>
      <c r="E2" s="203"/>
      <c r="F2" s="203"/>
    </row>
    <row r="3" spans="1:6" ht="17.399999999999999" x14ac:dyDescent="0.4">
      <c r="A3" s="209" t="s">
        <v>203</v>
      </c>
      <c r="B3" s="209"/>
      <c r="C3" s="209"/>
      <c r="D3" s="209"/>
      <c r="E3" s="209"/>
      <c r="F3" s="209"/>
    </row>
    <row r="4" spans="1:6" ht="17.399999999999999" x14ac:dyDescent="0.3">
      <c r="A4" s="48"/>
      <c r="B4" s="48"/>
      <c r="C4" s="48"/>
      <c r="D4" s="48"/>
      <c r="E4" s="48"/>
      <c r="F4" s="48"/>
    </row>
    <row r="5" spans="1:6" x14ac:dyDescent="0.3">
      <c r="A5" s="89"/>
      <c r="B5" s="91" t="s">
        <v>22</v>
      </c>
      <c r="C5" s="210" t="s">
        <v>183</v>
      </c>
      <c r="D5" s="211"/>
      <c r="E5" s="212"/>
    </row>
    <row r="6" spans="1:6" x14ac:dyDescent="0.3">
      <c r="A6" s="90"/>
      <c r="B6" s="92" t="s">
        <v>33</v>
      </c>
      <c r="C6" s="210" t="s">
        <v>184</v>
      </c>
      <c r="D6" s="211"/>
      <c r="E6" s="212"/>
      <c r="F6" s="8"/>
    </row>
    <row r="7" spans="1:6" x14ac:dyDescent="0.3">
      <c r="A7" s="90"/>
      <c r="B7" s="93" t="s">
        <v>34</v>
      </c>
      <c r="C7" s="210" t="s">
        <v>195</v>
      </c>
      <c r="D7" s="211"/>
      <c r="E7" s="212"/>
      <c r="F7" s="8"/>
    </row>
    <row r="8" spans="1:6" s="6" customFormat="1" x14ac:dyDescent="0.35"/>
    <row r="9" spans="1:6" ht="15" customHeight="1" x14ac:dyDescent="0.3">
      <c r="A9" s="9"/>
      <c r="B9" s="49"/>
      <c r="C9" s="49"/>
      <c r="D9" s="49"/>
      <c r="E9" s="49"/>
      <c r="F9" s="49"/>
    </row>
    <row r="10" spans="1:6" ht="22.2" customHeight="1" x14ac:dyDescent="0.3">
      <c r="A10" s="213" t="s">
        <v>35</v>
      </c>
      <c r="B10" s="213"/>
      <c r="C10" s="213"/>
      <c r="D10" s="213"/>
      <c r="E10" s="213"/>
      <c r="F10" s="213"/>
    </row>
    <row r="11" spans="1:6" ht="15" customHeight="1" x14ac:dyDescent="0.3">
      <c r="A11" s="13"/>
      <c r="B11" s="13"/>
      <c r="C11" s="13"/>
      <c r="D11" s="13"/>
      <c r="E11" s="13"/>
      <c r="F11" s="13"/>
    </row>
    <row r="12" spans="1:6" ht="16.95" customHeight="1" x14ac:dyDescent="0.3">
      <c r="A12" s="207" t="s">
        <v>36</v>
      </c>
      <c r="B12" s="207"/>
      <c r="C12" s="207"/>
      <c r="D12" s="207"/>
      <c r="E12" s="207"/>
      <c r="F12" s="207"/>
    </row>
    <row r="13" spans="1:6" ht="16.95" customHeight="1" x14ac:dyDescent="0.3">
      <c r="A13" s="207" t="s">
        <v>19</v>
      </c>
      <c r="B13" s="207"/>
      <c r="C13" s="207"/>
      <c r="D13" s="207"/>
      <c r="E13" s="207"/>
      <c r="F13" s="207"/>
    </row>
    <row r="14" spans="1:6" ht="15" customHeight="1" x14ac:dyDescent="0.3">
      <c r="A14" s="49"/>
      <c r="B14" s="49"/>
      <c r="C14" s="49"/>
      <c r="D14" s="49"/>
      <c r="E14" s="49"/>
      <c r="F14" s="49"/>
    </row>
    <row r="15" spans="1:6" ht="18.600000000000001" customHeight="1" x14ac:dyDescent="0.3">
      <c r="A15" s="22" t="s">
        <v>17</v>
      </c>
      <c r="B15" s="15" t="s">
        <v>18</v>
      </c>
      <c r="C15" s="15" t="s">
        <v>5</v>
      </c>
      <c r="D15" s="15" t="s">
        <v>6</v>
      </c>
      <c r="E15" s="15" t="s">
        <v>7</v>
      </c>
      <c r="F15" s="22" t="s">
        <v>8</v>
      </c>
    </row>
    <row r="16" spans="1:6" ht="16.95" customHeight="1" x14ac:dyDescent="0.3">
      <c r="A16" s="214" t="s">
        <v>16</v>
      </c>
      <c r="B16" s="214"/>
      <c r="C16" s="133">
        <f>+SUM(C18:C22)</f>
        <v>830654</v>
      </c>
      <c r="D16" s="133">
        <f t="shared" ref="D16:F16" si="0">+SUM(D18:D22)</f>
        <v>499636</v>
      </c>
      <c r="E16" s="133">
        <f t="shared" si="0"/>
        <v>575606</v>
      </c>
      <c r="F16" s="133">
        <f t="shared" si="0"/>
        <v>694784.66666666663</v>
      </c>
    </row>
    <row r="17" spans="1:8" ht="16.95" customHeight="1" x14ac:dyDescent="0.3">
      <c r="A17" s="139"/>
      <c r="B17" s="131"/>
      <c r="C17" s="132"/>
      <c r="D17" s="132"/>
      <c r="E17" s="132"/>
      <c r="F17" s="132"/>
    </row>
    <row r="18" spans="1:8" ht="16.95" customHeight="1" x14ac:dyDescent="0.35">
      <c r="A18" s="141" t="s">
        <v>173</v>
      </c>
      <c r="B18" s="136" t="s">
        <v>172</v>
      </c>
      <c r="C18" s="132">
        <v>526817</v>
      </c>
      <c r="D18" s="132">
        <v>442896</v>
      </c>
      <c r="E18" s="132">
        <v>471940</v>
      </c>
      <c r="F18" s="132">
        <f>+AVERAGE(C18:E18)</f>
        <v>480551</v>
      </c>
    </row>
    <row r="19" spans="1:8" ht="16.95" customHeight="1" x14ac:dyDescent="0.35">
      <c r="A19" s="141" t="s">
        <v>174</v>
      </c>
      <c r="B19" s="136" t="s">
        <v>172</v>
      </c>
      <c r="C19" s="132">
        <v>151054</v>
      </c>
      <c r="D19" s="132">
        <v>56740</v>
      </c>
      <c r="E19" s="132">
        <v>93390</v>
      </c>
      <c r="F19" s="132">
        <f t="shared" ref="F19:F22" si="1">+AVERAGE(C19:E19)</f>
        <v>100394.66666666667</v>
      </c>
    </row>
    <row r="20" spans="1:8" ht="16.95" customHeight="1" x14ac:dyDescent="0.35">
      <c r="A20" s="141" t="s">
        <v>175</v>
      </c>
      <c r="B20" s="136" t="s">
        <v>172</v>
      </c>
      <c r="C20" s="132">
        <v>88164</v>
      </c>
      <c r="D20" s="132"/>
      <c r="E20" s="132">
        <v>10276</v>
      </c>
      <c r="F20" s="132">
        <f t="shared" si="1"/>
        <v>49220</v>
      </c>
    </row>
    <row r="21" spans="1:8" ht="16.95" customHeight="1" x14ac:dyDescent="0.35">
      <c r="A21" s="141" t="s">
        <v>176</v>
      </c>
      <c r="B21" s="136" t="s">
        <v>172</v>
      </c>
      <c r="C21" s="132">
        <v>5128</v>
      </c>
      <c r="D21" s="132"/>
      <c r="E21" s="132"/>
      <c r="F21" s="132">
        <f t="shared" si="1"/>
        <v>5128</v>
      </c>
    </row>
    <row r="22" spans="1:8" ht="16.95" customHeight="1" x14ac:dyDescent="0.35">
      <c r="A22" s="141" t="s">
        <v>177</v>
      </c>
      <c r="B22" s="136" t="s">
        <v>172</v>
      </c>
      <c r="C22" s="132">
        <v>59491</v>
      </c>
      <c r="D22" s="132"/>
      <c r="E22" s="132"/>
      <c r="F22" s="132">
        <f t="shared" si="1"/>
        <v>59491</v>
      </c>
    </row>
    <row r="23" spans="1:8" ht="16.95" customHeight="1" x14ac:dyDescent="0.3">
      <c r="A23" s="233" t="s">
        <v>201</v>
      </c>
      <c r="B23" s="233"/>
      <c r="C23" s="233"/>
      <c r="D23" s="233"/>
      <c r="E23" s="233"/>
      <c r="F23" s="233"/>
    </row>
    <row r="24" spans="1:8" ht="90.75" customHeight="1" x14ac:dyDescent="0.3">
      <c r="A24" s="204" t="s">
        <v>212</v>
      </c>
      <c r="B24" s="205"/>
      <c r="C24" s="205"/>
      <c r="D24" s="205"/>
      <c r="E24" s="205"/>
      <c r="F24" s="206"/>
    </row>
    <row r="25" spans="1:8" ht="16.95" customHeight="1" x14ac:dyDescent="0.3">
      <c r="A25" s="50"/>
      <c r="B25" s="50"/>
      <c r="C25" s="50"/>
      <c r="D25" s="51"/>
    </row>
    <row r="26" spans="1:8" ht="16.95" customHeight="1" x14ac:dyDescent="0.3">
      <c r="A26" s="207" t="s">
        <v>37</v>
      </c>
      <c r="B26" s="207"/>
      <c r="C26" s="207"/>
      <c r="D26" s="207"/>
      <c r="E26" s="207"/>
      <c r="F26" s="207"/>
      <c r="H26" s="53"/>
    </row>
    <row r="27" spans="1:8" ht="16.95" customHeight="1" x14ac:dyDescent="0.3">
      <c r="A27" s="207" t="s">
        <v>20</v>
      </c>
      <c r="B27" s="207"/>
      <c r="C27" s="207"/>
      <c r="D27" s="207"/>
      <c r="E27" s="207"/>
      <c r="F27" s="207"/>
      <c r="G27" s="53"/>
      <c r="H27" s="53"/>
    </row>
    <row r="28" spans="1:8" x14ac:dyDescent="0.3">
      <c r="A28" s="50"/>
      <c r="B28" s="50"/>
      <c r="C28" s="51"/>
      <c r="D28" s="51"/>
      <c r="E28" s="51"/>
      <c r="F28" s="53"/>
      <c r="H28" s="53"/>
    </row>
    <row r="29" spans="1:8" ht="15" customHeight="1" x14ac:dyDescent="0.3">
      <c r="A29" s="215" t="s">
        <v>17</v>
      </c>
      <c r="B29" s="216"/>
      <c r="C29" s="15" t="s">
        <v>5</v>
      </c>
      <c r="D29" s="15" t="s">
        <v>6</v>
      </c>
      <c r="E29" s="15" t="s">
        <v>7</v>
      </c>
      <c r="F29" s="22" t="s">
        <v>8</v>
      </c>
      <c r="G29" s="53"/>
    </row>
    <row r="30" spans="1:8" ht="16.95" customHeight="1" x14ac:dyDescent="0.3">
      <c r="A30" s="214" t="s">
        <v>16</v>
      </c>
      <c r="B30" s="214"/>
      <c r="C30" s="18">
        <f>+C32+C36+C40+C44+C48</f>
        <v>9262617684.1699982</v>
      </c>
      <c r="D30" s="18">
        <f t="shared" ref="D30:F30" si="2">+D32+D36+D40+D44+D48</f>
        <v>7637135471.3000021</v>
      </c>
      <c r="E30" s="18">
        <f t="shared" si="2"/>
        <v>7355107052.9099998</v>
      </c>
      <c r="F30" s="18">
        <f t="shared" si="2"/>
        <v>24254860208.379997</v>
      </c>
    </row>
    <row r="31" spans="1:8" ht="16.95" customHeight="1" x14ac:dyDescent="0.3">
      <c r="A31" s="217"/>
      <c r="B31" s="217"/>
      <c r="C31" s="134"/>
      <c r="D31" s="134"/>
      <c r="E31" s="134"/>
      <c r="F31" s="134"/>
    </row>
    <row r="32" spans="1:8" ht="16.95" customHeight="1" x14ac:dyDescent="0.35">
      <c r="A32" s="195" t="s">
        <v>181</v>
      </c>
      <c r="B32" s="195"/>
      <c r="C32" s="66">
        <f>+SUM(C33:C35)</f>
        <v>5969488645.7999992</v>
      </c>
      <c r="D32" s="66">
        <f t="shared" ref="D32:F32" si="3">+SUM(D33:D35)</f>
        <v>6564155154.4400005</v>
      </c>
      <c r="E32" s="66">
        <f t="shared" si="3"/>
        <v>6115890534.3199997</v>
      </c>
      <c r="F32" s="66">
        <f t="shared" si="3"/>
        <v>18649534334.559998</v>
      </c>
    </row>
    <row r="33" spans="1:11" ht="16.95" customHeight="1" x14ac:dyDescent="0.35">
      <c r="A33" s="194" t="s">
        <v>178</v>
      </c>
      <c r="B33" s="194"/>
      <c r="C33" s="134">
        <v>4542887542.3999996</v>
      </c>
      <c r="D33" s="134">
        <v>5401251313.1300001</v>
      </c>
      <c r="E33" s="134">
        <f>5984369830.24</f>
        <v>5984369830.2399998</v>
      </c>
      <c r="F33" s="134">
        <f>+SUM(C33:E33)</f>
        <v>15928508685.769999</v>
      </c>
      <c r="G33" s="167"/>
      <c r="H33"/>
      <c r="I33" s="168"/>
      <c r="J33"/>
      <c r="K33"/>
    </row>
    <row r="34" spans="1:11" ht="16.95" customHeight="1" x14ac:dyDescent="0.35">
      <c r="A34" s="194" t="s">
        <v>179</v>
      </c>
      <c r="B34" s="194"/>
      <c r="C34" s="134">
        <v>1426601103.4000001</v>
      </c>
      <c r="D34" s="134">
        <v>1162903841.3099999</v>
      </c>
      <c r="E34" s="134">
        <v>131520704.08</v>
      </c>
      <c r="F34" s="134">
        <f t="shared" ref="F34:F35" si="4">+SUM(C34:E34)</f>
        <v>2721025648.79</v>
      </c>
      <c r="H34"/>
      <c r="I34" s="168"/>
      <c r="J34" s="168"/>
      <c r="K34" s="168"/>
    </row>
    <row r="35" spans="1:11" ht="16.95" customHeight="1" x14ac:dyDescent="0.35">
      <c r="A35" s="194" t="s">
        <v>180</v>
      </c>
      <c r="B35" s="194"/>
      <c r="C35" s="134"/>
      <c r="D35" s="134"/>
      <c r="E35" s="134"/>
      <c r="F35" s="134">
        <f t="shared" si="4"/>
        <v>0</v>
      </c>
      <c r="H35"/>
      <c r="I35" s="168"/>
      <c r="J35" s="168"/>
      <c r="K35" s="168"/>
    </row>
    <row r="36" spans="1:11" ht="16.95" customHeight="1" x14ac:dyDescent="0.35">
      <c r="A36" s="195" t="s">
        <v>174</v>
      </c>
      <c r="B36" s="195"/>
      <c r="C36" s="66">
        <f>+SUM(C37:C39)</f>
        <v>1669980593.1999998</v>
      </c>
      <c r="D36" s="66">
        <f t="shared" ref="D36:F36" si="5">+SUM(D37:D39)</f>
        <v>860189319.3900001</v>
      </c>
      <c r="E36" s="66">
        <f t="shared" si="5"/>
        <v>1106587597.55</v>
      </c>
      <c r="F36" s="66">
        <f t="shared" si="5"/>
        <v>3636757510.1399999</v>
      </c>
      <c r="H36"/>
      <c r="I36" s="168"/>
      <c r="J36" s="168"/>
      <c r="K36" s="168"/>
    </row>
    <row r="37" spans="1:11" ht="16.95" customHeight="1" x14ac:dyDescent="0.35">
      <c r="A37" s="194" t="s">
        <v>178</v>
      </c>
      <c r="B37" s="194"/>
      <c r="C37" s="134">
        <v>1325277521.8299999</v>
      </c>
      <c r="D37" s="134">
        <v>581723116.07000005</v>
      </c>
      <c r="E37" s="134">
        <v>1106587597.55</v>
      </c>
      <c r="F37" s="134">
        <f>+SUM(C37:E37)</f>
        <v>3013588235.4499998</v>
      </c>
      <c r="H37"/>
      <c r="I37" s="168"/>
      <c r="J37" s="168"/>
      <c r="K37" s="168"/>
    </row>
    <row r="38" spans="1:11" ht="16.95" customHeight="1" x14ac:dyDescent="0.35">
      <c r="A38" s="194" t="s">
        <v>179</v>
      </c>
      <c r="B38" s="194"/>
      <c r="C38" s="134">
        <v>344703071.37</v>
      </c>
      <c r="D38" s="134">
        <v>278466203.31999999</v>
      </c>
      <c r="E38" s="134">
        <v>0</v>
      </c>
      <c r="F38" s="134">
        <f t="shared" ref="F38:F39" si="6">+SUM(C38:E38)</f>
        <v>623169274.69000006</v>
      </c>
      <c r="H38"/>
      <c r="I38" s="168"/>
      <c r="J38" s="168"/>
      <c r="K38" s="168"/>
    </row>
    <row r="39" spans="1:11" ht="16.95" customHeight="1" x14ac:dyDescent="0.35">
      <c r="A39" s="194" t="s">
        <v>180</v>
      </c>
      <c r="B39" s="194"/>
      <c r="C39" s="134"/>
      <c r="D39" s="134"/>
      <c r="E39" s="134"/>
      <c r="F39" s="134">
        <f t="shared" si="6"/>
        <v>0</v>
      </c>
      <c r="H39"/>
      <c r="I39" s="168"/>
      <c r="J39" s="168"/>
      <c r="K39" s="168"/>
    </row>
    <row r="40" spans="1:11" ht="16.95" customHeight="1" x14ac:dyDescent="0.35">
      <c r="A40" s="195" t="s">
        <v>175</v>
      </c>
      <c r="B40" s="195"/>
      <c r="C40" s="66">
        <f>+SUM(C41:C43)</f>
        <v>962721186.6400001</v>
      </c>
      <c r="D40" s="66">
        <f t="shared" ref="D40:F40" si="7">+SUM(D41:D43)</f>
        <v>137307638.43000001</v>
      </c>
      <c r="E40" s="66">
        <f t="shared" si="7"/>
        <v>132628921.04000001</v>
      </c>
      <c r="F40" s="66">
        <f t="shared" si="7"/>
        <v>1232657746.1100001</v>
      </c>
    </row>
    <row r="41" spans="1:11" ht="16.95" customHeight="1" x14ac:dyDescent="0.35">
      <c r="A41" s="194" t="s">
        <v>178</v>
      </c>
      <c r="B41" s="194"/>
      <c r="C41" s="134">
        <v>771026386.32000005</v>
      </c>
      <c r="D41" s="134"/>
      <c r="E41" s="134">
        <v>132628921.04000001</v>
      </c>
      <c r="F41" s="134">
        <f>+SUM(C41:E41)</f>
        <v>903655307.36000001</v>
      </c>
    </row>
    <row r="42" spans="1:11" ht="16.95" customHeight="1" x14ac:dyDescent="0.35">
      <c r="A42" s="194" t="s">
        <v>179</v>
      </c>
      <c r="B42" s="194"/>
      <c r="C42" s="134">
        <v>191694800.31999999</v>
      </c>
      <c r="D42" s="134">
        <v>137307638.43000001</v>
      </c>
      <c r="E42" s="134">
        <v>0</v>
      </c>
      <c r="F42" s="134">
        <f t="shared" ref="F42:F43" si="8">+SUM(C42:E42)</f>
        <v>329002438.75</v>
      </c>
      <c r="G42" s="134"/>
      <c r="H42" s="134"/>
      <c r="I42" s="134"/>
      <c r="J42" s="134"/>
      <c r="K42" s="134"/>
    </row>
    <row r="43" spans="1:11" ht="16.95" customHeight="1" x14ac:dyDescent="0.35">
      <c r="A43" s="194" t="s">
        <v>180</v>
      </c>
      <c r="B43" s="194"/>
      <c r="C43" s="134"/>
      <c r="D43" s="134"/>
      <c r="E43" s="134"/>
      <c r="F43" s="134">
        <f t="shared" si="8"/>
        <v>0</v>
      </c>
      <c r="G43" s="134"/>
      <c r="H43" s="134"/>
      <c r="I43" s="134"/>
      <c r="J43" s="134"/>
      <c r="K43" s="134"/>
    </row>
    <row r="44" spans="1:11" ht="16.95" customHeight="1" x14ac:dyDescent="0.35">
      <c r="A44" s="195" t="s">
        <v>176</v>
      </c>
      <c r="B44" s="195"/>
      <c r="C44" s="66">
        <f>+SUM(C45:C47)</f>
        <v>47282384.239999995</v>
      </c>
      <c r="D44" s="66">
        <f t="shared" ref="D44:F44" si="9">+SUM(D45:D47)</f>
        <v>9132271.7699999996</v>
      </c>
      <c r="E44" s="66">
        <f t="shared" si="9"/>
        <v>0</v>
      </c>
      <c r="F44" s="66">
        <f t="shared" si="9"/>
        <v>56414656.009999998</v>
      </c>
      <c r="G44" s="134"/>
      <c r="H44" s="134"/>
      <c r="I44" s="134"/>
      <c r="J44" s="134"/>
      <c r="K44" s="134"/>
    </row>
    <row r="45" spans="1:11" ht="16.95" customHeight="1" x14ac:dyDescent="0.35">
      <c r="A45" s="194" t="s">
        <v>178</v>
      </c>
      <c r="B45" s="194"/>
      <c r="C45" s="134">
        <v>34449540.719999999</v>
      </c>
      <c r="D45" s="134"/>
      <c r="E45" s="134"/>
      <c r="F45" s="134">
        <f>+SUM(C45:E45)</f>
        <v>34449540.719999999</v>
      </c>
      <c r="G45" s="134"/>
      <c r="H45" s="134"/>
      <c r="I45" s="134"/>
      <c r="J45" s="134"/>
      <c r="K45" s="134"/>
    </row>
    <row r="46" spans="1:11" ht="16.95" customHeight="1" x14ac:dyDescent="0.35">
      <c r="A46" s="194" t="s">
        <v>179</v>
      </c>
      <c r="B46" s="194"/>
      <c r="C46" s="134">
        <v>12832843.52</v>
      </c>
      <c r="D46" s="134">
        <v>9132271.7699999996</v>
      </c>
      <c r="E46" s="134"/>
      <c r="F46" s="134">
        <f t="shared" ref="F46:F47" si="10">+SUM(C46:E46)</f>
        <v>21965115.289999999</v>
      </c>
    </row>
    <row r="47" spans="1:11" ht="16.95" customHeight="1" x14ac:dyDescent="0.35">
      <c r="A47" s="194" t="s">
        <v>180</v>
      </c>
      <c r="B47" s="194"/>
      <c r="C47" s="134"/>
      <c r="D47" s="134"/>
      <c r="E47" s="134"/>
      <c r="F47" s="134">
        <f t="shared" si="10"/>
        <v>0</v>
      </c>
    </row>
    <row r="48" spans="1:11" ht="16.95" customHeight="1" x14ac:dyDescent="0.35">
      <c r="A48" s="195" t="s">
        <v>177</v>
      </c>
      <c r="B48" s="195"/>
      <c r="C48" s="66">
        <f>+SUM(C49:C51)</f>
        <v>613144874.28999996</v>
      </c>
      <c r="D48" s="66">
        <f t="shared" ref="D48:F48" si="11">+SUM(D49:D51)</f>
        <v>66351087.270000003</v>
      </c>
      <c r="E48" s="66">
        <f t="shared" si="11"/>
        <v>0</v>
      </c>
      <c r="F48" s="66">
        <f t="shared" si="11"/>
        <v>679495961.55999994</v>
      </c>
    </row>
    <row r="49" spans="1:7" ht="16.95" customHeight="1" x14ac:dyDescent="0.35">
      <c r="A49" s="194" t="s">
        <v>178</v>
      </c>
      <c r="B49" s="194"/>
      <c r="C49" s="134">
        <v>530465632.12</v>
      </c>
      <c r="D49" s="134"/>
      <c r="E49" s="134"/>
      <c r="F49" s="134">
        <f>+SUM(C49:E49)</f>
        <v>530465632.12</v>
      </c>
    </row>
    <row r="50" spans="1:7" ht="16.95" customHeight="1" x14ac:dyDescent="0.35">
      <c r="A50" s="194" t="s">
        <v>179</v>
      </c>
      <c r="B50" s="194"/>
      <c r="C50" s="134">
        <v>82679242.170000002</v>
      </c>
      <c r="D50" s="134">
        <v>66351087.270000003</v>
      </c>
      <c r="E50" s="134"/>
      <c r="F50" s="134">
        <f t="shared" ref="F50:F51" si="12">+SUM(C50:E50)</f>
        <v>149030329.44</v>
      </c>
    </row>
    <row r="51" spans="1:7" ht="16.95" customHeight="1" x14ac:dyDescent="0.35">
      <c r="A51" s="194" t="s">
        <v>180</v>
      </c>
      <c r="B51" s="194"/>
      <c r="C51" s="134"/>
      <c r="D51" s="134"/>
      <c r="E51" s="134"/>
      <c r="F51" s="135">
        <f t="shared" si="12"/>
        <v>0</v>
      </c>
    </row>
    <row r="52" spans="1:7" ht="16.95" customHeight="1" x14ac:dyDescent="0.3">
      <c r="A52" s="208" t="s">
        <v>201</v>
      </c>
      <c r="B52" s="208"/>
      <c r="C52" s="208"/>
      <c r="D52" s="208"/>
      <c r="E52" s="208"/>
      <c r="F52" s="54"/>
    </row>
    <row r="53" spans="1:7" ht="72" customHeight="1" x14ac:dyDescent="0.3">
      <c r="A53" s="204" t="s">
        <v>162</v>
      </c>
      <c r="B53" s="205"/>
      <c r="C53" s="205"/>
      <c r="D53" s="205"/>
      <c r="E53" s="205"/>
      <c r="F53" s="206"/>
    </row>
    <row r="54" spans="1:7" ht="15" customHeight="1" x14ac:dyDescent="0.3"/>
    <row r="55" spans="1:7" ht="16.95" customHeight="1" x14ac:dyDescent="0.3">
      <c r="A55" s="196" t="s">
        <v>39</v>
      </c>
      <c r="B55" s="196"/>
      <c r="C55" s="196"/>
      <c r="D55" s="196"/>
      <c r="E55" s="196"/>
      <c r="F55" s="196"/>
    </row>
    <row r="56" spans="1:7" ht="30" customHeight="1" x14ac:dyDescent="0.3">
      <c r="A56" s="197" t="s">
        <v>40</v>
      </c>
      <c r="B56" s="197"/>
      <c r="C56" s="197"/>
      <c r="D56" s="197"/>
      <c r="E56" s="197"/>
      <c r="F56" s="197"/>
    </row>
    <row r="57" spans="1:7" ht="15" customHeight="1" x14ac:dyDescent="0.3"/>
    <row r="58" spans="1:7" x14ac:dyDescent="0.3">
      <c r="A58" s="198" t="s">
        <v>23</v>
      </c>
      <c r="B58" s="198"/>
      <c r="C58" s="12" t="s">
        <v>41</v>
      </c>
      <c r="D58" s="14" t="s">
        <v>42</v>
      </c>
      <c r="E58" s="12" t="s">
        <v>44</v>
      </c>
      <c r="F58" s="14" t="s">
        <v>24</v>
      </c>
    </row>
    <row r="59" spans="1:7" ht="28.2" customHeight="1" x14ac:dyDescent="0.3">
      <c r="A59" s="199" t="s">
        <v>28</v>
      </c>
      <c r="B59" s="200"/>
      <c r="C59" s="25"/>
      <c r="D59" s="25" t="s">
        <v>188</v>
      </c>
      <c r="E59" s="29"/>
      <c r="F59" s="26"/>
    </row>
    <row r="60" spans="1:7" ht="28.2" customHeight="1" x14ac:dyDescent="0.3">
      <c r="A60" s="199" t="s">
        <v>29</v>
      </c>
      <c r="B60" s="199"/>
      <c r="C60" s="25"/>
      <c r="D60" s="25" t="s">
        <v>188</v>
      </c>
      <c r="E60" s="25"/>
      <c r="F60" s="27"/>
    </row>
    <row r="61" spans="1:7" ht="28.2" customHeight="1" x14ac:dyDescent="0.3">
      <c r="A61" s="201" t="s">
        <v>27</v>
      </c>
      <c r="B61" s="201"/>
      <c r="C61" s="25"/>
      <c r="D61" s="25" t="s">
        <v>188</v>
      </c>
      <c r="E61" s="25"/>
      <c r="F61" s="27"/>
    </row>
    <row r="62" spans="1:7" ht="28.2" customHeight="1" x14ac:dyDescent="0.3">
      <c r="A62" s="202" t="s">
        <v>30</v>
      </c>
      <c r="B62" s="202"/>
      <c r="C62" s="25"/>
      <c r="D62" s="162" t="s">
        <v>188</v>
      </c>
      <c r="E62" s="25"/>
      <c r="F62" s="28"/>
    </row>
    <row r="63" spans="1:7" s="106" customFormat="1" x14ac:dyDescent="0.3">
      <c r="A63" s="208" t="s">
        <v>43</v>
      </c>
      <c r="B63" s="208"/>
      <c r="C63" s="208"/>
      <c r="D63" s="208"/>
      <c r="E63" s="208"/>
      <c r="F63" s="208"/>
      <c r="G63" s="47"/>
    </row>
    <row r="64" spans="1:7" s="106" customFormat="1" ht="55.2" customHeight="1" x14ac:dyDescent="0.3">
      <c r="A64" s="229" t="s">
        <v>88</v>
      </c>
      <c r="B64" s="229"/>
      <c r="C64" s="229"/>
      <c r="D64" s="229"/>
      <c r="E64" s="229"/>
      <c r="F64" s="229"/>
      <c r="G64" s="47"/>
    </row>
    <row r="65" spans="1:8" s="106" customFormat="1" ht="15" customHeight="1" x14ac:dyDescent="0.3">
      <c r="A65" s="81"/>
      <c r="B65" s="81"/>
      <c r="C65" s="81"/>
      <c r="D65" s="81"/>
      <c r="E65" s="81"/>
      <c r="F65" s="81"/>
      <c r="G65" s="47"/>
    </row>
    <row r="66" spans="1:8" s="106" customFormat="1" ht="15" customHeight="1" x14ac:dyDescent="0.3">
      <c r="A66" s="81"/>
      <c r="B66" s="81"/>
      <c r="C66" s="81"/>
      <c r="D66" s="81"/>
      <c r="E66" s="81"/>
      <c r="F66" s="81"/>
      <c r="G66" s="47"/>
    </row>
    <row r="67" spans="1:8" s="106" customFormat="1" ht="15" customHeight="1" x14ac:dyDescent="0.3">
      <c r="A67" s="81"/>
      <c r="B67" s="81"/>
      <c r="C67" s="81"/>
      <c r="D67" s="81"/>
      <c r="E67" s="81"/>
      <c r="F67" s="81"/>
      <c r="G67" s="47"/>
    </row>
    <row r="68" spans="1:8" s="106" customFormat="1" ht="15" customHeight="1" x14ac:dyDescent="0.3">
      <c r="A68" s="81"/>
      <c r="B68" s="81"/>
      <c r="C68" s="81"/>
      <c r="D68" s="81"/>
      <c r="E68" s="81"/>
      <c r="F68" s="81"/>
      <c r="G68" s="47"/>
    </row>
    <row r="69" spans="1:8" s="106" customFormat="1" ht="15" customHeight="1" x14ac:dyDescent="0.3">
      <c r="A69" s="81"/>
      <c r="B69" s="81"/>
      <c r="C69" s="81"/>
      <c r="D69" s="81"/>
      <c r="E69" s="81"/>
      <c r="F69" s="81"/>
      <c r="G69" s="47"/>
    </row>
    <row r="70" spans="1:8" x14ac:dyDescent="0.3">
      <c r="A70" s="196" t="s">
        <v>45</v>
      </c>
      <c r="B70" s="196"/>
      <c r="C70" s="196"/>
      <c r="D70" s="196"/>
      <c r="E70" s="196"/>
      <c r="F70" s="196"/>
    </row>
    <row r="71" spans="1:8" x14ac:dyDescent="0.3">
      <c r="A71" s="196" t="s">
        <v>25</v>
      </c>
      <c r="B71" s="196"/>
      <c r="C71" s="196"/>
      <c r="D71" s="196"/>
      <c r="E71" s="196"/>
      <c r="F71" s="196"/>
    </row>
    <row r="73" spans="1:8" x14ac:dyDescent="0.3">
      <c r="A73" s="215" t="s">
        <v>23</v>
      </c>
      <c r="B73" s="215"/>
      <c r="C73" s="15" t="s">
        <v>41</v>
      </c>
      <c r="D73" s="22" t="s">
        <v>42</v>
      </c>
      <c r="E73" s="15" t="s">
        <v>87</v>
      </c>
      <c r="F73" s="22" t="s">
        <v>24</v>
      </c>
    </row>
    <row r="74" spans="1:8" ht="17.7" customHeight="1" x14ac:dyDescent="0.3">
      <c r="A74" s="227" t="s">
        <v>31</v>
      </c>
      <c r="B74" s="227"/>
      <c r="C74" s="29"/>
      <c r="D74" s="161" t="s">
        <v>188</v>
      </c>
      <c r="E74" s="41"/>
      <c r="F74" s="56"/>
      <c r="G74" s="106"/>
    </row>
    <row r="75" spans="1:8" ht="28.2" customHeight="1" x14ac:dyDescent="0.3">
      <c r="A75" s="228" t="s">
        <v>32</v>
      </c>
      <c r="B75" s="228"/>
      <c r="C75" s="42"/>
      <c r="D75" s="161" t="s">
        <v>188</v>
      </c>
      <c r="E75" s="43"/>
      <c r="F75" s="57"/>
      <c r="G75" s="106"/>
    </row>
    <row r="76" spans="1:8" x14ac:dyDescent="0.3">
      <c r="A76" s="233" t="s">
        <v>43</v>
      </c>
      <c r="B76" s="233"/>
      <c r="C76" s="233"/>
      <c r="D76" s="233"/>
      <c r="E76" s="233"/>
      <c r="F76" s="233"/>
    </row>
    <row r="77" spans="1:8" ht="50.1" customHeight="1" x14ac:dyDescent="0.3">
      <c r="A77" s="229" t="s">
        <v>197</v>
      </c>
      <c r="B77" s="229"/>
      <c r="C77" s="229"/>
      <c r="D77" s="229"/>
      <c r="E77" s="229"/>
      <c r="F77" s="229"/>
    </row>
    <row r="78" spans="1:8" x14ac:dyDescent="0.3">
      <c r="E78" s="58"/>
    </row>
    <row r="79" spans="1:8" x14ac:dyDescent="0.35">
      <c r="A79" s="7" t="s">
        <v>46</v>
      </c>
      <c r="B79" s="230" t="s">
        <v>204</v>
      </c>
      <c r="C79" s="231"/>
      <c r="D79" s="218" t="s">
        <v>49</v>
      </c>
      <c r="E79" s="219"/>
      <c r="F79" s="220"/>
      <c r="G79" s="6"/>
      <c r="H79" s="6"/>
    </row>
    <row r="80" spans="1:8" ht="39.75" customHeight="1" x14ac:dyDescent="0.35">
      <c r="A80" s="7" t="s">
        <v>47</v>
      </c>
      <c r="B80" s="230" t="s">
        <v>205</v>
      </c>
      <c r="C80" s="231"/>
      <c r="D80" s="221"/>
      <c r="E80" s="222"/>
      <c r="F80" s="223"/>
      <c r="G80" s="6"/>
      <c r="H80" s="6"/>
    </row>
    <row r="81" spans="1:8" ht="35.25" customHeight="1" x14ac:dyDescent="0.35">
      <c r="A81" s="7" t="s">
        <v>48</v>
      </c>
      <c r="B81" s="230" t="s">
        <v>189</v>
      </c>
      <c r="C81" s="231"/>
      <c r="D81" s="224"/>
      <c r="E81" s="225"/>
      <c r="F81" s="226"/>
      <c r="G81" s="6"/>
      <c r="H81" s="6"/>
    </row>
    <row r="82" spans="1:8" x14ac:dyDescent="0.35">
      <c r="A82" s="6"/>
      <c r="B82" s="6"/>
      <c r="C82" s="6"/>
      <c r="D82" s="6"/>
      <c r="E82" s="6"/>
      <c r="F82" s="6"/>
      <c r="G82" s="6"/>
      <c r="H82" s="6"/>
    </row>
    <row r="84" spans="1:8" ht="22.2" customHeight="1" x14ac:dyDescent="0.3">
      <c r="A84" s="213" t="s">
        <v>50</v>
      </c>
      <c r="B84" s="213"/>
      <c r="C84" s="213"/>
      <c r="D84" s="213"/>
      <c r="E84" s="213"/>
      <c r="F84" s="213"/>
    </row>
    <row r="85" spans="1:8" ht="10.199999999999999" customHeight="1" x14ac:dyDescent="0.3"/>
    <row r="86" spans="1:8" x14ac:dyDescent="0.3">
      <c r="A86" s="196" t="s">
        <v>51</v>
      </c>
      <c r="B86" s="196"/>
      <c r="C86" s="196"/>
      <c r="D86" s="196"/>
      <c r="E86" s="196"/>
      <c r="F86" s="196"/>
    </row>
    <row r="87" spans="1:8" x14ac:dyDescent="0.3">
      <c r="A87" s="196" t="s">
        <v>63</v>
      </c>
      <c r="B87" s="196"/>
      <c r="C87" s="196"/>
      <c r="D87" s="196"/>
      <c r="E87" s="196"/>
      <c r="F87" s="196"/>
    </row>
    <row r="88" spans="1:8" x14ac:dyDescent="0.3">
      <c r="A88" s="196" t="s">
        <v>52</v>
      </c>
      <c r="B88" s="196"/>
      <c r="C88" s="196"/>
      <c r="D88" s="196"/>
      <c r="E88" s="196"/>
      <c r="F88" s="196"/>
    </row>
    <row r="89" spans="1:8" ht="10.199999999999999" customHeight="1" x14ac:dyDescent="0.3"/>
    <row r="90" spans="1:8" ht="30" x14ac:dyDescent="0.3">
      <c r="A90" s="88" t="s">
        <v>64</v>
      </c>
      <c r="B90" s="88" t="s">
        <v>68</v>
      </c>
      <c r="C90" s="88" t="s">
        <v>72</v>
      </c>
      <c r="D90" s="88" t="s">
        <v>69</v>
      </c>
      <c r="E90" s="88" t="s">
        <v>70</v>
      </c>
      <c r="F90" s="88" t="s">
        <v>71</v>
      </c>
    </row>
    <row r="91" spans="1:8" x14ac:dyDescent="0.3">
      <c r="A91" s="23" t="s">
        <v>16</v>
      </c>
      <c r="B91" s="46">
        <f>+SUM(B93:B97)</f>
        <v>51231448460</v>
      </c>
      <c r="C91" s="60">
        <f>+SUM(C93:C97)</f>
        <v>100</v>
      </c>
      <c r="D91" s="17"/>
      <c r="E91" s="17"/>
      <c r="F91" s="17"/>
    </row>
    <row r="92" spans="1:8" ht="10.199999999999999" customHeight="1" x14ac:dyDescent="0.3">
      <c r="A92" s="35"/>
      <c r="B92" s="36"/>
      <c r="C92" s="84"/>
      <c r="D92" s="34"/>
      <c r="E92" s="34"/>
      <c r="F92" s="34"/>
    </row>
    <row r="93" spans="1:8" x14ac:dyDescent="0.3">
      <c r="A93" s="35" t="s">
        <v>65</v>
      </c>
      <c r="B93" s="36">
        <v>51231448460</v>
      </c>
      <c r="C93" s="84">
        <f>+B93/$B$91*100</f>
        <v>100</v>
      </c>
      <c r="D93" s="34" t="s">
        <v>190</v>
      </c>
      <c r="E93" s="34"/>
      <c r="F93" s="34"/>
      <c r="G93" s="107"/>
    </row>
    <row r="94" spans="1:8" x14ac:dyDescent="0.3">
      <c r="A94" s="35" t="s">
        <v>66</v>
      </c>
      <c r="B94" s="36">
        <v>0</v>
      </c>
      <c r="C94" s="84">
        <f t="shared" ref="C94" si="13">+B94/$B$91*100</f>
        <v>0</v>
      </c>
      <c r="D94" s="35"/>
      <c r="E94" s="35"/>
      <c r="F94" s="35"/>
      <c r="G94" s="107"/>
    </row>
    <row r="95" spans="1:8" x14ac:dyDescent="0.3">
      <c r="A95" s="35" t="s">
        <v>67</v>
      </c>
      <c r="B95" s="36">
        <v>0</v>
      </c>
      <c r="C95" s="84">
        <f>+B95/$B$91*100</f>
        <v>0</v>
      </c>
      <c r="D95" s="35"/>
      <c r="E95" s="35"/>
      <c r="F95" s="35"/>
      <c r="G95" s="107"/>
    </row>
    <row r="96" spans="1:8" x14ac:dyDescent="0.3">
      <c r="A96" s="35" t="s">
        <v>169</v>
      </c>
      <c r="B96" s="36">
        <v>0</v>
      </c>
      <c r="C96" s="84">
        <f t="shared" ref="C96:C97" si="14">+B96/$B$91*100</f>
        <v>0</v>
      </c>
      <c r="D96" s="34"/>
      <c r="E96" s="34"/>
      <c r="F96" s="34"/>
    </row>
    <row r="97" spans="1:6" x14ac:dyDescent="0.3">
      <c r="A97" s="37" t="s">
        <v>170</v>
      </c>
      <c r="B97" s="36">
        <v>0</v>
      </c>
      <c r="C97" s="84">
        <f t="shared" si="14"/>
        <v>0</v>
      </c>
      <c r="D97" s="95"/>
      <c r="E97" s="95"/>
      <c r="F97" s="95"/>
    </row>
    <row r="98" spans="1:6" x14ac:dyDescent="0.3">
      <c r="A98" s="233" t="s">
        <v>191</v>
      </c>
      <c r="B98" s="233"/>
      <c r="C98" s="233"/>
      <c r="D98" s="233"/>
      <c r="E98" s="233"/>
      <c r="F98" s="233"/>
    </row>
    <row r="99" spans="1:6" ht="50.1" customHeight="1" x14ac:dyDescent="0.3">
      <c r="A99" s="229" t="s">
        <v>171</v>
      </c>
      <c r="B99" s="229"/>
      <c r="C99" s="229"/>
      <c r="D99" s="229"/>
      <c r="E99" s="229"/>
      <c r="F99" s="229"/>
    </row>
    <row r="100" spans="1:6" ht="10.199999999999999" customHeight="1" x14ac:dyDescent="0.3">
      <c r="A100" s="35"/>
      <c r="B100" s="62"/>
      <c r="C100" s="34"/>
    </row>
    <row r="101" spans="1:6" x14ac:dyDescent="0.3">
      <c r="A101" s="196" t="s">
        <v>73</v>
      </c>
      <c r="B101" s="196"/>
      <c r="C101" s="196"/>
      <c r="D101" s="196"/>
      <c r="E101" s="196"/>
      <c r="F101" s="196"/>
    </row>
    <row r="102" spans="1:6" x14ac:dyDescent="0.3">
      <c r="A102" s="196" t="s">
        <v>74</v>
      </c>
      <c r="B102" s="196"/>
      <c r="C102" s="196"/>
      <c r="D102" s="196"/>
      <c r="E102" s="196"/>
      <c r="F102" s="196"/>
    </row>
    <row r="103" spans="1:6" x14ac:dyDescent="0.3">
      <c r="A103" s="196" t="s">
        <v>52</v>
      </c>
      <c r="B103" s="196"/>
      <c r="C103" s="196"/>
      <c r="D103" s="196"/>
      <c r="E103" s="196"/>
      <c r="F103" s="196"/>
    </row>
    <row r="104" spans="1:6" ht="16.5" customHeight="1" x14ac:dyDescent="0.3">
      <c r="F104" s="170">
        <f>+F108/B93</f>
        <v>0.42375688985155818</v>
      </c>
    </row>
    <row r="105" spans="1:6" x14ac:dyDescent="0.3">
      <c r="A105" s="87" t="s">
        <v>55</v>
      </c>
      <c r="B105" s="87" t="s">
        <v>56</v>
      </c>
      <c r="C105" s="87" t="s">
        <v>5</v>
      </c>
      <c r="D105" s="87" t="s">
        <v>6</v>
      </c>
      <c r="E105" s="87" t="s">
        <v>7</v>
      </c>
      <c r="F105" s="87" t="s">
        <v>8</v>
      </c>
    </row>
    <row r="106" spans="1:6" x14ac:dyDescent="0.3">
      <c r="A106" s="23" t="s">
        <v>16</v>
      </c>
      <c r="B106" s="63"/>
      <c r="C106" s="18">
        <f>+C108+C112</f>
        <v>10226117719</v>
      </c>
      <c r="D106" s="18">
        <f t="shared" ref="D106:E106" si="15">+D108+D112</f>
        <v>11483561543</v>
      </c>
      <c r="E106" s="18">
        <f t="shared" si="15"/>
        <v>0</v>
      </c>
      <c r="F106" s="46">
        <f>+F108+F112</f>
        <v>21709679262</v>
      </c>
    </row>
    <row r="107" spans="1:6" ht="10.199999999999999" customHeight="1" x14ac:dyDescent="0.3">
      <c r="A107" s="19"/>
      <c r="B107" s="64"/>
      <c r="C107" s="20"/>
      <c r="D107" s="20"/>
      <c r="E107" s="20"/>
      <c r="F107" s="65"/>
    </row>
    <row r="108" spans="1:6" x14ac:dyDescent="0.3">
      <c r="A108" s="234" t="s">
        <v>75</v>
      </c>
      <c r="B108" s="234"/>
      <c r="C108" s="66">
        <f>+SUM(C109:C110)</f>
        <v>10226117719</v>
      </c>
      <c r="D108" s="66">
        <f>+SUM(D109:D110)</f>
        <v>11483561543</v>
      </c>
      <c r="E108" s="66">
        <f>+SUM(E109:E110)</f>
        <v>0</v>
      </c>
      <c r="F108" s="67">
        <f>+SUM(F109:F110)</f>
        <v>21709679262</v>
      </c>
    </row>
    <row r="109" spans="1:6" ht="30" x14ac:dyDescent="0.3">
      <c r="A109" s="68" t="s">
        <v>199</v>
      </c>
      <c r="B109" s="163" t="s">
        <v>198</v>
      </c>
      <c r="C109" s="21">
        <v>10226117719</v>
      </c>
      <c r="D109" s="21">
        <v>11483561543</v>
      </c>
      <c r="E109" s="21">
        <v>0</v>
      </c>
      <c r="F109" s="69">
        <f>+C109+D109+E109</f>
        <v>21709679262</v>
      </c>
    </row>
    <row r="110" spans="1:6" x14ac:dyDescent="0.3">
      <c r="A110" s="68" t="s">
        <v>59</v>
      </c>
      <c r="B110" s="64" t="s">
        <v>53</v>
      </c>
      <c r="C110" s="21">
        <v>0</v>
      </c>
      <c r="D110" s="21">
        <v>0</v>
      </c>
      <c r="E110" s="21">
        <v>0</v>
      </c>
      <c r="F110" s="69">
        <f t="shared" ref="F110" si="16">+C110+D110+E110</f>
        <v>0</v>
      </c>
    </row>
    <row r="111" spans="1:6" x14ac:dyDescent="0.3">
      <c r="A111" s="24"/>
      <c r="B111" s="64"/>
      <c r="C111" s="21"/>
      <c r="D111" s="21"/>
      <c r="E111" s="21"/>
      <c r="F111" s="69"/>
    </row>
    <row r="112" spans="1:6" x14ac:dyDescent="0.3">
      <c r="A112" s="234" t="s">
        <v>76</v>
      </c>
      <c r="B112" s="234"/>
      <c r="C112" s="66">
        <f>+SUM(C113:C114)</f>
        <v>0</v>
      </c>
      <c r="D112" s="66">
        <f>+SUM(D113:D114)</f>
        <v>0</v>
      </c>
      <c r="E112" s="66">
        <f>+SUM(E113:E114)</f>
        <v>0</v>
      </c>
      <c r="F112" s="67">
        <f>+SUM(F113:F114)</f>
        <v>0</v>
      </c>
    </row>
    <row r="113" spans="1:6" x14ac:dyDescent="0.3">
      <c r="A113" s="68" t="s">
        <v>59</v>
      </c>
      <c r="B113" s="64" t="s">
        <v>53</v>
      </c>
      <c r="C113" s="70">
        <v>0</v>
      </c>
      <c r="D113" s="70">
        <v>0</v>
      </c>
      <c r="E113" s="70">
        <v>0</v>
      </c>
      <c r="F113" s="71">
        <f t="shared" ref="F113:F114" si="17">+C113+D113+E113</f>
        <v>0</v>
      </c>
    </row>
    <row r="114" spans="1:6" x14ac:dyDescent="0.3">
      <c r="A114" s="68" t="s">
        <v>59</v>
      </c>
      <c r="B114" s="64" t="s">
        <v>53</v>
      </c>
      <c r="C114" s="70">
        <v>0</v>
      </c>
      <c r="D114" s="70">
        <v>0</v>
      </c>
      <c r="E114" s="70">
        <v>0</v>
      </c>
      <c r="F114" s="71">
        <f t="shared" si="17"/>
        <v>0</v>
      </c>
    </row>
    <row r="115" spans="1:6" x14ac:dyDescent="0.3">
      <c r="A115" s="233" t="s">
        <v>191</v>
      </c>
      <c r="B115" s="233"/>
      <c r="C115" s="233"/>
      <c r="D115" s="233"/>
      <c r="E115" s="233"/>
      <c r="F115" s="233"/>
    </row>
    <row r="116" spans="1:6" ht="41.7" customHeight="1" x14ac:dyDescent="0.3">
      <c r="A116" s="229" t="s">
        <v>152</v>
      </c>
      <c r="B116" s="229"/>
      <c r="C116" s="229"/>
      <c r="D116" s="229"/>
      <c r="E116" s="229"/>
      <c r="F116" s="229"/>
    </row>
    <row r="117" spans="1:6" ht="10.199999999999999" customHeight="1" x14ac:dyDescent="0.3">
      <c r="A117" s="35"/>
      <c r="B117" s="62"/>
      <c r="C117" s="34"/>
    </row>
    <row r="118" spans="1:6" x14ac:dyDescent="0.3">
      <c r="A118" s="196" t="s">
        <v>77</v>
      </c>
      <c r="B118" s="196"/>
      <c r="C118" s="196"/>
      <c r="D118" s="196"/>
      <c r="E118" s="196"/>
      <c r="F118" s="196"/>
    </row>
    <row r="119" spans="1:6" ht="32.25" customHeight="1" x14ac:dyDescent="0.3">
      <c r="A119" s="197" t="s">
        <v>54</v>
      </c>
      <c r="B119" s="197"/>
      <c r="C119" s="197"/>
      <c r="D119" s="197"/>
      <c r="E119" s="197"/>
      <c r="F119" s="197"/>
    </row>
    <row r="120" spans="1:6" x14ac:dyDescent="0.3">
      <c r="A120" s="196" t="s">
        <v>52</v>
      </c>
      <c r="B120" s="196"/>
      <c r="C120" s="196"/>
      <c r="D120" s="196"/>
      <c r="E120" s="196"/>
      <c r="F120" s="196"/>
    </row>
    <row r="121" spans="1:6" ht="10.199999999999999" customHeight="1" x14ac:dyDescent="0.3">
      <c r="A121" s="108"/>
      <c r="B121" s="109"/>
      <c r="C121" s="109"/>
      <c r="D121" s="109"/>
      <c r="E121" s="109"/>
      <c r="F121" s="110"/>
    </row>
    <row r="122" spans="1:6" x14ac:dyDescent="0.3">
      <c r="A122" s="87" t="s">
        <v>55</v>
      </c>
      <c r="B122" s="87" t="s">
        <v>56</v>
      </c>
      <c r="C122" s="87" t="s">
        <v>5</v>
      </c>
      <c r="D122" s="87" t="s">
        <v>6</v>
      </c>
      <c r="E122" s="87" t="s">
        <v>7</v>
      </c>
      <c r="F122" s="87" t="s">
        <v>8</v>
      </c>
    </row>
    <row r="123" spans="1:6" x14ac:dyDescent="0.3">
      <c r="A123" s="23" t="s">
        <v>16</v>
      </c>
      <c r="B123" s="63"/>
      <c r="C123" s="46">
        <f>+C125+C132+C139</f>
        <v>9262617684.1699982</v>
      </c>
      <c r="D123" s="46">
        <f t="shared" ref="D123:F123" si="18">+D125+D132+D139</f>
        <v>7637135471.3000021</v>
      </c>
      <c r="E123" s="46">
        <f t="shared" si="18"/>
        <v>7355107052.9099998</v>
      </c>
      <c r="F123" s="46">
        <f t="shared" si="18"/>
        <v>24254860208.380001</v>
      </c>
    </row>
    <row r="124" spans="1:6" ht="10.199999999999999" customHeight="1" x14ac:dyDescent="0.3">
      <c r="A124" s="19"/>
      <c r="B124" s="64"/>
      <c r="C124" s="20"/>
      <c r="D124" s="20"/>
      <c r="E124" s="20"/>
      <c r="F124" s="65"/>
    </row>
    <row r="125" spans="1:6" ht="15" customHeight="1" x14ac:dyDescent="0.3">
      <c r="A125" s="234" t="s">
        <v>58</v>
      </c>
      <c r="B125" s="234"/>
      <c r="C125" s="67">
        <f>+SUM(C126:C130)</f>
        <v>9262617684.1699982</v>
      </c>
      <c r="D125" s="67">
        <f t="shared" ref="D125:E125" si="19">+SUM(D126:D130)</f>
        <v>7637135471.3000021</v>
      </c>
      <c r="E125" s="67">
        <f t="shared" si="19"/>
        <v>7355107052.9099998</v>
      </c>
      <c r="F125" s="67">
        <f>+SUM(F126:F130)</f>
        <v>24254860208.380001</v>
      </c>
    </row>
    <row r="126" spans="1:6" ht="60" x14ac:dyDescent="0.3">
      <c r="A126" s="164">
        <v>60103</v>
      </c>
      <c r="B126" s="163" t="s">
        <v>200</v>
      </c>
      <c r="C126" s="21">
        <f>C30</f>
        <v>9262617684.1699982</v>
      </c>
      <c r="D126" s="21">
        <f>D30</f>
        <v>7637135471.3000021</v>
      </c>
      <c r="E126" s="21">
        <f>E30</f>
        <v>7355107052.9099998</v>
      </c>
      <c r="F126" s="69">
        <f>+C126+D126+E126</f>
        <v>24254860208.380001</v>
      </c>
    </row>
    <row r="127" spans="1:6" x14ac:dyDescent="0.3">
      <c r="A127" s="68" t="s">
        <v>59</v>
      </c>
      <c r="B127" s="64" t="s">
        <v>53</v>
      </c>
      <c r="C127" s="21">
        <v>0</v>
      </c>
      <c r="D127" s="75">
        <v>0</v>
      </c>
      <c r="E127" s="75">
        <v>0</v>
      </c>
      <c r="F127" s="69">
        <f t="shared" ref="F127:F130" si="20">+C127+D127+E127</f>
        <v>0</v>
      </c>
    </row>
    <row r="128" spans="1:6" x14ac:dyDescent="0.3">
      <c r="A128" s="68" t="s">
        <v>59</v>
      </c>
      <c r="B128" s="64" t="s">
        <v>53</v>
      </c>
      <c r="C128" s="21">
        <v>0</v>
      </c>
      <c r="D128" s="21">
        <v>0</v>
      </c>
      <c r="E128" s="21">
        <v>0</v>
      </c>
      <c r="F128" s="69">
        <f t="shared" si="20"/>
        <v>0</v>
      </c>
    </row>
    <row r="129" spans="1:6" x14ac:dyDescent="0.3">
      <c r="A129" s="68" t="s">
        <v>59</v>
      </c>
      <c r="B129" s="64" t="s">
        <v>53</v>
      </c>
      <c r="C129" s="21">
        <v>0</v>
      </c>
      <c r="D129" s="21">
        <v>0</v>
      </c>
      <c r="E129" s="21">
        <v>0</v>
      </c>
      <c r="F129" s="69">
        <f t="shared" si="20"/>
        <v>0</v>
      </c>
    </row>
    <row r="130" spans="1:6" x14ac:dyDescent="0.3">
      <c r="A130" s="68" t="s">
        <v>59</v>
      </c>
      <c r="B130" s="64" t="s">
        <v>53</v>
      </c>
      <c r="C130" s="21">
        <v>0</v>
      </c>
      <c r="D130" s="21">
        <v>0</v>
      </c>
      <c r="E130" s="21">
        <v>0</v>
      </c>
      <c r="F130" s="69">
        <f t="shared" si="20"/>
        <v>0</v>
      </c>
    </row>
    <row r="131" spans="1:6" x14ac:dyDescent="0.3">
      <c r="A131" s="24"/>
      <c r="B131" s="64"/>
      <c r="C131" s="21"/>
      <c r="D131" s="21"/>
      <c r="E131" s="21"/>
      <c r="F131" s="69"/>
    </row>
    <row r="132" spans="1:6" ht="15" customHeight="1" x14ac:dyDescent="0.3">
      <c r="A132" s="234" t="s">
        <v>60</v>
      </c>
      <c r="B132" s="234"/>
      <c r="C132" s="67">
        <f>+SUM(C133:C137)</f>
        <v>0</v>
      </c>
      <c r="D132" s="67">
        <f t="shared" ref="D132:F132" si="21">+SUM(D133:D137)</f>
        <v>0</v>
      </c>
      <c r="E132" s="67">
        <f t="shared" si="21"/>
        <v>0</v>
      </c>
      <c r="F132" s="67">
        <f t="shared" si="21"/>
        <v>0</v>
      </c>
    </row>
    <row r="133" spans="1:6" x14ac:dyDescent="0.3">
      <c r="A133" s="68" t="s">
        <v>59</v>
      </c>
      <c r="B133" s="64" t="s">
        <v>53</v>
      </c>
      <c r="C133" s="70">
        <v>0</v>
      </c>
      <c r="D133" s="70">
        <v>0</v>
      </c>
      <c r="E133" s="70">
        <v>0</v>
      </c>
      <c r="F133" s="53">
        <f>+C133+D133+E133</f>
        <v>0</v>
      </c>
    </row>
    <row r="134" spans="1:6" x14ac:dyDescent="0.3">
      <c r="A134" s="68" t="s">
        <v>59</v>
      </c>
      <c r="B134" s="64" t="s">
        <v>53</v>
      </c>
      <c r="C134" s="70">
        <v>0</v>
      </c>
      <c r="D134" s="70">
        <v>0</v>
      </c>
      <c r="E134" s="70">
        <v>0</v>
      </c>
      <c r="F134" s="53">
        <f t="shared" ref="F134:F137" si="22">+C134+D134+E134</f>
        <v>0</v>
      </c>
    </row>
    <row r="135" spans="1:6" x14ac:dyDescent="0.3">
      <c r="A135" s="68" t="s">
        <v>59</v>
      </c>
      <c r="B135" s="64" t="s">
        <v>53</v>
      </c>
      <c r="C135" s="70">
        <v>0</v>
      </c>
      <c r="D135" s="70">
        <v>0</v>
      </c>
      <c r="E135" s="70">
        <v>0</v>
      </c>
      <c r="F135" s="53">
        <f t="shared" si="22"/>
        <v>0</v>
      </c>
    </row>
    <row r="136" spans="1:6" x14ac:dyDescent="0.3">
      <c r="A136" s="68" t="s">
        <v>59</v>
      </c>
      <c r="B136" s="64" t="s">
        <v>53</v>
      </c>
      <c r="C136" s="70">
        <v>0</v>
      </c>
      <c r="D136" s="70">
        <v>0</v>
      </c>
      <c r="E136" s="70">
        <v>0</v>
      </c>
      <c r="F136" s="53">
        <f t="shared" si="22"/>
        <v>0</v>
      </c>
    </row>
    <row r="137" spans="1:6" x14ac:dyDescent="0.3">
      <c r="A137" s="68" t="s">
        <v>59</v>
      </c>
      <c r="B137" s="64" t="s">
        <v>53</v>
      </c>
      <c r="C137" s="70">
        <v>0</v>
      </c>
      <c r="D137" s="70">
        <v>0</v>
      </c>
      <c r="E137" s="70">
        <v>0</v>
      </c>
      <c r="F137" s="53">
        <f t="shared" si="22"/>
        <v>0</v>
      </c>
    </row>
    <row r="138" spans="1:6" x14ac:dyDescent="0.3">
      <c r="C138" s="53"/>
      <c r="D138" s="53"/>
      <c r="E138" s="53"/>
      <c r="F138" s="53"/>
    </row>
    <row r="139" spans="1:6" x14ac:dyDescent="0.3">
      <c r="A139" s="234" t="s">
        <v>61</v>
      </c>
      <c r="B139" s="234"/>
      <c r="C139" s="67">
        <f>+SUM(C140:C141)</f>
        <v>0</v>
      </c>
      <c r="D139" s="67">
        <f t="shared" ref="D139:F139" si="23">+SUM(D140:D141)</f>
        <v>0</v>
      </c>
      <c r="E139" s="67">
        <f t="shared" si="23"/>
        <v>0</v>
      </c>
      <c r="F139" s="67">
        <f t="shared" si="23"/>
        <v>0</v>
      </c>
    </row>
    <row r="140" spans="1:6" x14ac:dyDescent="0.3">
      <c r="A140" s="94" t="s">
        <v>59</v>
      </c>
      <c r="B140" s="64" t="s">
        <v>53</v>
      </c>
      <c r="C140" s="70">
        <v>0</v>
      </c>
      <c r="D140" s="70">
        <v>0</v>
      </c>
      <c r="E140" s="70">
        <v>0</v>
      </c>
      <c r="F140" s="53">
        <f>+C140+D140+E140</f>
        <v>0</v>
      </c>
    </row>
    <row r="141" spans="1:6" x14ac:dyDescent="0.3">
      <c r="A141" s="61" t="s">
        <v>59</v>
      </c>
      <c r="B141" s="61" t="s">
        <v>53</v>
      </c>
      <c r="C141" s="76">
        <v>0</v>
      </c>
      <c r="D141" s="76">
        <v>0</v>
      </c>
      <c r="E141" s="76">
        <v>0</v>
      </c>
      <c r="F141" s="77">
        <f>+C141+D141+E141</f>
        <v>0</v>
      </c>
    </row>
    <row r="142" spans="1:6" ht="15" customHeight="1" x14ac:dyDescent="0.3">
      <c r="A142" s="236" t="s">
        <v>62</v>
      </c>
      <c r="B142" s="236"/>
      <c r="C142" s="236"/>
      <c r="D142" s="236"/>
      <c r="E142" s="236"/>
      <c r="F142" s="236"/>
    </row>
    <row r="143" spans="1:6" ht="15" customHeight="1" x14ac:dyDescent="0.3">
      <c r="A143" s="233" t="s">
        <v>191</v>
      </c>
      <c r="B143" s="233"/>
      <c r="C143" s="233"/>
      <c r="D143" s="233"/>
      <c r="E143" s="233"/>
      <c r="F143" s="233"/>
    </row>
    <row r="144" spans="1:6" ht="50.1" customHeight="1" x14ac:dyDescent="0.3">
      <c r="A144" s="204" t="s">
        <v>206</v>
      </c>
      <c r="B144" s="205"/>
      <c r="C144" s="205"/>
      <c r="D144" s="205"/>
      <c r="E144" s="205"/>
      <c r="F144" s="206"/>
    </row>
    <row r="145" spans="1:7" ht="15" customHeight="1" x14ac:dyDescent="0.3">
      <c r="A145" s="68"/>
      <c r="B145" s="64"/>
      <c r="D145" s="134"/>
      <c r="E145" s="134"/>
    </row>
    <row r="146" spans="1:7" x14ac:dyDescent="0.3">
      <c r="A146" s="196" t="s">
        <v>79</v>
      </c>
      <c r="B146" s="196"/>
      <c r="C146" s="196"/>
      <c r="D146" s="196"/>
      <c r="E146" s="196"/>
      <c r="F146" s="196"/>
      <c r="G146" s="165"/>
    </row>
    <row r="147" spans="1:7" x14ac:dyDescent="0.3">
      <c r="A147" s="196" t="s">
        <v>80</v>
      </c>
      <c r="B147" s="196"/>
      <c r="C147" s="196"/>
      <c r="D147" s="196"/>
      <c r="E147" s="196"/>
      <c r="F147" s="196"/>
      <c r="G147" s="165"/>
    </row>
    <row r="148" spans="1:7" x14ac:dyDescent="0.3">
      <c r="A148" s="196" t="s">
        <v>52</v>
      </c>
      <c r="B148" s="196"/>
      <c r="C148" s="196"/>
      <c r="D148" s="196"/>
      <c r="E148" s="196"/>
      <c r="F148" s="196"/>
      <c r="G148" s="166"/>
    </row>
    <row r="149" spans="1:7" ht="15" customHeight="1" x14ac:dyDescent="0.3">
      <c r="A149" s="108"/>
      <c r="B149" s="109"/>
      <c r="C149" s="109"/>
      <c r="D149" s="109"/>
      <c r="E149" s="109"/>
      <c r="F149" s="110"/>
    </row>
    <row r="150" spans="1:7" x14ac:dyDescent="0.3">
      <c r="A150" s="87" t="s">
        <v>78</v>
      </c>
      <c r="B150" s="87" t="s">
        <v>5</v>
      </c>
      <c r="C150" s="87" t="s">
        <v>6</v>
      </c>
      <c r="D150" s="87" t="s">
        <v>7</v>
      </c>
      <c r="E150" s="87" t="s">
        <v>8</v>
      </c>
      <c r="F150" s="32"/>
    </row>
    <row r="151" spans="1:7" x14ac:dyDescent="0.3">
      <c r="A151" s="126" t="s">
        <v>82</v>
      </c>
      <c r="B151" s="78">
        <f>+B152+B153</f>
        <v>2545183095.9800529</v>
      </c>
      <c r="C151" s="78">
        <f>+B161</f>
        <v>3508683130.8100548</v>
      </c>
      <c r="D151" s="78">
        <f>+C161</f>
        <v>7355109202.5100527</v>
      </c>
      <c r="E151" s="78">
        <f>+B151</f>
        <v>2545183095.9800529</v>
      </c>
      <c r="F151" s="110"/>
    </row>
    <row r="152" spans="1:7" x14ac:dyDescent="0.3">
      <c r="A152" s="127" t="s">
        <v>83</v>
      </c>
      <c r="B152" s="36">
        <v>0</v>
      </c>
      <c r="C152" s="36">
        <f t="shared" ref="C152:D152" si="24">+B162</f>
        <v>0</v>
      </c>
      <c r="D152" s="36">
        <f t="shared" si="24"/>
        <v>0</v>
      </c>
      <c r="E152" s="83">
        <f>+B152</f>
        <v>0</v>
      </c>
      <c r="F152" s="32"/>
    </row>
    <row r="153" spans="1:7" x14ac:dyDescent="0.3">
      <c r="A153" s="127" t="s">
        <v>81</v>
      </c>
      <c r="B153" s="36">
        <f>+'1T'!E163</f>
        <v>2545183095.9800529</v>
      </c>
      <c r="C153" s="36">
        <v>0</v>
      </c>
      <c r="D153" s="36">
        <v>0</v>
      </c>
      <c r="E153" s="83">
        <f t="shared" ref="E153" si="25">+B153</f>
        <v>2545183095.9800529</v>
      </c>
      <c r="F153" s="32"/>
    </row>
    <row r="154" spans="1:7" x14ac:dyDescent="0.3">
      <c r="A154" s="126" t="s">
        <v>85</v>
      </c>
      <c r="B154" s="78">
        <f>+C108</f>
        <v>10226117719</v>
      </c>
      <c r="C154" s="78">
        <f>+D108</f>
        <v>11483561543</v>
      </c>
      <c r="D154" s="78">
        <f>+E108</f>
        <v>0</v>
      </c>
      <c r="E154" s="78">
        <f>+B154+C154+D154</f>
        <v>21709679262</v>
      </c>
      <c r="F154" s="110"/>
    </row>
    <row r="155" spans="1:7" x14ac:dyDescent="0.3">
      <c r="A155" s="126" t="s">
        <v>147</v>
      </c>
      <c r="B155" s="78">
        <f>+B151+B154</f>
        <v>12771300814.980053</v>
      </c>
      <c r="C155" s="78">
        <f>+C151+C154</f>
        <v>14992244673.810055</v>
      </c>
      <c r="D155" s="78">
        <f>D151+D154</f>
        <v>7355109202.5100527</v>
      </c>
      <c r="E155" s="78">
        <f>E151+E154</f>
        <v>24254862357.980053</v>
      </c>
      <c r="F155" s="110"/>
    </row>
    <row r="156" spans="1:7" x14ac:dyDescent="0.3">
      <c r="A156" s="127" t="s">
        <v>83</v>
      </c>
      <c r="B156" s="36">
        <f>+B152</f>
        <v>0</v>
      </c>
      <c r="C156" s="36">
        <f>+C152</f>
        <v>0</v>
      </c>
      <c r="D156" s="36">
        <f>+D152</f>
        <v>0</v>
      </c>
      <c r="E156" s="83">
        <f>+E152</f>
        <v>0</v>
      </c>
      <c r="F156" s="32"/>
    </row>
    <row r="157" spans="1:7" x14ac:dyDescent="0.3">
      <c r="A157" s="127" t="s">
        <v>81</v>
      </c>
      <c r="B157" s="36">
        <f>+B154</f>
        <v>10226117719</v>
      </c>
      <c r="C157" s="36">
        <f>+C154+C153</f>
        <v>11483561543</v>
      </c>
      <c r="D157" s="36">
        <f>+D154+D153</f>
        <v>0</v>
      </c>
      <c r="E157" s="83">
        <f>+B157+C157+D157</f>
        <v>21709679262</v>
      </c>
      <c r="F157" s="32"/>
    </row>
    <row r="158" spans="1:7" x14ac:dyDescent="0.3">
      <c r="A158" s="126" t="s">
        <v>84</v>
      </c>
      <c r="B158" s="78">
        <f>+B159+B160</f>
        <v>9262617684.1699982</v>
      </c>
      <c r="C158" s="78">
        <f>+C159+C160</f>
        <v>7637135471.3000021</v>
      </c>
      <c r="D158" s="78">
        <f>+D159+D160</f>
        <v>7355107052.9099998</v>
      </c>
      <c r="E158" s="78">
        <f>+B158+C158+D158</f>
        <v>24254860208.380001</v>
      </c>
      <c r="F158" s="110"/>
    </row>
    <row r="159" spans="1:7" x14ac:dyDescent="0.3">
      <c r="A159" s="127" t="s">
        <v>83</v>
      </c>
      <c r="B159" s="101">
        <v>0</v>
      </c>
      <c r="C159" s="101">
        <v>0</v>
      </c>
      <c r="D159" s="101">
        <v>0</v>
      </c>
      <c r="E159" s="62">
        <f>+B159+C159+D159</f>
        <v>0</v>
      </c>
      <c r="F159" s="110"/>
    </row>
    <row r="160" spans="1:7" x14ac:dyDescent="0.3">
      <c r="A160" s="127" t="s">
        <v>81</v>
      </c>
      <c r="B160" s="101">
        <f>+C125</f>
        <v>9262617684.1699982</v>
      </c>
      <c r="C160" s="101">
        <f t="shared" ref="C160:D160" si="26">+D125</f>
        <v>7637135471.3000021</v>
      </c>
      <c r="D160" s="101">
        <f t="shared" si="26"/>
        <v>7355107052.9099998</v>
      </c>
      <c r="E160" s="62">
        <f>+B160+C160+D160</f>
        <v>24254860208.380001</v>
      </c>
      <c r="F160" s="110"/>
    </row>
    <row r="161" spans="1:6" x14ac:dyDescent="0.3">
      <c r="A161" s="126" t="s">
        <v>148</v>
      </c>
      <c r="B161" s="78">
        <f>+B155-B158</f>
        <v>3508683130.8100548</v>
      </c>
      <c r="C161" s="78">
        <f>+C155-C158</f>
        <v>7355109202.5100527</v>
      </c>
      <c r="D161" s="78">
        <f>+D155-D158</f>
        <v>2149.6000528335571</v>
      </c>
      <c r="E161" s="78">
        <f>+E155-E158</f>
        <v>2149.6000518798828</v>
      </c>
      <c r="F161" s="110"/>
    </row>
    <row r="162" spans="1:6" x14ac:dyDescent="0.3">
      <c r="A162" s="127" t="s">
        <v>83</v>
      </c>
      <c r="B162" s="101">
        <f>+B156-B159</f>
        <v>0</v>
      </c>
      <c r="C162" s="101">
        <f t="shared" ref="C162:D162" si="27">+C156-C159</f>
        <v>0</v>
      </c>
      <c r="D162" s="101">
        <f t="shared" si="27"/>
        <v>0</v>
      </c>
      <c r="E162" s="62">
        <f>+E156-E159</f>
        <v>0</v>
      </c>
    </row>
    <row r="163" spans="1:6" x14ac:dyDescent="0.3">
      <c r="A163" s="128" t="s">
        <v>81</v>
      </c>
      <c r="B163" s="96">
        <f>+B155-B158</f>
        <v>3508683130.8100548</v>
      </c>
      <c r="C163" s="96">
        <f>+C155-C158</f>
        <v>7355109202.5100527</v>
      </c>
      <c r="D163" s="96">
        <f>+D155-D158</f>
        <v>2149.6000528335571</v>
      </c>
      <c r="E163" s="96">
        <f>+E155-E158</f>
        <v>2149.6000518798828</v>
      </c>
      <c r="F163" s="53"/>
    </row>
    <row r="164" spans="1:6" x14ac:dyDescent="0.3">
      <c r="A164" s="233" t="s">
        <v>201</v>
      </c>
      <c r="B164" s="233"/>
      <c r="C164" s="233"/>
      <c r="D164" s="233"/>
      <c r="E164" s="233"/>
      <c r="F164" s="54"/>
    </row>
    <row r="165" spans="1:6" ht="50.1" customHeight="1" x14ac:dyDescent="0.3">
      <c r="A165" s="204" t="s">
        <v>92</v>
      </c>
      <c r="B165" s="205"/>
      <c r="C165" s="205"/>
      <c r="D165" s="205"/>
      <c r="E165" s="206"/>
      <c r="F165" s="80"/>
    </row>
    <row r="166" spans="1:6" x14ac:dyDescent="0.3">
      <c r="A166" s="81"/>
      <c r="B166" s="82"/>
      <c r="C166" s="82"/>
      <c r="D166" s="82"/>
      <c r="E166" s="82"/>
      <c r="F166" s="80"/>
    </row>
    <row r="167" spans="1:6" x14ac:dyDescent="0.3">
      <c r="A167" s="98" t="s">
        <v>86</v>
      </c>
      <c r="B167" s="230" t="s">
        <v>204</v>
      </c>
      <c r="C167" s="231"/>
      <c r="D167" s="237" t="s">
        <v>49</v>
      </c>
      <c r="E167" s="219"/>
      <c r="F167" s="220"/>
    </row>
    <row r="168" spans="1:6" ht="29.25" customHeight="1" x14ac:dyDescent="0.3">
      <c r="A168" s="99" t="s">
        <v>47</v>
      </c>
      <c r="B168" s="230" t="s">
        <v>207</v>
      </c>
      <c r="C168" s="231"/>
      <c r="D168" s="222"/>
      <c r="E168" s="222"/>
      <c r="F168" s="223"/>
    </row>
    <row r="169" spans="1:6" ht="32.25" customHeight="1" x14ac:dyDescent="0.3">
      <c r="A169" s="100" t="s">
        <v>48</v>
      </c>
      <c r="B169" s="232" t="s">
        <v>189</v>
      </c>
      <c r="C169" s="212"/>
      <c r="D169" s="225"/>
      <c r="E169" s="225"/>
      <c r="F169" s="226"/>
    </row>
  </sheetData>
  <mergeCells count="89">
    <mergeCell ref="A143:F143"/>
    <mergeCell ref="A144:F144"/>
    <mergeCell ref="A146:F146"/>
    <mergeCell ref="A147:F147"/>
    <mergeCell ref="A148:F148"/>
    <mergeCell ref="A164:E164"/>
    <mergeCell ref="A165:E165"/>
    <mergeCell ref="B167:C167"/>
    <mergeCell ref="D167:F169"/>
    <mergeCell ref="B168:C168"/>
    <mergeCell ref="B169:C169"/>
    <mergeCell ref="A139:B139"/>
    <mergeCell ref="A142:F142"/>
    <mergeCell ref="A112:B112"/>
    <mergeCell ref="A115:F115"/>
    <mergeCell ref="A116:F116"/>
    <mergeCell ref="A118:F118"/>
    <mergeCell ref="A119:F119"/>
    <mergeCell ref="A120:F120"/>
    <mergeCell ref="A125:B125"/>
    <mergeCell ref="A132:B132"/>
    <mergeCell ref="A99:F99"/>
    <mergeCell ref="A101:F101"/>
    <mergeCell ref="A102:F102"/>
    <mergeCell ref="A103:F103"/>
    <mergeCell ref="A108:B108"/>
    <mergeCell ref="A84:F84"/>
    <mergeCell ref="A86:F86"/>
    <mergeCell ref="A87:F87"/>
    <mergeCell ref="A88:F88"/>
    <mergeCell ref="A98:F98"/>
    <mergeCell ref="A77:F77"/>
    <mergeCell ref="B79:C79"/>
    <mergeCell ref="D79:F81"/>
    <mergeCell ref="B80:C80"/>
    <mergeCell ref="B81:C81"/>
    <mergeCell ref="A71:F71"/>
    <mergeCell ref="A73:B73"/>
    <mergeCell ref="A74:B74"/>
    <mergeCell ref="A75:B75"/>
    <mergeCell ref="A76:F76"/>
    <mergeCell ref="A61:B61"/>
    <mergeCell ref="A62:B62"/>
    <mergeCell ref="A63:F63"/>
    <mergeCell ref="A64:F64"/>
    <mergeCell ref="A70:F70"/>
    <mergeCell ref="A53:F53"/>
    <mergeCell ref="A55:F55"/>
    <mergeCell ref="A58:B58"/>
    <mergeCell ref="A59:B59"/>
    <mergeCell ref="A60:B60"/>
    <mergeCell ref="A56:F56"/>
    <mergeCell ref="A52:E52"/>
    <mergeCell ref="A26:F26"/>
    <mergeCell ref="A27:F27"/>
    <mergeCell ref="A29:B29"/>
    <mergeCell ref="A48:B48"/>
    <mergeCell ref="A50:B50"/>
    <mergeCell ref="A51:B51"/>
    <mergeCell ref="A49:B49"/>
    <mergeCell ref="A30:B30"/>
    <mergeCell ref="A31:B31"/>
    <mergeCell ref="A32:B32"/>
    <mergeCell ref="A33:B33"/>
    <mergeCell ref="A34:B34"/>
    <mergeCell ref="A35:B35"/>
    <mergeCell ref="A36:B36"/>
    <mergeCell ref="A37:B37"/>
    <mergeCell ref="A10:F10"/>
    <mergeCell ref="A12:F12"/>
    <mergeCell ref="A13:F13"/>
    <mergeCell ref="A23:F23"/>
    <mergeCell ref="A24:F24"/>
    <mergeCell ref="A16:B16"/>
    <mergeCell ref="A1:F2"/>
    <mergeCell ref="A3:F3"/>
    <mergeCell ref="C5:E5"/>
    <mergeCell ref="C6:E6"/>
    <mergeCell ref="C7:E7"/>
    <mergeCell ref="A38:B38"/>
    <mergeCell ref="A39:B39"/>
    <mergeCell ref="A40:B40"/>
    <mergeCell ref="A41:B41"/>
    <mergeCell ref="A42:B42"/>
    <mergeCell ref="A43:B43"/>
    <mergeCell ref="A44:B44"/>
    <mergeCell ref="A45:B45"/>
    <mergeCell ref="A46:B46"/>
    <mergeCell ref="A47:B47"/>
  </mergeCells>
  <phoneticPr fontId="11" type="noConversion"/>
  <printOptions horizontalCentered="1"/>
  <pageMargins left="0.70866141732283472" right="0.70866141732283472" top="0.94488188976377963" bottom="0.74803149606299213" header="0.19685039370078741" footer="0.31496062992125984"/>
  <pageSetup scale="52"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3" max="5" man="1"/>
    <brk id="82" max="16383" man="1"/>
    <brk id="144" max="5" man="1"/>
  </rowBreaks>
  <ignoredErrors>
    <ignoredError sqref="F36:F48" formula="1"/>
    <ignoredError sqref="F16:F22" evalError="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4"/>
  <sheetViews>
    <sheetView showGridLines="0" zoomScale="80" zoomScaleNormal="80" workbookViewId="0">
      <selection sqref="A1:E1"/>
    </sheetView>
  </sheetViews>
  <sheetFormatPr baseColWidth="10" defaultColWidth="11.44140625" defaultRowHeight="15.6" x14ac:dyDescent="0.3"/>
  <cols>
    <col min="1" max="1" width="60.109375" style="47" customWidth="1"/>
    <col min="2" max="2" width="22.5546875" style="47" bestFit="1" customWidth="1"/>
    <col min="3" max="5" width="25" style="47" customWidth="1"/>
    <col min="6" max="6" width="20.6640625" style="47" customWidth="1"/>
    <col min="7" max="16384" width="11.44140625" style="47"/>
  </cols>
  <sheetData>
    <row r="1" spans="1:6" ht="42" customHeight="1" x14ac:dyDescent="0.3">
      <c r="A1" s="244" t="s">
        <v>38</v>
      </c>
      <c r="B1" s="244"/>
      <c r="C1" s="244"/>
      <c r="D1" s="244"/>
      <c r="E1" s="244"/>
      <c r="F1" s="123"/>
    </row>
    <row r="2" spans="1:6" ht="20.100000000000001" customHeight="1" x14ac:dyDescent="0.3">
      <c r="A2" s="245" t="s">
        <v>209</v>
      </c>
      <c r="B2" s="245"/>
      <c r="C2" s="245"/>
      <c r="D2" s="245"/>
      <c r="E2" s="245"/>
      <c r="F2" s="102"/>
    </row>
    <row r="3" spans="1:6" ht="15" customHeight="1" x14ac:dyDescent="0.3"/>
    <row r="4" spans="1:6" ht="18" customHeight="1" x14ac:dyDescent="0.3">
      <c r="A4" s="103"/>
      <c r="B4" s="169" t="s">
        <v>22</v>
      </c>
      <c r="C4" s="242" t="s">
        <v>210</v>
      </c>
      <c r="D4" s="242"/>
      <c r="E4" s="242"/>
      <c r="F4" s="8"/>
    </row>
    <row r="5" spans="1:6" ht="18" customHeight="1" x14ac:dyDescent="0.3">
      <c r="A5" s="103"/>
      <c r="B5" s="99" t="s">
        <v>33</v>
      </c>
      <c r="C5" s="243" t="s">
        <v>184</v>
      </c>
      <c r="D5" s="243"/>
      <c r="E5" s="243"/>
      <c r="F5" s="8"/>
    </row>
    <row r="6" spans="1:6" ht="18" customHeight="1" x14ac:dyDescent="0.3">
      <c r="A6" s="103"/>
      <c r="B6" s="100" t="s">
        <v>34</v>
      </c>
      <c r="C6" s="243" t="s">
        <v>211</v>
      </c>
      <c r="D6" s="243"/>
      <c r="E6" s="243"/>
      <c r="F6" s="8"/>
    </row>
    <row r="7" spans="1:6" ht="15" customHeight="1" x14ac:dyDescent="0.3">
      <c r="A7" s="103"/>
      <c r="B7" s="8"/>
      <c r="C7" s="8"/>
      <c r="D7" s="8"/>
      <c r="E7" s="8"/>
      <c r="F7" s="8"/>
    </row>
    <row r="8" spans="1:6" ht="22.2" customHeight="1" x14ac:dyDescent="0.3">
      <c r="A8" s="213" t="s">
        <v>139</v>
      </c>
      <c r="B8" s="213"/>
      <c r="C8" s="213"/>
      <c r="D8" s="213"/>
      <c r="E8" s="213"/>
      <c r="F8" s="59"/>
    </row>
    <row r="9" spans="1:6" s="59" customFormat="1" ht="15" customHeight="1" x14ac:dyDescent="0.3"/>
    <row r="10" spans="1:6" x14ac:dyDescent="0.3">
      <c r="A10" s="207" t="s">
        <v>36</v>
      </c>
      <c r="B10" s="207"/>
      <c r="C10" s="207"/>
      <c r="D10" s="207"/>
      <c r="E10" s="207"/>
      <c r="F10" s="104"/>
    </row>
    <row r="11" spans="1:6" ht="15" customHeight="1" x14ac:dyDescent="0.3">
      <c r="A11" s="207" t="s">
        <v>19</v>
      </c>
      <c r="B11" s="207"/>
      <c r="C11" s="207"/>
      <c r="D11" s="207"/>
      <c r="E11" s="207"/>
      <c r="F11" s="104"/>
    </row>
    <row r="12" spans="1:6" ht="15" customHeight="1" x14ac:dyDescent="0.3">
      <c r="A12" s="50"/>
      <c r="B12" s="50"/>
      <c r="C12" s="50"/>
      <c r="D12" s="51"/>
      <c r="E12" s="51"/>
      <c r="F12" s="52"/>
    </row>
    <row r="13" spans="1:6" x14ac:dyDescent="0.3">
      <c r="A13" s="14" t="s">
        <v>17</v>
      </c>
      <c r="B13" s="12" t="s">
        <v>18</v>
      </c>
      <c r="C13" s="14" t="s">
        <v>95</v>
      </c>
      <c r="D13" s="12" t="s">
        <v>96</v>
      </c>
      <c r="E13" s="12" t="s">
        <v>138</v>
      </c>
      <c r="F13" s="52"/>
    </row>
    <row r="14" spans="1:6" x14ac:dyDescent="0.3">
      <c r="A14" s="214" t="s">
        <v>16</v>
      </c>
      <c r="B14" s="214"/>
      <c r="C14" s="140">
        <f t="shared" ref="C14:D14" si="0">+SUM(C16:C20)</f>
        <v>831243</v>
      </c>
      <c r="D14" s="140">
        <f t="shared" si="0"/>
        <v>694784.66666666663</v>
      </c>
      <c r="E14" s="140">
        <f>+SUM(E16:E20)</f>
        <v>763013.83333333337</v>
      </c>
      <c r="F14" s="52"/>
    </row>
    <row r="15" spans="1:6" x14ac:dyDescent="0.3">
      <c r="A15" s="139"/>
      <c r="B15" s="131"/>
      <c r="C15" s="142"/>
      <c r="D15" s="142"/>
      <c r="E15" s="142"/>
      <c r="F15" s="52"/>
    </row>
    <row r="16" spans="1:6" x14ac:dyDescent="0.35">
      <c r="A16" s="139" t="s">
        <v>173</v>
      </c>
      <c r="B16" s="144" t="s">
        <v>172</v>
      </c>
      <c r="C16" s="143">
        <f>+'1T'!F18</f>
        <v>527511</v>
      </c>
      <c r="D16" s="143">
        <f>+'2T'!F18</f>
        <v>480551</v>
      </c>
      <c r="E16" s="143">
        <f>+AVERAGE(C16:D16)</f>
        <v>504031</v>
      </c>
      <c r="F16" s="52"/>
    </row>
    <row r="17" spans="1:6" x14ac:dyDescent="0.35">
      <c r="A17" s="139" t="s">
        <v>174</v>
      </c>
      <c r="B17" s="144" t="s">
        <v>172</v>
      </c>
      <c r="C17" s="143">
        <f>+'1T'!F19</f>
        <v>150949</v>
      </c>
      <c r="D17" s="143">
        <f>+'2T'!F19</f>
        <v>100394.66666666667</v>
      </c>
      <c r="E17" s="143">
        <f t="shared" ref="E17:E20" si="1">+AVERAGE(C17:D17)</f>
        <v>125671.83333333334</v>
      </c>
      <c r="F17" s="52"/>
    </row>
    <row r="18" spans="1:6" x14ac:dyDescent="0.35">
      <c r="A18" s="141" t="s">
        <v>175</v>
      </c>
      <c r="B18" s="144" t="s">
        <v>172</v>
      </c>
      <c r="C18" s="143">
        <f>+'1T'!F20</f>
        <v>88164</v>
      </c>
      <c r="D18" s="143">
        <f>+'2T'!F20</f>
        <v>49220</v>
      </c>
      <c r="E18" s="143">
        <f t="shared" si="1"/>
        <v>68692</v>
      </c>
      <c r="F18" s="52"/>
    </row>
    <row r="19" spans="1:6" x14ac:dyDescent="0.35">
      <c r="A19" s="141" t="s">
        <v>176</v>
      </c>
      <c r="B19" s="144" t="s">
        <v>172</v>
      </c>
      <c r="C19" s="143">
        <f>+'1T'!F21</f>
        <v>5128</v>
      </c>
      <c r="D19" s="143">
        <f>+'2T'!F21</f>
        <v>5128</v>
      </c>
      <c r="E19" s="143">
        <f t="shared" si="1"/>
        <v>5128</v>
      </c>
      <c r="F19" s="52"/>
    </row>
    <row r="20" spans="1:6" x14ac:dyDescent="0.35">
      <c r="A20" s="141" t="s">
        <v>177</v>
      </c>
      <c r="B20" s="144" t="s">
        <v>172</v>
      </c>
      <c r="C20" s="143">
        <f>+'1T'!F22</f>
        <v>59491</v>
      </c>
      <c r="D20" s="143">
        <f>+'2T'!F22</f>
        <v>59491</v>
      </c>
      <c r="E20" s="143">
        <f t="shared" si="1"/>
        <v>59491</v>
      </c>
      <c r="F20" s="52"/>
    </row>
    <row r="21" spans="1:6" ht="15" customHeight="1" x14ac:dyDescent="0.3">
      <c r="A21" s="233" t="s">
        <v>201</v>
      </c>
      <c r="B21" s="233"/>
      <c r="C21" s="233"/>
      <c r="D21" s="233"/>
      <c r="E21" s="233"/>
      <c r="F21" s="52"/>
    </row>
    <row r="22" spans="1:6" ht="60" customHeight="1" x14ac:dyDescent="0.3">
      <c r="A22" s="229" t="s">
        <v>163</v>
      </c>
      <c r="B22" s="229"/>
      <c r="C22" s="229"/>
      <c r="D22" s="229"/>
      <c r="E22" s="229"/>
      <c r="F22" s="59"/>
    </row>
    <row r="23" spans="1:6" ht="15" customHeight="1" x14ac:dyDescent="0.3">
      <c r="A23" s="50"/>
      <c r="B23" s="50"/>
      <c r="C23" s="50"/>
      <c r="D23" s="51"/>
      <c r="E23" s="51"/>
      <c r="F23" s="52"/>
    </row>
    <row r="24" spans="1:6" x14ac:dyDescent="0.3">
      <c r="A24" s="207" t="s">
        <v>37</v>
      </c>
      <c r="B24" s="207"/>
      <c r="C24" s="207"/>
      <c r="D24" s="207"/>
      <c r="E24" s="104"/>
      <c r="F24" s="49"/>
    </row>
    <row r="25" spans="1:6" ht="15" customHeight="1" x14ac:dyDescent="0.3">
      <c r="A25" s="207" t="s">
        <v>20</v>
      </c>
      <c r="B25" s="207"/>
      <c r="C25" s="207"/>
      <c r="D25" s="207"/>
      <c r="E25" s="104"/>
      <c r="F25" s="49"/>
    </row>
    <row r="26" spans="1:6" ht="15" customHeight="1" x14ac:dyDescent="0.3">
      <c r="A26" s="50"/>
      <c r="B26" s="50"/>
      <c r="C26" s="51"/>
      <c r="D26" s="51"/>
      <c r="E26" s="51"/>
      <c r="F26" s="53"/>
    </row>
    <row r="27" spans="1:6" ht="16.95" customHeight="1" x14ac:dyDescent="0.3">
      <c r="A27" s="14" t="s">
        <v>21</v>
      </c>
      <c r="B27" s="12" t="s">
        <v>95</v>
      </c>
      <c r="C27" s="12" t="s">
        <v>96</v>
      </c>
      <c r="D27" s="14" t="s">
        <v>9</v>
      </c>
      <c r="E27" s="53"/>
      <c r="F27" s="65"/>
    </row>
    <row r="28" spans="1:6" ht="16.95" customHeight="1" x14ac:dyDescent="0.3">
      <c r="A28" s="147" t="s">
        <v>16</v>
      </c>
      <c r="B28" s="152">
        <f>+B30+B34+B38+B42+B46</f>
        <v>26976586102.019947</v>
      </c>
      <c r="C28" s="152">
        <f t="shared" ref="C28:D28" si="2">+C30+C34+C38+C42+C46</f>
        <v>24254860208.379997</v>
      </c>
      <c r="D28" s="152">
        <f t="shared" si="2"/>
        <v>51231446310.399948</v>
      </c>
      <c r="F28" s="53"/>
    </row>
    <row r="29" spans="1:6" ht="16.95" customHeight="1" x14ac:dyDescent="0.3">
      <c r="A29" s="146"/>
      <c r="B29" s="146"/>
      <c r="C29" s="146"/>
      <c r="D29" s="146"/>
      <c r="F29" s="53"/>
    </row>
    <row r="30" spans="1:6" ht="16.95" customHeight="1" x14ac:dyDescent="0.35">
      <c r="A30" s="145" t="s">
        <v>181</v>
      </c>
      <c r="B30" s="148">
        <f>+SUM(B31:B33)</f>
        <v>17454833546.019951</v>
      </c>
      <c r="C30" s="148">
        <f t="shared" ref="C30:D30" si="3">+SUM(C31:C33)</f>
        <v>18649534334.559998</v>
      </c>
      <c r="D30" s="148">
        <f t="shared" si="3"/>
        <v>36104367880.579948</v>
      </c>
      <c r="E30" s="53"/>
      <c r="F30" s="53"/>
    </row>
    <row r="31" spans="1:6" ht="16.95" customHeight="1" x14ac:dyDescent="0.35">
      <c r="A31" s="141" t="s">
        <v>178</v>
      </c>
      <c r="B31" s="53">
        <f>+'1T'!F33</f>
        <v>13058392823.66995</v>
      </c>
      <c r="C31" s="53">
        <f>+'2T'!F33</f>
        <v>15928508685.769999</v>
      </c>
      <c r="D31" s="53">
        <f>+SUM(B31:C31)</f>
        <v>28986901509.439949</v>
      </c>
      <c r="E31" s="53"/>
      <c r="F31" s="53"/>
    </row>
    <row r="32" spans="1:6" ht="16.95" customHeight="1" x14ac:dyDescent="0.35">
      <c r="A32" s="141" t="s">
        <v>179</v>
      </c>
      <c r="B32" s="53">
        <f>+'1T'!F34</f>
        <v>4396440722.3500004</v>
      </c>
      <c r="C32" s="53">
        <f>+'2T'!F34</f>
        <v>2721025648.79</v>
      </c>
      <c r="D32" s="53">
        <f t="shared" ref="D32:D49" si="4">+SUM(B32:C32)</f>
        <v>7117466371.1400003</v>
      </c>
      <c r="F32" s="53"/>
    </row>
    <row r="33" spans="1:6" ht="16.95" customHeight="1" x14ac:dyDescent="0.35">
      <c r="A33" s="141" t="s">
        <v>180</v>
      </c>
      <c r="B33" s="53">
        <f>+'1T'!F35</f>
        <v>0</v>
      </c>
      <c r="C33" s="53">
        <f>+'2T'!F35</f>
        <v>0</v>
      </c>
      <c r="D33" s="53">
        <f t="shared" si="4"/>
        <v>0</v>
      </c>
      <c r="E33" s="53"/>
      <c r="F33" s="53"/>
    </row>
    <row r="34" spans="1:6" ht="16.95" customHeight="1" x14ac:dyDescent="0.35">
      <c r="A34" s="145" t="s">
        <v>174</v>
      </c>
      <c r="B34" s="148">
        <f>+SUM(B35:B37)</f>
        <v>4857853400.2599964</v>
      </c>
      <c r="C34" s="148">
        <f t="shared" ref="C34" si="5">+SUM(C35:C37)</f>
        <v>3636757510.1399999</v>
      </c>
      <c r="D34" s="148">
        <f t="shared" ref="D34" si="6">+SUM(D35:D37)</f>
        <v>8494610910.3999968</v>
      </c>
      <c r="F34" s="53"/>
    </row>
    <row r="35" spans="1:6" ht="16.95" customHeight="1" x14ac:dyDescent="0.35">
      <c r="A35" s="141" t="s">
        <v>178</v>
      </c>
      <c r="B35" s="53">
        <f>+'1T'!F37</f>
        <v>3814137637.5099988</v>
      </c>
      <c r="C35" s="53">
        <f>+'2T'!F37</f>
        <v>3013588235.4499998</v>
      </c>
      <c r="D35" s="53">
        <f t="shared" si="4"/>
        <v>6827725872.9599991</v>
      </c>
      <c r="F35" s="53"/>
    </row>
    <row r="36" spans="1:6" ht="16.95" customHeight="1" x14ac:dyDescent="0.35">
      <c r="A36" s="141" t="s">
        <v>179</v>
      </c>
      <c r="B36" s="53">
        <f>+'1T'!F38</f>
        <v>1043715762.7499979</v>
      </c>
      <c r="C36" s="53">
        <f>+'2T'!F38</f>
        <v>623169274.69000006</v>
      </c>
      <c r="D36" s="53">
        <f t="shared" si="4"/>
        <v>1666885037.4399979</v>
      </c>
      <c r="F36" s="53"/>
    </row>
    <row r="37" spans="1:6" ht="16.95" customHeight="1" x14ac:dyDescent="0.35">
      <c r="A37" s="141" t="s">
        <v>180</v>
      </c>
      <c r="B37" s="53">
        <f>+'1T'!F39</f>
        <v>0</v>
      </c>
      <c r="C37" s="53">
        <f>+'2T'!F39</f>
        <v>0</v>
      </c>
      <c r="D37" s="53">
        <f t="shared" si="4"/>
        <v>0</v>
      </c>
      <c r="F37" s="53"/>
    </row>
    <row r="38" spans="1:6" ht="16.95" customHeight="1" x14ac:dyDescent="0.35">
      <c r="A38" s="145" t="s">
        <v>175</v>
      </c>
      <c r="B38" s="148">
        <f>+SUM(B39:B41)</f>
        <v>2764653581.1500006</v>
      </c>
      <c r="C38" s="148">
        <f t="shared" ref="C38" si="7">+SUM(C39:C41)</f>
        <v>1232657746.1100001</v>
      </c>
      <c r="D38" s="148">
        <f t="shared" ref="D38" si="8">+SUM(D39:D41)</f>
        <v>3997311327.2600002</v>
      </c>
      <c r="F38" s="53"/>
    </row>
    <row r="39" spans="1:6" ht="16.95" customHeight="1" x14ac:dyDescent="0.35">
      <c r="A39" s="141" t="s">
        <v>178</v>
      </c>
      <c r="B39" s="53">
        <f>+'1T'!F41</f>
        <v>2239198657.3800001</v>
      </c>
      <c r="C39" s="53">
        <f>+'2T'!F41</f>
        <v>903655307.36000001</v>
      </c>
      <c r="D39" s="53">
        <f t="shared" si="4"/>
        <v>3142853964.7400002</v>
      </c>
      <c r="F39" s="53"/>
    </row>
    <row r="40" spans="1:6" ht="16.95" customHeight="1" x14ac:dyDescent="0.35">
      <c r="A40" s="141" t="s">
        <v>179</v>
      </c>
      <c r="B40" s="53">
        <f>+'1T'!F42</f>
        <v>525454923.77000028</v>
      </c>
      <c r="C40" s="53">
        <f>+'2T'!F42</f>
        <v>329002438.75</v>
      </c>
      <c r="D40" s="53">
        <f t="shared" si="4"/>
        <v>854457362.52000022</v>
      </c>
      <c r="F40" s="53"/>
    </row>
    <row r="41" spans="1:6" ht="16.95" customHeight="1" x14ac:dyDescent="0.35">
      <c r="A41" s="141" t="s">
        <v>180</v>
      </c>
      <c r="B41" s="53">
        <f>+'1T'!F43</f>
        <v>0</v>
      </c>
      <c r="C41" s="53">
        <f>+'2T'!F43</f>
        <v>0</v>
      </c>
      <c r="D41" s="53">
        <f t="shared" si="4"/>
        <v>0</v>
      </c>
      <c r="F41" s="53"/>
    </row>
    <row r="42" spans="1:6" ht="16.95" customHeight="1" x14ac:dyDescent="0.35">
      <c r="A42" s="145" t="s">
        <v>176</v>
      </c>
      <c r="B42" s="148">
        <f>+SUM(B43:B45)</f>
        <v>137421490.54000002</v>
      </c>
      <c r="C42" s="148">
        <f t="shared" ref="C42" si="9">+SUM(C43:C45)</f>
        <v>56414656.009999998</v>
      </c>
      <c r="D42" s="148">
        <f t="shared" ref="D42" si="10">+SUM(D43:D45)</f>
        <v>193836146.55000001</v>
      </c>
      <c r="F42" s="53"/>
    </row>
    <row r="43" spans="1:6" ht="16.95" customHeight="1" x14ac:dyDescent="0.35">
      <c r="A43" s="141" t="s">
        <v>178</v>
      </c>
      <c r="B43" s="53">
        <f>+'1T'!F45</f>
        <v>98427259.200000003</v>
      </c>
      <c r="C43" s="53">
        <f>+'2T'!F45</f>
        <v>34449540.719999999</v>
      </c>
      <c r="D43" s="53">
        <f t="shared" si="4"/>
        <v>132876799.92</v>
      </c>
      <c r="F43" s="53"/>
    </row>
    <row r="44" spans="1:6" ht="16.95" customHeight="1" x14ac:dyDescent="0.35">
      <c r="A44" s="141" t="s">
        <v>179</v>
      </c>
      <c r="B44" s="53">
        <f>+'1T'!F46</f>
        <v>38994231.340000004</v>
      </c>
      <c r="C44" s="53">
        <f>+'2T'!F46</f>
        <v>21965115.289999999</v>
      </c>
      <c r="D44" s="53">
        <f t="shared" si="4"/>
        <v>60959346.630000003</v>
      </c>
      <c r="F44" s="53"/>
    </row>
    <row r="45" spans="1:6" ht="16.95" customHeight="1" x14ac:dyDescent="0.35">
      <c r="A45" s="141" t="s">
        <v>180</v>
      </c>
      <c r="B45" s="53">
        <f>+'1T'!F47</f>
        <v>0</v>
      </c>
      <c r="C45" s="53">
        <f>+'2T'!F47</f>
        <v>0</v>
      </c>
      <c r="D45" s="53">
        <f t="shared" si="4"/>
        <v>0</v>
      </c>
      <c r="F45" s="53"/>
    </row>
    <row r="46" spans="1:6" ht="16.95" customHeight="1" x14ac:dyDescent="0.35">
      <c r="A46" s="145" t="s">
        <v>177</v>
      </c>
      <c r="B46" s="148">
        <f>+SUM(B47:B49)</f>
        <v>1761824084.0500007</v>
      </c>
      <c r="C46" s="148">
        <f t="shared" ref="C46" si="11">+SUM(C47:C49)</f>
        <v>679495961.55999994</v>
      </c>
      <c r="D46" s="148">
        <f t="shared" ref="D46" si="12">+SUM(D47:D49)</f>
        <v>2441320045.6100006</v>
      </c>
      <c r="F46" s="53"/>
    </row>
    <row r="47" spans="1:6" ht="16.95" customHeight="1" x14ac:dyDescent="0.35">
      <c r="A47" s="141" t="s">
        <v>178</v>
      </c>
      <c r="B47" s="53">
        <f>+'1T'!F49</f>
        <v>1513348795.2200003</v>
      </c>
      <c r="C47" s="53">
        <f>+'2T'!F49</f>
        <v>530465632.12</v>
      </c>
      <c r="D47" s="53">
        <f t="shared" si="4"/>
        <v>2043814427.3400002</v>
      </c>
      <c r="F47" s="53"/>
    </row>
    <row r="48" spans="1:6" ht="16.95" customHeight="1" x14ac:dyDescent="0.35">
      <c r="A48" s="141" t="s">
        <v>179</v>
      </c>
      <c r="B48" s="53">
        <f>+'1T'!F50</f>
        <v>248475288.83000028</v>
      </c>
      <c r="C48" s="53">
        <f>+'2T'!F50</f>
        <v>149030329.44</v>
      </c>
      <c r="D48" s="53">
        <f t="shared" si="4"/>
        <v>397505618.27000028</v>
      </c>
      <c r="F48" s="53"/>
    </row>
    <row r="49" spans="1:6" ht="16.95" customHeight="1" x14ac:dyDescent="0.35">
      <c r="A49" s="141" t="s">
        <v>180</v>
      </c>
      <c r="B49" s="53">
        <f>+'1T'!F51</f>
        <v>0</v>
      </c>
      <c r="C49" s="53">
        <f>+'2T'!F51</f>
        <v>0</v>
      </c>
      <c r="D49" s="53">
        <f t="shared" si="4"/>
        <v>0</v>
      </c>
      <c r="F49" s="53"/>
    </row>
    <row r="50" spans="1:6" ht="15" customHeight="1" x14ac:dyDescent="0.3">
      <c r="A50" s="233" t="s">
        <v>201</v>
      </c>
      <c r="B50" s="233"/>
      <c r="C50" s="233"/>
      <c r="D50" s="233"/>
      <c r="E50" s="233"/>
      <c r="F50" s="54"/>
    </row>
    <row r="51" spans="1:6" ht="60" customHeight="1" x14ac:dyDescent="0.3">
      <c r="A51" s="204" t="s">
        <v>163</v>
      </c>
      <c r="B51" s="205"/>
      <c r="C51" s="205"/>
      <c r="D51" s="206"/>
      <c r="F51" s="80"/>
    </row>
    <row r="52" spans="1:6" ht="15" customHeight="1" x14ac:dyDescent="0.3">
      <c r="A52" s="81"/>
      <c r="B52" s="81"/>
      <c r="C52" s="81"/>
      <c r="D52" s="81"/>
      <c r="E52" s="53"/>
      <c r="F52" s="80"/>
    </row>
    <row r="53" spans="1:6" ht="15" customHeight="1" x14ac:dyDescent="0.3"/>
    <row r="54" spans="1:6" ht="22.2" customHeight="1" x14ac:dyDescent="0.3">
      <c r="A54" s="213" t="s">
        <v>140</v>
      </c>
      <c r="B54" s="213"/>
      <c r="C54" s="213"/>
      <c r="D54" s="213"/>
      <c r="E54" s="213"/>
      <c r="F54" s="59"/>
    </row>
    <row r="55" spans="1:6" ht="15" customHeight="1" x14ac:dyDescent="0.3"/>
    <row r="56" spans="1:6" x14ac:dyDescent="0.3">
      <c r="A56" s="196" t="s">
        <v>73</v>
      </c>
      <c r="B56" s="196"/>
      <c r="C56" s="196"/>
      <c r="D56" s="196"/>
      <c r="E56" s="196"/>
      <c r="F56" s="55"/>
    </row>
    <row r="57" spans="1:6" ht="31.5" customHeight="1" x14ac:dyDescent="0.3">
      <c r="A57" s="197" t="s">
        <v>74</v>
      </c>
      <c r="B57" s="197"/>
      <c r="C57" s="197"/>
      <c r="D57" s="197"/>
      <c r="E57" s="197"/>
      <c r="F57" s="55"/>
    </row>
    <row r="58" spans="1:6" x14ac:dyDescent="0.3">
      <c r="A58" s="196" t="s">
        <v>52</v>
      </c>
      <c r="B58" s="196"/>
      <c r="C58" s="196"/>
      <c r="D58" s="196"/>
      <c r="E58" s="196"/>
      <c r="F58" s="55"/>
    </row>
    <row r="59" spans="1:6" ht="15" customHeight="1" x14ac:dyDescent="0.3"/>
    <row r="60" spans="1:6" ht="31.2" x14ac:dyDescent="0.3">
      <c r="A60" s="87" t="s">
        <v>55</v>
      </c>
      <c r="B60" s="87" t="s">
        <v>56</v>
      </c>
      <c r="C60" s="87" t="s">
        <v>95</v>
      </c>
      <c r="D60" s="87" t="s">
        <v>96</v>
      </c>
      <c r="E60" s="87" t="s">
        <v>9</v>
      </c>
      <c r="F60" s="59"/>
    </row>
    <row r="61" spans="1:6" x14ac:dyDescent="0.3">
      <c r="A61" s="124" t="s">
        <v>16</v>
      </c>
      <c r="B61" s="63"/>
      <c r="C61" s="46">
        <f>+C63+C67</f>
        <v>29521769198</v>
      </c>
      <c r="D61" s="46">
        <f>+D63+D67</f>
        <v>21709679262</v>
      </c>
      <c r="E61" s="46">
        <f>+E63+E67</f>
        <v>51231448460</v>
      </c>
      <c r="F61" s="59"/>
    </row>
    <row r="62" spans="1:6" ht="15" customHeight="1" x14ac:dyDescent="0.3">
      <c r="A62" s="19"/>
      <c r="B62" s="64"/>
      <c r="C62" s="20"/>
      <c r="D62" s="20"/>
      <c r="E62" s="20"/>
      <c r="F62" s="59"/>
    </row>
    <row r="63" spans="1:6" x14ac:dyDescent="0.3">
      <c r="A63" s="234" t="s">
        <v>75</v>
      </c>
      <c r="B63" s="234"/>
      <c r="C63" s="67">
        <f>+SUM(C64:C65)</f>
        <v>29521769198</v>
      </c>
      <c r="D63" s="67">
        <f>+SUM(D64:D65)</f>
        <v>21709679262</v>
      </c>
      <c r="E63" s="67">
        <f>+SUM(E64:E65)</f>
        <v>51231448460</v>
      </c>
      <c r="F63" s="59"/>
    </row>
    <row r="64" spans="1:6" ht="47.85" customHeight="1" x14ac:dyDescent="0.3">
      <c r="A64" s="68" t="s">
        <v>199</v>
      </c>
      <c r="B64" s="163" t="s">
        <v>198</v>
      </c>
      <c r="C64" s="21">
        <f>+'1T'!F110</f>
        <v>29521769198</v>
      </c>
      <c r="D64" s="21">
        <f>+'2T'!F109</f>
        <v>21709679262</v>
      </c>
      <c r="E64" s="21">
        <f>+C64+D64</f>
        <v>51231448460</v>
      </c>
      <c r="F64" s="171"/>
    </row>
    <row r="65" spans="1:6" ht="16.5" customHeight="1" x14ac:dyDescent="0.3">
      <c r="A65" s="68" t="s">
        <v>59</v>
      </c>
      <c r="B65" s="64" t="s">
        <v>53</v>
      </c>
      <c r="C65" s="21">
        <f>+'1T'!F111</f>
        <v>0</v>
      </c>
      <c r="D65" s="21">
        <f>+'2T'!F110</f>
        <v>0</v>
      </c>
      <c r="E65" s="21">
        <f>+C65+D65</f>
        <v>0</v>
      </c>
      <c r="F65" s="172"/>
    </row>
    <row r="66" spans="1:6" ht="16.5" customHeight="1" x14ac:dyDescent="0.3">
      <c r="A66" s="24"/>
      <c r="B66" s="64"/>
      <c r="C66" s="21"/>
      <c r="D66" s="21"/>
      <c r="E66" s="21"/>
      <c r="F66" s="59"/>
    </row>
    <row r="67" spans="1:6" ht="16.5" customHeight="1" x14ac:dyDescent="0.3">
      <c r="A67" s="234" t="s">
        <v>76</v>
      </c>
      <c r="B67" s="234"/>
      <c r="C67" s="67">
        <f>+SUM(C68:C69)</f>
        <v>0</v>
      </c>
      <c r="D67" s="67">
        <f>+SUM(D68:D69)</f>
        <v>0</v>
      </c>
      <c r="E67" s="67">
        <f>+SUM(E68:E69)</f>
        <v>0</v>
      </c>
      <c r="F67" s="59"/>
    </row>
    <row r="68" spans="1:6" ht="16.5" customHeight="1" x14ac:dyDescent="0.3">
      <c r="A68" s="68" t="s">
        <v>59</v>
      </c>
      <c r="B68" s="64" t="s">
        <v>53</v>
      </c>
      <c r="C68" s="70">
        <f>+'1T'!F114</f>
        <v>0</v>
      </c>
      <c r="D68" s="70">
        <f>+'2T'!F113</f>
        <v>0</v>
      </c>
      <c r="E68" s="70">
        <f>+C68+D68</f>
        <v>0</v>
      </c>
      <c r="F68" s="59"/>
    </row>
    <row r="69" spans="1:6" ht="16.5" customHeight="1" x14ac:dyDescent="0.3">
      <c r="A69" s="68" t="s">
        <v>59</v>
      </c>
      <c r="B69" s="64" t="s">
        <v>53</v>
      </c>
      <c r="C69" s="70">
        <f>+'1T'!F115</f>
        <v>0</v>
      </c>
      <c r="D69" s="70">
        <f>+'2T'!F114</f>
        <v>0</v>
      </c>
      <c r="E69" s="70">
        <f>+C69+D69</f>
        <v>0</v>
      </c>
      <c r="F69" s="59"/>
    </row>
    <row r="70" spans="1:6" x14ac:dyDescent="0.3">
      <c r="A70" s="233" t="s">
        <v>201</v>
      </c>
      <c r="B70" s="233"/>
      <c r="C70" s="233"/>
      <c r="D70" s="233"/>
      <c r="E70" s="233"/>
      <c r="F70" s="59"/>
    </row>
    <row r="71" spans="1:6" ht="50.1" customHeight="1" x14ac:dyDescent="0.3">
      <c r="A71" s="238" t="s">
        <v>154</v>
      </c>
      <c r="B71" s="239"/>
      <c r="C71" s="239"/>
      <c r="D71" s="239"/>
      <c r="E71" s="240"/>
      <c r="F71" s="59"/>
    </row>
    <row r="72" spans="1:6" x14ac:dyDescent="0.3">
      <c r="A72" s="35"/>
      <c r="B72" s="62"/>
      <c r="C72" s="34"/>
    </row>
    <row r="73" spans="1:6" x14ac:dyDescent="0.3">
      <c r="A73" s="196" t="s">
        <v>77</v>
      </c>
      <c r="B73" s="196"/>
      <c r="C73" s="196"/>
      <c r="D73" s="196"/>
      <c r="E73" s="196"/>
      <c r="F73" s="55"/>
    </row>
    <row r="74" spans="1:6" ht="32.25" customHeight="1" x14ac:dyDescent="0.3">
      <c r="A74" s="197" t="s">
        <v>54</v>
      </c>
      <c r="B74" s="197"/>
      <c r="C74" s="197"/>
      <c r="D74" s="197"/>
      <c r="E74" s="197"/>
      <c r="F74" s="8"/>
    </row>
    <row r="75" spans="1:6" x14ac:dyDescent="0.3">
      <c r="A75" s="196" t="s">
        <v>52</v>
      </c>
      <c r="B75" s="196"/>
      <c r="C75" s="196"/>
      <c r="D75" s="196"/>
      <c r="E75" s="196"/>
      <c r="F75" s="55"/>
    </row>
    <row r="76" spans="1:6" x14ac:dyDescent="0.3">
      <c r="A76" s="108"/>
      <c r="B76" s="109"/>
      <c r="C76" s="109"/>
      <c r="D76" s="109"/>
      <c r="E76" s="109"/>
      <c r="F76" s="110"/>
    </row>
    <row r="77" spans="1:6" ht="31.2" x14ac:dyDescent="0.3">
      <c r="A77" s="87" t="s">
        <v>55</v>
      </c>
      <c r="B77" s="87" t="s">
        <v>56</v>
      </c>
      <c r="C77" s="87" t="s">
        <v>95</v>
      </c>
      <c r="D77" s="87" t="s">
        <v>96</v>
      </c>
      <c r="E77" s="87" t="s">
        <v>9</v>
      </c>
      <c r="F77" s="59"/>
    </row>
    <row r="78" spans="1:6" x14ac:dyDescent="0.3">
      <c r="A78" s="124" t="s">
        <v>16</v>
      </c>
      <c r="B78" s="63"/>
      <c r="C78" s="46">
        <f>+C80+C87+C94</f>
        <v>26976586102.019947</v>
      </c>
      <c r="D78" s="46">
        <f t="shared" ref="D78" si="13">+D80+D87+D94</f>
        <v>24254860208.380001</v>
      </c>
      <c r="E78" s="46">
        <f>+E80+E87+E94</f>
        <v>51231446310.399948</v>
      </c>
      <c r="F78" s="59"/>
    </row>
    <row r="79" spans="1:6" x14ac:dyDescent="0.3">
      <c r="A79" s="19"/>
      <c r="B79" s="64"/>
      <c r="C79" s="20"/>
      <c r="D79" s="20"/>
      <c r="E79" s="65"/>
      <c r="F79" s="59"/>
    </row>
    <row r="80" spans="1:6" x14ac:dyDescent="0.3">
      <c r="A80" s="234" t="s">
        <v>58</v>
      </c>
      <c r="B80" s="234"/>
      <c r="C80" s="67">
        <f>+SUM(C81:C85)</f>
        <v>26976586102.019947</v>
      </c>
      <c r="D80" s="67">
        <f t="shared" ref="D80:E80" si="14">+SUM(D81:D85)</f>
        <v>24254860208.380001</v>
      </c>
      <c r="E80" s="67">
        <f t="shared" si="14"/>
        <v>51231446310.399948</v>
      </c>
    </row>
    <row r="81" spans="1:6" ht="60" x14ac:dyDescent="0.3">
      <c r="A81" s="164">
        <v>60103</v>
      </c>
      <c r="B81" s="163" t="s">
        <v>200</v>
      </c>
      <c r="C81" s="21">
        <f>+'1T'!F127</f>
        <v>26976586102.019947</v>
      </c>
      <c r="D81" s="21">
        <f>+'2T'!F126</f>
        <v>24254860208.380001</v>
      </c>
      <c r="E81" s="112">
        <f>+C81+D81</f>
        <v>51231446310.399948</v>
      </c>
      <c r="F81" s="173"/>
    </row>
    <row r="82" spans="1:6" x14ac:dyDescent="0.3">
      <c r="A82" s="68" t="s">
        <v>59</v>
      </c>
      <c r="B82" s="64" t="s">
        <v>53</v>
      </c>
      <c r="C82" s="21">
        <f>+'1T'!F128</f>
        <v>0</v>
      </c>
      <c r="D82" s="75">
        <f>+'2T'!F127</f>
        <v>0</v>
      </c>
      <c r="E82" s="112">
        <f t="shared" ref="E82:E85" si="15">+C82+D82</f>
        <v>0</v>
      </c>
      <c r="F82" s="174"/>
    </row>
    <row r="83" spans="1:6" x14ac:dyDescent="0.3">
      <c r="A83" s="68" t="s">
        <v>59</v>
      </c>
      <c r="B83" s="64" t="s">
        <v>53</v>
      </c>
      <c r="C83" s="21">
        <f>+'1T'!F129</f>
        <v>0</v>
      </c>
      <c r="D83" s="21">
        <f>+'2T'!F128</f>
        <v>0</v>
      </c>
      <c r="E83" s="112">
        <f t="shared" si="15"/>
        <v>0</v>
      </c>
      <c r="F83" s="59"/>
    </row>
    <row r="84" spans="1:6" x14ac:dyDescent="0.3">
      <c r="A84" s="68" t="s">
        <v>59</v>
      </c>
      <c r="B84" s="64" t="s">
        <v>53</v>
      </c>
      <c r="C84" s="21">
        <f>+'1T'!F130</f>
        <v>0</v>
      </c>
      <c r="D84" s="75">
        <f>+'2T'!F129</f>
        <v>0</v>
      </c>
      <c r="E84" s="112">
        <f t="shared" si="15"/>
        <v>0</v>
      </c>
      <c r="F84" s="59"/>
    </row>
    <row r="85" spans="1:6" x14ac:dyDescent="0.3">
      <c r="A85" s="68" t="s">
        <v>59</v>
      </c>
      <c r="B85" s="64" t="s">
        <v>53</v>
      </c>
      <c r="C85" s="21">
        <f>+'1T'!F131</f>
        <v>0</v>
      </c>
      <c r="D85" s="21">
        <f>+'2T'!F130</f>
        <v>0</v>
      </c>
      <c r="E85" s="112">
        <f t="shared" si="15"/>
        <v>0</v>
      </c>
      <c r="F85" s="59"/>
    </row>
    <row r="86" spans="1:6" x14ac:dyDescent="0.3">
      <c r="A86" s="24"/>
      <c r="B86" s="64"/>
      <c r="C86" s="21"/>
      <c r="D86" s="21"/>
      <c r="E86" s="112"/>
      <c r="F86" s="59"/>
    </row>
    <row r="87" spans="1:6" x14ac:dyDescent="0.3">
      <c r="A87" s="234" t="s">
        <v>60</v>
      </c>
      <c r="B87" s="234"/>
      <c r="C87" s="67">
        <f>+SUM(C88:C92)</f>
        <v>0</v>
      </c>
      <c r="D87" s="67">
        <f t="shared" ref="D87:E87" si="16">+SUM(D88:D92)</f>
        <v>0</v>
      </c>
      <c r="E87" s="67">
        <f t="shared" si="16"/>
        <v>0</v>
      </c>
      <c r="F87" s="59"/>
    </row>
    <row r="88" spans="1:6" x14ac:dyDescent="0.3">
      <c r="A88" s="68" t="s">
        <v>59</v>
      </c>
      <c r="B88" s="64" t="s">
        <v>53</v>
      </c>
      <c r="C88" s="70">
        <f>+'1T'!F134</f>
        <v>0</v>
      </c>
      <c r="D88" s="70">
        <f>+'2T'!F133</f>
        <v>0</v>
      </c>
      <c r="E88" s="113">
        <f>+C88+D88</f>
        <v>0</v>
      </c>
      <c r="F88" s="59"/>
    </row>
    <row r="89" spans="1:6" x14ac:dyDescent="0.3">
      <c r="A89" s="68" t="s">
        <v>59</v>
      </c>
      <c r="B89" s="64" t="s">
        <v>53</v>
      </c>
      <c r="C89" s="70">
        <f>+'1T'!F135</f>
        <v>0</v>
      </c>
      <c r="D89" s="70">
        <f>+'2T'!F134</f>
        <v>0</v>
      </c>
      <c r="E89" s="113">
        <f t="shared" ref="E89:E92" si="17">+C89+D89</f>
        <v>0</v>
      </c>
      <c r="F89" s="171"/>
    </row>
    <row r="90" spans="1:6" x14ac:dyDescent="0.3">
      <c r="A90" s="68" t="s">
        <v>59</v>
      </c>
      <c r="B90" s="64" t="s">
        <v>53</v>
      </c>
      <c r="C90" s="70">
        <f>+'1T'!F136</f>
        <v>0</v>
      </c>
      <c r="D90" s="70">
        <f>+'2T'!F135</f>
        <v>0</v>
      </c>
      <c r="E90" s="113">
        <f t="shared" si="17"/>
        <v>0</v>
      </c>
      <c r="F90" s="171"/>
    </row>
    <row r="91" spans="1:6" x14ac:dyDescent="0.3">
      <c r="A91" s="68" t="s">
        <v>59</v>
      </c>
      <c r="B91" s="64" t="s">
        <v>53</v>
      </c>
      <c r="C91" s="70">
        <f>+'1T'!F137</f>
        <v>0</v>
      </c>
      <c r="D91" s="70">
        <f>+'2T'!F136</f>
        <v>0</v>
      </c>
      <c r="E91" s="113">
        <f t="shared" si="17"/>
        <v>0</v>
      </c>
      <c r="F91" s="172"/>
    </row>
    <row r="92" spans="1:6" x14ac:dyDescent="0.3">
      <c r="A92" s="68" t="s">
        <v>59</v>
      </c>
      <c r="B92" s="64" t="s">
        <v>53</v>
      </c>
      <c r="C92" s="70">
        <f>+'1T'!F138</f>
        <v>0</v>
      </c>
      <c r="D92" s="70">
        <f>+'2T'!F137</f>
        <v>0</v>
      </c>
      <c r="E92" s="113">
        <f t="shared" si="17"/>
        <v>0</v>
      </c>
      <c r="F92" s="59"/>
    </row>
    <row r="93" spans="1:6" x14ac:dyDescent="0.3">
      <c r="C93" s="53"/>
      <c r="D93" s="53"/>
      <c r="E93" s="53"/>
      <c r="F93" s="59"/>
    </row>
    <row r="94" spans="1:6" x14ac:dyDescent="0.3">
      <c r="A94" s="234" t="s">
        <v>61</v>
      </c>
      <c r="B94" s="234"/>
      <c r="C94" s="67">
        <f>+SUM(C95:C96)</f>
        <v>0</v>
      </c>
      <c r="D94" s="67">
        <f t="shared" ref="D94:E94" si="18">+SUM(D95:D96)</f>
        <v>0</v>
      </c>
      <c r="E94" s="67">
        <f t="shared" si="18"/>
        <v>0</v>
      </c>
      <c r="F94" s="59"/>
    </row>
    <row r="95" spans="1:6" x14ac:dyDescent="0.3">
      <c r="A95" s="94" t="s">
        <v>59</v>
      </c>
      <c r="B95" s="64" t="s">
        <v>53</v>
      </c>
      <c r="C95" s="70">
        <f>+'1T'!F141</f>
        <v>0</v>
      </c>
      <c r="D95" s="70">
        <f>+'2T'!F140</f>
        <v>0</v>
      </c>
      <c r="E95" s="70">
        <f>+C95+D95</f>
        <v>0</v>
      </c>
      <c r="F95" s="59"/>
    </row>
    <row r="96" spans="1:6" x14ac:dyDescent="0.3">
      <c r="A96" s="61" t="s">
        <v>59</v>
      </c>
      <c r="B96" s="61" t="s">
        <v>53</v>
      </c>
      <c r="C96" s="76">
        <f>+'1T'!F142</f>
        <v>0</v>
      </c>
      <c r="D96" s="76">
        <f>+'2T'!F141</f>
        <v>0</v>
      </c>
      <c r="E96" s="76">
        <f>+C96+D96</f>
        <v>0</v>
      </c>
      <c r="F96" s="59"/>
    </row>
    <row r="97" spans="1:6" ht="16.5" customHeight="1" x14ac:dyDescent="0.3">
      <c r="A97" s="241" t="s">
        <v>62</v>
      </c>
      <c r="B97" s="241"/>
      <c r="C97" s="241"/>
      <c r="D97" s="241"/>
      <c r="E97" s="241"/>
      <c r="F97" s="59"/>
    </row>
    <row r="98" spans="1:6" x14ac:dyDescent="0.3">
      <c r="A98" s="233" t="s">
        <v>191</v>
      </c>
      <c r="B98" s="233"/>
      <c r="C98" s="233"/>
      <c r="D98" s="233"/>
      <c r="E98" s="233"/>
      <c r="F98" s="233"/>
    </row>
    <row r="99" spans="1:6" x14ac:dyDescent="0.3">
      <c r="A99" s="68"/>
      <c r="B99" s="64"/>
    </row>
    <row r="100" spans="1:6" x14ac:dyDescent="0.3">
      <c r="A100" s="196" t="s">
        <v>79</v>
      </c>
      <c r="B100" s="196"/>
      <c r="C100" s="196"/>
      <c r="D100" s="196"/>
      <c r="E100" s="196"/>
      <c r="F100" s="85"/>
    </row>
    <row r="101" spans="1:6" x14ac:dyDescent="0.3">
      <c r="A101" s="196" t="s">
        <v>80</v>
      </c>
      <c r="B101" s="196"/>
      <c r="C101" s="196"/>
      <c r="D101" s="196"/>
      <c r="E101" s="196"/>
      <c r="F101" s="85"/>
    </row>
    <row r="102" spans="1:6" x14ac:dyDescent="0.3">
      <c r="A102" s="196" t="s">
        <v>52</v>
      </c>
      <c r="B102" s="196"/>
      <c r="C102" s="196"/>
      <c r="D102" s="196"/>
      <c r="E102" s="196"/>
      <c r="F102" s="85"/>
    </row>
    <row r="103" spans="1:6" x14ac:dyDescent="0.3">
      <c r="A103" s="108"/>
      <c r="B103" s="109"/>
      <c r="C103" s="109"/>
      <c r="D103" s="109"/>
      <c r="E103" s="109"/>
      <c r="F103" s="110"/>
    </row>
    <row r="104" spans="1:6" x14ac:dyDescent="0.3">
      <c r="A104" s="87" t="s">
        <v>78</v>
      </c>
      <c r="B104" s="87" t="s">
        <v>95</v>
      </c>
      <c r="C104" s="87" t="s">
        <v>96</v>
      </c>
      <c r="D104" s="87" t="s">
        <v>9</v>
      </c>
      <c r="E104" s="59"/>
      <c r="F104" s="32"/>
    </row>
    <row r="105" spans="1:6" x14ac:dyDescent="0.3">
      <c r="A105" s="126" t="s">
        <v>82</v>
      </c>
      <c r="B105" s="78">
        <f>+B106</f>
        <v>0</v>
      </c>
      <c r="C105" s="78">
        <f t="shared" ref="C105" si="19">+B115</f>
        <v>2545183095.9800529</v>
      </c>
      <c r="D105" s="78">
        <f>+B105</f>
        <v>0</v>
      </c>
      <c r="E105" s="59"/>
      <c r="F105" s="110"/>
    </row>
    <row r="106" spans="1:6" x14ac:dyDescent="0.3">
      <c r="A106" s="127" t="s">
        <v>83</v>
      </c>
      <c r="B106" s="36">
        <f>+'1T'!E152</f>
        <v>0</v>
      </c>
      <c r="C106" s="36">
        <f>+'2T'!E152</f>
        <v>0</v>
      </c>
      <c r="D106" s="83">
        <f>+B106+C106</f>
        <v>0</v>
      </c>
      <c r="E106" s="59"/>
      <c r="F106" s="32"/>
    </row>
    <row r="107" spans="1:6" x14ac:dyDescent="0.3">
      <c r="A107" s="127" t="s">
        <v>81</v>
      </c>
      <c r="B107" s="36" t="s">
        <v>93</v>
      </c>
      <c r="C107" s="36">
        <f>+'2T'!E153</f>
        <v>2545183095.9800529</v>
      </c>
      <c r="D107" s="83" t="str">
        <f>+B107</f>
        <v>N/A</v>
      </c>
      <c r="E107" s="59"/>
      <c r="F107" s="32"/>
    </row>
    <row r="108" spans="1:6" x14ac:dyDescent="0.3">
      <c r="A108" s="126" t="s">
        <v>85</v>
      </c>
      <c r="B108" s="78">
        <f>+'1T'!E154</f>
        <v>29521769198</v>
      </c>
      <c r="C108" s="78">
        <f>+'2T'!E154</f>
        <v>21709679262</v>
      </c>
      <c r="D108" s="78">
        <f>+B108+C108</f>
        <v>51231448460</v>
      </c>
      <c r="E108" s="59"/>
      <c r="F108" s="110"/>
    </row>
    <row r="109" spans="1:6" x14ac:dyDescent="0.3">
      <c r="A109" s="126" t="s">
        <v>147</v>
      </c>
      <c r="B109" s="78">
        <f>+B110+B111</f>
        <v>29521769198</v>
      </c>
      <c r="C109" s="78">
        <f>+C105+C108</f>
        <v>24254862357.980053</v>
      </c>
      <c r="D109" s="78">
        <f>+D105+D108</f>
        <v>51231448460</v>
      </c>
      <c r="E109" s="59"/>
      <c r="F109" s="110"/>
    </row>
    <row r="110" spans="1:6" x14ac:dyDescent="0.3">
      <c r="A110" s="127" t="s">
        <v>83</v>
      </c>
      <c r="B110" s="36">
        <f>+B106</f>
        <v>0</v>
      </c>
      <c r="C110" s="36">
        <f>+C106</f>
        <v>0</v>
      </c>
      <c r="D110" s="83">
        <f>+B110+C110</f>
        <v>0</v>
      </c>
      <c r="E110" s="59"/>
      <c r="F110" s="32"/>
    </row>
    <row r="111" spans="1:6" x14ac:dyDescent="0.3">
      <c r="A111" s="127" t="s">
        <v>81</v>
      </c>
      <c r="B111" s="36">
        <f>+B108</f>
        <v>29521769198</v>
      </c>
      <c r="C111" s="36">
        <f>+C108</f>
        <v>21709679262</v>
      </c>
      <c r="D111" s="83">
        <f>+B111+C111</f>
        <v>51231448460</v>
      </c>
      <c r="E111" s="59"/>
      <c r="F111" s="32"/>
    </row>
    <row r="112" spans="1:6" x14ac:dyDescent="0.3">
      <c r="A112" s="126" t="s">
        <v>84</v>
      </c>
      <c r="B112" s="78">
        <f>+B113+B114</f>
        <v>26976586102.019947</v>
      </c>
      <c r="C112" s="78">
        <f>+C113+C114</f>
        <v>24254860208.380001</v>
      </c>
      <c r="D112" s="78">
        <f>+B112+C112</f>
        <v>51231446310.399948</v>
      </c>
      <c r="E112" s="59"/>
      <c r="F112" s="110"/>
    </row>
    <row r="113" spans="1:6" x14ac:dyDescent="0.3">
      <c r="A113" s="127" t="s">
        <v>83</v>
      </c>
      <c r="B113" s="101">
        <f>+'1T'!E159</f>
        <v>0</v>
      </c>
      <c r="C113" s="101">
        <f>+'2T'!E159</f>
        <v>0</v>
      </c>
      <c r="D113" s="62">
        <v>0</v>
      </c>
      <c r="E113" s="59"/>
      <c r="F113" s="110"/>
    </row>
    <row r="114" spans="1:6" x14ac:dyDescent="0.3">
      <c r="A114" s="127" t="s">
        <v>81</v>
      </c>
      <c r="B114" s="101">
        <f>+'1T'!E160</f>
        <v>26976586102.019947</v>
      </c>
      <c r="C114" s="101">
        <f>+'2T'!E160</f>
        <v>24254860208.380001</v>
      </c>
      <c r="D114" s="62">
        <f>+B114+C114</f>
        <v>51231446310.399948</v>
      </c>
      <c r="E114" s="59"/>
      <c r="F114" s="110"/>
    </row>
    <row r="115" spans="1:6" x14ac:dyDescent="0.3">
      <c r="A115" s="126" t="s">
        <v>148</v>
      </c>
      <c r="B115" s="78">
        <f>+B109-B112</f>
        <v>2545183095.9800529</v>
      </c>
      <c r="C115" s="78">
        <f>+C109-C112</f>
        <v>2149.6000518798828</v>
      </c>
      <c r="D115" s="78">
        <f>+D109-D112</f>
        <v>2149.6000518798828</v>
      </c>
      <c r="E115" s="59"/>
      <c r="F115" s="110"/>
    </row>
    <row r="116" spans="1:6" x14ac:dyDescent="0.3">
      <c r="A116" s="127" t="s">
        <v>83</v>
      </c>
      <c r="B116" s="101">
        <f t="shared" ref="B116:C117" si="20">+B110-B113</f>
        <v>0</v>
      </c>
      <c r="C116" s="101">
        <f t="shared" si="20"/>
        <v>0</v>
      </c>
      <c r="D116" s="62">
        <v>0</v>
      </c>
      <c r="E116" s="59"/>
    </row>
    <row r="117" spans="1:6" x14ac:dyDescent="0.3">
      <c r="A117" s="128" t="s">
        <v>81</v>
      </c>
      <c r="B117" s="96">
        <f t="shared" si="20"/>
        <v>2545183095.9800529</v>
      </c>
      <c r="C117" s="96">
        <f>+C109-C112</f>
        <v>2149.6000518798828</v>
      </c>
      <c r="D117" s="79">
        <f>+D109-D112</f>
        <v>2149.6000518798828</v>
      </c>
      <c r="E117" s="173"/>
    </row>
    <row r="118" spans="1:6" ht="18" customHeight="1" x14ac:dyDescent="0.3">
      <c r="A118" s="233" t="s">
        <v>208</v>
      </c>
      <c r="B118" s="233"/>
      <c r="C118" s="233"/>
      <c r="D118" s="233"/>
      <c r="E118" s="233"/>
      <c r="F118" s="54"/>
    </row>
    <row r="119" spans="1:6" x14ac:dyDescent="0.3">
      <c r="A119" s="81"/>
      <c r="B119" s="81"/>
      <c r="C119" s="81"/>
      <c r="D119" s="81"/>
      <c r="E119" s="59"/>
      <c r="F119" s="59"/>
    </row>
    <row r="120" spans="1:6" x14ac:dyDescent="0.3">
      <c r="A120"/>
      <c r="B120"/>
      <c r="C120" s="168"/>
      <c r="D120"/>
      <c r="E120"/>
      <c r="F120" s="59"/>
    </row>
    <row r="121" spans="1:6" x14ac:dyDescent="0.3">
      <c r="A121"/>
      <c r="B121"/>
      <c r="C121"/>
      <c r="D121"/>
      <c r="E121"/>
    </row>
    <row r="122" spans="1:6" x14ac:dyDescent="0.3">
      <c r="A122"/>
      <c r="B122"/>
      <c r="C122"/>
      <c r="D122"/>
      <c r="E122"/>
    </row>
    <row r="123" spans="1:6" x14ac:dyDescent="0.3">
      <c r="A123"/>
      <c r="B123"/>
      <c r="C123"/>
      <c r="D123"/>
      <c r="E123"/>
    </row>
    <row r="124" spans="1:6" x14ac:dyDescent="0.3">
      <c r="A124"/>
      <c r="B124"/>
      <c r="C124"/>
      <c r="D124"/>
      <c r="E124"/>
    </row>
  </sheetData>
  <mergeCells count="35">
    <mergeCell ref="C4:E4"/>
    <mergeCell ref="C5:E5"/>
    <mergeCell ref="C6:E6"/>
    <mergeCell ref="A118:E118"/>
    <mergeCell ref="A1:E1"/>
    <mergeCell ref="A2:E2"/>
    <mergeCell ref="A22:E22"/>
    <mergeCell ref="A10:E10"/>
    <mergeCell ref="A11:E11"/>
    <mergeCell ref="A8:E8"/>
    <mergeCell ref="A21:E21"/>
    <mergeCell ref="A14:B14"/>
    <mergeCell ref="A102:E102"/>
    <mergeCell ref="A80:B80"/>
    <mergeCell ref="A87:B87"/>
    <mergeCell ref="A94:B94"/>
    <mergeCell ref="A100:E100"/>
    <mergeCell ref="A101:E101"/>
    <mergeCell ref="A71:E71"/>
    <mergeCell ref="A57:E57"/>
    <mergeCell ref="A56:E56"/>
    <mergeCell ref="A58:E58"/>
    <mergeCell ref="A63:B63"/>
    <mergeCell ref="A67:B67"/>
    <mergeCell ref="A98:F98"/>
    <mergeCell ref="A97:E97"/>
    <mergeCell ref="A74:E74"/>
    <mergeCell ref="A73:E73"/>
    <mergeCell ref="A75:E75"/>
    <mergeCell ref="A54:E54"/>
    <mergeCell ref="A24:D24"/>
    <mergeCell ref="A25:D25"/>
    <mergeCell ref="A51:D51"/>
    <mergeCell ref="A70:E70"/>
    <mergeCell ref="A50:E50"/>
  </mergeCells>
  <printOptions horizontalCentered="1"/>
  <pageMargins left="0.70866141732283472" right="0.70866141732283472" top="0.94488188976377963" bottom="0.74803149606299213" header="0.19685039370078741" footer="0.31496062992125984"/>
  <pageSetup scale="49"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2" max="4" man="1"/>
  </rowBreaks>
  <ignoredErrors>
    <ignoredError sqref="C14:E20" evalError="1"/>
    <ignoredError sqref="D34:D46" 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69"/>
  <sheetViews>
    <sheetView showGridLines="0" zoomScale="80" zoomScaleNormal="80" workbookViewId="0">
      <selection sqref="A1:F2"/>
    </sheetView>
  </sheetViews>
  <sheetFormatPr baseColWidth="10" defaultColWidth="11.44140625" defaultRowHeight="15.6" x14ac:dyDescent="0.3"/>
  <cols>
    <col min="1" max="1" width="59.5546875" style="47" customWidth="1"/>
    <col min="2" max="2" width="19.109375" style="47" customWidth="1"/>
    <col min="3" max="5" width="26.109375" style="47" customWidth="1"/>
    <col min="6" max="6" width="16.44140625" style="47" customWidth="1"/>
    <col min="7" max="16384" width="11.44140625" style="3"/>
  </cols>
  <sheetData>
    <row r="1" spans="1:6" s="1" customFormat="1" ht="22.2" customHeight="1" x14ac:dyDescent="0.25">
      <c r="A1" s="203" t="s">
        <v>38</v>
      </c>
      <c r="B1" s="203"/>
      <c r="C1" s="203"/>
      <c r="D1" s="203"/>
      <c r="E1" s="203"/>
      <c r="F1" s="203"/>
    </row>
    <row r="2" spans="1:6" s="1" customFormat="1" ht="22.2" customHeight="1" x14ac:dyDescent="0.25">
      <c r="A2" s="203"/>
      <c r="B2" s="203"/>
      <c r="C2" s="203"/>
      <c r="D2" s="203"/>
      <c r="E2" s="203"/>
      <c r="F2" s="203"/>
    </row>
    <row r="3" spans="1:6" s="1" customFormat="1" ht="17.399999999999999" x14ac:dyDescent="0.4">
      <c r="A3" s="209" t="s">
        <v>217</v>
      </c>
      <c r="B3" s="209"/>
      <c r="C3" s="209"/>
      <c r="D3" s="209"/>
      <c r="E3" s="209"/>
      <c r="F3" s="209"/>
    </row>
    <row r="4" spans="1:6" ht="17.399999999999999" x14ac:dyDescent="0.3">
      <c r="A4" s="48"/>
      <c r="B4" s="48"/>
      <c r="C4" s="48"/>
      <c r="D4" s="48"/>
      <c r="E4" s="48"/>
      <c r="F4" s="48"/>
    </row>
    <row r="5" spans="1:6" x14ac:dyDescent="0.3">
      <c r="A5" s="89"/>
      <c r="B5" s="91" t="s">
        <v>22</v>
      </c>
      <c r="C5" s="212" t="s">
        <v>216</v>
      </c>
      <c r="D5" s="243"/>
      <c r="E5" s="243"/>
    </row>
    <row r="6" spans="1:6" ht="18" customHeight="1" x14ac:dyDescent="0.3">
      <c r="A6" s="90"/>
      <c r="B6" s="92" t="s">
        <v>33</v>
      </c>
      <c r="C6" s="212" t="s">
        <v>184</v>
      </c>
      <c r="D6" s="243"/>
      <c r="E6" s="243"/>
      <c r="F6" s="8"/>
    </row>
    <row r="7" spans="1:6" x14ac:dyDescent="0.3">
      <c r="A7" s="90"/>
      <c r="B7" s="93" t="s">
        <v>34</v>
      </c>
      <c r="C7" s="212" t="s">
        <v>211</v>
      </c>
      <c r="D7" s="243"/>
      <c r="E7" s="243"/>
      <c r="F7" s="8"/>
    </row>
    <row r="8" spans="1:6" ht="15" customHeight="1" x14ac:dyDescent="0.3">
      <c r="A8" s="9"/>
      <c r="B8" s="49"/>
      <c r="C8" s="49"/>
      <c r="D8" s="49"/>
      <c r="E8" s="49"/>
      <c r="F8" s="49"/>
    </row>
    <row r="9" spans="1:6" x14ac:dyDescent="0.3">
      <c r="A9" s="11"/>
      <c r="B9" s="49"/>
      <c r="C9" s="49"/>
      <c r="D9" s="49"/>
      <c r="E9" s="49"/>
      <c r="F9" s="49"/>
    </row>
    <row r="10" spans="1:6" ht="22.2" customHeight="1" x14ac:dyDescent="0.3">
      <c r="A10" s="213" t="s">
        <v>35</v>
      </c>
      <c r="B10" s="213"/>
      <c r="C10" s="213"/>
      <c r="D10" s="213"/>
      <c r="E10" s="213"/>
      <c r="F10" s="213"/>
    </row>
    <row r="11" spans="1:6" ht="16.95" customHeight="1" x14ac:dyDescent="0.3">
      <c r="A11" s="13"/>
      <c r="B11" s="13"/>
      <c r="C11" s="13"/>
      <c r="D11" s="13"/>
      <c r="E11" s="13"/>
      <c r="F11" s="13"/>
    </row>
    <row r="12" spans="1:6" ht="16.95" customHeight="1" x14ac:dyDescent="0.3">
      <c r="A12" s="207" t="s">
        <v>36</v>
      </c>
      <c r="B12" s="207"/>
      <c r="C12" s="207"/>
      <c r="D12" s="207"/>
      <c r="E12" s="207"/>
      <c r="F12" s="207"/>
    </row>
    <row r="13" spans="1:6" ht="16.95" customHeight="1" x14ac:dyDescent="0.3">
      <c r="A13" s="207" t="s">
        <v>19</v>
      </c>
      <c r="B13" s="207"/>
      <c r="C13" s="207"/>
      <c r="D13" s="207"/>
      <c r="E13" s="207"/>
      <c r="F13" s="207"/>
    </row>
    <row r="14" spans="1:6" ht="16.95" customHeight="1" x14ac:dyDescent="0.3">
      <c r="A14" s="49"/>
      <c r="B14" s="49"/>
      <c r="C14" s="49"/>
      <c r="D14" s="49"/>
      <c r="E14" s="49"/>
      <c r="F14" s="49"/>
    </row>
    <row r="15" spans="1:6" ht="16.95" customHeight="1" x14ac:dyDescent="0.3">
      <c r="A15" s="22" t="s">
        <v>17</v>
      </c>
      <c r="B15" s="15" t="s">
        <v>18</v>
      </c>
      <c r="C15" s="15" t="s">
        <v>11</v>
      </c>
      <c r="D15" s="15" t="s">
        <v>89</v>
      </c>
      <c r="E15" s="15" t="s">
        <v>90</v>
      </c>
      <c r="F15" s="22" t="s">
        <v>10</v>
      </c>
    </row>
    <row r="16" spans="1:6" s="47" customFormat="1" ht="16.95" customHeight="1" x14ac:dyDescent="0.3">
      <c r="A16" s="214" t="s">
        <v>16</v>
      </c>
      <c r="B16" s="214"/>
      <c r="C16" s="133">
        <f>+SUM(C18:C22)</f>
        <v>5</v>
      </c>
      <c r="D16" s="133">
        <f t="shared" ref="D16:F16" si="0">+SUM(D18:D22)</f>
        <v>0</v>
      </c>
      <c r="E16" s="133">
        <f t="shared" si="0"/>
        <v>0</v>
      </c>
      <c r="F16" s="133">
        <f t="shared" si="0"/>
        <v>5</v>
      </c>
    </row>
    <row r="17" spans="1:6" s="47" customFormat="1" ht="16.95" customHeight="1" x14ac:dyDescent="0.3">
      <c r="A17" s="139"/>
      <c r="B17" s="131"/>
      <c r="C17" s="132"/>
      <c r="D17" s="132"/>
      <c r="E17" s="132"/>
      <c r="F17" s="132"/>
    </row>
    <row r="18" spans="1:6" s="47" customFormat="1" ht="16.95" customHeight="1" x14ac:dyDescent="0.35">
      <c r="A18" s="139" t="s">
        <v>173</v>
      </c>
      <c r="B18" s="136" t="s">
        <v>172</v>
      </c>
      <c r="C18" s="132">
        <v>5</v>
      </c>
      <c r="D18" s="132"/>
      <c r="E18" s="132"/>
      <c r="F18" s="132">
        <f>+AVERAGE(C18:E18)</f>
        <v>5</v>
      </c>
    </row>
    <row r="19" spans="1:6" s="47" customFormat="1" ht="16.95" customHeight="1" x14ac:dyDescent="0.35">
      <c r="A19" s="139" t="s">
        <v>174</v>
      </c>
      <c r="B19" s="136" t="s">
        <v>172</v>
      </c>
      <c r="C19" s="132"/>
      <c r="D19" s="132"/>
      <c r="E19" s="132"/>
      <c r="F19" s="132"/>
    </row>
    <row r="20" spans="1:6" s="47" customFormat="1" ht="16.95" customHeight="1" x14ac:dyDescent="0.35">
      <c r="A20" s="141" t="s">
        <v>175</v>
      </c>
      <c r="B20" s="136" t="s">
        <v>172</v>
      </c>
      <c r="C20" s="132"/>
      <c r="D20" s="132"/>
      <c r="E20" s="132"/>
      <c r="F20" s="132"/>
    </row>
    <row r="21" spans="1:6" s="47" customFormat="1" ht="16.95" customHeight="1" x14ac:dyDescent="0.35">
      <c r="A21" s="141" t="s">
        <v>176</v>
      </c>
      <c r="B21" s="136" t="s">
        <v>172</v>
      </c>
      <c r="C21" s="132"/>
      <c r="D21" s="132"/>
      <c r="E21" s="132"/>
      <c r="F21" s="132"/>
    </row>
    <row r="22" spans="1:6" s="47" customFormat="1" ht="16.95" customHeight="1" x14ac:dyDescent="0.35">
      <c r="A22" s="141" t="s">
        <v>177</v>
      </c>
      <c r="B22" s="136" t="s">
        <v>172</v>
      </c>
      <c r="C22" s="132"/>
      <c r="D22" s="132"/>
      <c r="E22" s="132"/>
      <c r="F22" s="132"/>
    </row>
    <row r="23" spans="1:6" ht="16.95" customHeight="1" x14ac:dyDescent="0.3">
      <c r="A23" s="208" t="s">
        <v>218</v>
      </c>
      <c r="B23" s="208"/>
      <c r="C23" s="208"/>
      <c r="D23" s="208"/>
      <c r="E23" s="208"/>
      <c r="F23" s="208"/>
    </row>
    <row r="24" spans="1:6" ht="60.75" customHeight="1" x14ac:dyDescent="0.3">
      <c r="A24" s="204" t="s">
        <v>220</v>
      </c>
      <c r="B24" s="205"/>
      <c r="C24" s="205"/>
      <c r="D24" s="205"/>
      <c r="E24" s="205"/>
      <c r="F24" s="206"/>
    </row>
    <row r="25" spans="1:6" ht="16.95" customHeight="1" x14ac:dyDescent="0.3">
      <c r="A25" s="50"/>
      <c r="B25" s="50"/>
      <c r="C25" s="50"/>
      <c r="D25" s="51"/>
      <c r="E25" s="51"/>
      <c r="F25" s="52"/>
    </row>
    <row r="26" spans="1:6" ht="16.95" customHeight="1" x14ac:dyDescent="0.3">
      <c r="A26" s="207" t="s">
        <v>37</v>
      </c>
      <c r="B26" s="207"/>
      <c r="C26" s="207"/>
      <c r="D26" s="207"/>
      <c r="E26" s="207"/>
      <c r="F26" s="207"/>
    </row>
    <row r="27" spans="1:6" ht="16.95" customHeight="1" x14ac:dyDescent="0.3">
      <c r="A27" s="207" t="s">
        <v>20</v>
      </c>
      <c r="B27" s="207"/>
      <c r="C27" s="207"/>
      <c r="D27" s="207"/>
      <c r="E27" s="207"/>
      <c r="F27" s="207"/>
    </row>
    <row r="28" spans="1:6" x14ac:dyDescent="0.3">
      <c r="A28" s="50"/>
      <c r="B28" s="50"/>
      <c r="C28" s="51"/>
      <c r="D28" s="51"/>
      <c r="E28" s="51"/>
      <c r="F28" s="53"/>
    </row>
    <row r="29" spans="1:6" ht="15" customHeight="1" x14ac:dyDescent="0.3">
      <c r="A29" s="215" t="s">
        <v>17</v>
      </c>
      <c r="B29" s="216"/>
      <c r="C29" s="15" t="s">
        <v>11</v>
      </c>
      <c r="D29" s="15" t="s">
        <v>89</v>
      </c>
      <c r="E29" s="15" t="s">
        <v>90</v>
      </c>
      <c r="F29" s="22" t="s">
        <v>10</v>
      </c>
    </row>
    <row r="30" spans="1:6" s="47" customFormat="1" ht="16.95" customHeight="1" x14ac:dyDescent="0.3">
      <c r="A30" s="214" t="s">
        <v>16</v>
      </c>
      <c r="B30" s="214"/>
      <c r="C30" s="18">
        <f>+C32+C36+C40+C44+C48</f>
        <v>2149.6</v>
      </c>
      <c r="D30" s="18">
        <f t="shared" ref="D30:F30" si="1">+D32+D36+D40+D44+D48</f>
        <v>0</v>
      </c>
      <c r="E30" s="18">
        <f t="shared" si="1"/>
        <v>0</v>
      </c>
      <c r="F30" s="18">
        <f t="shared" si="1"/>
        <v>2149.6</v>
      </c>
    </row>
    <row r="31" spans="1:6" s="47" customFormat="1" ht="16.95" customHeight="1" x14ac:dyDescent="0.3">
      <c r="A31" s="217"/>
      <c r="B31" s="217"/>
      <c r="C31" s="134"/>
      <c r="D31" s="134"/>
      <c r="E31" s="134"/>
      <c r="F31" s="134"/>
    </row>
    <row r="32" spans="1:6" s="47" customFormat="1" ht="16.95" customHeight="1" x14ac:dyDescent="0.35">
      <c r="A32" s="195" t="s">
        <v>181</v>
      </c>
      <c r="B32" s="195"/>
      <c r="C32" s="66">
        <f>+SUM(C33:C35)</f>
        <v>2149.6</v>
      </c>
      <c r="D32" s="66">
        <f t="shared" ref="D32:F32" si="2">+SUM(D33:D35)</f>
        <v>0</v>
      </c>
      <c r="E32" s="66">
        <f t="shared" si="2"/>
        <v>0</v>
      </c>
      <c r="F32" s="66">
        <f t="shared" si="2"/>
        <v>2149.6</v>
      </c>
    </row>
    <row r="33" spans="1:6" s="47" customFormat="1" ht="16.95" customHeight="1" x14ac:dyDescent="0.35">
      <c r="A33" s="194" t="s">
        <v>178</v>
      </c>
      <c r="B33" s="194"/>
      <c r="C33" s="134">
        <v>2149.6</v>
      </c>
      <c r="D33" s="134"/>
      <c r="E33" s="134"/>
      <c r="F33" s="134">
        <f>+SUM(C33:E33)</f>
        <v>2149.6</v>
      </c>
    </row>
    <row r="34" spans="1:6" s="47" customFormat="1" ht="16.95" customHeight="1" x14ac:dyDescent="0.35">
      <c r="A34" s="194" t="s">
        <v>179</v>
      </c>
      <c r="B34" s="194"/>
      <c r="C34" s="134"/>
      <c r="D34" s="134"/>
      <c r="E34" s="134"/>
      <c r="F34" s="134">
        <f t="shared" ref="F34:F35" si="3">+SUM(C34:E34)</f>
        <v>0</v>
      </c>
    </row>
    <row r="35" spans="1:6" s="47" customFormat="1" ht="16.95" customHeight="1" x14ac:dyDescent="0.35">
      <c r="A35" s="194" t="s">
        <v>180</v>
      </c>
      <c r="B35" s="194"/>
      <c r="C35" s="134"/>
      <c r="D35" s="134"/>
      <c r="E35" s="134"/>
      <c r="F35" s="134">
        <f t="shared" si="3"/>
        <v>0</v>
      </c>
    </row>
    <row r="36" spans="1:6" s="47" customFormat="1" ht="16.95" customHeight="1" x14ac:dyDescent="0.35">
      <c r="A36" s="195" t="s">
        <v>174</v>
      </c>
      <c r="B36" s="195"/>
      <c r="C36" s="66">
        <f>+SUM(C37:C39)</f>
        <v>0</v>
      </c>
      <c r="D36" s="66">
        <f t="shared" ref="D36:F36" si="4">+SUM(D37:D39)</f>
        <v>0</v>
      </c>
      <c r="E36" s="66">
        <f t="shared" si="4"/>
        <v>0</v>
      </c>
      <c r="F36" s="66">
        <f t="shared" si="4"/>
        <v>0</v>
      </c>
    </row>
    <row r="37" spans="1:6" s="47" customFormat="1" ht="16.95" customHeight="1" x14ac:dyDescent="0.35">
      <c r="A37" s="194" t="s">
        <v>178</v>
      </c>
      <c r="B37" s="194"/>
      <c r="C37" s="134"/>
      <c r="D37" s="134"/>
      <c r="E37" s="134"/>
      <c r="F37" s="134">
        <f>+SUM(C37:E37)</f>
        <v>0</v>
      </c>
    </row>
    <row r="38" spans="1:6" s="47" customFormat="1" ht="16.95" customHeight="1" x14ac:dyDescent="0.35">
      <c r="A38" s="194" t="s">
        <v>179</v>
      </c>
      <c r="B38" s="194"/>
      <c r="C38" s="134"/>
      <c r="D38" s="134"/>
      <c r="E38" s="134"/>
      <c r="F38" s="134">
        <f t="shared" ref="F38:F39" si="5">+SUM(C38:E38)</f>
        <v>0</v>
      </c>
    </row>
    <row r="39" spans="1:6" s="47" customFormat="1" ht="16.95" customHeight="1" x14ac:dyDescent="0.35">
      <c r="A39" s="194" t="s">
        <v>180</v>
      </c>
      <c r="B39" s="194"/>
      <c r="C39" s="134"/>
      <c r="D39" s="134"/>
      <c r="E39" s="134"/>
      <c r="F39" s="134">
        <f t="shared" si="5"/>
        <v>0</v>
      </c>
    </row>
    <row r="40" spans="1:6" s="47" customFormat="1" ht="16.95" customHeight="1" x14ac:dyDescent="0.35">
      <c r="A40" s="195" t="s">
        <v>175</v>
      </c>
      <c r="B40" s="195"/>
      <c r="C40" s="66">
        <f>+SUM(C41:C43)</f>
        <v>0</v>
      </c>
      <c r="D40" s="66">
        <f t="shared" ref="D40:F40" si="6">+SUM(D41:D43)</f>
        <v>0</v>
      </c>
      <c r="E40" s="66">
        <f t="shared" si="6"/>
        <v>0</v>
      </c>
      <c r="F40" s="66">
        <f t="shared" si="6"/>
        <v>0</v>
      </c>
    </row>
    <row r="41" spans="1:6" s="47" customFormat="1" ht="16.95" customHeight="1" x14ac:dyDescent="0.35">
      <c r="A41" s="194" t="s">
        <v>178</v>
      </c>
      <c r="B41" s="194"/>
      <c r="C41" s="134"/>
      <c r="D41" s="134"/>
      <c r="E41" s="134"/>
      <c r="F41" s="134">
        <f>+SUM(C41:E41)</f>
        <v>0</v>
      </c>
    </row>
    <row r="42" spans="1:6" s="47" customFormat="1" ht="16.95" customHeight="1" x14ac:dyDescent="0.35">
      <c r="A42" s="194" t="s">
        <v>179</v>
      </c>
      <c r="B42" s="194"/>
      <c r="C42" s="134"/>
      <c r="D42" s="134"/>
      <c r="E42" s="134"/>
      <c r="F42" s="134">
        <f t="shared" ref="F42:F43" si="7">+SUM(C42:E42)</f>
        <v>0</v>
      </c>
    </row>
    <row r="43" spans="1:6" s="47" customFormat="1" ht="16.95" customHeight="1" x14ac:dyDescent="0.35">
      <c r="A43" s="194" t="s">
        <v>180</v>
      </c>
      <c r="B43" s="194"/>
      <c r="C43" s="134"/>
      <c r="D43" s="134"/>
      <c r="E43" s="134"/>
      <c r="F43" s="134">
        <f t="shared" si="7"/>
        <v>0</v>
      </c>
    </row>
    <row r="44" spans="1:6" s="47" customFormat="1" ht="16.95" customHeight="1" x14ac:dyDescent="0.35">
      <c r="A44" s="195" t="s">
        <v>176</v>
      </c>
      <c r="B44" s="195"/>
      <c r="C44" s="66">
        <f>+SUM(C45:C47)</f>
        <v>0</v>
      </c>
      <c r="D44" s="66">
        <f t="shared" ref="D44:F44" si="8">+SUM(D45:D47)</f>
        <v>0</v>
      </c>
      <c r="E44" s="66">
        <f t="shared" si="8"/>
        <v>0</v>
      </c>
      <c r="F44" s="66">
        <f t="shared" si="8"/>
        <v>0</v>
      </c>
    </row>
    <row r="45" spans="1:6" s="47" customFormat="1" ht="16.95" customHeight="1" x14ac:dyDescent="0.35">
      <c r="A45" s="194" t="s">
        <v>178</v>
      </c>
      <c r="B45" s="194"/>
      <c r="C45" s="134"/>
      <c r="D45" s="134"/>
      <c r="E45" s="134"/>
      <c r="F45" s="134">
        <f>+SUM(C45:E45)</f>
        <v>0</v>
      </c>
    </row>
    <row r="46" spans="1:6" s="47" customFormat="1" ht="16.95" customHeight="1" x14ac:dyDescent="0.35">
      <c r="A46" s="194" t="s">
        <v>179</v>
      </c>
      <c r="B46" s="194"/>
      <c r="C46" s="134"/>
      <c r="D46" s="134"/>
      <c r="E46" s="134"/>
      <c r="F46" s="134">
        <f t="shared" ref="F46:F47" si="9">+SUM(C46:E46)</f>
        <v>0</v>
      </c>
    </row>
    <row r="47" spans="1:6" s="47" customFormat="1" ht="16.95" customHeight="1" x14ac:dyDescent="0.35">
      <c r="A47" s="194" t="s">
        <v>180</v>
      </c>
      <c r="B47" s="194"/>
      <c r="C47" s="134"/>
      <c r="D47" s="134"/>
      <c r="E47" s="134"/>
      <c r="F47" s="134">
        <f t="shared" si="9"/>
        <v>0</v>
      </c>
    </row>
    <row r="48" spans="1:6" s="47" customFormat="1" ht="16.95" customHeight="1" x14ac:dyDescent="0.35">
      <c r="A48" s="195" t="s">
        <v>177</v>
      </c>
      <c r="B48" s="195"/>
      <c r="C48" s="66">
        <f>+SUM(C49:C51)</f>
        <v>0</v>
      </c>
      <c r="D48" s="66">
        <f t="shared" ref="D48:F48" si="10">+SUM(D49:D51)</f>
        <v>0</v>
      </c>
      <c r="E48" s="66">
        <f t="shared" si="10"/>
        <v>0</v>
      </c>
      <c r="F48" s="66">
        <f t="shared" si="10"/>
        <v>0</v>
      </c>
    </row>
    <row r="49" spans="1:6" s="47" customFormat="1" ht="16.95" customHeight="1" x14ac:dyDescent="0.35">
      <c r="A49" s="194" t="s">
        <v>178</v>
      </c>
      <c r="B49" s="194"/>
      <c r="C49" s="134"/>
      <c r="D49" s="134"/>
      <c r="E49" s="134"/>
      <c r="F49" s="134">
        <f>+SUM(C49:E49)</f>
        <v>0</v>
      </c>
    </row>
    <row r="50" spans="1:6" s="47" customFormat="1" ht="16.95" customHeight="1" x14ac:dyDescent="0.35">
      <c r="A50" s="194" t="s">
        <v>179</v>
      </c>
      <c r="B50" s="194"/>
      <c r="C50" s="134"/>
      <c r="D50" s="134"/>
      <c r="E50" s="134"/>
      <c r="F50" s="134">
        <f t="shared" ref="F50:F51" si="11">+SUM(C50:E50)</f>
        <v>0</v>
      </c>
    </row>
    <row r="51" spans="1:6" s="47" customFormat="1" ht="16.95" customHeight="1" x14ac:dyDescent="0.35">
      <c r="A51" s="194" t="s">
        <v>180</v>
      </c>
      <c r="B51" s="194"/>
      <c r="C51" s="134"/>
      <c r="D51" s="134"/>
      <c r="E51" s="134"/>
      <c r="F51" s="135">
        <f t="shared" si="11"/>
        <v>0</v>
      </c>
    </row>
    <row r="52" spans="1:6" ht="16.95" customHeight="1" x14ac:dyDescent="0.3">
      <c r="A52" s="208" t="s">
        <v>218</v>
      </c>
      <c r="B52" s="208"/>
      <c r="C52" s="208"/>
      <c r="D52" s="208"/>
      <c r="E52" s="208"/>
      <c r="F52" s="54"/>
    </row>
    <row r="53" spans="1:6" ht="73.2" customHeight="1" x14ac:dyDescent="0.3">
      <c r="A53" s="204" t="s">
        <v>163</v>
      </c>
      <c r="B53" s="205"/>
      <c r="C53" s="205"/>
      <c r="D53" s="205"/>
      <c r="E53" s="205"/>
      <c r="F53" s="206"/>
    </row>
    <row r="54" spans="1:6" ht="16.95" customHeight="1" x14ac:dyDescent="0.3"/>
    <row r="55" spans="1:6" ht="16.95" customHeight="1" x14ac:dyDescent="0.3">
      <c r="A55" s="196" t="s">
        <v>39</v>
      </c>
      <c r="B55" s="196"/>
      <c r="C55" s="196"/>
      <c r="D55" s="196"/>
      <c r="E55" s="196"/>
      <c r="F55" s="196"/>
    </row>
    <row r="56" spans="1:6" ht="35.25" customHeight="1" x14ac:dyDescent="0.3">
      <c r="A56" s="197" t="s">
        <v>40</v>
      </c>
      <c r="B56" s="197"/>
      <c r="C56" s="197"/>
      <c r="D56" s="197"/>
      <c r="E56" s="197"/>
      <c r="F56" s="197"/>
    </row>
    <row r="58" spans="1:6" x14ac:dyDescent="0.3">
      <c r="A58" s="198" t="s">
        <v>23</v>
      </c>
      <c r="B58" s="198"/>
      <c r="C58" s="12" t="s">
        <v>41</v>
      </c>
      <c r="D58" s="12" t="s">
        <v>42</v>
      </c>
      <c r="E58" s="12" t="s">
        <v>44</v>
      </c>
      <c r="F58" s="14" t="s">
        <v>24</v>
      </c>
    </row>
    <row r="59" spans="1:6" ht="28.2" customHeight="1" x14ac:dyDescent="0.3">
      <c r="A59" s="199" t="s">
        <v>28</v>
      </c>
      <c r="B59" s="200"/>
      <c r="C59" s="25"/>
      <c r="D59" s="25" t="s">
        <v>215</v>
      </c>
      <c r="E59" s="29"/>
      <c r="F59" s="26"/>
    </row>
    <row r="60" spans="1:6" ht="28.2" customHeight="1" x14ac:dyDescent="0.3">
      <c r="A60" s="199" t="s">
        <v>29</v>
      </c>
      <c r="B60" s="199"/>
      <c r="C60" s="25"/>
      <c r="D60" s="25" t="s">
        <v>215</v>
      </c>
      <c r="E60" s="25"/>
      <c r="F60" s="27"/>
    </row>
    <row r="61" spans="1:6" ht="28.2" customHeight="1" x14ac:dyDescent="0.3">
      <c r="A61" s="201" t="s">
        <v>27</v>
      </c>
      <c r="B61" s="201"/>
      <c r="C61" s="25"/>
      <c r="D61" s="25" t="s">
        <v>215</v>
      </c>
      <c r="E61" s="25"/>
      <c r="F61" s="27"/>
    </row>
    <row r="62" spans="1:6" ht="28.2" customHeight="1" x14ac:dyDescent="0.3">
      <c r="A62" s="202" t="s">
        <v>30</v>
      </c>
      <c r="B62" s="202"/>
      <c r="C62" s="25"/>
      <c r="D62" s="25" t="s">
        <v>215</v>
      </c>
      <c r="E62" s="25"/>
      <c r="F62" s="28"/>
    </row>
    <row r="63" spans="1:6" s="5" customFormat="1" ht="13.8" x14ac:dyDescent="0.3">
      <c r="A63" s="208" t="s">
        <v>218</v>
      </c>
      <c r="B63" s="208"/>
      <c r="C63" s="208"/>
      <c r="D63" s="208"/>
      <c r="E63" s="208"/>
      <c r="F63" s="208"/>
    </row>
    <row r="64" spans="1:6" s="5" customFormat="1" ht="60.6" customHeight="1" x14ac:dyDescent="0.3">
      <c r="A64" s="229" t="s">
        <v>155</v>
      </c>
      <c r="B64" s="229"/>
      <c r="C64" s="229"/>
      <c r="D64" s="229"/>
      <c r="E64" s="229"/>
      <c r="F64" s="229"/>
    </row>
    <row r="65" spans="1:6" s="5" customFormat="1" ht="15" customHeight="1" x14ac:dyDescent="0.3">
      <c r="A65" s="81"/>
      <c r="B65" s="81"/>
      <c r="C65" s="81"/>
      <c r="D65" s="81"/>
      <c r="E65" s="81"/>
      <c r="F65" s="81"/>
    </row>
    <row r="66" spans="1:6" s="5" customFormat="1" ht="15" customHeight="1" x14ac:dyDescent="0.3">
      <c r="A66" s="81"/>
      <c r="B66" s="81"/>
      <c r="C66" s="81"/>
      <c r="D66" s="81"/>
      <c r="E66" s="81"/>
      <c r="F66" s="81"/>
    </row>
    <row r="68" spans="1:6" x14ac:dyDescent="0.3">
      <c r="A68" s="196" t="s">
        <v>45</v>
      </c>
      <c r="B68" s="196"/>
      <c r="C68" s="196"/>
      <c r="D68" s="196"/>
      <c r="E68" s="196"/>
      <c r="F68" s="196"/>
    </row>
    <row r="69" spans="1:6" x14ac:dyDescent="0.3">
      <c r="A69" s="196" t="s">
        <v>25</v>
      </c>
      <c r="B69" s="196"/>
      <c r="C69" s="196"/>
      <c r="D69" s="196"/>
      <c r="E69" s="196"/>
      <c r="F69" s="196"/>
    </row>
    <row r="71" spans="1:6" ht="15" x14ac:dyDescent="0.3">
      <c r="A71" s="215" t="s">
        <v>23</v>
      </c>
      <c r="B71" s="215"/>
      <c r="C71" s="15" t="s">
        <v>41</v>
      </c>
      <c r="D71" s="15" t="s">
        <v>42</v>
      </c>
      <c r="E71" s="15" t="s">
        <v>87</v>
      </c>
      <c r="F71" s="22" t="s">
        <v>24</v>
      </c>
    </row>
    <row r="72" spans="1:6" ht="28.2" customHeight="1" x14ac:dyDescent="0.3">
      <c r="A72" s="227" t="s">
        <v>31</v>
      </c>
      <c r="B72" s="227"/>
      <c r="C72" s="29"/>
      <c r="D72" s="29" t="s">
        <v>215</v>
      </c>
      <c r="E72" s="41"/>
      <c r="F72" s="56"/>
    </row>
    <row r="73" spans="1:6" ht="28.2" customHeight="1" x14ac:dyDescent="0.3">
      <c r="A73" s="228" t="s">
        <v>32</v>
      </c>
      <c r="B73" s="228"/>
      <c r="C73" s="42"/>
      <c r="D73" s="42" t="s">
        <v>215</v>
      </c>
      <c r="E73" s="43"/>
      <c r="F73" s="57"/>
    </row>
    <row r="74" spans="1:6" ht="13.8" x14ac:dyDescent="0.3">
      <c r="A74" s="208" t="s">
        <v>218</v>
      </c>
      <c r="B74" s="208"/>
      <c r="C74" s="208"/>
      <c r="D74" s="208"/>
      <c r="E74" s="208"/>
      <c r="F74" s="208"/>
    </row>
    <row r="75" spans="1:6" ht="45" customHeight="1" x14ac:dyDescent="0.3">
      <c r="A75" s="229" t="s">
        <v>57</v>
      </c>
      <c r="B75" s="229"/>
      <c r="C75" s="229"/>
      <c r="D75" s="229"/>
      <c r="E75" s="229"/>
      <c r="F75" s="229"/>
    </row>
    <row r="76" spans="1:6" x14ac:dyDescent="0.3">
      <c r="E76" s="58"/>
    </row>
    <row r="77" spans="1:6" ht="31.2" x14ac:dyDescent="0.3">
      <c r="A77" s="111" t="s">
        <v>46</v>
      </c>
      <c r="B77" s="246" t="s">
        <v>204</v>
      </c>
      <c r="C77" s="231"/>
      <c r="D77" s="218" t="s">
        <v>49</v>
      </c>
      <c r="E77" s="219"/>
      <c r="F77" s="220"/>
    </row>
    <row r="78" spans="1:6" x14ac:dyDescent="0.3">
      <c r="A78" s="92" t="s">
        <v>47</v>
      </c>
      <c r="B78" s="246" t="s">
        <v>207</v>
      </c>
      <c r="C78" s="231"/>
      <c r="D78" s="221"/>
      <c r="E78" s="222"/>
      <c r="F78" s="223"/>
    </row>
    <row r="79" spans="1:6" ht="33.75" customHeight="1" x14ac:dyDescent="0.3">
      <c r="A79" s="93" t="s">
        <v>48</v>
      </c>
      <c r="B79" s="211" t="s">
        <v>189</v>
      </c>
      <c r="C79" s="212"/>
      <c r="D79" s="224"/>
      <c r="E79" s="225"/>
      <c r="F79" s="226"/>
    </row>
    <row r="80" spans="1:6" x14ac:dyDescent="0.3">
      <c r="A80"/>
      <c r="B80" s="85"/>
      <c r="C80" s="85"/>
      <c r="D80" s="86"/>
      <c r="E80" s="86"/>
      <c r="F80" s="86"/>
    </row>
    <row r="81" spans="1:6" x14ac:dyDescent="0.3">
      <c r="A81"/>
      <c r="B81" s="85"/>
      <c r="C81" s="85"/>
      <c r="D81" s="86"/>
      <c r="E81" s="86"/>
      <c r="F81" s="86"/>
    </row>
    <row r="82" spans="1:6" x14ac:dyDescent="0.3">
      <c r="A82"/>
      <c r="B82" s="85"/>
      <c r="C82" s="85"/>
      <c r="D82" s="86"/>
      <c r="E82" s="86"/>
      <c r="F82" s="86"/>
    </row>
    <row r="84" spans="1:6" ht="22.2" customHeight="1" x14ac:dyDescent="0.3">
      <c r="A84" s="213" t="s">
        <v>50</v>
      </c>
      <c r="B84" s="213"/>
      <c r="C84" s="213"/>
      <c r="D84" s="213"/>
      <c r="E84" s="213"/>
      <c r="F84" s="213"/>
    </row>
    <row r="85" spans="1:6" ht="10.199999999999999" customHeight="1" x14ac:dyDescent="0.3"/>
    <row r="86" spans="1:6" x14ac:dyDescent="0.3">
      <c r="A86" s="196" t="s">
        <v>51</v>
      </c>
      <c r="B86" s="196"/>
      <c r="C86" s="196"/>
      <c r="D86" s="196"/>
      <c r="E86" s="196"/>
      <c r="F86" s="196"/>
    </row>
    <row r="87" spans="1:6" x14ac:dyDescent="0.3">
      <c r="A87" s="196" t="s">
        <v>63</v>
      </c>
      <c r="B87" s="196"/>
      <c r="C87" s="196"/>
      <c r="D87" s="196"/>
      <c r="E87" s="196"/>
      <c r="F87" s="196"/>
    </row>
    <row r="88" spans="1:6" x14ac:dyDescent="0.3">
      <c r="A88" s="196" t="s">
        <v>52</v>
      </c>
      <c r="B88" s="196"/>
      <c r="C88" s="196"/>
      <c r="D88" s="196"/>
      <c r="E88" s="196"/>
      <c r="F88" s="196"/>
    </row>
    <row r="89" spans="1:6" ht="10.199999999999999" customHeight="1" x14ac:dyDescent="0.3"/>
    <row r="90" spans="1:6" ht="30" x14ac:dyDescent="0.3">
      <c r="A90" s="88" t="s">
        <v>64</v>
      </c>
      <c r="B90" s="88" t="s">
        <v>68</v>
      </c>
      <c r="C90" s="88" t="s">
        <v>72</v>
      </c>
      <c r="D90" s="88" t="s">
        <v>69</v>
      </c>
      <c r="E90" s="88" t="s">
        <v>70</v>
      </c>
      <c r="F90" s="88" t="s">
        <v>71</v>
      </c>
    </row>
    <row r="91" spans="1:6" x14ac:dyDescent="0.3">
      <c r="A91" s="23" t="s">
        <v>16</v>
      </c>
      <c r="B91" s="46">
        <f>+SUM(B93:B97)</f>
        <v>51231448460</v>
      </c>
      <c r="C91" s="97">
        <f>+SUM(C93:C97)</f>
        <v>100</v>
      </c>
      <c r="D91" s="17"/>
      <c r="E91" s="17"/>
      <c r="F91" s="17"/>
    </row>
    <row r="92" spans="1:6" ht="15" x14ac:dyDescent="0.3">
      <c r="A92" s="35"/>
      <c r="B92" s="36"/>
      <c r="C92" s="84"/>
      <c r="D92" s="34"/>
      <c r="E92" s="34"/>
      <c r="F92" s="34"/>
    </row>
    <row r="93" spans="1:6" ht="42.45" customHeight="1" x14ac:dyDescent="0.3">
      <c r="A93" s="35" t="s">
        <v>65</v>
      </c>
      <c r="B93" s="36">
        <v>51231448460</v>
      </c>
      <c r="C93" s="84">
        <f>+B93/$B$91*100</f>
        <v>100</v>
      </c>
      <c r="D93" s="34" t="s">
        <v>190</v>
      </c>
      <c r="E93" s="34"/>
      <c r="F93" s="34"/>
    </row>
    <row r="94" spans="1:6" ht="15" customHeight="1" x14ac:dyDescent="0.3">
      <c r="A94" s="35" t="s">
        <v>66</v>
      </c>
      <c r="B94" s="36">
        <v>0</v>
      </c>
      <c r="C94" s="84">
        <f t="shared" ref="C94:C97" si="12">+B94/$B$91*100</f>
        <v>0</v>
      </c>
      <c r="D94" s="35"/>
      <c r="E94" s="35"/>
      <c r="F94" s="35"/>
    </row>
    <row r="95" spans="1:6" ht="15" customHeight="1" x14ac:dyDescent="0.3">
      <c r="A95" s="35" t="s">
        <v>67</v>
      </c>
      <c r="B95" s="36">
        <v>0</v>
      </c>
      <c r="C95" s="84">
        <f t="shared" si="12"/>
        <v>0</v>
      </c>
      <c r="D95" s="35"/>
      <c r="E95" s="35"/>
      <c r="F95" s="35"/>
    </row>
    <row r="96" spans="1:6" ht="15" customHeight="1" x14ac:dyDescent="0.3">
      <c r="A96" s="35" t="s">
        <v>169</v>
      </c>
      <c r="B96" s="36">
        <v>0</v>
      </c>
      <c r="C96" s="84">
        <f t="shared" si="12"/>
        <v>0</v>
      </c>
      <c r="D96" s="35"/>
      <c r="E96" s="35"/>
      <c r="F96" s="35"/>
    </row>
    <row r="97" spans="1:6" ht="15" customHeight="1" x14ac:dyDescent="0.3">
      <c r="A97" s="37" t="s">
        <v>170</v>
      </c>
      <c r="B97" s="36">
        <v>0</v>
      </c>
      <c r="C97" s="84">
        <f t="shared" si="12"/>
        <v>0</v>
      </c>
      <c r="D97" s="95"/>
      <c r="E97" s="95"/>
      <c r="F97" s="95"/>
    </row>
    <row r="98" spans="1:6" ht="15" customHeight="1" x14ac:dyDescent="0.3">
      <c r="A98" s="208" t="s">
        <v>218</v>
      </c>
      <c r="B98" s="208"/>
      <c r="C98" s="208"/>
      <c r="D98" s="208"/>
      <c r="E98" s="208"/>
      <c r="F98" s="208"/>
    </row>
    <row r="99" spans="1:6" ht="50.1" customHeight="1" x14ac:dyDescent="0.3">
      <c r="A99" s="229" t="s">
        <v>171</v>
      </c>
      <c r="B99" s="229"/>
      <c r="C99" s="229"/>
      <c r="D99" s="229"/>
      <c r="E99" s="229"/>
      <c r="F99" s="229"/>
    </row>
    <row r="100" spans="1:6" ht="10.199999999999999" customHeight="1" x14ac:dyDescent="0.3">
      <c r="A100" s="35"/>
      <c r="B100" s="62"/>
      <c r="C100" s="34"/>
    </row>
    <row r="101" spans="1:6" x14ac:dyDescent="0.3">
      <c r="A101" s="196" t="s">
        <v>73</v>
      </c>
      <c r="B101" s="196"/>
      <c r="C101" s="196"/>
      <c r="D101" s="196"/>
      <c r="E101" s="196"/>
      <c r="F101" s="196"/>
    </row>
    <row r="102" spans="1:6" x14ac:dyDescent="0.3">
      <c r="A102" s="196" t="s">
        <v>74</v>
      </c>
      <c r="B102" s="196"/>
      <c r="C102" s="196"/>
      <c r="D102" s="196"/>
      <c r="E102" s="196"/>
      <c r="F102" s="196"/>
    </row>
    <row r="103" spans="1:6" x14ac:dyDescent="0.3">
      <c r="A103" s="196" t="s">
        <v>52</v>
      </c>
      <c r="B103" s="196"/>
      <c r="C103" s="196"/>
      <c r="D103" s="196"/>
      <c r="E103" s="196"/>
      <c r="F103" s="196"/>
    </row>
    <row r="104" spans="1:6" ht="10.199999999999999" customHeight="1" x14ac:dyDescent="0.3"/>
    <row r="105" spans="1:6" ht="31.2" x14ac:dyDescent="0.3">
      <c r="A105" s="87" t="s">
        <v>55</v>
      </c>
      <c r="B105" s="87" t="s">
        <v>56</v>
      </c>
      <c r="C105" s="87" t="s">
        <v>11</v>
      </c>
      <c r="D105" s="87" t="s">
        <v>89</v>
      </c>
      <c r="E105" s="87" t="s">
        <v>90</v>
      </c>
      <c r="F105" s="87" t="s">
        <v>10</v>
      </c>
    </row>
    <row r="106" spans="1:6" x14ac:dyDescent="0.3">
      <c r="A106" s="23" t="s">
        <v>16</v>
      </c>
      <c r="B106" s="63"/>
      <c r="C106" s="46">
        <f>+C108+C112+C116</f>
        <v>0</v>
      </c>
      <c r="D106" s="46">
        <f>+D108+D112+D116</f>
        <v>0</v>
      </c>
      <c r="E106" s="46">
        <f>+E108+E112+E116</f>
        <v>0</v>
      </c>
      <c r="F106" s="46">
        <f>+F108+F112+F116</f>
        <v>0</v>
      </c>
    </row>
    <row r="107" spans="1:6" ht="10.199999999999999" customHeight="1" x14ac:dyDescent="0.3">
      <c r="A107" s="19"/>
      <c r="B107" s="64"/>
      <c r="C107" s="20"/>
      <c r="D107" s="20"/>
      <c r="E107" s="20"/>
      <c r="F107" s="65"/>
    </row>
    <row r="108" spans="1:6" x14ac:dyDescent="0.3">
      <c r="A108" s="234" t="s">
        <v>75</v>
      </c>
      <c r="B108" s="234"/>
      <c r="C108" s="67">
        <f>+SUM(C109:C110)</f>
        <v>0</v>
      </c>
      <c r="D108" s="67">
        <f>+SUM(D109:D110)</f>
        <v>0</v>
      </c>
      <c r="E108" s="67">
        <f>+SUM(E109:E110)</f>
        <v>0</v>
      </c>
      <c r="F108" s="67">
        <f>+SUM(F109:F110)</f>
        <v>0</v>
      </c>
    </row>
    <row r="109" spans="1:6" ht="45" x14ac:dyDescent="0.3">
      <c r="A109" s="68" t="s">
        <v>199</v>
      </c>
      <c r="B109" s="163" t="s">
        <v>198</v>
      </c>
      <c r="C109" s="21">
        <v>0</v>
      </c>
      <c r="D109" s="21">
        <v>0</v>
      </c>
      <c r="E109" s="21">
        <v>0</v>
      </c>
      <c r="F109" s="69">
        <f>+C109+D109+E109</f>
        <v>0</v>
      </c>
    </row>
    <row r="110" spans="1:6" x14ac:dyDescent="0.3">
      <c r="A110" s="68" t="s">
        <v>59</v>
      </c>
      <c r="B110" s="64" t="s">
        <v>53</v>
      </c>
      <c r="C110" s="21">
        <v>0</v>
      </c>
      <c r="D110" s="21">
        <v>0</v>
      </c>
      <c r="E110" s="21">
        <v>0</v>
      </c>
      <c r="F110" s="69">
        <f>+C110+D110+E110</f>
        <v>0</v>
      </c>
    </row>
    <row r="111" spans="1:6" x14ac:dyDescent="0.3">
      <c r="A111" s="24"/>
      <c r="B111" s="64"/>
      <c r="C111" s="21"/>
      <c r="D111" s="21"/>
      <c r="E111" s="21"/>
      <c r="F111" s="69"/>
    </row>
    <row r="112" spans="1:6" x14ac:dyDescent="0.3">
      <c r="A112" s="234" t="s">
        <v>76</v>
      </c>
      <c r="B112" s="234"/>
      <c r="C112" s="67">
        <f>+SUM(C113:C114)</f>
        <v>0</v>
      </c>
      <c r="D112" s="67">
        <f>+SUM(D113:D114)</f>
        <v>0</v>
      </c>
      <c r="E112" s="67">
        <f>+SUM(E113:E114)</f>
        <v>0</v>
      </c>
      <c r="F112" s="67">
        <f>+SUM(F113:F114)</f>
        <v>0</v>
      </c>
    </row>
    <row r="113" spans="1:6" x14ac:dyDescent="0.3">
      <c r="A113" s="68" t="s">
        <v>59</v>
      </c>
      <c r="B113" s="64" t="s">
        <v>53</v>
      </c>
      <c r="C113" s="70">
        <v>0</v>
      </c>
      <c r="D113" s="70">
        <v>0</v>
      </c>
      <c r="E113" s="70">
        <v>0</v>
      </c>
      <c r="F113" s="71">
        <f>+C113+D113+E113</f>
        <v>0</v>
      </c>
    </row>
    <row r="114" spans="1:6" x14ac:dyDescent="0.3">
      <c r="A114" s="68" t="s">
        <v>59</v>
      </c>
      <c r="B114" s="64" t="s">
        <v>53</v>
      </c>
      <c r="C114" s="70">
        <v>0</v>
      </c>
      <c r="D114" s="70">
        <v>0</v>
      </c>
      <c r="E114" s="70">
        <v>0</v>
      </c>
      <c r="F114" s="71">
        <f t="shared" ref="F114" si="13">+C114+D114+E114</f>
        <v>0</v>
      </c>
    </row>
    <row r="115" spans="1:6" ht="13.8" x14ac:dyDescent="0.3">
      <c r="A115" s="233" t="s">
        <v>191</v>
      </c>
      <c r="B115" s="233"/>
      <c r="C115" s="233"/>
      <c r="D115" s="233"/>
      <c r="E115" s="233"/>
      <c r="F115" s="233"/>
    </row>
    <row r="116" spans="1:6" ht="39" customHeight="1" x14ac:dyDescent="0.3">
      <c r="A116" s="229" t="s">
        <v>152</v>
      </c>
      <c r="B116" s="229"/>
      <c r="C116" s="229"/>
      <c r="D116" s="229"/>
      <c r="E116" s="229"/>
      <c r="F116" s="229"/>
    </row>
    <row r="117" spans="1:6" ht="10.199999999999999" customHeight="1" x14ac:dyDescent="0.3">
      <c r="A117" s="35"/>
      <c r="B117" s="62"/>
      <c r="C117" s="34"/>
    </row>
    <row r="118" spans="1:6" x14ac:dyDescent="0.3">
      <c r="A118" s="196" t="s">
        <v>77</v>
      </c>
      <c r="B118" s="196"/>
      <c r="C118" s="196"/>
      <c r="D118" s="196"/>
      <c r="E118" s="196"/>
      <c r="F118" s="196"/>
    </row>
    <row r="119" spans="1:6" ht="30.75" customHeight="1" x14ac:dyDescent="0.3">
      <c r="A119" s="197" t="s">
        <v>54</v>
      </c>
      <c r="B119" s="197"/>
      <c r="C119" s="197"/>
      <c r="D119" s="197"/>
      <c r="E119" s="197"/>
      <c r="F119" s="197"/>
    </row>
    <row r="120" spans="1:6" x14ac:dyDescent="0.3">
      <c r="A120" s="196" t="s">
        <v>52</v>
      </c>
      <c r="B120" s="196"/>
      <c r="C120" s="196"/>
      <c r="D120" s="196"/>
      <c r="E120" s="196"/>
      <c r="F120" s="196"/>
    </row>
    <row r="121" spans="1:6" ht="10.199999999999999" customHeight="1" x14ac:dyDescent="0.3">
      <c r="A121" s="72"/>
      <c r="B121" s="73"/>
      <c r="C121" s="73"/>
      <c r="D121" s="73"/>
      <c r="E121" s="73"/>
      <c r="F121" s="74"/>
    </row>
    <row r="122" spans="1:6" ht="31.2" x14ac:dyDescent="0.3">
      <c r="A122" s="87" t="s">
        <v>55</v>
      </c>
      <c r="B122" s="87" t="s">
        <v>56</v>
      </c>
      <c r="C122" s="87" t="s">
        <v>11</v>
      </c>
      <c r="D122" s="87" t="s">
        <v>89</v>
      </c>
      <c r="E122" s="87" t="s">
        <v>90</v>
      </c>
      <c r="F122" s="87" t="s">
        <v>10</v>
      </c>
    </row>
    <row r="123" spans="1:6" x14ac:dyDescent="0.3">
      <c r="A123" s="23" t="s">
        <v>16</v>
      </c>
      <c r="B123" s="63"/>
      <c r="C123" s="46">
        <f>+C125+C132+C139</f>
        <v>2149.6</v>
      </c>
      <c r="D123" s="46">
        <f t="shared" ref="D123:F123" si="14">+D125+D132+D139</f>
        <v>0</v>
      </c>
      <c r="E123" s="46">
        <f t="shared" si="14"/>
        <v>0</v>
      </c>
      <c r="F123" s="46">
        <f t="shared" si="14"/>
        <v>2149.6</v>
      </c>
    </row>
    <row r="124" spans="1:6" x14ac:dyDescent="0.3">
      <c r="A124" s="19"/>
      <c r="B124" s="64"/>
      <c r="C124" s="20"/>
      <c r="D124" s="20"/>
      <c r="E124" s="20"/>
      <c r="F124" s="65"/>
    </row>
    <row r="125" spans="1:6" ht="15" customHeight="1" x14ac:dyDescent="0.3">
      <c r="A125" s="234" t="s">
        <v>58</v>
      </c>
      <c r="B125" s="234"/>
      <c r="C125" s="67">
        <f>+SUM(C126:C130)</f>
        <v>2149.6</v>
      </c>
      <c r="D125" s="67">
        <f t="shared" ref="D125:E125" si="15">+SUM(D126:D130)</f>
        <v>0</v>
      </c>
      <c r="E125" s="67">
        <f t="shared" si="15"/>
        <v>0</v>
      </c>
      <c r="F125" s="67">
        <f>+SUM(F126:F130)</f>
        <v>2149.6</v>
      </c>
    </row>
    <row r="126" spans="1:6" ht="75" x14ac:dyDescent="0.3">
      <c r="A126" s="164">
        <v>60103</v>
      </c>
      <c r="B126" s="163" t="s">
        <v>200</v>
      </c>
      <c r="C126" s="21">
        <v>2149.6</v>
      </c>
      <c r="D126" s="21">
        <v>0</v>
      </c>
      <c r="E126" s="21">
        <v>0</v>
      </c>
      <c r="F126" s="69">
        <f>+C126+D126+E126</f>
        <v>2149.6</v>
      </c>
    </row>
    <row r="127" spans="1:6" x14ac:dyDescent="0.3">
      <c r="A127" s="68" t="s">
        <v>59</v>
      </c>
      <c r="B127" s="64" t="s">
        <v>53</v>
      </c>
      <c r="C127" s="21">
        <v>0</v>
      </c>
      <c r="D127" s="75">
        <v>0</v>
      </c>
      <c r="E127" s="75">
        <v>0</v>
      </c>
      <c r="F127" s="69">
        <f t="shared" ref="F127:F130" si="16">+C127+D127+E127</f>
        <v>0</v>
      </c>
    </row>
    <row r="128" spans="1:6" x14ac:dyDescent="0.3">
      <c r="A128" s="68" t="s">
        <v>59</v>
      </c>
      <c r="B128" s="64" t="s">
        <v>53</v>
      </c>
      <c r="C128" s="21">
        <v>0</v>
      </c>
      <c r="D128" s="21">
        <v>0</v>
      </c>
      <c r="E128" s="21">
        <v>0</v>
      </c>
      <c r="F128" s="69">
        <f t="shared" si="16"/>
        <v>0</v>
      </c>
    </row>
    <row r="129" spans="1:6" x14ac:dyDescent="0.3">
      <c r="A129" s="68" t="s">
        <v>59</v>
      </c>
      <c r="B129" s="64" t="s">
        <v>53</v>
      </c>
      <c r="C129" s="21">
        <v>0</v>
      </c>
      <c r="D129" s="21">
        <v>0</v>
      </c>
      <c r="E129" s="21">
        <v>0</v>
      </c>
      <c r="F129" s="69">
        <f t="shared" si="16"/>
        <v>0</v>
      </c>
    </row>
    <row r="130" spans="1:6" x14ac:dyDescent="0.3">
      <c r="A130" s="68" t="s">
        <v>59</v>
      </c>
      <c r="B130" s="64" t="s">
        <v>53</v>
      </c>
      <c r="C130" s="21">
        <v>0</v>
      </c>
      <c r="D130" s="21">
        <v>0</v>
      </c>
      <c r="E130" s="21">
        <v>0</v>
      </c>
      <c r="F130" s="69">
        <f t="shared" si="16"/>
        <v>0</v>
      </c>
    </row>
    <row r="131" spans="1:6" x14ac:dyDescent="0.3">
      <c r="A131" s="24"/>
      <c r="B131" s="64"/>
      <c r="C131" s="21"/>
      <c r="D131" s="21"/>
      <c r="E131" s="21"/>
      <c r="F131" s="69"/>
    </row>
    <row r="132" spans="1:6" ht="15" customHeight="1" x14ac:dyDescent="0.3">
      <c r="A132" s="234" t="s">
        <v>60</v>
      </c>
      <c r="B132" s="234"/>
      <c r="C132" s="67">
        <f>+SUM(C133:C137)</f>
        <v>0</v>
      </c>
      <c r="D132" s="67">
        <f t="shared" ref="D132:F132" si="17">+SUM(D133:D137)</f>
        <v>0</v>
      </c>
      <c r="E132" s="67">
        <f t="shared" si="17"/>
        <v>0</v>
      </c>
      <c r="F132" s="67">
        <f t="shared" si="17"/>
        <v>0</v>
      </c>
    </row>
    <row r="133" spans="1:6" x14ac:dyDescent="0.3">
      <c r="A133" s="68" t="s">
        <v>59</v>
      </c>
      <c r="B133" s="64" t="s">
        <v>53</v>
      </c>
      <c r="C133" s="70">
        <v>0</v>
      </c>
      <c r="D133" s="70">
        <v>0</v>
      </c>
      <c r="E133" s="70">
        <v>0</v>
      </c>
      <c r="F133" s="53">
        <f>+C133+D133+E133</f>
        <v>0</v>
      </c>
    </row>
    <row r="134" spans="1:6" x14ac:dyDescent="0.3">
      <c r="A134" s="68" t="s">
        <v>59</v>
      </c>
      <c r="B134" s="64" t="s">
        <v>53</v>
      </c>
      <c r="C134" s="70">
        <v>0</v>
      </c>
      <c r="D134" s="70">
        <v>0</v>
      </c>
      <c r="E134" s="70">
        <v>0</v>
      </c>
      <c r="F134" s="53">
        <f t="shared" ref="F134:F137" si="18">+C134+D134+E134</f>
        <v>0</v>
      </c>
    </row>
    <row r="135" spans="1:6" x14ac:dyDescent="0.3">
      <c r="A135" s="68" t="s">
        <v>59</v>
      </c>
      <c r="B135" s="64" t="s">
        <v>53</v>
      </c>
      <c r="C135" s="70">
        <v>0</v>
      </c>
      <c r="D135" s="70">
        <v>0</v>
      </c>
      <c r="E135" s="70">
        <v>0</v>
      </c>
      <c r="F135" s="53">
        <f t="shared" si="18"/>
        <v>0</v>
      </c>
    </row>
    <row r="136" spans="1:6" x14ac:dyDescent="0.3">
      <c r="A136" s="68" t="s">
        <v>59</v>
      </c>
      <c r="B136" s="64" t="s">
        <v>53</v>
      </c>
      <c r="C136" s="70">
        <v>0</v>
      </c>
      <c r="D136" s="70">
        <v>0</v>
      </c>
      <c r="E136" s="70">
        <v>0</v>
      </c>
      <c r="F136" s="53">
        <f t="shared" si="18"/>
        <v>0</v>
      </c>
    </row>
    <row r="137" spans="1:6" x14ac:dyDescent="0.3">
      <c r="A137" s="68" t="s">
        <v>59</v>
      </c>
      <c r="B137" s="64" t="s">
        <v>53</v>
      </c>
      <c r="C137" s="70">
        <v>0</v>
      </c>
      <c r="D137" s="70">
        <v>0</v>
      </c>
      <c r="E137" s="70">
        <v>0</v>
      </c>
      <c r="F137" s="53">
        <f t="shared" si="18"/>
        <v>0</v>
      </c>
    </row>
    <row r="138" spans="1:6" x14ac:dyDescent="0.3">
      <c r="C138" s="53"/>
      <c r="D138" s="53"/>
      <c r="E138" s="53"/>
      <c r="F138" s="53"/>
    </row>
    <row r="139" spans="1:6" x14ac:dyDescent="0.3">
      <c r="A139" s="234" t="s">
        <v>61</v>
      </c>
      <c r="B139" s="234"/>
      <c r="C139" s="67">
        <f>+SUM(C140:C141)</f>
        <v>0</v>
      </c>
      <c r="D139" s="67">
        <f t="shared" ref="D139:F139" si="19">+SUM(D140:D141)</f>
        <v>0</v>
      </c>
      <c r="E139" s="67">
        <f t="shared" si="19"/>
        <v>0</v>
      </c>
      <c r="F139" s="67">
        <f t="shared" si="19"/>
        <v>0</v>
      </c>
    </row>
    <row r="140" spans="1:6" x14ac:dyDescent="0.3">
      <c r="A140" s="94" t="s">
        <v>59</v>
      </c>
      <c r="B140" s="64" t="s">
        <v>53</v>
      </c>
      <c r="C140" s="70">
        <v>0</v>
      </c>
      <c r="D140" s="70">
        <v>0</v>
      </c>
      <c r="E140" s="70">
        <v>0</v>
      </c>
      <c r="F140" s="53">
        <f>+C140+D140+E140</f>
        <v>0</v>
      </c>
    </row>
    <row r="141" spans="1:6" x14ac:dyDescent="0.3">
      <c r="A141" s="61" t="s">
        <v>59</v>
      </c>
      <c r="B141" s="61" t="s">
        <v>53</v>
      </c>
      <c r="C141" s="76">
        <v>0</v>
      </c>
      <c r="D141" s="76">
        <v>0</v>
      </c>
      <c r="E141" s="76">
        <v>0</v>
      </c>
      <c r="F141" s="77">
        <f>+C141+D141+E141</f>
        <v>0</v>
      </c>
    </row>
    <row r="142" spans="1:6" ht="14.25" customHeight="1" x14ac:dyDescent="0.3">
      <c r="A142" s="236" t="s">
        <v>62</v>
      </c>
      <c r="B142" s="236"/>
      <c r="C142" s="236"/>
      <c r="D142" s="236"/>
      <c r="E142" s="236"/>
      <c r="F142" s="236"/>
    </row>
    <row r="143" spans="1:6" ht="13.8" x14ac:dyDescent="0.3">
      <c r="A143" s="208" t="s">
        <v>218</v>
      </c>
      <c r="B143" s="208"/>
      <c r="C143" s="208"/>
      <c r="D143" s="208"/>
      <c r="E143" s="208"/>
      <c r="F143" s="208"/>
    </row>
    <row r="144" spans="1:6" ht="50.1" customHeight="1" x14ac:dyDescent="0.3">
      <c r="A144" s="229" t="s">
        <v>153</v>
      </c>
      <c r="B144" s="229"/>
      <c r="C144" s="229"/>
      <c r="D144" s="229"/>
      <c r="E144" s="229"/>
      <c r="F144" s="229"/>
    </row>
    <row r="145" spans="1:6" ht="10.199999999999999" customHeight="1" x14ac:dyDescent="0.3">
      <c r="A145" s="68"/>
      <c r="B145" s="64"/>
    </row>
    <row r="146" spans="1:6" x14ac:dyDescent="0.3">
      <c r="A146" s="196" t="s">
        <v>79</v>
      </c>
      <c r="B146" s="196"/>
      <c r="C146" s="196"/>
      <c r="D146" s="196"/>
      <c r="E146" s="196"/>
      <c r="F146" s="196"/>
    </row>
    <row r="147" spans="1:6" x14ac:dyDescent="0.3">
      <c r="A147" s="196" t="s">
        <v>80</v>
      </c>
      <c r="B147" s="196"/>
      <c r="C147" s="196"/>
      <c r="D147" s="196"/>
      <c r="E147" s="196"/>
      <c r="F147" s="196"/>
    </row>
    <row r="148" spans="1:6" x14ac:dyDescent="0.3">
      <c r="A148" s="196" t="s">
        <v>52</v>
      </c>
      <c r="B148" s="196"/>
      <c r="C148" s="196"/>
      <c r="D148" s="196"/>
      <c r="E148" s="196"/>
      <c r="F148" s="196"/>
    </row>
    <row r="149" spans="1:6" ht="10.199999999999999" customHeight="1" x14ac:dyDescent="0.3">
      <c r="A149" s="72"/>
      <c r="B149" s="73"/>
      <c r="C149" s="73"/>
      <c r="D149" s="73"/>
      <c r="E149" s="73"/>
      <c r="F149" s="74"/>
    </row>
    <row r="150" spans="1:6" x14ac:dyDescent="0.3">
      <c r="A150" s="87" t="s">
        <v>78</v>
      </c>
      <c r="B150" s="87" t="s">
        <v>11</v>
      </c>
      <c r="C150" s="87" t="s">
        <v>89</v>
      </c>
      <c r="D150" s="87" t="s">
        <v>90</v>
      </c>
      <c r="E150" s="87" t="s">
        <v>10</v>
      </c>
      <c r="F150" s="32"/>
    </row>
    <row r="151" spans="1:6" x14ac:dyDescent="0.3">
      <c r="A151" s="126" t="s">
        <v>82</v>
      </c>
      <c r="B151" s="78">
        <f>+B152+B153</f>
        <v>2149.6000518798828</v>
      </c>
      <c r="C151" s="78">
        <f t="shared" ref="C151:D153" si="20">+B161</f>
        <v>0</v>
      </c>
      <c r="D151" s="78">
        <f t="shared" si="20"/>
        <v>2149.6</v>
      </c>
      <c r="E151" s="78">
        <f>+B151</f>
        <v>2149.6000518798828</v>
      </c>
      <c r="F151" s="74"/>
    </row>
    <row r="152" spans="1:6" x14ac:dyDescent="0.3">
      <c r="A152" s="127" t="s">
        <v>83</v>
      </c>
      <c r="B152" s="36">
        <f>+'2T'!E162</f>
        <v>0</v>
      </c>
      <c r="C152" s="36">
        <f t="shared" si="20"/>
        <v>0</v>
      </c>
      <c r="D152" s="36">
        <f t="shared" si="20"/>
        <v>0</v>
      </c>
      <c r="E152" s="83">
        <f>+B152</f>
        <v>0</v>
      </c>
      <c r="F152" s="32"/>
    </row>
    <row r="153" spans="1:6" x14ac:dyDescent="0.3">
      <c r="A153" s="127" t="s">
        <v>81</v>
      </c>
      <c r="B153" s="36">
        <f>+'2T'!E161</f>
        <v>2149.6000518798828</v>
      </c>
      <c r="C153" s="36">
        <f t="shared" si="20"/>
        <v>2149.6</v>
      </c>
      <c r="D153" s="36">
        <f t="shared" si="20"/>
        <v>2149.6</v>
      </c>
      <c r="E153" s="83">
        <f t="shared" ref="E153" si="21">+B153</f>
        <v>2149.6000518798828</v>
      </c>
      <c r="F153" s="32"/>
    </row>
    <row r="154" spans="1:6" x14ac:dyDescent="0.3">
      <c r="A154" s="126" t="s">
        <v>85</v>
      </c>
      <c r="B154" s="78">
        <v>0</v>
      </c>
      <c r="C154" s="78">
        <v>0</v>
      </c>
      <c r="D154" s="78">
        <v>0</v>
      </c>
      <c r="E154" s="78">
        <f>+B154+C154+D154</f>
        <v>0</v>
      </c>
      <c r="F154" s="74"/>
    </row>
    <row r="155" spans="1:6" x14ac:dyDescent="0.3">
      <c r="A155" s="126" t="s">
        <v>147</v>
      </c>
      <c r="B155" s="78">
        <v>2149.6</v>
      </c>
      <c r="C155" s="78">
        <f t="shared" ref="C155" si="22">+C156+C157</f>
        <v>2149.6</v>
      </c>
      <c r="D155" s="78">
        <f>+D156+D157</f>
        <v>2149.6</v>
      </c>
      <c r="E155" s="78">
        <f>+E156+E157</f>
        <v>2149.6</v>
      </c>
      <c r="F155" s="74"/>
    </row>
    <row r="156" spans="1:6" x14ac:dyDescent="0.3">
      <c r="A156" s="127" t="s">
        <v>83</v>
      </c>
      <c r="B156" s="36">
        <f>+B152</f>
        <v>0</v>
      </c>
      <c r="C156" s="36">
        <f>+C152</f>
        <v>0</v>
      </c>
      <c r="D156" s="36">
        <f>+D152</f>
        <v>0</v>
      </c>
      <c r="E156" s="83">
        <f>+E152</f>
        <v>0</v>
      </c>
      <c r="F156" s="32"/>
    </row>
    <row r="157" spans="1:6" x14ac:dyDescent="0.3">
      <c r="A157" s="127" t="s">
        <v>81</v>
      </c>
      <c r="B157" s="36">
        <v>2149</v>
      </c>
      <c r="C157" s="36">
        <f>+C154+C153</f>
        <v>2149.6</v>
      </c>
      <c r="D157" s="36">
        <f>+D154+D153</f>
        <v>2149.6</v>
      </c>
      <c r="E157" s="83">
        <v>2149.6</v>
      </c>
      <c r="F157" s="32"/>
    </row>
    <row r="158" spans="1:6" x14ac:dyDescent="0.3">
      <c r="A158" s="126" t="s">
        <v>84</v>
      </c>
      <c r="B158" s="78">
        <f>+B159+B160</f>
        <v>2149.6</v>
      </c>
      <c r="C158" s="78">
        <f>+C159+C160</f>
        <v>0</v>
      </c>
      <c r="D158" s="78">
        <f>+D142</f>
        <v>0</v>
      </c>
      <c r="E158" s="78">
        <f>+B158+C158+D158</f>
        <v>2149.6</v>
      </c>
      <c r="F158" s="74"/>
    </row>
    <row r="159" spans="1:6" x14ac:dyDescent="0.3">
      <c r="A159" s="127" t="s">
        <v>83</v>
      </c>
      <c r="B159" s="101">
        <v>0</v>
      </c>
      <c r="C159" s="101">
        <v>0</v>
      </c>
      <c r="D159" s="101">
        <v>0</v>
      </c>
      <c r="E159" s="62">
        <f>+B159+C159+D159</f>
        <v>0</v>
      </c>
      <c r="F159" s="74"/>
    </row>
    <row r="160" spans="1:6" x14ac:dyDescent="0.3">
      <c r="A160" s="127" t="s">
        <v>81</v>
      </c>
      <c r="B160" s="101">
        <v>2149.6</v>
      </c>
      <c r="C160" s="101">
        <v>0</v>
      </c>
      <c r="D160" s="101">
        <v>0</v>
      </c>
      <c r="E160" s="62">
        <f>+B160+C160+D160</f>
        <v>2149.6</v>
      </c>
      <c r="F160" s="74"/>
    </row>
    <row r="161" spans="1:6" x14ac:dyDescent="0.3">
      <c r="A161" s="126" t="s">
        <v>148</v>
      </c>
      <c r="B161" s="78">
        <f>+B155-B158</f>
        <v>0</v>
      </c>
      <c r="C161" s="78">
        <f t="shared" ref="C161:D161" si="23">+C155-C158</f>
        <v>2149.6</v>
      </c>
      <c r="D161" s="78">
        <f t="shared" si="23"/>
        <v>2149.6</v>
      </c>
      <c r="E161" s="78">
        <f>+E155-E158</f>
        <v>0</v>
      </c>
      <c r="F161" s="74"/>
    </row>
    <row r="162" spans="1:6" x14ac:dyDescent="0.3">
      <c r="A162" s="127" t="s">
        <v>83</v>
      </c>
      <c r="B162" s="101">
        <f>+B156-B159</f>
        <v>0</v>
      </c>
      <c r="C162" s="101">
        <f>+C156-C159</f>
        <v>0</v>
      </c>
      <c r="D162" s="101">
        <f>+D156-D159</f>
        <v>0</v>
      </c>
      <c r="E162" s="62">
        <f>+E156-E159</f>
        <v>0</v>
      </c>
    </row>
    <row r="163" spans="1:6" x14ac:dyDescent="0.3">
      <c r="A163" s="128" t="s">
        <v>81</v>
      </c>
      <c r="B163" s="96">
        <v>2149.6</v>
      </c>
      <c r="C163" s="96">
        <f>+C157-C160</f>
        <v>2149.6</v>
      </c>
      <c r="D163" s="96">
        <f>+D157-D160</f>
        <v>2149.6</v>
      </c>
      <c r="E163" s="79">
        <f>+E157-E160</f>
        <v>0</v>
      </c>
    </row>
    <row r="164" spans="1:6" x14ac:dyDescent="0.3">
      <c r="A164" s="233" t="s">
        <v>213</v>
      </c>
      <c r="B164" s="233"/>
      <c r="C164" s="233"/>
      <c r="D164" s="233"/>
      <c r="E164" s="233"/>
      <c r="F164" s="54"/>
    </row>
    <row r="165" spans="1:6" ht="43.95" customHeight="1" x14ac:dyDescent="0.3">
      <c r="A165" s="204" t="s">
        <v>214</v>
      </c>
      <c r="B165" s="205"/>
      <c r="C165" s="205"/>
      <c r="D165" s="205"/>
      <c r="E165" s="206"/>
      <c r="F165" s="80"/>
    </row>
    <row r="166" spans="1:6" x14ac:dyDescent="0.3">
      <c r="A166" s="81"/>
      <c r="B166" s="82"/>
      <c r="C166" s="82"/>
      <c r="D166" s="82"/>
      <c r="E166" s="82"/>
      <c r="F166" s="80"/>
    </row>
    <row r="167" spans="1:6" ht="31.2" x14ac:dyDescent="0.3">
      <c r="A167" s="111" t="s">
        <v>86</v>
      </c>
      <c r="B167" s="246" t="s">
        <v>204</v>
      </c>
      <c r="C167" s="231"/>
      <c r="D167" s="218" t="s">
        <v>49</v>
      </c>
      <c r="E167" s="219"/>
      <c r="F167" s="220"/>
    </row>
    <row r="168" spans="1:6" x14ac:dyDescent="0.3">
      <c r="A168" s="92" t="s">
        <v>47</v>
      </c>
      <c r="B168" s="246" t="s">
        <v>207</v>
      </c>
      <c r="C168" s="231"/>
      <c r="D168" s="221"/>
      <c r="E168" s="222"/>
      <c r="F168" s="223"/>
    </row>
    <row r="169" spans="1:6" ht="36" customHeight="1" x14ac:dyDescent="0.3">
      <c r="A169" s="93" t="s">
        <v>48</v>
      </c>
      <c r="B169" s="211" t="s">
        <v>189</v>
      </c>
      <c r="C169" s="212"/>
      <c r="D169" s="224"/>
      <c r="E169" s="225"/>
      <c r="F169" s="226"/>
    </row>
  </sheetData>
  <mergeCells count="89">
    <mergeCell ref="A125:B125"/>
    <mergeCell ref="A132:B132"/>
    <mergeCell ref="A139:B139"/>
    <mergeCell ref="A142:F142"/>
    <mergeCell ref="A143:F143"/>
    <mergeCell ref="A144:F144"/>
    <mergeCell ref="A146:F146"/>
    <mergeCell ref="A147:F147"/>
    <mergeCell ref="A148:F148"/>
    <mergeCell ref="A164:E164"/>
    <mergeCell ref="A165:E165"/>
    <mergeCell ref="B167:C167"/>
    <mergeCell ref="D167:F169"/>
    <mergeCell ref="B168:C168"/>
    <mergeCell ref="B169:C169"/>
    <mergeCell ref="A115:F115"/>
    <mergeCell ref="A116:F116"/>
    <mergeCell ref="A118:F118"/>
    <mergeCell ref="A119:F119"/>
    <mergeCell ref="A120:F120"/>
    <mergeCell ref="A101:F101"/>
    <mergeCell ref="A102:F102"/>
    <mergeCell ref="A103:F103"/>
    <mergeCell ref="A108:B108"/>
    <mergeCell ref="A112:B112"/>
    <mergeCell ref="A86:F86"/>
    <mergeCell ref="A87:F87"/>
    <mergeCell ref="A88:F88"/>
    <mergeCell ref="A98:F98"/>
    <mergeCell ref="A99:F99"/>
    <mergeCell ref="B77:C77"/>
    <mergeCell ref="D77:F79"/>
    <mergeCell ref="B78:C78"/>
    <mergeCell ref="B79:C79"/>
    <mergeCell ref="A84:F84"/>
    <mergeCell ref="A71:B71"/>
    <mergeCell ref="A72:B72"/>
    <mergeCell ref="A73:B73"/>
    <mergeCell ref="A74:F74"/>
    <mergeCell ref="A75:F75"/>
    <mergeCell ref="A62:B62"/>
    <mergeCell ref="A63:F63"/>
    <mergeCell ref="A64:F64"/>
    <mergeCell ref="A68:F68"/>
    <mergeCell ref="A69:F69"/>
    <mergeCell ref="A1:F2"/>
    <mergeCell ref="A3:F3"/>
    <mergeCell ref="C5:E5"/>
    <mergeCell ref="C6:E6"/>
    <mergeCell ref="C7:E7"/>
    <mergeCell ref="A10:F10"/>
    <mergeCell ref="A52:E52"/>
    <mergeCell ref="A12:F12"/>
    <mergeCell ref="A13:F13"/>
    <mergeCell ref="A23:F23"/>
    <mergeCell ref="A24:F24"/>
    <mergeCell ref="A26:F26"/>
    <mergeCell ref="A27:F27"/>
    <mergeCell ref="A29:B29"/>
    <mergeCell ref="A48:B48"/>
    <mergeCell ref="A49:B49"/>
    <mergeCell ref="A51:B51"/>
    <mergeCell ref="A16:B16"/>
    <mergeCell ref="A50:B50"/>
    <mergeCell ref="A30:B30"/>
    <mergeCell ref="A31:B31"/>
    <mergeCell ref="A61:B61"/>
    <mergeCell ref="A56:F56"/>
    <mergeCell ref="A53:F53"/>
    <mergeCell ref="A55:F55"/>
    <mergeCell ref="A58:B58"/>
    <mergeCell ref="A59:B59"/>
    <mergeCell ref="A60:B60"/>
    <mergeCell ref="A32:B32"/>
    <mergeCell ref="A33:B33"/>
    <mergeCell ref="A34:B34"/>
    <mergeCell ref="A35:B35"/>
    <mergeCell ref="A36:B36"/>
    <mergeCell ref="A37:B37"/>
    <mergeCell ref="A38:B38"/>
    <mergeCell ref="A39:B39"/>
    <mergeCell ref="A40:B40"/>
    <mergeCell ref="A41:B41"/>
    <mergeCell ref="A47:B47"/>
    <mergeCell ref="A42:B42"/>
    <mergeCell ref="A43:B43"/>
    <mergeCell ref="A44:B44"/>
    <mergeCell ref="A45:B45"/>
    <mergeCell ref="A46:B46"/>
  </mergeCells>
  <printOptions horizontalCentered="1"/>
  <pageMargins left="0.70866141732283472" right="0.70866141732283472" top="0.94488188976377963" bottom="0.74803149606299213" header="0.19685039370078741" footer="0.31496062992125984"/>
  <pageSetup scale="57"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3" max="5" man="1"/>
    <brk id="82" max="16383" man="1"/>
    <brk id="144" max="5" man="1"/>
  </rowBreaks>
  <ignoredErrors>
    <ignoredError sqref="F36:F48" formula="1"/>
    <ignoredError sqref="F16:F18" evalError="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33"/>
  <sheetViews>
    <sheetView showGridLines="0" zoomScale="80" zoomScaleNormal="80" workbookViewId="0">
      <selection sqref="A1:F1"/>
    </sheetView>
  </sheetViews>
  <sheetFormatPr baseColWidth="10" defaultColWidth="11.44140625" defaultRowHeight="13.8" x14ac:dyDescent="0.3"/>
  <cols>
    <col min="1" max="1" width="59.88671875" style="3" customWidth="1"/>
    <col min="2" max="2" width="26.5546875" style="3" customWidth="1"/>
    <col min="3" max="6" width="20.6640625" style="3" customWidth="1"/>
    <col min="7" max="16384" width="11.44140625" style="3"/>
  </cols>
  <sheetData>
    <row r="1" spans="1:6" ht="42" customHeight="1" x14ac:dyDescent="0.45">
      <c r="A1" s="203" t="s">
        <v>38</v>
      </c>
      <c r="B1" s="203"/>
      <c r="C1" s="203"/>
      <c r="D1" s="203"/>
      <c r="E1" s="203"/>
      <c r="F1" s="203"/>
    </row>
    <row r="2" spans="1:6" ht="17.399999999999999" x14ac:dyDescent="0.4">
      <c r="A2" s="209" t="s">
        <v>219</v>
      </c>
      <c r="B2" s="209"/>
      <c r="C2" s="209"/>
      <c r="D2" s="209"/>
      <c r="E2" s="209"/>
      <c r="F2" s="209"/>
    </row>
    <row r="3" spans="1:6" ht="15.6" x14ac:dyDescent="0.3">
      <c r="A3" s="47"/>
      <c r="B3" s="47"/>
      <c r="C3" s="47"/>
      <c r="D3" s="47"/>
      <c r="E3" s="47"/>
    </row>
    <row r="4" spans="1:6" ht="18" customHeight="1" x14ac:dyDescent="0.3">
      <c r="A4" s="103"/>
      <c r="B4" s="91" t="s">
        <v>22</v>
      </c>
      <c r="C4" s="212" t="s">
        <v>216</v>
      </c>
      <c r="D4" s="243"/>
      <c r="E4" s="243"/>
    </row>
    <row r="5" spans="1:6" ht="18" customHeight="1" x14ac:dyDescent="0.3">
      <c r="A5" s="103"/>
      <c r="B5" s="92" t="s">
        <v>33</v>
      </c>
      <c r="C5" s="212" t="s">
        <v>184</v>
      </c>
      <c r="D5" s="243"/>
      <c r="E5" s="243"/>
    </row>
    <row r="6" spans="1:6" ht="18" customHeight="1" x14ac:dyDescent="0.3">
      <c r="A6" s="103"/>
      <c r="B6" s="93" t="s">
        <v>34</v>
      </c>
      <c r="C6" s="212" t="s">
        <v>211</v>
      </c>
      <c r="D6" s="243"/>
      <c r="E6" s="243"/>
    </row>
    <row r="7" spans="1:6" x14ac:dyDescent="0.3">
      <c r="A7" s="4"/>
      <c r="B7" s="2"/>
      <c r="C7" s="2"/>
      <c r="D7" s="2"/>
      <c r="E7" s="2"/>
      <c r="F7" s="2"/>
    </row>
    <row r="8" spans="1:6" ht="21" customHeight="1" x14ac:dyDescent="0.3">
      <c r="A8" s="213" t="s">
        <v>156</v>
      </c>
      <c r="B8" s="213"/>
      <c r="C8" s="213"/>
      <c r="D8" s="213"/>
      <c r="E8" s="213"/>
      <c r="F8" s="213"/>
    </row>
    <row r="9" spans="1:6" s="59" customFormat="1" ht="14.4" x14ac:dyDescent="0.3"/>
    <row r="10" spans="1:6" ht="15.6" x14ac:dyDescent="0.3">
      <c r="A10" s="207" t="s">
        <v>36</v>
      </c>
      <c r="B10" s="207"/>
      <c r="C10" s="207"/>
      <c r="D10" s="207"/>
      <c r="E10" s="207"/>
      <c r="F10" s="207"/>
    </row>
    <row r="11" spans="1:6" ht="15" customHeight="1" x14ac:dyDescent="0.3">
      <c r="A11" s="207" t="s">
        <v>19</v>
      </c>
      <c r="B11" s="207"/>
      <c r="C11" s="207"/>
      <c r="D11" s="207"/>
      <c r="E11" s="207"/>
      <c r="F11" s="207"/>
    </row>
    <row r="12" spans="1:6" ht="15.6" x14ac:dyDescent="0.3">
      <c r="A12" s="50"/>
      <c r="B12" s="50"/>
      <c r="C12" s="50"/>
      <c r="D12" s="51"/>
      <c r="E12" s="51"/>
      <c r="F12"/>
    </row>
    <row r="13" spans="1:6" ht="31.2" x14ac:dyDescent="0.3">
      <c r="A13" s="14" t="s">
        <v>17</v>
      </c>
      <c r="B13" s="12" t="s">
        <v>18</v>
      </c>
      <c r="C13" s="14" t="s">
        <v>95</v>
      </c>
      <c r="D13" s="12" t="s">
        <v>96</v>
      </c>
      <c r="E13" s="12" t="s">
        <v>98</v>
      </c>
      <c r="F13" s="125" t="s">
        <v>99</v>
      </c>
    </row>
    <row r="14" spans="1:6" ht="15" x14ac:dyDescent="0.3">
      <c r="A14" s="214" t="s">
        <v>16</v>
      </c>
      <c r="B14" s="214"/>
      <c r="C14" s="138">
        <f t="shared" ref="C14:E14" si="0">+SUM(C16:C20)</f>
        <v>831243</v>
      </c>
      <c r="D14" s="138">
        <f t="shared" si="0"/>
        <v>694784.66666666663</v>
      </c>
      <c r="E14" s="138">
        <f t="shared" si="0"/>
        <v>5</v>
      </c>
      <c r="F14" s="176">
        <f>+SUM(F16:F20)</f>
        <v>763018.83333333337</v>
      </c>
    </row>
    <row r="15" spans="1:6" ht="15" x14ac:dyDescent="0.3">
      <c r="A15" s="139"/>
      <c r="B15" s="131"/>
      <c r="C15" s="137"/>
      <c r="D15" s="137"/>
      <c r="E15" s="137"/>
      <c r="F15" s="177"/>
    </row>
    <row r="16" spans="1:6" ht="15.6" x14ac:dyDescent="0.35">
      <c r="A16" s="139" t="s">
        <v>173</v>
      </c>
      <c r="B16" s="144" t="s">
        <v>172</v>
      </c>
      <c r="C16" s="137">
        <f>+'1T'!F18</f>
        <v>527511</v>
      </c>
      <c r="D16" s="137">
        <f>+'2T'!F18</f>
        <v>480551</v>
      </c>
      <c r="E16" s="137">
        <f>+'3T'!F18</f>
        <v>5</v>
      </c>
      <c r="F16" s="177">
        <f>+AVERAGE(C16:D16)+E16</f>
        <v>504036</v>
      </c>
    </row>
    <row r="17" spans="1:6" ht="15.6" x14ac:dyDescent="0.35">
      <c r="A17" s="139" t="s">
        <v>174</v>
      </c>
      <c r="B17" s="144" t="s">
        <v>172</v>
      </c>
      <c r="C17" s="137">
        <f>+'1T'!F19</f>
        <v>150949</v>
      </c>
      <c r="D17" s="137">
        <f>+'2T'!F19</f>
        <v>100394.66666666667</v>
      </c>
      <c r="E17" s="137"/>
      <c r="F17" s="177">
        <f>+AVERAGE(C17:E17)</f>
        <v>125671.83333333334</v>
      </c>
    </row>
    <row r="18" spans="1:6" ht="15.6" x14ac:dyDescent="0.35">
      <c r="A18" s="141" t="s">
        <v>175</v>
      </c>
      <c r="B18" s="144" t="s">
        <v>172</v>
      </c>
      <c r="C18" s="137">
        <f>+'1T'!F20</f>
        <v>88164</v>
      </c>
      <c r="D18" s="137">
        <f>+'2T'!F20</f>
        <v>49220</v>
      </c>
      <c r="E18" s="137"/>
      <c r="F18" s="177">
        <f>+AVERAGE(C18:E18)</f>
        <v>68692</v>
      </c>
    </row>
    <row r="19" spans="1:6" ht="15.6" x14ac:dyDescent="0.35">
      <c r="A19" s="141" t="s">
        <v>176</v>
      </c>
      <c r="B19" s="144" t="s">
        <v>172</v>
      </c>
      <c r="C19" s="137">
        <f>+'1T'!F21</f>
        <v>5128</v>
      </c>
      <c r="D19" s="137">
        <f>+'2T'!F21</f>
        <v>5128</v>
      </c>
      <c r="E19" s="137"/>
      <c r="F19" s="177">
        <f t="shared" ref="F19:F20" si="1">+AVERAGE(C19:E19)</f>
        <v>5128</v>
      </c>
    </row>
    <row r="20" spans="1:6" ht="15.6" x14ac:dyDescent="0.35">
      <c r="A20" s="141" t="s">
        <v>177</v>
      </c>
      <c r="B20" s="144" t="s">
        <v>172</v>
      </c>
      <c r="C20" s="137">
        <f>+'1T'!F22</f>
        <v>59491</v>
      </c>
      <c r="D20" s="137">
        <f>+'2T'!F22</f>
        <v>59491</v>
      </c>
      <c r="E20" s="137"/>
      <c r="F20" s="178">
        <f t="shared" si="1"/>
        <v>59491</v>
      </c>
    </row>
    <row r="21" spans="1:6" ht="15" customHeight="1" x14ac:dyDescent="0.3">
      <c r="A21" s="208" t="s">
        <v>218</v>
      </c>
      <c r="B21" s="208"/>
      <c r="C21" s="208"/>
      <c r="D21" s="208"/>
      <c r="E21" s="208"/>
      <c r="F21" s="208"/>
    </row>
    <row r="22" spans="1:6" ht="50.1" customHeight="1" x14ac:dyDescent="0.3">
      <c r="A22" s="204" t="s">
        <v>162</v>
      </c>
      <c r="B22" s="205"/>
      <c r="C22" s="205"/>
      <c r="D22" s="205"/>
      <c r="E22" s="205"/>
      <c r="F22" s="206"/>
    </row>
    <row r="23" spans="1:6" ht="15.6" x14ac:dyDescent="0.3">
      <c r="A23" s="50"/>
      <c r="B23" s="50"/>
      <c r="C23" s="50"/>
      <c r="D23" s="51"/>
      <c r="E23" s="51"/>
      <c r="F23"/>
    </row>
    <row r="24" spans="1:6" ht="15" customHeight="1" x14ac:dyDescent="0.3">
      <c r="A24" s="207" t="s">
        <v>37</v>
      </c>
      <c r="B24" s="207"/>
      <c r="C24" s="207"/>
      <c r="D24" s="207"/>
      <c r="E24" s="207"/>
      <c r="F24"/>
    </row>
    <row r="25" spans="1:6" ht="17.25" customHeight="1" x14ac:dyDescent="0.3">
      <c r="A25" s="207" t="s">
        <v>20</v>
      </c>
      <c r="B25" s="207"/>
      <c r="C25" s="207"/>
      <c r="D25" s="207"/>
      <c r="E25" s="207"/>
      <c r="F25"/>
    </row>
    <row r="26" spans="1:6" ht="16.95" customHeight="1" x14ac:dyDescent="0.3">
      <c r="A26" s="50"/>
      <c r="B26" s="50"/>
      <c r="C26" s="51"/>
      <c r="D26" s="51"/>
      <c r="E26" s="51"/>
      <c r="F26"/>
    </row>
    <row r="27" spans="1:6" ht="31.2" x14ac:dyDescent="0.3">
      <c r="A27" s="14" t="s">
        <v>21</v>
      </c>
      <c r="B27" s="130" t="s">
        <v>95</v>
      </c>
      <c r="C27" s="130" t="s">
        <v>96</v>
      </c>
      <c r="D27" s="130" t="s">
        <v>98</v>
      </c>
      <c r="E27" s="130" t="s">
        <v>99</v>
      </c>
    </row>
    <row r="28" spans="1:6" ht="15.6" x14ac:dyDescent="0.3">
      <c r="A28" s="147" t="s">
        <v>16</v>
      </c>
      <c r="B28" s="152">
        <f>+B30+B34+B38+B42+B46</f>
        <v>26976586102.019947</v>
      </c>
      <c r="C28" s="152">
        <f t="shared" ref="C28:E28" si="2">+C30+C34+C38+C42+C46</f>
        <v>24254860208.379997</v>
      </c>
      <c r="D28" s="152">
        <f t="shared" si="2"/>
        <v>2149.6</v>
      </c>
      <c r="E28" s="152">
        <f t="shared" ca="1" si="2"/>
        <v>2149.6</v>
      </c>
    </row>
    <row r="29" spans="1:6" ht="15.6" x14ac:dyDescent="0.3">
      <c r="A29" s="146"/>
      <c r="B29" s="21"/>
      <c r="C29" s="21"/>
      <c r="D29" s="21"/>
      <c r="E29" s="21"/>
    </row>
    <row r="30" spans="1:6" ht="15.6" x14ac:dyDescent="0.35">
      <c r="A30" s="145" t="s">
        <v>181</v>
      </c>
      <c r="B30" s="151">
        <f>+SUM(B31:B33)</f>
        <v>17454833546.019951</v>
      </c>
      <c r="C30" s="151">
        <f t="shared" ref="C30:E30" si="3">+SUM(C31:C33)</f>
        <v>18649534334.559998</v>
      </c>
      <c r="D30" s="151">
        <f t="shared" si="3"/>
        <v>2149.6</v>
      </c>
      <c r="E30" s="151">
        <f t="shared" ca="1" si="3"/>
        <v>2149.6</v>
      </c>
      <c r="F30" s="175"/>
    </row>
    <row r="31" spans="1:6" ht="15.6" x14ac:dyDescent="0.35">
      <c r="A31" s="141" t="s">
        <v>178</v>
      </c>
      <c r="B31" s="21">
        <f>+'1T'!F33</f>
        <v>13058392823.66995</v>
      </c>
      <c r="C31" s="21">
        <f>+'2T'!F33</f>
        <v>15928508685.769999</v>
      </c>
      <c r="D31" s="21">
        <f>+'3T'!F33</f>
        <v>2149.6</v>
      </c>
      <c r="E31" s="21">
        <f ca="1">+SUM(B31:E31)</f>
        <v>0</v>
      </c>
    </row>
    <row r="32" spans="1:6" ht="15.6" x14ac:dyDescent="0.35">
      <c r="A32" s="141" t="s">
        <v>179</v>
      </c>
      <c r="B32" s="21">
        <f>+'1T'!F34</f>
        <v>4396440722.3500004</v>
      </c>
      <c r="C32" s="21">
        <f>+'2T'!F34</f>
        <v>2721025648.79</v>
      </c>
      <c r="D32" s="21">
        <f>+'3T'!F34</f>
        <v>0</v>
      </c>
      <c r="E32" s="21">
        <f t="shared" ref="E32:E49" ca="1" si="4">+SUM(B32:E32)</f>
        <v>0</v>
      </c>
    </row>
    <row r="33" spans="1:5" ht="15.6" x14ac:dyDescent="0.35">
      <c r="A33" s="141" t="s">
        <v>180</v>
      </c>
      <c r="B33" s="21">
        <f>+'1T'!F35</f>
        <v>0</v>
      </c>
      <c r="C33" s="21">
        <f>+'2T'!F35</f>
        <v>0</v>
      </c>
      <c r="D33" s="21">
        <f>+'3T'!F35</f>
        <v>0</v>
      </c>
      <c r="E33" s="21">
        <f t="shared" ca="1" si="4"/>
        <v>0</v>
      </c>
    </row>
    <row r="34" spans="1:5" ht="15.6" x14ac:dyDescent="0.35">
      <c r="A34" s="145" t="s">
        <v>174</v>
      </c>
      <c r="B34" s="151">
        <f>+SUM(B35:B37)</f>
        <v>4857853400.2599964</v>
      </c>
      <c r="C34" s="151">
        <f t="shared" ref="C34:D34" si="5">+SUM(C35:C37)</f>
        <v>3636757510.1399999</v>
      </c>
      <c r="D34" s="151">
        <f t="shared" si="5"/>
        <v>0</v>
      </c>
      <c r="E34" s="151">
        <f t="shared" ref="E34" ca="1" si="6">+SUM(E35:E37)</f>
        <v>0</v>
      </c>
    </row>
    <row r="35" spans="1:5" ht="15.6" x14ac:dyDescent="0.35">
      <c r="A35" s="141" t="s">
        <v>178</v>
      </c>
      <c r="B35" s="21">
        <f>+'1T'!F37</f>
        <v>3814137637.5099988</v>
      </c>
      <c r="C35" s="21">
        <f>+'2T'!F37</f>
        <v>3013588235.4499998</v>
      </c>
      <c r="D35" s="21">
        <f>+'3T'!F37</f>
        <v>0</v>
      </c>
      <c r="E35" s="21">
        <f t="shared" ca="1" si="4"/>
        <v>0</v>
      </c>
    </row>
    <row r="36" spans="1:5" ht="15.6" x14ac:dyDescent="0.35">
      <c r="A36" s="141" t="s">
        <v>179</v>
      </c>
      <c r="B36" s="21">
        <f>+'1T'!F38</f>
        <v>1043715762.7499979</v>
      </c>
      <c r="C36" s="21">
        <f>+'2T'!F38</f>
        <v>623169274.69000006</v>
      </c>
      <c r="D36" s="21">
        <f>+'3T'!F38</f>
        <v>0</v>
      </c>
      <c r="E36" s="21">
        <f t="shared" ca="1" si="4"/>
        <v>0</v>
      </c>
    </row>
    <row r="37" spans="1:5" ht="15.6" x14ac:dyDescent="0.35">
      <c r="A37" s="141" t="s">
        <v>180</v>
      </c>
      <c r="B37" s="21">
        <f>+'1T'!F39</f>
        <v>0</v>
      </c>
      <c r="C37" s="21">
        <f>+'2T'!F39</f>
        <v>0</v>
      </c>
      <c r="D37" s="21">
        <f>+'3T'!F39</f>
        <v>0</v>
      </c>
      <c r="E37" s="21">
        <f t="shared" ca="1" si="4"/>
        <v>0</v>
      </c>
    </row>
    <row r="38" spans="1:5" ht="15.6" x14ac:dyDescent="0.35">
      <c r="A38" s="145" t="s">
        <v>175</v>
      </c>
      <c r="B38" s="151">
        <f>+SUM(B39:B41)</f>
        <v>2764653581.1500006</v>
      </c>
      <c r="C38" s="151">
        <f t="shared" ref="C38" si="7">+SUM(C39:C41)</f>
        <v>1232657746.1100001</v>
      </c>
      <c r="D38" s="151">
        <f t="shared" ref="D38" si="8">+SUM(D39:D41)</f>
        <v>0</v>
      </c>
      <c r="E38" s="151">
        <f t="shared" ref="E38" ca="1" si="9">+SUM(E39:E41)</f>
        <v>0</v>
      </c>
    </row>
    <row r="39" spans="1:5" ht="15.6" x14ac:dyDescent="0.35">
      <c r="A39" s="141" t="s">
        <v>178</v>
      </c>
      <c r="B39" s="21">
        <f>+'1T'!F41</f>
        <v>2239198657.3800001</v>
      </c>
      <c r="C39" s="21">
        <f>+'2T'!F41</f>
        <v>903655307.36000001</v>
      </c>
      <c r="D39" s="21">
        <f>+'3T'!F41</f>
        <v>0</v>
      </c>
      <c r="E39" s="21">
        <f t="shared" ca="1" si="4"/>
        <v>0</v>
      </c>
    </row>
    <row r="40" spans="1:5" ht="15.6" x14ac:dyDescent="0.35">
      <c r="A40" s="141" t="s">
        <v>179</v>
      </c>
      <c r="B40" s="21">
        <f>+'1T'!F42</f>
        <v>525454923.77000028</v>
      </c>
      <c r="C40" s="21">
        <f>+'2T'!F42</f>
        <v>329002438.75</v>
      </c>
      <c r="D40" s="21">
        <f>+'3T'!F42</f>
        <v>0</v>
      </c>
      <c r="E40" s="21">
        <f t="shared" ca="1" si="4"/>
        <v>0</v>
      </c>
    </row>
    <row r="41" spans="1:5" ht="15.6" x14ac:dyDescent="0.35">
      <c r="A41" s="141" t="s">
        <v>180</v>
      </c>
      <c r="B41" s="21">
        <f>+'1T'!F43</f>
        <v>0</v>
      </c>
      <c r="C41" s="21">
        <f>+'2T'!F43</f>
        <v>0</v>
      </c>
      <c r="D41" s="21">
        <f>+'3T'!F43</f>
        <v>0</v>
      </c>
      <c r="E41" s="21">
        <f t="shared" ca="1" si="4"/>
        <v>0</v>
      </c>
    </row>
    <row r="42" spans="1:5" ht="15.6" x14ac:dyDescent="0.35">
      <c r="A42" s="145" t="s">
        <v>176</v>
      </c>
      <c r="B42" s="151">
        <f>+SUM(B43:B45)</f>
        <v>137421490.54000002</v>
      </c>
      <c r="C42" s="151">
        <f t="shared" ref="C42" si="10">+SUM(C43:C45)</f>
        <v>56414656.009999998</v>
      </c>
      <c r="D42" s="151">
        <f t="shared" ref="D42" si="11">+SUM(D43:D45)</f>
        <v>0</v>
      </c>
      <c r="E42" s="151">
        <f t="shared" ref="E42" ca="1" si="12">+SUM(E43:E45)</f>
        <v>0</v>
      </c>
    </row>
    <row r="43" spans="1:5" ht="15.6" x14ac:dyDescent="0.35">
      <c r="A43" s="141" t="s">
        <v>178</v>
      </c>
      <c r="B43" s="21">
        <f>+'1T'!F45</f>
        <v>98427259.200000003</v>
      </c>
      <c r="C43" s="21">
        <f>+'2T'!F45</f>
        <v>34449540.719999999</v>
      </c>
      <c r="D43" s="21">
        <f>+'3T'!F45</f>
        <v>0</v>
      </c>
      <c r="E43" s="21">
        <f t="shared" ca="1" si="4"/>
        <v>0</v>
      </c>
    </row>
    <row r="44" spans="1:5" ht="15.6" x14ac:dyDescent="0.35">
      <c r="A44" s="141" t="s">
        <v>179</v>
      </c>
      <c r="B44" s="21">
        <f>+'1T'!F46</f>
        <v>38994231.340000004</v>
      </c>
      <c r="C44" s="21">
        <f>+'2T'!F46</f>
        <v>21965115.289999999</v>
      </c>
      <c r="D44" s="21">
        <f>+'3T'!F46</f>
        <v>0</v>
      </c>
      <c r="E44" s="21">
        <f t="shared" ca="1" si="4"/>
        <v>0</v>
      </c>
    </row>
    <row r="45" spans="1:5" ht="15.6" x14ac:dyDescent="0.35">
      <c r="A45" s="141" t="s">
        <v>180</v>
      </c>
      <c r="B45" s="21">
        <f>+'1T'!F47</f>
        <v>0</v>
      </c>
      <c r="C45" s="21">
        <f>+'2T'!F47</f>
        <v>0</v>
      </c>
      <c r="D45" s="21">
        <f>+'3T'!F47</f>
        <v>0</v>
      </c>
      <c r="E45" s="21">
        <f t="shared" ca="1" si="4"/>
        <v>0</v>
      </c>
    </row>
    <row r="46" spans="1:5" ht="15.6" x14ac:dyDescent="0.35">
      <c r="A46" s="145" t="s">
        <v>177</v>
      </c>
      <c r="B46" s="151">
        <f>+SUM(B47:B49)</f>
        <v>1761824084.0500007</v>
      </c>
      <c r="C46" s="151">
        <f t="shared" ref="C46" si="13">+SUM(C47:C49)</f>
        <v>679495961.55999994</v>
      </c>
      <c r="D46" s="151">
        <f t="shared" ref="D46" si="14">+SUM(D47:D49)</f>
        <v>0</v>
      </c>
      <c r="E46" s="151">
        <f t="shared" ref="E46" ca="1" si="15">+SUM(E47:E49)</f>
        <v>0</v>
      </c>
    </row>
    <row r="47" spans="1:5" ht="15.6" x14ac:dyDescent="0.35">
      <c r="A47" s="141" t="s">
        <v>178</v>
      </c>
      <c r="B47" s="21">
        <f>+'1T'!F49</f>
        <v>1513348795.2200003</v>
      </c>
      <c r="C47" s="21">
        <f>+'2T'!F49</f>
        <v>530465632.12</v>
      </c>
      <c r="D47" s="21">
        <f>+'3T'!F49</f>
        <v>0</v>
      </c>
      <c r="E47" s="21">
        <f t="shared" ca="1" si="4"/>
        <v>0</v>
      </c>
    </row>
    <row r="48" spans="1:5" ht="15.6" x14ac:dyDescent="0.35">
      <c r="A48" s="141" t="s">
        <v>179</v>
      </c>
      <c r="B48" s="21">
        <f>+'1T'!F50</f>
        <v>248475288.83000028</v>
      </c>
      <c r="C48" s="21">
        <f>+'2T'!F50</f>
        <v>149030329.44</v>
      </c>
      <c r="D48" s="21">
        <f>+'3T'!F50</f>
        <v>0</v>
      </c>
      <c r="E48" s="21">
        <f t="shared" ca="1" si="4"/>
        <v>0</v>
      </c>
    </row>
    <row r="49" spans="1:6" ht="15.6" x14ac:dyDescent="0.35">
      <c r="A49" s="141" t="s">
        <v>180</v>
      </c>
      <c r="B49" s="21">
        <f>+'1T'!F51</f>
        <v>0</v>
      </c>
      <c r="C49" s="21">
        <f>+'2T'!F51</f>
        <v>0</v>
      </c>
      <c r="D49" s="21">
        <f>+'3T'!F51</f>
        <v>0</v>
      </c>
      <c r="E49" s="153">
        <f t="shared" ca="1" si="4"/>
        <v>0</v>
      </c>
    </row>
    <row r="50" spans="1:6" ht="15" customHeight="1" x14ac:dyDescent="0.3">
      <c r="A50" s="208" t="s">
        <v>218</v>
      </c>
      <c r="B50" s="208"/>
      <c r="C50" s="208"/>
      <c r="D50" s="208"/>
      <c r="E50" s="208"/>
      <c r="F50" s="208"/>
    </row>
    <row r="51" spans="1:6" ht="50.1" customHeight="1" x14ac:dyDescent="0.3">
      <c r="A51" s="204" t="s">
        <v>162</v>
      </c>
      <c r="B51" s="205"/>
      <c r="C51" s="205"/>
      <c r="D51" s="205"/>
      <c r="E51" s="206"/>
    </row>
    <row r="52" spans="1:6" ht="15" customHeight="1" x14ac:dyDescent="0.3">
      <c r="A52"/>
      <c r="B52"/>
      <c r="C52"/>
      <c r="D52"/>
      <c r="E52"/>
      <c r="F52"/>
    </row>
    <row r="54" spans="1:6" ht="21" customHeight="1" x14ac:dyDescent="0.3">
      <c r="A54" s="213" t="s">
        <v>97</v>
      </c>
      <c r="B54" s="213"/>
      <c r="C54" s="213"/>
      <c r="D54" s="213"/>
      <c r="E54" s="213"/>
      <c r="F54" s="213"/>
    </row>
    <row r="55" spans="1:6" ht="10.199999999999999" customHeight="1" x14ac:dyDescent="0.3"/>
    <row r="56" spans="1:6" ht="15.6" x14ac:dyDescent="0.3">
      <c r="A56" s="196" t="s">
        <v>73</v>
      </c>
      <c r="B56" s="196"/>
      <c r="C56" s="196"/>
      <c r="D56" s="196"/>
      <c r="E56" s="196"/>
      <c r="F56" s="196"/>
    </row>
    <row r="57" spans="1:6" ht="17.25" customHeight="1" x14ac:dyDescent="0.3">
      <c r="A57" s="197" t="s">
        <v>74</v>
      </c>
      <c r="B57" s="197"/>
      <c r="C57" s="197"/>
      <c r="D57" s="197"/>
      <c r="E57" s="197"/>
      <c r="F57" s="197"/>
    </row>
    <row r="58" spans="1:6" ht="15.6" x14ac:dyDescent="0.3">
      <c r="A58" s="196" t="s">
        <v>52</v>
      </c>
      <c r="B58" s="196"/>
      <c r="C58" s="196"/>
      <c r="D58" s="196"/>
      <c r="E58" s="196"/>
      <c r="F58" s="196"/>
    </row>
    <row r="59" spans="1:6" ht="10.199999999999999" customHeight="1" x14ac:dyDescent="0.3">
      <c r="A59" s="47"/>
      <c r="B59" s="47"/>
      <c r="C59" s="47"/>
      <c r="D59" s="47"/>
      <c r="E59" s="47"/>
    </row>
    <row r="60" spans="1:6" ht="31.2" x14ac:dyDescent="0.3">
      <c r="A60" s="87" t="s">
        <v>55</v>
      </c>
      <c r="B60" s="87" t="s">
        <v>56</v>
      </c>
      <c r="C60" s="87" t="s">
        <v>95</v>
      </c>
      <c r="D60" s="87" t="s">
        <v>96</v>
      </c>
      <c r="E60" s="87" t="s">
        <v>98</v>
      </c>
      <c r="F60" s="87" t="s">
        <v>99</v>
      </c>
    </row>
    <row r="61" spans="1:6" ht="15.6" x14ac:dyDescent="0.3">
      <c r="A61" s="23" t="s">
        <v>16</v>
      </c>
      <c r="B61" s="63"/>
      <c r="C61" s="46">
        <f>+C63+C67</f>
        <v>29521769198</v>
      </c>
      <c r="D61" s="46">
        <f>+D63+D67</f>
        <v>21709679262</v>
      </c>
      <c r="E61" s="46">
        <f>+E63+E67</f>
        <v>0</v>
      </c>
      <c r="F61" s="46">
        <f>+F63+F67</f>
        <v>51231448460</v>
      </c>
    </row>
    <row r="62" spans="1:6" ht="15.6" x14ac:dyDescent="0.3">
      <c r="A62" s="19"/>
      <c r="B62" s="64"/>
      <c r="C62" s="20"/>
      <c r="D62" s="20"/>
      <c r="E62" s="20"/>
      <c r="F62" s="65"/>
    </row>
    <row r="63" spans="1:6" ht="15.6" x14ac:dyDescent="0.3">
      <c r="A63" s="234" t="s">
        <v>75</v>
      </c>
      <c r="B63" s="234"/>
      <c r="C63" s="67">
        <f>+SUM(C64:C65)</f>
        <v>29521769198</v>
      </c>
      <c r="D63" s="67">
        <f>+SUM(D64:D65)</f>
        <v>21709679262</v>
      </c>
      <c r="E63" s="67">
        <f>+SUM(E64:E65)</f>
        <v>0</v>
      </c>
      <c r="F63" s="67">
        <f>+SUM(F64:F65)</f>
        <v>51231448460</v>
      </c>
    </row>
    <row r="64" spans="1:6" ht="15.6" x14ac:dyDescent="0.3">
      <c r="A64" s="68" t="s">
        <v>59</v>
      </c>
      <c r="B64" s="64" t="s">
        <v>53</v>
      </c>
      <c r="C64" s="21">
        <f>+'1T'!F110</f>
        <v>29521769198</v>
      </c>
      <c r="D64" s="21">
        <f>+'2T'!F109</f>
        <v>21709679262</v>
      </c>
      <c r="E64" s="21">
        <f>+'3T'!F109</f>
        <v>0</v>
      </c>
      <c r="F64" s="112">
        <f>+C64+D64+E64</f>
        <v>51231448460</v>
      </c>
    </row>
    <row r="65" spans="1:6" ht="15.6" x14ac:dyDescent="0.3">
      <c r="A65" s="68" t="s">
        <v>59</v>
      </c>
      <c r="B65" s="64" t="s">
        <v>53</v>
      </c>
      <c r="C65" s="21">
        <f>+'1T'!F111</f>
        <v>0</v>
      </c>
      <c r="D65" s="21">
        <f>+'2T'!F110</f>
        <v>0</v>
      </c>
      <c r="E65" s="21">
        <f>+'3T'!F110</f>
        <v>0</v>
      </c>
      <c r="F65" s="112">
        <f>+C65+D65+E65</f>
        <v>0</v>
      </c>
    </row>
    <row r="66" spans="1:6" ht="15.6" x14ac:dyDescent="0.3">
      <c r="A66" s="24"/>
      <c r="B66" s="64"/>
      <c r="C66" s="21"/>
      <c r="D66" s="21"/>
      <c r="E66" s="21"/>
      <c r="F66" s="112"/>
    </row>
    <row r="67" spans="1:6" ht="15.6" x14ac:dyDescent="0.3">
      <c r="A67" s="234" t="s">
        <v>76</v>
      </c>
      <c r="B67" s="234"/>
      <c r="C67" s="67">
        <f>+SUM(C68:C69)</f>
        <v>0</v>
      </c>
      <c r="D67" s="67">
        <f>+SUM(D68:D69)</f>
        <v>0</v>
      </c>
      <c r="E67" s="67">
        <f>+SUM(E68:E69)</f>
        <v>0</v>
      </c>
      <c r="F67" s="67">
        <f>+SUM(F68:F69)</f>
        <v>0</v>
      </c>
    </row>
    <row r="68" spans="1:6" ht="15.6" x14ac:dyDescent="0.3">
      <c r="A68" s="68" t="s">
        <v>59</v>
      </c>
      <c r="B68" s="64" t="s">
        <v>53</v>
      </c>
      <c r="C68" s="70">
        <f>+'1T'!F114</f>
        <v>0</v>
      </c>
      <c r="D68" s="70">
        <f>+'2T'!F113</f>
        <v>0</v>
      </c>
      <c r="E68" s="70">
        <f>+'3T'!F113</f>
        <v>0</v>
      </c>
      <c r="F68" s="113">
        <f>+C68+D68+E68</f>
        <v>0</v>
      </c>
    </row>
    <row r="69" spans="1:6" ht="15.6" x14ac:dyDescent="0.3">
      <c r="A69" s="68" t="s">
        <v>59</v>
      </c>
      <c r="B69" s="64" t="s">
        <v>53</v>
      </c>
      <c r="C69" s="70">
        <f>+'1T'!F115</f>
        <v>0</v>
      </c>
      <c r="D69" s="70">
        <f>+'2T'!F114</f>
        <v>0</v>
      </c>
      <c r="E69" s="70">
        <f>+'3T'!F114</f>
        <v>0</v>
      </c>
      <c r="F69" s="115">
        <f>+C69+D69+E69</f>
        <v>0</v>
      </c>
    </row>
    <row r="70" spans="1:6" x14ac:dyDescent="0.3">
      <c r="A70" s="208" t="s">
        <v>218</v>
      </c>
      <c r="B70" s="208"/>
      <c r="C70" s="208"/>
      <c r="D70" s="208"/>
      <c r="E70" s="208"/>
      <c r="F70" s="208"/>
    </row>
    <row r="71" spans="1:6" ht="50.1" customHeight="1" x14ac:dyDescent="0.3">
      <c r="A71" s="204" t="s">
        <v>157</v>
      </c>
      <c r="B71" s="205"/>
      <c r="C71" s="205"/>
      <c r="D71" s="205"/>
      <c r="E71" s="205"/>
      <c r="F71" s="206"/>
    </row>
    <row r="72" spans="1:6" ht="15.6" x14ac:dyDescent="0.3">
      <c r="A72" s="35"/>
      <c r="B72" s="62"/>
      <c r="C72" s="34"/>
      <c r="D72" s="47"/>
      <c r="E72" s="47"/>
    </row>
    <row r="73" spans="1:6" ht="15.6" x14ac:dyDescent="0.3">
      <c r="A73" s="196" t="s">
        <v>77</v>
      </c>
      <c r="B73" s="196"/>
      <c r="C73" s="196"/>
      <c r="D73" s="196"/>
      <c r="E73" s="196"/>
      <c r="F73" s="196"/>
    </row>
    <row r="74" spans="1:6" ht="17.25" customHeight="1" x14ac:dyDescent="0.3">
      <c r="A74" s="197" t="s">
        <v>54</v>
      </c>
      <c r="B74" s="197"/>
      <c r="C74" s="197"/>
      <c r="D74" s="197"/>
      <c r="E74" s="197"/>
      <c r="F74" s="197"/>
    </row>
    <row r="75" spans="1:6" ht="15.6" x14ac:dyDescent="0.3">
      <c r="A75" s="196" t="s">
        <v>52</v>
      </c>
      <c r="B75" s="196"/>
      <c r="C75" s="196"/>
      <c r="D75" s="196"/>
      <c r="E75" s="196"/>
      <c r="F75" s="196"/>
    </row>
    <row r="76" spans="1:6" ht="15.6" x14ac:dyDescent="0.3">
      <c r="A76" s="108"/>
      <c r="B76" s="109"/>
      <c r="C76" s="109"/>
      <c r="D76" s="109"/>
      <c r="E76" s="109"/>
    </row>
    <row r="77" spans="1:6" ht="31.2" x14ac:dyDescent="0.3">
      <c r="A77" s="87" t="s">
        <v>55</v>
      </c>
      <c r="B77" s="87" t="s">
        <v>56</v>
      </c>
      <c r="C77" s="87" t="s">
        <v>95</v>
      </c>
      <c r="D77" s="87" t="s">
        <v>96</v>
      </c>
      <c r="E77" s="87" t="s">
        <v>98</v>
      </c>
      <c r="F77" s="87" t="s">
        <v>99</v>
      </c>
    </row>
    <row r="78" spans="1:6" ht="15.6" x14ac:dyDescent="0.3">
      <c r="A78" s="23" t="s">
        <v>16</v>
      </c>
      <c r="B78" s="63"/>
      <c r="C78" s="46">
        <f>+C80+C87+C94</f>
        <v>26976586102.019947</v>
      </c>
      <c r="D78" s="46">
        <f t="shared" ref="D78:E78" si="16">+D80+D87+D94</f>
        <v>24254860208.380001</v>
      </c>
      <c r="E78" s="46">
        <f t="shared" si="16"/>
        <v>2149.6</v>
      </c>
      <c r="F78" s="46">
        <f>+F80+F87+F94</f>
        <v>51231448459.999947</v>
      </c>
    </row>
    <row r="79" spans="1:6" ht="15.6" x14ac:dyDescent="0.3">
      <c r="A79" s="19"/>
      <c r="B79" s="64"/>
      <c r="C79" s="20"/>
      <c r="D79" s="20"/>
      <c r="E79" s="20"/>
      <c r="F79" s="65"/>
    </row>
    <row r="80" spans="1:6" ht="15.6" x14ac:dyDescent="0.3">
      <c r="A80" s="234" t="s">
        <v>58</v>
      </c>
      <c r="B80" s="234"/>
      <c r="C80" s="67">
        <f>+SUM(C81:C85)</f>
        <v>26976586102.019947</v>
      </c>
      <c r="D80" s="67">
        <f t="shared" ref="D80:E80" si="17">+SUM(D81:D85)</f>
        <v>24254860208.380001</v>
      </c>
      <c r="E80" s="67">
        <f t="shared" si="17"/>
        <v>2149.6</v>
      </c>
      <c r="F80" s="67">
        <f>+SUM(F81:F85)</f>
        <v>51231448459.999947</v>
      </c>
    </row>
    <row r="81" spans="1:6" ht="60" x14ac:dyDescent="0.3">
      <c r="A81" s="164">
        <v>60103</v>
      </c>
      <c r="B81" s="163" t="s">
        <v>200</v>
      </c>
      <c r="C81" s="21">
        <f>+'1T'!F127</f>
        <v>26976586102.019947</v>
      </c>
      <c r="D81" s="21">
        <f>+'2T'!F126</f>
        <v>24254860208.380001</v>
      </c>
      <c r="E81" s="21">
        <v>2149.6</v>
      </c>
      <c r="F81" s="112">
        <f>+C81+D81+E81</f>
        <v>51231448459.999947</v>
      </c>
    </row>
    <row r="82" spans="1:6" ht="15.6" x14ac:dyDescent="0.3">
      <c r="A82" s="68" t="s">
        <v>59</v>
      </c>
      <c r="B82" s="64" t="s">
        <v>53</v>
      </c>
      <c r="C82" s="21">
        <f>+'1T'!F128</f>
        <v>0</v>
      </c>
      <c r="D82" s="21">
        <f>+'2T'!F127</f>
        <v>0</v>
      </c>
      <c r="E82" s="75">
        <f>+'3T'!F127</f>
        <v>0</v>
      </c>
      <c r="F82" s="112">
        <f t="shared" ref="F82:F85" si="18">+C82+D82+E82</f>
        <v>0</v>
      </c>
    </row>
    <row r="83" spans="1:6" ht="15.6" x14ac:dyDescent="0.3">
      <c r="A83" s="68" t="s">
        <v>59</v>
      </c>
      <c r="B83" s="64" t="s">
        <v>53</v>
      </c>
      <c r="C83" s="21">
        <f>+'1T'!F129</f>
        <v>0</v>
      </c>
      <c r="D83" s="21">
        <f>+'2T'!F128</f>
        <v>0</v>
      </c>
      <c r="E83" s="21">
        <f>+'3T'!F128</f>
        <v>0</v>
      </c>
      <c r="F83" s="112">
        <f t="shared" si="18"/>
        <v>0</v>
      </c>
    </row>
    <row r="84" spans="1:6" ht="15.6" x14ac:dyDescent="0.3">
      <c r="A84" s="68" t="s">
        <v>59</v>
      </c>
      <c r="B84" s="64" t="s">
        <v>53</v>
      </c>
      <c r="C84" s="21">
        <f>+'1T'!F130</f>
        <v>0</v>
      </c>
      <c r="D84" s="21">
        <f>+'2T'!F129</f>
        <v>0</v>
      </c>
      <c r="E84" s="75">
        <f>+'3T'!F129</f>
        <v>0</v>
      </c>
      <c r="F84" s="112">
        <f t="shared" si="18"/>
        <v>0</v>
      </c>
    </row>
    <row r="85" spans="1:6" ht="15.6" x14ac:dyDescent="0.3">
      <c r="A85" s="68" t="s">
        <v>59</v>
      </c>
      <c r="B85" s="64" t="s">
        <v>53</v>
      </c>
      <c r="C85" s="21">
        <f>+'1T'!F131</f>
        <v>0</v>
      </c>
      <c r="D85" s="21">
        <f>+'2T'!F130</f>
        <v>0</v>
      </c>
      <c r="E85" s="21">
        <f>+'3T'!F130</f>
        <v>0</v>
      </c>
      <c r="F85" s="112">
        <f t="shared" si="18"/>
        <v>0</v>
      </c>
    </row>
    <row r="86" spans="1:6" ht="15.6" x14ac:dyDescent="0.3">
      <c r="A86" s="24"/>
      <c r="B86" s="64"/>
      <c r="C86" s="21"/>
      <c r="D86" s="21"/>
      <c r="E86" s="21"/>
      <c r="F86" s="112"/>
    </row>
    <row r="87" spans="1:6" ht="15.6" x14ac:dyDescent="0.3">
      <c r="A87" s="234" t="s">
        <v>60</v>
      </c>
      <c r="B87" s="234"/>
      <c r="C87" s="67">
        <f>+SUM(C88:C92)</f>
        <v>0</v>
      </c>
      <c r="D87" s="67">
        <f t="shared" ref="D87:E87" si="19">+SUM(D88:D92)</f>
        <v>0</v>
      </c>
      <c r="E87" s="67">
        <f t="shared" si="19"/>
        <v>0</v>
      </c>
      <c r="F87" s="67">
        <f>+SUM(F88:F92)</f>
        <v>0</v>
      </c>
    </row>
    <row r="88" spans="1:6" ht="15.6" x14ac:dyDescent="0.3">
      <c r="A88" s="68" t="s">
        <v>59</v>
      </c>
      <c r="B88" s="64" t="s">
        <v>53</v>
      </c>
      <c r="C88" s="70">
        <f>+'1T'!F134</f>
        <v>0</v>
      </c>
      <c r="D88" s="70">
        <f>+'2T'!F133</f>
        <v>0</v>
      </c>
      <c r="E88" s="70">
        <f>+'3T'!F133</f>
        <v>0</v>
      </c>
      <c r="F88" s="113">
        <f>+C88+D88+E88</f>
        <v>0</v>
      </c>
    </row>
    <row r="89" spans="1:6" ht="15.6" x14ac:dyDescent="0.3">
      <c r="A89" s="68" t="s">
        <v>59</v>
      </c>
      <c r="B89" s="64" t="s">
        <v>53</v>
      </c>
      <c r="C89" s="70">
        <f>+'1T'!F135</f>
        <v>0</v>
      </c>
      <c r="D89" s="70">
        <f>+'2T'!F134</f>
        <v>0</v>
      </c>
      <c r="E89" s="70">
        <f>+'3T'!F134</f>
        <v>0</v>
      </c>
      <c r="F89" s="113">
        <f>+C89+D89+E89</f>
        <v>0</v>
      </c>
    </row>
    <row r="90" spans="1:6" ht="15.6" x14ac:dyDescent="0.3">
      <c r="A90" s="68" t="s">
        <v>59</v>
      </c>
      <c r="B90" s="64" t="s">
        <v>53</v>
      </c>
      <c r="C90" s="70">
        <f>+'1T'!F136</f>
        <v>0</v>
      </c>
      <c r="D90" s="70">
        <f>+'2T'!F135</f>
        <v>0</v>
      </c>
      <c r="E90" s="70">
        <f>+'3T'!F135</f>
        <v>0</v>
      </c>
      <c r="F90" s="113">
        <f>+C90+D90+E90</f>
        <v>0</v>
      </c>
    </row>
    <row r="91" spans="1:6" ht="15.6" x14ac:dyDescent="0.3">
      <c r="A91" s="68" t="s">
        <v>59</v>
      </c>
      <c r="B91" s="64" t="s">
        <v>53</v>
      </c>
      <c r="C91" s="70">
        <f>+'1T'!F137</f>
        <v>0</v>
      </c>
      <c r="D91" s="70">
        <f>+'2T'!F136</f>
        <v>0</v>
      </c>
      <c r="E91" s="70">
        <f>+'3T'!F136</f>
        <v>0</v>
      </c>
      <c r="F91" s="113">
        <f t="shared" ref="F91" si="20">+C91+D91+E91</f>
        <v>0</v>
      </c>
    </row>
    <row r="92" spans="1:6" ht="15.6" x14ac:dyDescent="0.3">
      <c r="A92" s="68" t="s">
        <v>59</v>
      </c>
      <c r="B92" s="64" t="s">
        <v>53</v>
      </c>
      <c r="C92" s="70">
        <f>+'1T'!F138</f>
        <v>0</v>
      </c>
      <c r="D92" s="70">
        <f>+'2T'!F137</f>
        <v>0</v>
      </c>
      <c r="E92" s="70">
        <f>+'3T'!F137</f>
        <v>0</v>
      </c>
      <c r="F92" s="113">
        <f>+C92+D92+E92</f>
        <v>0</v>
      </c>
    </row>
    <row r="93" spans="1:6" ht="15.6" x14ac:dyDescent="0.3">
      <c r="A93" s="47"/>
      <c r="B93" s="47"/>
      <c r="C93" s="53"/>
      <c r="D93" s="53"/>
      <c r="E93" s="53"/>
      <c r="F93" s="53"/>
    </row>
    <row r="94" spans="1:6" ht="15.6" x14ac:dyDescent="0.3">
      <c r="A94" s="234" t="s">
        <v>61</v>
      </c>
      <c r="B94" s="234"/>
      <c r="C94" s="67">
        <f>+SUM(C95:C96)</f>
        <v>0</v>
      </c>
      <c r="D94" s="67">
        <f t="shared" ref="D94:E94" si="21">+SUM(D95:D96)</f>
        <v>0</v>
      </c>
      <c r="E94" s="67">
        <f t="shared" si="21"/>
        <v>0</v>
      </c>
      <c r="F94" s="67">
        <f>+SUM(F95:F96)</f>
        <v>0</v>
      </c>
    </row>
    <row r="95" spans="1:6" ht="15.6" x14ac:dyDescent="0.3">
      <c r="A95" s="94" t="s">
        <v>59</v>
      </c>
      <c r="B95" s="64" t="s">
        <v>53</v>
      </c>
      <c r="C95" s="70">
        <f>+'1T'!F141</f>
        <v>0</v>
      </c>
      <c r="D95" s="70">
        <f>+'2T'!F140</f>
        <v>0</v>
      </c>
      <c r="E95" s="70">
        <f>+'3T'!F140</f>
        <v>0</v>
      </c>
      <c r="F95" s="113">
        <f>+C95+D95+E95</f>
        <v>0</v>
      </c>
    </row>
    <row r="96" spans="1:6" ht="15.6" x14ac:dyDescent="0.3">
      <c r="A96" s="61" t="s">
        <v>59</v>
      </c>
      <c r="B96" s="61" t="s">
        <v>53</v>
      </c>
      <c r="C96" s="114">
        <f>+'1T'!F142</f>
        <v>0</v>
      </c>
      <c r="D96" s="114">
        <f>+'2T'!F141</f>
        <v>0</v>
      </c>
      <c r="E96" s="76">
        <f>+'3T'!F141</f>
        <v>0</v>
      </c>
      <c r="F96" s="115">
        <f>+C96+D96+E96</f>
        <v>0</v>
      </c>
    </row>
    <row r="97" spans="1:6" ht="14.25" customHeight="1" x14ac:dyDescent="0.3">
      <c r="A97" s="235" t="s">
        <v>62</v>
      </c>
      <c r="B97" s="235"/>
      <c r="C97" s="235"/>
      <c r="D97" s="235"/>
      <c r="E97" s="235"/>
      <c r="F97" s="235"/>
    </row>
    <row r="98" spans="1:6" x14ac:dyDescent="0.3">
      <c r="A98" s="208" t="s">
        <v>218</v>
      </c>
      <c r="B98" s="208"/>
      <c r="C98" s="208"/>
      <c r="D98" s="208"/>
      <c r="E98" s="208"/>
      <c r="F98" s="208"/>
    </row>
    <row r="99" spans="1:6" ht="15.6" x14ac:dyDescent="0.3">
      <c r="A99" s="68"/>
      <c r="B99" s="64"/>
      <c r="C99" s="47"/>
      <c r="D99" s="47"/>
      <c r="E99" s="47"/>
    </row>
    <row r="100" spans="1:6" ht="15.6" x14ac:dyDescent="0.3">
      <c r="A100" s="196" t="s">
        <v>79</v>
      </c>
      <c r="B100" s="196"/>
      <c r="C100" s="196"/>
      <c r="D100" s="196"/>
      <c r="E100" s="196"/>
      <c r="F100" s="55"/>
    </row>
    <row r="101" spans="1:6" ht="15.6" x14ac:dyDescent="0.3">
      <c r="A101" s="196" t="s">
        <v>80</v>
      </c>
      <c r="B101" s="196"/>
      <c r="C101" s="196"/>
      <c r="D101" s="196"/>
      <c r="E101" s="196"/>
      <c r="F101" s="55"/>
    </row>
    <row r="102" spans="1:6" ht="15.6" x14ac:dyDescent="0.3">
      <c r="A102" s="196" t="s">
        <v>52</v>
      </c>
      <c r="B102" s="196"/>
      <c r="C102" s="196"/>
      <c r="D102" s="196"/>
      <c r="E102" s="196"/>
      <c r="F102" s="55"/>
    </row>
    <row r="103" spans="1:6" ht="15.6" x14ac:dyDescent="0.3">
      <c r="A103" s="108"/>
      <c r="B103" s="109"/>
      <c r="C103" s="109"/>
      <c r="D103" s="109"/>
      <c r="E103" s="109"/>
    </row>
    <row r="104" spans="1:6" ht="31.2" x14ac:dyDescent="0.3">
      <c r="A104" s="87" t="s">
        <v>78</v>
      </c>
      <c r="B104" s="87" t="s">
        <v>95</v>
      </c>
      <c r="C104" s="87" t="s">
        <v>96</v>
      </c>
      <c r="D104" s="87" t="s">
        <v>98</v>
      </c>
      <c r="E104" s="87" t="s">
        <v>99</v>
      </c>
    </row>
    <row r="105" spans="1:6" ht="15.6" x14ac:dyDescent="0.3">
      <c r="A105" s="126" t="s">
        <v>82</v>
      </c>
      <c r="B105" s="78">
        <f>+B106</f>
        <v>0</v>
      </c>
      <c r="C105" s="78">
        <f t="shared" ref="C105:D105" si="22">+B115</f>
        <v>2545183095.9800529</v>
      </c>
      <c r="D105" s="78">
        <f t="shared" si="22"/>
        <v>2149.6000518798828</v>
      </c>
      <c r="E105" s="78">
        <f>+B105</f>
        <v>0</v>
      </c>
    </row>
    <row r="106" spans="1:6" ht="15.6" x14ac:dyDescent="0.3">
      <c r="A106" s="127" t="s">
        <v>83</v>
      </c>
      <c r="B106" s="36">
        <f>+'1T'!E152</f>
        <v>0</v>
      </c>
      <c r="C106" s="36">
        <f>+'2T'!E152</f>
        <v>0</v>
      </c>
      <c r="D106" s="36">
        <f>+'3T'!E152</f>
        <v>0</v>
      </c>
      <c r="E106" s="83">
        <f>+B106+C106+D106</f>
        <v>0</v>
      </c>
    </row>
    <row r="107" spans="1:6" ht="15.6" x14ac:dyDescent="0.3">
      <c r="A107" s="127" t="s">
        <v>81</v>
      </c>
      <c r="B107" s="36" t="str">
        <f>+'1T'!E153</f>
        <v>N/A</v>
      </c>
      <c r="C107" s="36">
        <f>+'2T'!E153</f>
        <v>2545183095.9800529</v>
      </c>
      <c r="D107" s="36">
        <f>+'3T'!E153</f>
        <v>2149.6000518798828</v>
      </c>
      <c r="E107" s="83" t="str">
        <f>+B107</f>
        <v>N/A</v>
      </c>
    </row>
    <row r="108" spans="1:6" ht="15.6" x14ac:dyDescent="0.3">
      <c r="A108" s="126" t="s">
        <v>85</v>
      </c>
      <c r="B108" s="78">
        <f>+'1T'!E154</f>
        <v>29521769198</v>
      </c>
      <c r="C108" s="78">
        <f>+'2T'!E154</f>
        <v>21709679262</v>
      </c>
      <c r="D108" s="78">
        <f>+'3T'!E154</f>
        <v>0</v>
      </c>
      <c r="E108" s="78">
        <f>+B108+C108+D108</f>
        <v>51231448460</v>
      </c>
    </row>
    <row r="109" spans="1:6" ht="15.6" x14ac:dyDescent="0.3">
      <c r="A109" s="126" t="s">
        <v>147</v>
      </c>
      <c r="B109" s="78">
        <f>+B105+B108</f>
        <v>29521769198</v>
      </c>
      <c r="C109" s="78">
        <f>+C105+C108</f>
        <v>24254862357.980053</v>
      </c>
      <c r="D109" s="78">
        <f>+D105+D108</f>
        <v>2149.6000518798828</v>
      </c>
      <c r="E109" s="78">
        <f>+E105+E108</f>
        <v>51231448460</v>
      </c>
    </row>
    <row r="110" spans="1:6" ht="15.6" x14ac:dyDescent="0.3">
      <c r="A110" s="127" t="s">
        <v>83</v>
      </c>
      <c r="B110" s="36">
        <f>+B106</f>
        <v>0</v>
      </c>
      <c r="C110" s="36">
        <f>+C106</f>
        <v>0</v>
      </c>
      <c r="D110" s="36">
        <f>+D106</f>
        <v>0</v>
      </c>
      <c r="E110" s="83">
        <f>+B110+C110+D110</f>
        <v>0</v>
      </c>
    </row>
    <row r="111" spans="1:6" ht="15.6" x14ac:dyDescent="0.3">
      <c r="A111" s="127" t="s">
        <v>81</v>
      </c>
      <c r="B111" s="36">
        <f>+'1T'!E157</f>
        <v>29521769198</v>
      </c>
      <c r="C111" s="36">
        <f>+'2T'!E157</f>
        <v>21709679262</v>
      </c>
      <c r="D111" s="36">
        <v>0</v>
      </c>
      <c r="E111" s="83">
        <f>+B111+C111+D111</f>
        <v>51231448460</v>
      </c>
    </row>
    <row r="112" spans="1:6" ht="15.6" x14ac:dyDescent="0.3">
      <c r="A112" s="126" t="s">
        <v>84</v>
      </c>
      <c r="B112" s="78">
        <f>+B113+B114</f>
        <v>26976586102.019947</v>
      </c>
      <c r="C112" s="78">
        <f>+C113+C114</f>
        <v>24254860208.380001</v>
      </c>
      <c r="D112" s="78">
        <f>+D113+D114</f>
        <v>2149.6</v>
      </c>
      <c r="E112" s="78">
        <f>+B112+C112+D112</f>
        <v>51231448459.999947</v>
      </c>
    </row>
    <row r="113" spans="1:7" ht="15.6" x14ac:dyDescent="0.3">
      <c r="A113" s="127" t="s">
        <v>83</v>
      </c>
      <c r="B113" s="101">
        <f>+'1T'!E159</f>
        <v>0</v>
      </c>
      <c r="C113" s="101">
        <f>+'2T'!E159</f>
        <v>0</v>
      </c>
      <c r="D113" s="101">
        <f>+'3T'!E159</f>
        <v>0</v>
      </c>
      <c r="E113" s="62">
        <f>+B113+C113+D113</f>
        <v>0</v>
      </c>
    </row>
    <row r="114" spans="1:7" ht="15.6" x14ac:dyDescent="0.3">
      <c r="A114" s="127" t="s">
        <v>81</v>
      </c>
      <c r="B114" s="101">
        <f>+'1T'!E160</f>
        <v>26976586102.019947</v>
      </c>
      <c r="C114" s="101">
        <f>+'2T'!E160</f>
        <v>24254860208.380001</v>
      </c>
      <c r="D114" s="101">
        <f>+'3T'!E160</f>
        <v>2149.6</v>
      </c>
      <c r="E114" s="62">
        <f>+B114+C114+D114</f>
        <v>51231448459.999947</v>
      </c>
    </row>
    <row r="115" spans="1:7" ht="15.6" x14ac:dyDescent="0.3">
      <c r="A115" s="126" t="s">
        <v>148</v>
      </c>
      <c r="B115" s="78">
        <f>+B109-B112</f>
        <v>2545183095.9800529</v>
      </c>
      <c r="C115" s="78">
        <f t="shared" ref="B115:E116" si="23">+C109-C112</f>
        <v>2149.6000518798828</v>
      </c>
      <c r="D115" s="78">
        <f t="shared" si="23"/>
        <v>5.187988290344947E-5</v>
      </c>
      <c r="E115" s="78">
        <f t="shared" si="23"/>
        <v>0</v>
      </c>
    </row>
    <row r="116" spans="1:7" ht="15.6" x14ac:dyDescent="0.3">
      <c r="A116" s="127" t="s">
        <v>83</v>
      </c>
      <c r="B116" s="101">
        <f t="shared" si="23"/>
        <v>0</v>
      </c>
      <c r="C116" s="101">
        <f t="shared" si="23"/>
        <v>0</v>
      </c>
      <c r="D116" s="101">
        <f t="shared" si="23"/>
        <v>0</v>
      </c>
      <c r="E116" s="62">
        <f t="shared" si="23"/>
        <v>0</v>
      </c>
    </row>
    <row r="117" spans="1:7" ht="15.6" x14ac:dyDescent="0.3">
      <c r="A117" s="128" t="s">
        <v>81</v>
      </c>
      <c r="B117" s="96">
        <f>+B109-B112</f>
        <v>2545183095.9800529</v>
      </c>
      <c r="C117" s="96">
        <f>+C109-C112</f>
        <v>2149.6000518798828</v>
      </c>
      <c r="D117" s="96">
        <f>+D109-D112</f>
        <v>5.187988290344947E-5</v>
      </c>
      <c r="E117" s="79">
        <f>+E109-E112</f>
        <v>0</v>
      </c>
    </row>
    <row r="118" spans="1:7" x14ac:dyDescent="0.3">
      <c r="A118" s="208" t="s">
        <v>218</v>
      </c>
      <c r="B118" s="208"/>
      <c r="C118" s="208"/>
      <c r="D118" s="208"/>
      <c r="E118" s="208"/>
      <c r="F118" s="208"/>
    </row>
    <row r="119" spans="1:7" ht="15.6" x14ac:dyDescent="0.3">
      <c r="A119" s="81"/>
      <c r="B119" s="81"/>
      <c r="C119" s="81"/>
      <c r="D119" s="81"/>
      <c r="E119" s="59"/>
    </row>
    <row r="128" spans="1:7" ht="14.4" x14ac:dyDescent="0.3">
      <c r="A128"/>
      <c r="B128"/>
      <c r="C128"/>
      <c r="D128"/>
      <c r="E128"/>
      <c r="F128"/>
      <c r="G128"/>
    </row>
    <row r="129" spans="1:7" ht="14.4" x14ac:dyDescent="0.3">
      <c r="A129"/>
      <c r="B129"/>
      <c r="C129"/>
      <c r="D129"/>
      <c r="E129"/>
      <c r="F129"/>
      <c r="G129"/>
    </row>
    <row r="130" spans="1:7" ht="14.4" x14ac:dyDescent="0.3">
      <c r="A130"/>
      <c r="B130"/>
      <c r="C130"/>
      <c r="D130"/>
      <c r="E130"/>
      <c r="F130"/>
      <c r="G130"/>
    </row>
    <row r="131" spans="1:7" ht="14.4" x14ac:dyDescent="0.3">
      <c r="A131"/>
      <c r="B131"/>
      <c r="C131"/>
      <c r="D131"/>
      <c r="E131"/>
      <c r="F131"/>
      <c r="G131"/>
    </row>
    <row r="132" spans="1:7" ht="14.4" x14ac:dyDescent="0.3">
      <c r="A132"/>
      <c r="B132"/>
      <c r="C132"/>
      <c r="D132"/>
      <c r="E132"/>
      <c r="F132"/>
      <c r="G132"/>
    </row>
    <row r="133" spans="1:7" ht="14.4" x14ac:dyDescent="0.3">
      <c r="A133"/>
      <c r="B133"/>
      <c r="C133"/>
      <c r="D133"/>
      <c r="E133"/>
      <c r="F133"/>
      <c r="G133"/>
    </row>
  </sheetData>
  <mergeCells count="35">
    <mergeCell ref="A1:F1"/>
    <mergeCell ref="C4:E4"/>
    <mergeCell ref="C5:E5"/>
    <mergeCell ref="C6:E6"/>
    <mergeCell ref="A24:E24"/>
    <mergeCell ref="A10:F10"/>
    <mergeCell ref="A11:F11"/>
    <mergeCell ref="A8:F8"/>
    <mergeCell ref="A22:F22"/>
    <mergeCell ref="A14:B14"/>
    <mergeCell ref="A21:F21"/>
    <mergeCell ref="A118:F118"/>
    <mergeCell ref="A2:F2"/>
    <mergeCell ref="A71:F71"/>
    <mergeCell ref="A51:E51"/>
    <mergeCell ref="A25:E25"/>
    <mergeCell ref="A50:F50"/>
    <mergeCell ref="A70:F70"/>
    <mergeCell ref="A102:E102"/>
    <mergeCell ref="A80:B80"/>
    <mergeCell ref="A87:B87"/>
    <mergeCell ref="A94:B94"/>
    <mergeCell ref="A75:F75"/>
    <mergeCell ref="A97:F97"/>
    <mergeCell ref="A100:E100"/>
    <mergeCell ref="A98:F98"/>
    <mergeCell ref="A101:E101"/>
    <mergeCell ref="A67:B67"/>
    <mergeCell ref="A73:F73"/>
    <mergeCell ref="A74:F74"/>
    <mergeCell ref="A63:B63"/>
    <mergeCell ref="A54:F54"/>
    <mergeCell ref="A56:F56"/>
    <mergeCell ref="A57:F57"/>
    <mergeCell ref="A58:F58"/>
  </mergeCells>
  <printOptions horizontalCentered="1"/>
  <pageMargins left="0.70866141732283472" right="0.70866141732283472" top="0.94488188976377963" bottom="0.74803149606299213" header="0.19685039370078741" footer="0.31496062992125984"/>
  <pageSetup scale="49"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1" max="5" man="1"/>
  </rowBreaks>
  <ignoredErrors>
    <ignoredError sqref="E34:E49" formula="1"/>
    <ignoredError sqref="C15:F15 C19:D20 C16:E16 C17:D17 C18:D18 F19:F20 C14:E14" evalError="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99"/>
  <sheetViews>
    <sheetView showGridLines="0" zoomScale="80" zoomScaleNormal="80" workbookViewId="0">
      <selection sqref="A1:F2"/>
    </sheetView>
  </sheetViews>
  <sheetFormatPr baseColWidth="10" defaultColWidth="11.44140625" defaultRowHeight="15.6" x14ac:dyDescent="0.35"/>
  <cols>
    <col min="1" max="1" width="59.5546875" style="6" customWidth="1"/>
    <col min="2" max="2" width="23" style="6" customWidth="1"/>
    <col min="3" max="3" width="16.44140625" style="6" customWidth="1"/>
    <col min="4" max="4" width="17" style="6" bestFit="1" customWidth="1"/>
    <col min="5" max="5" width="17.5546875" style="6" customWidth="1"/>
    <col min="6" max="6" width="16.44140625" style="6" customWidth="1"/>
    <col min="7" max="9" width="11.44140625" style="1"/>
    <col min="10" max="10" width="42.88671875" style="1" customWidth="1"/>
    <col min="11" max="11" width="31.44140625" style="1" bestFit="1" customWidth="1"/>
    <col min="12" max="12" width="30.109375" style="1" bestFit="1" customWidth="1"/>
    <col min="13" max="13" width="21.5546875" style="1" bestFit="1" customWidth="1"/>
    <col min="14" max="16384" width="11.44140625" style="1"/>
  </cols>
  <sheetData>
    <row r="1" spans="1:12" ht="22.2" customHeight="1" x14ac:dyDescent="0.25">
      <c r="A1" s="203" t="s">
        <v>38</v>
      </c>
      <c r="B1" s="203"/>
      <c r="C1" s="203"/>
      <c r="D1" s="203"/>
      <c r="E1" s="203"/>
      <c r="F1" s="203"/>
    </row>
    <row r="2" spans="1:12" ht="22.2" customHeight="1" x14ac:dyDescent="0.25">
      <c r="A2" s="203"/>
      <c r="B2" s="203"/>
      <c r="C2" s="203"/>
      <c r="D2" s="203"/>
      <c r="E2" s="203"/>
      <c r="F2" s="203"/>
    </row>
    <row r="3" spans="1:12" ht="17.399999999999999" x14ac:dyDescent="0.4">
      <c r="A3" s="209" t="s">
        <v>221</v>
      </c>
      <c r="B3" s="209"/>
      <c r="C3" s="209"/>
      <c r="D3" s="209"/>
      <c r="E3" s="209"/>
      <c r="F3" s="209"/>
    </row>
    <row r="4" spans="1:12" ht="17.399999999999999" x14ac:dyDescent="0.25">
      <c r="A4" s="48"/>
      <c r="B4" s="48"/>
      <c r="C4" s="48"/>
      <c r="D4" s="48"/>
      <c r="E4" s="48"/>
      <c r="F4" s="48"/>
    </row>
    <row r="5" spans="1:12" ht="35.4" customHeight="1" x14ac:dyDescent="0.25">
      <c r="A5" s="89"/>
      <c r="B5" s="91" t="s">
        <v>22</v>
      </c>
      <c r="C5" s="212" t="s">
        <v>216</v>
      </c>
      <c r="D5" s="243"/>
      <c r="E5" s="243"/>
      <c r="F5" s="47"/>
    </row>
    <row r="6" spans="1:12" ht="18" customHeight="1" x14ac:dyDescent="0.25">
      <c r="A6" s="90"/>
      <c r="B6" s="92" t="s">
        <v>33</v>
      </c>
      <c r="C6" s="212" t="s">
        <v>184</v>
      </c>
      <c r="D6" s="243"/>
      <c r="E6" s="243"/>
      <c r="F6" s="8"/>
    </row>
    <row r="7" spans="1:12" ht="18" customHeight="1" x14ac:dyDescent="0.25">
      <c r="A7" s="90"/>
      <c r="B7" s="93" t="s">
        <v>34</v>
      </c>
      <c r="C7" s="212" t="s">
        <v>211</v>
      </c>
      <c r="D7" s="243"/>
      <c r="E7" s="243"/>
      <c r="F7" s="8"/>
    </row>
    <row r="8" spans="1:12" ht="15" customHeight="1" x14ac:dyDescent="0.25">
      <c r="A8" s="9"/>
      <c r="B8" s="49"/>
      <c r="C8" s="49"/>
      <c r="D8" s="49"/>
      <c r="E8" s="49"/>
      <c r="F8" s="49"/>
    </row>
    <row r="9" spans="1:12" x14ac:dyDescent="0.25">
      <c r="A9" s="11"/>
      <c r="B9" s="49"/>
      <c r="C9" s="49"/>
      <c r="D9" s="49"/>
      <c r="E9" s="49"/>
      <c r="F9" s="49"/>
      <c r="K9" s="181"/>
      <c r="L9" s="181"/>
    </row>
    <row r="10" spans="1:12" ht="22.2" customHeight="1" x14ac:dyDescent="0.25">
      <c r="A10" s="213" t="s">
        <v>35</v>
      </c>
      <c r="B10" s="213"/>
      <c r="C10" s="213"/>
      <c r="D10" s="213"/>
      <c r="E10" s="213"/>
      <c r="F10" s="213"/>
      <c r="J10" s="3"/>
      <c r="K10" s="182"/>
      <c r="L10" s="183"/>
    </row>
    <row r="11" spans="1:12" s="3" customFormat="1" ht="16.95" customHeight="1" x14ac:dyDescent="0.25">
      <c r="A11" s="13"/>
      <c r="B11" s="13"/>
      <c r="C11" s="13"/>
      <c r="D11" s="13"/>
      <c r="E11" s="13"/>
      <c r="F11" s="13"/>
      <c r="G11" s="1"/>
      <c r="K11" s="182"/>
      <c r="L11" s="183"/>
    </row>
    <row r="12" spans="1:12" s="3" customFormat="1" ht="16.95" customHeight="1" x14ac:dyDescent="0.25">
      <c r="A12" s="207" t="s">
        <v>36</v>
      </c>
      <c r="B12" s="207"/>
      <c r="C12" s="207"/>
      <c r="D12" s="207"/>
      <c r="E12" s="207"/>
      <c r="F12" s="207"/>
      <c r="G12" s="1"/>
      <c r="K12" s="182"/>
      <c r="L12" s="134"/>
    </row>
    <row r="13" spans="1:12" s="3" customFormat="1" ht="16.95" customHeight="1" x14ac:dyDescent="0.25">
      <c r="A13" s="207" t="s">
        <v>19</v>
      </c>
      <c r="B13" s="207"/>
      <c r="C13" s="207"/>
      <c r="D13" s="207"/>
      <c r="E13" s="207"/>
      <c r="F13" s="207"/>
      <c r="G13" s="1"/>
      <c r="K13" s="182"/>
      <c r="L13" s="134"/>
    </row>
    <row r="14" spans="1:12" s="3" customFormat="1" ht="16.95" customHeight="1" x14ac:dyDescent="0.25">
      <c r="A14" s="49"/>
      <c r="B14" s="49"/>
      <c r="C14" s="49"/>
      <c r="D14" s="49"/>
      <c r="E14" s="49"/>
      <c r="F14" s="49"/>
      <c r="G14" s="1"/>
      <c r="K14" s="182"/>
      <c r="L14" s="134"/>
    </row>
    <row r="15" spans="1:12" s="3" customFormat="1" ht="16.95" customHeight="1" x14ac:dyDescent="0.25">
      <c r="A15" s="22" t="s">
        <v>17</v>
      </c>
      <c r="B15" s="15" t="s">
        <v>18</v>
      </c>
      <c r="C15" s="15" t="s">
        <v>14</v>
      </c>
      <c r="D15" s="15" t="s">
        <v>15</v>
      </c>
      <c r="E15" s="15" t="s">
        <v>91</v>
      </c>
      <c r="F15" s="22" t="s">
        <v>12</v>
      </c>
      <c r="G15" s="1"/>
      <c r="J15" s="1"/>
      <c r="K15" s="184"/>
      <c r="L15" s="134"/>
    </row>
    <row r="16" spans="1:12" s="47" customFormat="1" ht="16.95" customHeight="1" x14ac:dyDescent="0.3">
      <c r="A16" s="214" t="s">
        <v>16</v>
      </c>
      <c r="B16" s="214"/>
      <c r="C16" s="133">
        <f>+SUM(C18:C22)</f>
        <v>0</v>
      </c>
      <c r="D16" s="133">
        <f t="shared" ref="D16:F16" si="0">+SUM(D18:D22)</f>
        <v>488783</v>
      </c>
      <c r="E16" s="133">
        <f t="shared" si="0"/>
        <v>1076</v>
      </c>
      <c r="F16" s="133">
        <f t="shared" si="0"/>
        <v>489859</v>
      </c>
      <c r="J16" s="3"/>
      <c r="K16" s="182"/>
      <c r="L16" s="183"/>
    </row>
    <row r="17" spans="1:13" s="47" customFormat="1" ht="16.95" customHeight="1" x14ac:dyDescent="0.3">
      <c r="A17" s="139"/>
      <c r="B17" s="131"/>
      <c r="C17" s="132"/>
      <c r="D17" s="132"/>
      <c r="E17" s="132"/>
      <c r="F17" s="132"/>
    </row>
    <row r="18" spans="1:13" s="47" customFormat="1" ht="16.95" customHeight="1" x14ac:dyDescent="0.35">
      <c r="A18" s="139" t="s">
        <v>173</v>
      </c>
      <c r="B18" s="136" t="s">
        <v>172</v>
      </c>
      <c r="C18" s="132"/>
      <c r="D18" s="132">
        <v>376000</v>
      </c>
      <c r="E18" s="132">
        <v>1076</v>
      </c>
      <c r="F18" s="185">
        <f>+D18+E18</f>
        <v>377076</v>
      </c>
    </row>
    <row r="19" spans="1:13" s="47" customFormat="1" ht="16.95" customHeight="1" x14ac:dyDescent="0.35">
      <c r="A19" s="139" t="s">
        <v>174</v>
      </c>
      <c r="B19" s="136" t="s">
        <v>172</v>
      </c>
      <c r="C19" s="132"/>
      <c r="D19" s="132">
        <v>75727</v>
      </c>
      <c r="E19" s="132"/>
      <c r="F19" s="132">
        <f t="shared" ref="F19:F21" si="1">+AVERAGE(C19:E19)</f>
        <v>75727</v>
      </c>
      <c r="J19"/>
      <c r="K19"/>
      <c r="L19"/>
    </row>
    <row r="20" spans="1:13" s="47" customFormat="1" ht="16.95" customHeight="1" x14ac:dyDescent="0.35">
      <c r="A20" s="141" t="s">
        <v>175</v>
      </c>
      <c r="B20" s="136" t="s">
        <v>172</v>
      </c>
      <c r="C20" s="132"/>
      <c r="D20" s="132">
        <v>36388</v>
      </c>
      <c r="E20" s="132"/>
      <c r="F20" s="132">
        <f t="shared" si="1"/>
        <v>36388</v>
      </c>
      <c r="J20"/>
      <c r="K20"/>
      <c r="L20" s="134"/>
      <c r="M20" s="3"/>
    </row>
    <row r="21" spans="1:13" s="47" customFormat="1" ht="16.95" customHeight="1" x14ac:dyDescent="0.35">
      <c r="A21" s="141" t="s">
        <v>176</v>
      </c>
      <c r="B21" s="136" t="s">
        <v>172</v>
      </c>
      <c r="C21" s="132"/>
      <c r="D21" s="132">
        <v>668</v>
      </c>
      <c r="E21" s="132"/>
      <c r="F21" s="132">
        <f t="shared" si="1"/>
        <v>668</v>
      </c>
      <c r="J21"/>
      <c r="K21"/>
      <c r="L21" s="134"/>
      <c r="M21" s="3"/>
    </row>
    <row r="22" spans="1:13" s="47" customFormat="1" ht="16.95" customHeight="1" x14ac:dyDescent="0.35">
      <c r="A22" s="141" t="s">
        <v>177</v>
      </c>
      <c r="B22" s="136" t="s">
        <v>172</v>
      </c>
      <c r="C22" s="132"/>
      <c r="D22" s="132"/>
      <c r="E22" s="132"/>
      <c r="F22" s="132"/>
      <c r="J22"/>
      <c r="K22"/>
      <c r="L22" s="134"/>
      <c r="M22" s="3"/>
    </row>
    <row r="23" spans="1:13" ht="16.95" customHeight="1" x14ac:dyDescent="0.25">
      <c r="A23" s="208" t="s">
        <v>218</v>
      </c>
      <c r="B23" s="208"/>
      <c r="C23" s="208"/>
      <c r="D23" s="208"/>
      <c r="E23" s="208"/>
      <c r="F23" s="208"/>
    </row>
    <row r="24" spans="1:13" s="3" customFormat="1" ht="66" customHeight="1" x14ac:dyDescent="0.25">
      <c r="A24" s="204" t="s">
        <v>224</v>
      </c>
      <c r="B24" s="205"/>
      <c r="C24" s="205"/>
      <c r="D24" s="205"/>
      <c r="E24" s="205"/>
      <c r="F24" s="206"/>
      <c r="G24" s="1"/>
    </row>
    <row r="25" spans="1:13" s="3" customFormat="1" ht="16.95" customHeight="1" x14ac:dyDescent="0.25">
      <c r="A25" s="50"/>
      <c r="B25" s="50"/>
      <c r="C25" s="50"/>
      <c r="D25" s="51"/>
      <c r="E25" s="51"/>
      <c r="F25" s="52"/>
      <c r="G25" s="1"/>
    </row>
    <row r="26" spans="1:13" s="3" customFormat="1" ht="16.95" customHeight="1" x14ac:dyDescent="0.25">
      <c r="A26" s="207" t="s">
        <v>37</v>
      </c>
      <c r="B26" s="207"/>
      <c r="C26" s="207"/>
      <c r="D26" s="207"/>
      <c r="E26" s="207"/>
      <c r="F26" s="207"/>
      <c r="G26" s="1"/>
      <c r="J26" s="132"/>
      <c r="K26" s="132"/>
      <c r="L26" s="132"/>
    </row>
    <row r="27" spans="1:13" s="3" customFormat="1" ht="16.95" customHeight="1" x14ac:dyDescent="0.25">
      <c r="A27" s="207" t="s">
        <v>20</v>
      </c>
      <c r="B27" s="207"/>
      <c r="C27" s="207"/>
      <c r="D27" s="207"/>
      <c r="E27" s="207"/>
      <c r="F27" s="207"/>
      <c r="G27" s="1"/>
      <c r="J27" s="132"/>
      <c r="K27" s="132"/>
      <c r="L27" s="132"/>
    </row>
    <row r="28" spans="1:13" s="3" customFormat="1" x14ac:dyDescent="0.25">
      <c r="A28" s="50"/>
      <c r="B28" s="50"/>
      <c r="C28" s="51"/>
      <c r="D28" s="51"/>
      <c r="E28" s="51"/>
      <c r="F28" s="53"/>
      <c r="G28" s="1"/>
      <c r="J28" s="132"/>
      <c r="K28" s="132"/>
      <c r="L28" s="132"/>
    </row>
    <row r="29" spans="1:13" ht="15" customHeight="1" x14ac:dyDescent="0.25">
      <c r="A29" s="215" t="s">
        <v>17</v>
      </c>
      <c r="B29" s="216"/>
      <c r="C29" s="15" t="s">
        <v>14</v>
      </c>
      <c r="D29" s="15" t="s">
        <v>15</v>
      </c>
      <c r="E29" s="15" t="s">
        <v>91</v>
      </c>
      <c r="F29" s="22" t="s">
        <v>12</v>
      </c>
      <c r="J29" s="132"/>
      <c r="K29" s="134"/>
      <c r="L29" s="134"/>
    </row>
    <row r="30" spans="1:13" s="47" customFormat="1" ht="16.95" customHeight="1" x14ac:dyDescent="0.3">
      <c r="A30" s="214" t="s">
        <v>16</v>
      </c>
      <c r="B30" s="214"/>
      <c r="C30" s="18">
        <f>+C32+C36+C40+C44+C48</f>
        <v>0</v>
      </c>
      <c r="D30" s="18">
        <f t="shared" ref="D30:F30" si="2">+D32+D36+D40+D44+D48</f>
        <v>7273280568.3500013</v>
      </c>
      <c r="E30" s="18">
        <f t="shared" si="2"/>
        <v>200265832.65000007</v>
      </c>
      <c r="F30" s="18">
        <f t="shared" si="2"/>
        <v>7473546401.0000019</v>
      </c>
      <c r="J30" s="132"/>
      <c r="K30" s="134"/>
      <c r="L30" s="134"/>
    </row>
    <row r="31" spans="1:13" s="47" customFormat="1" ht="16.95" customHeight="1" x14ac:dyDescent="0.3">
      <c r="A31" s="217"/>
      <c r="B31" s="217"/>
      <c r="C31" s="134"/>
      <c r="D31" s="134"/>
      <c r="E31" s="134"/>
      <c r="F31" s="134"/>
      <c r="J31" s="132"/>
      <c r="K31" s="134"/>
      <c r="L31" s="134"/>
    </row>
    <row r="32" spans="1:13" s="47" customFormat="1" ht="16.95" customHeight="1" x14ac:dyDescent="0.35">
      <c r="A32" s="195" t="s">
        <v>181</v>
      </c>
      <c r="B32" s="195"/>
      <c r="C32" s="66">
        <f>+SUM(C33:C35)</f>
        <v>0</v>
      </c>
      <c r="D32" s="66">
        <f t="shared" ref="D32:F32" si="3">+SUM(D33:D35)</f>
        <v>5477495518.1800013</v>
      </c>
      <c r="E32" s="66">
        <f t="shared" si="3"/>
        <v>200265832.65000007</v>
      </c>
      <c r="F32" s="66">
        <f t="shared" si="3"/>
        <v>5677761350.8300018</v>
      </c>
      <c r="J32" s="132"/>
      <c r="K32" s="134"/>
      <c r="L32" s="134"/>
    </row>
    <row r="33" spans="1:12" s="47" customFormat="1" ht="16.95" customHeight="1" x14ac:dyDescent="0.35">
      <c r="A33" s="194" t="s">
        <v>178</v>
      </c>
      <c r="B33" s="194"/>
      <c r="C33" s="134"/>
      <c r="D33" s="134">
        <v>4145935408.0100002</v>
      </c>
      <c r="E33" s="134">
        <v>643005.88</v>
      </c>
      <c r="F33" s="134">
        <f>+SUM(C33:E33)</f>
        <v>4146578413.8900003</v>
      </c>
      <c r="J33" s="132"/>
      <c r="K33" s="134"/>
      <c r="L33" s="134"/>
    </row>
    <row r="34" spans="1:12" s="47" customFormat="1" ht="16.95" customHeight="1" x14ac:dyDescent="0.35">
      <c r="A34" s="194" t="s">
        <v>179</v>
      </c>
      <c r="B34" s="194"/>
      <c r="C34" s="134"/>
      <c r="D34" s="134">
        <v>1331560110.1700013</v>
      </c>
      <c r="E34" s="134">
        <v>199622826.77000007</v>
      </c>
      <c r="F34" s="134">
        <f t="shared" ref="F34:F35" si="4">+SUM(C34:E34)</f>
        <v>1531182936.9400012</v>
      </c>
      <c r="J34" s="132"/>
      <c r="K34" s="134"/>
      <c r="L34" s="132"/>
    </row>
    <row r="35" spans="1:12" s="47" customFormat="1" ht="16.95" customHeight="1" x14ac:dyDescent="0.35">
      <c r="A35" s="194" t="s">
        <v>180</v>
      </c>
      <c r="B35" s="194"/>
      <c r="C35" s="134"/>
      <c r="D35" s="134"/>
      <c r="E35" s="134"/>
      <c r="F35" s="134">
        <f t="shared" si="4"/>
        <v>0</v>
      </c>
    </row>
    <row r="36" spans="1:12" s="47" customFormat="1" ht="16.95" customHeight="1" x14ac:dyDescent="0.35">
      <c r="A36" s="195" t="s">
        <v>174</v>
      </c>
      <c r="B36" s="195"/>
      <c r="C36" s="66">
        <f>+SUM(C37:C39)</f>
        <v>0</v>
      </c>
      <c r="D36" s="66">
        <f t="shared" ref="D36:F36" si="5">+SUM(D37:D39)</f>
        <v>1141002555.799999</v>
      </c>
      <c r="E36" s="66">
        <f t="shared" si="5"/>
        <v>0</v>
      </c>
      <c r="F36" s="66">
        <f t="shared" si="5"/>
        <v>1141002555.799999</v>
      </c>
    </row>
    <row r="37" spans="1:12" s="47" customFormat="1" ht="16.95" customHeight="1" x14ac:dyDescent="0.35">
      <c r="A37" s="194" t="s">
        <v>178</v>
      </c>
      <c r="B37" s="194"/>
      <c r="C37" s="134"/>
      <c r="D37" s="134">
        <v>809993800.8900001</v>
      </c>
      <c r="E37" s="134"/>
      <c r="F37" s="134">
        <f>+SUM(C37:E37)</f>
        <v>809993800.8900001</v>
      </c>
    </row>
    <row r="38" spans="1:12" s="47" customFormat="1" ht="16.95" customHeight="1" x14ac:dyDescent="0.35">
      <c r="A38" s="194" t="s">
        <v>179</v>
      </c>
      <c r="B38" s="194"/>
      <c r="C38" s="134"/>
      <c r="D38" s="134">
        <v>331008754.90999889</v>
      </c>
      <c r="E38" s="134"/>
      <c r="F38" s="134">
        <f t="shared" ref="F38:F39" si="6">+SUM(C38:E38)</f>
        <v>331008754.90999889</v>
      </c>
    </row>
    <row r="39" spans="1:12" s="47" customFormat="1" ht="16.95" customHeight="1" x14ac:dyDescent="0.35">
      <c r="A39" s="194" t="s">
        <v>180</v>
      </c>
      <c r="B39" s="194"/>
      <c r="C39" s="134"/>
      <c r="D39" s="134"/>
      <c r="E39" s="134"/>
      <c r="F39" s="134">
        <f t="shared" si="6"/>
        <v>0</v>
      </c>
    </row>
    <row r="40" spans="1:12" s="47" customFormat="1" ht="16.95" customHeight="1" x14ac:dyDescent="0.35">
      <c r="A40" s="195" t="s">
        <v>175</v>
      </c>
      <c r="B40" s="195"/>
      <c r="C40" s="66">
        <f>+SUM(C41:C43)</f>
        <v>0</v>
      </c>
      <c r="D40" s="66">
        <f t="shared" ref="D40:F40" si="7">+SUM(D41:D43)</f>
        <v>556512014.18000007</v>
      </c>
      <c r="E40" s="66">
        <f t="shared" si="7"/>
        <v>0</v>
      </c>
      <c r="F40" s="66">
        <f t="shared" si="7"/>
        <v>556512014.18000007</v>
      </c>
    </row>
    <row r="41" spans="1:12" s="47" customFormat="1" ht="16.95" customHeight="1" x14ac:dyDescent="0.35">
      <c r="A41" s="194" t="s">
        <v>178</v>
      </c>
      <c r="B41" s="194"/>
      <c r="C41" s="134"/>
      <c r="D41" s="134">
        <v>388978747.45999992</v>
      </c>
      <c r="E41" s="134"/>
      <c r="F41" s="134">
        <f>+SUM(C41:E41)</f>
        <v>388978747.45999992</v>
      </c>
    </row>
    <row r="42" spans="1:12" s="47" customFormat="1" ht="16.95" customHeight="1" x14ac:dyDescent="0.35">
      <c r="A42" s="194" t="s">
        <v>179</v>
      </c>
      <c r="B42" s="194"/>
      <c r="C42" s="134"/>
      <c r="D42" s="134">
        <v>167533266.72000012</v>
      </c>
      <c r="E42" s="134"/>
      <c r="F42" s="134">
        <f t="shared" ref="F42:F43" si="8">+SUM(C42:E42)</f>
        <v>167533266.72000012</v>
      </c>
    </row>
    <row r="43" spans="1:12" s="47" customFormat="1" ht="16.95" customHeight="1" x14ac:dyDescent="0.35">
      <c r="A43" s="194" t="s">
        <v>180</v>
      </c>
      <c r="B43" s="194"/>
      <c r="C43" s="134"/>
      <c r="D43" s="134"/>
      <c r="E43" s="134"/>
      <c r="F43" s="134">
        <f t="shared" si="8"/>
        <v>0</v>
      </c>
    </row>
    <row r="44" spans="1:12" s="47" customFormat="1" ht="16.95" customHeight="1" x14ac:dyDescent="0.35">
      <c r="A44" s="195" t="s">
        <v>176</v>
      </c>
      <c r="B44" s="195"/>
      <c r="C44" s="66">
        <f>+SUM(C45:C47)</f>
        <v>0</v>
      </c>
      <c r="D44" s="66">
        <f t="shared" ref="D44:F44" si="9">+SUM(D45:D47)</f>
        <v>19930362.789999999</v>
      </c>
      <c r="E44" s="66">
        <f t="shared" si="9"/>
        <v>0</v>
      </c>
      <c r="F44" s="66">
        <f t="shared" si="9"/>
        <v>19930362.789999999</v>
      </c>
    </row>
    <row r="45" spans="1:12" s="47" customFormat="1" ht="16.95" customHeight="1" x14ac:dyDescent="0.35">
      <c r="A45" s="194" t="s">
        <v>178</v>
      </c>
      <c r="B45" s="194"/>
      <c r="C45" s="134"/>
      <c r="D45" s="134">
        <v>5921653.7599999998</v>
      </c>
      <c r="E45" s="134"/>
      <c r="F45" s="134">
        <f>+SUM(C45:E45)</f>
        <v>5921653.7599999998</v>
      </c>
    </row>
    <row r="46" spans="1:12" s="47" customFormat="1" ht="16.95" customHeight="1" x14ac:dyDescent="0.35">
      <c r="A46" s="194" t="s">
        <v>179</v>
      </c>
      <c r="B46" s="194"/>
      <c r="C46" s="134"/>
      <c r="D46" s="134">
        <v>14008709.029999999</v>
      </c>
      <c r="E46" s="134"/>
      <c r="F46" s="134">
        <f t="shared" ref="F46:F47" si="10">+SUM(C46:E46)</f>
        <v>14008709.029999999</v>
      </c>
    </row>
    <row r="47" spans="1:12" s="47" customFormat="1" ht="16.95" customHeight="1" x14ac:dyDescent="0.35">
      <c r="A47" s="194" t="s">
        <v>180</v>
      </c>
      <c r="B47" s="194"/>
      <c r="C47" s="134"/>
      <c r="D47" s="134"/>
      <c r="E47" s="134"/>
      <c r="F47" s="134">
        <f t="shared" si="10"/>
        <v>0</v>
      </c>
    </row>
    <row r="48" spans="1:12" s="47" customFormat="1" ht="16.95" customHeight="1" x14ac:dyDescent="0.35">
      <c r="A48" s="195" t="s">
        <v>177</v>
      </c>
      <c r="B48" s="195"/>
      <c r="C48" s="66">
        <f>+SUM(C49:C51)</f>
        <v>0</v>
      </c>
      <c r="D48" s="66">
        <f t="shared" ref="D48:F48" si="11">+SUM(D49:D51)</f>
        <v>78340117.400000125</v>
      </c>
      <c r="E48" s="66">
        <f t="shared" si="11"/>
        <v>0</v>
      </c>
      <c r="F48" s="66">
        <f t="shared" si="11"/>
        <v>78340117.400000125</v>
      </c>
    </row>
    <row r="49" spans="1:7" s="47" customFormat="1" ht="16.95" customHeight="1" x14ac:dyDescent="0.35">
      <c r="A49" s="194" t="s">
        <v>178</v>
      </c>
      <c r="B49" s="194"/>
      <c r="C49" s="134"/>
      <c r="D49" s="134"/>
      <c r="E49" s="134"/>
      <c r="F49" s="134">
        <f>+SUM(C49:E49)</f>
        <v>0</v>
      </c>
    </row>
    <row r="50" spans="1:7" s="47" customFormat="1" ht="16.95" customHeight="1" x14ac:dyDescent="0.35">
      <c r="A50" s="194" t="s">
        <v>179</v>
      </c>
      <c r="B50" s="194"/>
      <c r="C50" s="134"/>
      <c r="D50" s="134">
        <v>78340117.400000125</v>
      </c>
      <c r="E50" s="134"/>
      <c r="F50" s="134">
        <f t="shared" ref="F50:F51" si="12">+SUM(C50:E50)</f>
        <v>78340117.400000125</v>
      </c>
    </row>
    <row r="51" spans="1:7" s="47" customFormat="1" ht="16.95" customHeight="1" x14ac:dyDescent="0.35">
      <c r="A51" s="194" t="s">
        <v>180</v>
      </c>
      <c r="B51" s="194"/>
      <c r="C51" s="134"/>
      <c r="D51" s="134"/>
      <c r="E51" s="134"/>
      <c r="F51" s="135">
        <f t="shared" si="12"/>
        <v>0</v>
      </c>
    </row>
    <row r="52" spans="1:7" ht="16.95" customHeight="1" x14ac:dyDescent="0.25">
      <c r="A52" s="208" t="s">
        <v>218</v>
      </c>
      <c r="B52" s="208"/>
      <c r="C52" s="208"/>
      <c r="D52" s="208"/>
      <c r="E52" s="208"/>
      <c r="F52" s="54"/>
    </row>
    <row r="53" spans="1:7" ht="79.2" customHeight="1" x14ac:dyDescent="0.25">
      <c r="A53" s="204" t="s">
        <v>224</v>
      </c>
      <c r="B53" s="205"/>
      <c r="C53" s="205"/>
      <c r="D53" s="205"/>
      <c r="E53" s="205"/>
      <c r="F53" s="206"/>
    </row>
    <row r="54" spans="1:7" ht="16.95" customHeight="1" x14ac:dyDescent="0.25">
      <c r="A54" s="47"/>
      <c r="B54" s="47"/>
      <c r="C54" s="47"/>
      <c r="D54" s="47"/>
      <c r="E54" s="47"/>
      <c r="F54" s="47"/>
    </row>
    <row r="55" spans="1:7" ht="16.95" customHeight="1" x14ac:dyDescent="0.25">
      <c r="A55" s="196" t="s">
        <v>39</v>
      </c>
      <c r="B55" s="196"/>
      <c r="C55" s="196"/>
      <c r="D55" s="196"/>
      <c r="E55" s="196"/>
      <c r="F55" s="196"/>
    </row>
    <row r="56" spans="1:7" ht="16.95" customHeight="1" x14ac:dyDescent="0.25">
      <c r="A56" s="55" t="s">
        <v>40</v>
      </c>
      <c r="B56" s="55"/>
      <c r="C56" s="55"/>
      <c r="D56" s="55"/>
      <c r="E56" s="55"/>
      <c r="F56" s="55"/>
    </row>
    <row r="57" spans="1:7" x14ac:dyDescent="0.25">
      <c r="A57" s="47"/>
      <c r="B57" s="47"/>
      <c r="C57" s="47"/>
      <c r="D57" s="47"/>
      <c r="E57" s="47"/>
      <c r="F57" s="47"/>
    </row>
    <row r="58" spans="1:7" ht="31.2" x14ac:dyDescent="0.25">
      <c r="A58" s="198" t="s">
        <v>23</v>
      </c>
      <c r="B58" s="198"/>
      <c r="C58" s="12" t="s">
        <v>41</v>
      </c>
      <c r="D58" s="14" t="s">
        <v>42</v>
      </c>
      <c r="E58" s="30" t="s">
        <v>44</v>
      </c>
      <c r="F58" s="14" t="s">
        <v>24</v>
      </c>
    </row>
    <row r="59" spans="1:7" ht="30" customHeight="1" x14ac:dyDescent="0.25">
      <c r="A59" s="199" t="s">
        <v>28</v>
      </c>
      <c r="B59" s="200"/>
      <c r="C59" s="25"/>
      <c r="D59" s="25" t="s">
        <v>188</v>
      </c>
      <c r="E59" s="29"/>
      <c r="F59" s="26"/>
    </row>
    <row r="60" spans="1:7" ht="30" customHeight="1" x14ac:dyDescent="0.25">
      <c r="A60" s="199" t="s">
        <v>29</v>
      </c>
      <c r="B60" s="199"/>
      <c r="C60" s="25"/>
      <c r="D60" s="25" t="s">
        <v>188</v>
      </c>
      <c r="E60" s="25"/>
      <c r="F60" s="27"/>
    </row>
    <row r="61" spans="1:7" ht="30" customHeight="1" x14ac:dyDescent="0.25">
      <c r="A61" s="201" t="s">
        <v>27</v>
      </c>
      <c r="B61" s="201"/>
      <c r="C61" s="25"/>
      <c r="D61" s="25" t="s">
        <v>188</v>
      </c>
      <c r="E61" s="25"/>
      <c r="F61" s="27"/>
    </row>
    <row r="62" spans="1:7" ht="30" customHeight="1" x14ac:dyDescent="0.25">
      <c r="A62" s="202" t="s">
        <v>30</v>
      </c>
      <c r="B62" s="202"/>
      <c r="C62" s="25"/>
      <c r="D62" s="25" t="s">
        <v>188</v>
      </c>
      <c r="E62" s="25"/>
      <c r="F62" s="28"/>
    </row>
    <row r="63" spans="1:7" s="5" customFormat="1" ht="13.8" x14ac:dyDescent="0.25">
      <c r="A63" s="208" t="s">
        <v>218</v>
      </c>
      <c r="B63" s="208"/>
      <c r="C63" s="208"/>
      <c r="D63" s="208"/>
      <c r="E63" s="208"/>
      <c r="F63" s="208"/>
      <c r="G63" s="1"/>
    </row>
    <row r="64" spans="1:7" s="5" customFormat="1" ht="69.599999999999994" customHeight="1" x14ac:dyDescent="0.25">
      <c r="A64" s="229" t="s">
        <v>88</v>
      </c>
      <c r="B64" s="229"/>
      <c r="C64" s="229"/>
      <c r="D64" s="229"/>
      <c r="E64" s="229"/>
      <c r="F64" s="229"/>
      <c r="G64" s="1"/>
    </row>
    <row r="65" spans="1:8" x14ac:dyDescent="0.25">
      <c r="A65" s="47"/>
      <c r="B65" s="47"/>
      <c r="C65" s="47"/>
      <c r="D65" s="47"/>
      <c r="E65" s="47"/>
      <c r="F65" s="47"/>
    </row>
    <row r="66" spans="1:8" x14ac:dyDescent="0.25">
      <c r="A66" s="47"/>
      <c r="B66" s="47"/>
      <c r="C66" s="47"/>
      <c r="D66" s="47"/>
      <c r="E66" s="47"/>
      <c r="F66" s="47"/>
    </row>
    <row r="67" spans="1:8" x14ac:dyDescent="0.25">
      <c r="A67" s="47"/>
      <c r="B67" s="47"/>
      <c r="C67" s="47"/>
      <c r="D67" s="47"/>
      <c r="E67" s="47"/>
      <c r="F67" s="47"/>
    </row>
    <row r="68" spans="1:8" x14ac:dyDescent="0.25">
      <c r="A68" s="47"/>
      <c r="B68" s="47"/>
      <c r="C68" s="47"/>
      <c r="D68" s="47"/>
      <c r="E68" s="47"/>
      <c r="F68" s="47"/>
    </row>
    <row r="69" spans="1:8" x14ac:dyDescent="0.25">
      <c r="A69" s="196" t="s">
        <v>45</v>
      </c>
      <c r="B69" s="196"/>
      <c r="C69" s="196"/>
      <c r="D69" s="196"/>
      <c r="E69" s="196"/>
      <c r="F69" s="196"/>
    </row>
    <row r="70" spans="1:8" x14ac:dyDescent="0.25">
      <c r="A70" s="196" t="s">
        <v>25</v>
      </c>
      <c r="B70" s="196"/>
      <c r="C70" s="196"/>
      <c r="D70" s="196"/>
      <c r="E70" s="196"/>
      <c r="F70" s="196"/>
    </row>
    <row r="71" spans="1:8" x14ac:dyDescent="0.25">
      <c r="A71" s="47"/>
      <c r="B71" s="47"/>
      <c r="C71" s="47"/>
      <c r="D71" s="47"/>
      <c r="E71" s="47"/>
      <c r="F71" s="47"/>
    </row>
    <row r="72" spans="1:8" ht="30" x14ac:dyDescent="0.25">
      <c r="A72" s="215" t="s">
        <v>23</v>
      </c>
      <c r="B72" s="215"/>
      <c r="C72" s="15" t="s">
        <v>41</v>
      </c>
      <c r="D72" s="22" t="s">
        <v>42</v>
      </c>
      <c r="E72" s="31" t="s">
        <v>87</v>
      </c>
      <c r="F72" s="22" t="s">
        <v>24</v>
      </c>
    </row>
    <row r="73" spans="1:8" ht="30" customHeight="1" x14ac:dyDescent="0.25">
      <c r="A73" s="227" t="s">
        <v>31</v>
      </c>
      <c r="B73" s="227"/>
      <c r="C73" s="29"/>
      <c r="D73" s="29" t="s">
        <v>188</v>
      </c>
      <c r="E73" s="41"/>
      <c r="F73" s="56"/>
      <c r="G73" s="5"/>
    </row>
    <row r="74" spans="1:8" ht="30" customHeight="1" x14ac:dyDescent="0.25">
      <c r="A74" s="228" t="s">
        <v>32</v>
      </c>
      <c r="B74" s="228"/>
      <c r="C74" s="42"/>
      <c r="D74" s="42" t="s">
        <v>188</v>
      </c>
      <c r="E74" s="43"/>
      <c r="F74" s="57"/>
      <c r="G74" s="5"/>
    </row>
    <row r="75" spans="1:8" ht="13.8" x14ac:dyDescent="0.25">
      <c r="A75" s="208" t="s">
        <v>218</v>
      </c>
      <c r="B75" s="208"/>
      <c r="C75" s="208"/>
      <c r="D75" s="208"/>
      <c r="E75" s="208"/>
      <c r="F75" s="208"/>
    </row>
    <row r="76" spans="1:8" ht="50.1" customHeight="1" x14ac:dyDescent="0.25">
      <c r="A76" s="229" t="s">
        <v>57</v>
      </c>
      <c r="B76" s="229"/>
      <c r="C76" s="229"/>
      <c r="D76" s="229"/>
      <c r="E76" s="229"/>
      <c r="F76" s="229"/>
    </row>
    <row r="77" spans="1:8" x14ac:dyDescent="0.25">
      <c r="A77" s="47"/>
      <c r="B77" s="47"/>
      <c r="C77" s="47"/>
      <c r="D77" s="47"/>
      <c r="E77" s="58"/>
      <c r="F77" s="47"/>
    </row>
    <row r="78" spans="1:8" ht="31.2" x14ac:dyDescent="0.3">
      <c r="A78" s="7" t="s">
        <v>46</v>
      </c>
      <c r="B78" s="246" t="s">
        <v>204</v>
      </c>
      <c r="C78" s="231"/>
      <c r="D78" s="218" t="s">
        <v>49</v>
      </c>
      <c r="E78" s="219"/>
      <c r="F78" s="220"/>
      <c r="G78"/>
      <c r="H78"/>
    </row>
    <row r="79" spans="1:8" x14ac:dyDescent="0.3">
      <c r="A79" s="7" t="s">
        <v>47</v>
      </c>
      <c r="B79" s="246" t="s">
        <v>207</v>
      </c>
      <c r="C79" s="231"/>
      <c r="D79" s="221"/>
      <c r="E79" s="222"/>
      <c r="F79" s="223"/>
      <c r="G79"/>
      <c r="H79"/>
    </row>
    <row r="80" spans="1:8" x14ac:dyDescent="0.3">
      <c r="A80" s="7" t="s">
        <v>48</v>
      </c>
      <c r="B80" s="211" t="s">
        <v>189</v>
      </c>
      <c r="C80" s="212"/>
      <c r="D80" s="224"/>
      <c r="E80" s="225"/>
      <c r="F80" s="226"/>
      <c r="G80"/>
      <c r="H80"/>
    </row>
    <row r="81" spans="1:8" ht="14.4" x14ac:dyDescent="0.3">
      <c r="A81"/>
      <c r="B81"/>
      <c r="C81"/>
      <c r="D81"/>
      <c r="E81"/>
      <c r="F81"/>
      <c r="G81"/>
      <c r="H81"/>
    </row>
    <row r="82" spans="1:8" ht="14.4" x14ac:dyDescent="0.3">
      <c r="A82"/>
      <c r="B82"/>
      <c r="C82"/>
      <c r="D82"/>
      <c r="E82"/>
      <c r="F82"/>
      <c r="G82"/>
      <c r="H82"/>
    </row>
    <row r="83" spans="1:8" ht="12.75" customHeight="1" x14ac:dyDescent="0.25">
      <c r="A83" s="47"/>
      <c r="B83" s="47"/>
      <c r="C83" s="47"/>
      <c r="D83" s="47"/>
      <c r="E83" s="47"/>
      <c r="F83" s="47"/>
    </row>
    <row r="84" spans="1:8" ht="22.2" customHeight="1" x14ac:dyDescent="0.25">
      <c r="A84" s="213" t="s">
        <v>50</v>
      </c>
      <c r="B84" s="213"/>
      <c r="C84" s="213"/>
      <c r="D84" s="213"/>
      <c r="E84" s="213"/>
      <c r="F84" s="213"/>
    </row>
    <row r="85" spans="1:8" ht="10.199999999999999" customHeight="1" x14ac:dyDescent="0.25">
      <c r="A85" s="47"/>
      <c r="B85" s="47"/>
      <c r="C85" s="47"/>
      <c r="D85" s="47"/>
      <c r="E85" s="47"/>
      <c r="F85" s="47"/>
    </row>
    <row r="86" spans="1:8" x14ac:dyDescent="0.25">
      <c r="A86" s="196" t="s">
        <v>51</v>
      </c>
      <c r="B86" s="196"/>
      <c r="C86" s="196"/>
      <c r="D86" s="196"/>
      <c r="E86" s="196"/>
      <c r="F86" s="196"/>
    </row>
    <row r="87" spans="1:8" x14ac:dyDescent="0.25">
      <c r="A87" s="196" t="s">
        <v>63</v>
      </c>
      <c r="B87" s="196"/>
      <c r="C87" s="196"/>
      <c r="D87" s="196"/>
      <c r="E87" s="196"/>
      <c r="F87" s="196"/>
    </row>
    <row r="88" spans="1:8" x14ac:dyDescent="0.25">
      <c r="A88" s="196" t="s">
        <v>52</v>
      </c>
      <c r="B88" s="196"/>
      <c r="C88" s="196"/>
      <c r="D88" s="196"/>
      <c r="E88" s="196"/>
      <c r="F88" s="196"/>
    </row>
    <row r="89" spans="1:8" ht="10.199999999999999" customHeight="1" x14ac:dyDescent="0.25">
      <c r="A89" s="47"/>
      <c r="B89" s="47"/>
      <c r="C89" s="47"/>
      <c r="D89" s="47"/>
      <c r="E89" s="47"/>
      <c r="F89" s="47"/>
    </row>
    <row r="90" spans="1:8" ht="30" x14ac:dyDescent="0.25">
      <c r="A90" s="88" t="s">
        <v>64</v>
      </c>
      <c r="B90" s="88" t="s">
        <v>68</v>
      </c>
      <c r="C90" s="88" t="s">
        <v>72</v>
      </c>
      <c r="D90" s="88" t="s">
        <v>69</v>
      </c>
      <c r="E90" s="88" t="s">
        <v>70</v>
      </c>
      <c r="F90" s="88" t="s">
        <v>71</v>
      </c>
    </row>
    <row r="91" spans="1:8" x14ac:dyDescent="0.25">
      <c r="A91" s="23" t="s">
        <v>16</v>
      </c>
      <c r="B91" s="46">
        <f>+SUM(B93:B97)</f>
        <v>58704994861</v>
      </c>
      <c r="C91" s="97">
        <f>+SUM(C93:C97)</f>
        <v>99.999999999999986</v>
      </c>
      <c r="D91" s="17"/>
      <c r="E91" s="17"/>
      <c r="F91" s="17"/>
    </row>
    <row r="92" spans="1:8" ht="10.199999999999999" customHeight="1" x14ac:dyDescent="0.25">
      <c r="A92" s="35"/>
      <c r="B92" s="36"/>
      <c r="C92" s="84"/>
      <c r="D92" s="34"/>
      <c r="E92" s="34"/>
      <c r="F92" s="34"/>
    </row>
    <row r="93" spans="1:8" ht="30" x14ac:dyDescent="0.25">
      <c r="A93" s="35" t="s">
        <v>65</v>
      </c>
      <c r="B93" s="36">
        <v>51231448460</v>
      </c>
      <c r="C93" s="84">
        <f>+B93/$B$91*100</f>
        <v>87.269317681237084</v>
      </c>
      <c r="D93" s="34" t="s">
        <v>190</v>
      </c>
      <c r="E93" s="34"/>
      <c r="F93" s="34"/>
      <c r="G93" s="33"/>
    </row>
    <row r="94" spans="1:8" x14ac:dyDescent="0.35">
      <c r="A94" s="35" t="s">
        <v>66</v>
      </c>
      <c r="B94" s="36">
        <v>7473546400.9999971</v>
      </c>
      <c r="C94" s="84">
        <f t="shared" ref="C94:C97" si="13">+B94/$B$91*100</f>
        <v>12.7306823187629</v>
      </c>
      <c r="D94" s="6" t="s">
        <v>223</v>
      </c>
      <c r="E94" s="35"/>
      <c r="F94" s="35"/>
      <c r="G94" s="33"/>
    </row>
    <row r="95" spans="1:8" ht="15" x14ac:dyDescent="0.25">
      <c r="A95" s="35" t="s">
        <v>67</v>
      </c>
      <c r="B95" s="36">
        <v>0</v>
      </c>
      <c r="C95" s="84">
        <f t="shared" si="13"/>
        <v>0</v>
      </c>
      <c r="D95" s="35"/>
      <c r="E95" s="35"/>
      <c r="F95" s="35"/>
    </row>
    <row r="96" spans="1:8" ht="15" x14ac:dyDescent="0.25">
      <c r="A96" s="35" t="s">
        <v>169</v>
      </c>
      <c r="B96" s="36">
        <v>0</v>
      </c>
      <c r="C96" s="84">
        <f t="shared" si="13"/>
        <v>0</v>
      </c>
      <c r="D96" s="35"/>
      <c r="E96" s="35"/>
      <c r="F96" s="35"/>
    </row>
    <row r="97" spans="1:6" x14ac:dyDescent="0.25">
      <c r="A97" s="37" t="s">
        <v>170</v>
      </c>
      <c r="B97" s="36">
        <v>0</v>
      </c>
      <c r="C97" s="84">
        <f t="shared" si="13"/>
        <v>0</v>
      </c>
      <c r="D97" s="95"/>
      <c r="E97" s="95"/>
      <c r="F97" s="95"/>
    </row>
    <row r="98" spans="1:6" ht="14.7" customHeight="1" x14ac:dyDescent="0.25">
      <c r="A98" s="208" t="s">
        <v>218</v>
      </c>
      <c r="B98" s="208"/>
      <c r="C98" s="208"/>
      <c r="D98" s="208"/>
      <c r="E98" s="208"/>
      <c r="F98" s="208"/>
    </row>
    <row r="99" spans="1:6" ht="50.1" customHeight="1" x14ac:dyDescent="0.25">
      <c r="A99" s="229" t="s">
        <v>171</v>
      </c>
      <c r="B99" s="229"/>
      <c r="C99" s="229"/>
      <c r="D99" s="229"/>
      <c r="E99" s="229"/>
      <c r="F99" s="229"/>
    </row>
    <row r="100" spans="1:6" ht="10.199999999999999" customHeight="1" x14ac:dyDescent="0.25">
      <c r="A100" s="35"/>
      <c r="B100" s="62"/>
      <c r="C100" s="34"/>
      <c r="D100" s="47"/>
      <c r="E100" s="47"/>
      <c r="F100" s="47"/>
    </row>
    <row r="101" spans="1:6" x14ac:dyDescent="0.25">
      <c r="A101" s="196" t="s">
        <v>73</v>
      </c>
      <c r="B101" s="196"/>
      <c r="C101" s="196"/>
      <c r="D101" s="196"/>
      <c r="E101" s="196"/>
      <c r="F101" s="196"/>
    </row>
    <row r="102" spans="1:6" x14ac:dyDescent="0.25">
      <c r="A102" s="196" t="s">
        <v>74</v>
      </c>
      <c r="B102" s="196"/>
      <c r="C102" s="196"/>
      <c r="D102" s="196"/>
      <c r="E102" s="196"/>
      <c r="F102" s="196"/>
    </row>
    <row r="103" spans="1:6" x14ac:dyDescent="0.25">
      <c r="A103" s="196" t="s">
        <v>52</v>
      </c>
      <c r="B103" s="196"/>
      <c r="C103" s="196"/>
      <c r="D103" s="196"/>
      <c r="E103" s="196"/>
      <c r="F103" s="196"/>
    </row>
    <row r="104" spans="1:6" ht="10.199999999999999" customHeight="1" x14ac:dyDescent="0.25">
      <c r="A104" s="47"/>
      <c r="B104" s="47"/>
      <c r="C104" s="47"/>
      <c r="D104" s="47"/>
      <c r="E104" s="47"/>
      <c r="F104" s="47"/>
    </row>
    <row r="105" spans="1:6" ht="31.2" x14ac:dyDescent="0.25">
      <c r="A105" s="87" t="s">
        <v>55</v>
      </c>
      <c r="B105" s="87" t="s">
        <v>56</v>
      </c>
      <c r="C105" s="87" t="s">
        <v>14</v>
      </c>
      <c r="D105" s="87" t="s">
        <v>15</v>
      </c>
      <c r="E105" s="87" t="s">
        <v>91</v>
      </c>
      <c r="F105" s="87" t="s">
        <v>12</v>
      </c>
    </row>
    <row r="106" spans="1:6" x14ac:dyDescent="0.25">
      <c r="A106" s="23" t="s">
        <v>16</v>
      </c>
      <c r="B106" s="63"/>
      <c r="C106" s="46">
        <f>+C108+C112+C116</f>
        <v>0</v>
      </c>
      <c r="D106" s="46">
        <f>+D108+D112+D116</f>
        <v>7273280568.3500013</v>
      </c>
      <c r="E106" s="46">
        <f>+E108+E112+E116</f>
        <v>200265832.65000007</v>
      </c>
      <c r="F106" s="46">
        <f>+F108+F112+F116</f>
        <v>7473546401.000001</v>
      </c>
    </row>
    <row r="107" spans="1:6" ht="10.199999999999999" customHeight="1" x14ac:dyDescent="0.25">
      <c r="A107" s="19"/>
      <c r="B107" s="64"/>
      <c r="C107" s="20"/>
      <c r="D107" s="20"/>
      <c r="E107" s="20"/>
      <c r="F107" s="65"/>
    </row>
    <row r="108" spans="1:6" x14ac:dyDescent="0.25">
      <c r="A108" s="234" t="s">
        <v>75</v>
      </c>
      <c r="B108" s="234"/>
      <c r="C108" s="67">
        <f>+SUM(C109:C110)</f>
        <v>0</v>
      </c>
      <c r="D108" s="67">
        <f>+SUM(D109:D110)</f>
        <v>7273280568.3500013</v>
      </c>
      <c r="E108" s="67">
        <f>+SUM(E109:E110)</f>
        <v>200265832.65000007</v>
      </c>
      <c r="F108" s="67">
        <f>+SUM(F109:F110)</f>
        <v>7473546401.000001</v>
      </c>
    </row>
    <row r="109" spans="1:6" ht="30" x14ac:dyDescent="0.25">
      <c r="A109" s="68" t="s">
        <v>199</v>
      </c>
      <c r="B109" s="163" t="s">
        <v>198</v>
      </c>
      <c r="C109" s="21">
        <v>0</v>
      </c>
      <c r="D109" s="21">
        <v>7273280568.3500013</v>
      </c>
      <c r="E109" s="21">
        <v>200265832.65000007</v>
      </c>
      <c r="F109" s="69">
        <f>+C109+D109+E109</f>
        <v>7473546401.000001</v>
      </c>
    </row>
    <row r="110" spans="1:6" x14ac:dyDescent="0.25">
      <c r="A110" s="68" t="s">
        <v>59</v>
      </c>
      <c r="B110" s="64" t="s">
        <v>53</v>
      </c>
      <c r="C110" s="21">
        <v>0</v>
      </c>
      <c r="D110" s="21">
        <v>0</v>
      </c>
      <c r="E110" s="21">
        <v>0</v>
      </c>
      <c r="F110" s="69">
        <f t="shared" ref="F110" si="14">+C110+D110+E110</f>
        <v>0</v>
      </c>
    </row>
    <row r="111" spans="1:6" x14ac:dyDescent="0.25">
      <c r="A111" s="24"/>
      <c r="B111" s="64"/>
      <c r="C111" s="21"/>
      <c r="D111" s="21"/>
      <c r="E111" s="21"/>
      <c r="F111" s="69"/>
    </row>
    <row r="112" spans="1:6" x14ac:dyDescent="0.25">
      <c r="A112" s="234" t="s">
        <v>76</v>
      </c>
      <c r="B112" s="234"/>
      <c r="C112" s="67">
        <f>+SUM(C113:C114)</f>
        <v>0</v>
      </c>
      <c r="D112" s="67">
        <f>+SUM(D113:D114)</f>
        <v>0</v>
      </c>
      <c r="E112" s="67">
        <f>+SUM(E113:E114)</f>
        <v>0</v>
      </c>
      <c r="F112" s="67">
        <f>+SUM(F113:F114)</f>
        <v>0</v>
      </c>
    </row>
    <row r="113" spans="1:6" x14ac:dyDescent="0.25">
      <c r="A113" s="68" t="s">
        <v>59</v>
      </c>
      <c r="B113" s="64" t="s">
        <v>53</v>
      </c>
      <c r="C113" s="70">
        <v>0</v>
      </c>
      <c r="D113" s="70">
        <v>0</v>
      </c>
      <c r="E113" s="70">
        <v>0</v>
      </c>
      <c r="F113" s="71">
        <f t="shared" ref="F113:F114" si="15">+C113+D113+E113</f>
        <v>0</v>
      </c>
    </row>
    <row r="114" spans="1:6" x14ac:dyDescent="0.25">
      <c r="A114" s="68" t="s">
        <v>59</v>
      </c>
      <c r="B114" s="64" t="s">
        <v>53</v>
      </c>
      <c r="C114" s="70">
        <v>0</v>
      </c>
      <c r="D114" s="70">
        <v>0</v>
      </c>
      <c r="E114" s="70">
        <v>0</v>
      </c>
      <c r="F114" s="71">
        <f t="shared" si="15"/>
        <v>0</v>
      </c>
    </row>
    <row r="115" spans="1:6" ht="13.8" x14ac:dyDescent="0.25">
      <c r="A115" s="208" t="s">
        <v>218</v>
      </c>
      <c r="B115" s="208"/>
      <c r="C115" s="208"/>
      <c r="D115" s="208"/>
      <c r="E115" s="208"/>
      <c r="F115" s="208"/>
    </row>
    <row r="116" spans="1:6" ht="45" customHeight="1" x14ac:dyDescent="0.25">
      <c r="A116" s="229" t="s">
        <v>152</v>
      </c>
      <c r="B116" s="229"/>
      <c r="C116" s="229"/>
      <c r="D116" s="229"/>
      <c r="E116" s="229"/>
      <c r="F116" s="229"/>
    </row>
    <row r="117" spans="1:6" ht="10.199999999999999" customHeight="1" x14ac:dyDescent="0.25">
      <c r="A117" s="35"/>
      <c r="B117" s="62"/>
      <c r="C117" s="34"/>
      <c r="D117" s="47"/>
      <c r="E117" s="47"/>
      <c r="F117" s="47"/>
    </row>
    <row r="118" spans="1:6" x14ac:dyDescent="0.25">
      <c r="A118" s="196" t="s">
        <v>77</v>
      </c>
      <c r="B118" s="196"/>
      <c r="C118" s="196"/>
      <c r="D118" s="196"/>
      <c r="E118" s="196"/>
      <c r="F118" s="196"/>
    </row>
    <row r="119" spans="1:6" ht="33" customHeight="1" x14ac:dyDescent="0.25">
      <c r="A119" s="197" t="s">
        <v>54</v>
      </c>
      <c r="B119" s="197"/>
      <c r="C119" s="197"/>
      <c r="D119" s="197"/>
      <c r="E119" s="197"/>
      <c r="F119" s="197"/>
    </row>
    <row r="120" spans="1:6" x14ac:dyDescent="0.25">
      <c r="A120" s="196" t="s">
        <v>52</v>
      </c>
      <c r="B120" s="196"/>
      <c r="C120" s="196"/>
      <c r="D120" s="196"/>
      <c r="E120" s="196"/>
      <c r="F120" s="196"/>
    </row>
    <row r="121" spans="1:6" ht="10.199999999999999" customHeight="1" x14ac:dyDescent="0.25">
      <c r="A121" s="72"/>
      <c r="B121" s="73"/>
      <c r="C121" s="73"/>
      <c r="D121" s="73"/>
      <c r="E121" s="73"/>
      <c r="F121" s="74"/>
    </row>
    <row r="122" spans="1:6" ht="31.2" x14ac:dyDescent="0.25">
      <c r="A122" s="87" t="s">
        <v>55</v>
      </c>
      <c r="B122" s="87" t="s">
        <v>56</v>
      </c>
      <c r="C122" s="87" t="s">
        <v>14</v>
      </c>
      <c r="D122" s="87" t="s">
        <v>15</v>
      </c>
      <c r="E122" s="87" t="s">
        <v>91</v>
      </c>
      <c r="F122" s="87" t="s">
        <v>12</v>
      </c>
    </row>
    <row r="123" spans="1:6" x14ac:dyDescent="0.25">
      <c r="A123" s="23" t="s">
        <v>16</v>
      </c>
      <c r="B123" s="63"/>
      <c r="C123" s="46">
        <f>+C125+C132+C139</f>
        <v>0</v>
      </c>
      <c r="D123" s="46">
        <f t="shared" ref="D123:F123" si="16">+D125+D132+D139</f>
        <v>7273280568.3500013</v>
      </c>
      <c r="E123" s="46">
        <f t="shared" si="16"/>
        <v>200265832.65000007</v>
      </c>
      <c r="F123" s="46">
        <f t="shared" si="16"/>
        <v>7473546401.000001</v>
      </c>
    </row>
    <row r="124" spans="1:6" x14ac:dyDescent="0.25">
      <c r="A124" s="19"/>
      <c r="B124" s="64"/>
      <c r="C124" s="20"/>
      <c r="D124" s="20"/>
      <c r="E124" s="20"/>
      <c r="F124" s="65"/>
    </row>
    <row r="125" spans="1:6" ht="15.75" customHeight="1" x14ac:dyDescent="0.25">
      <c r="A125" s="234" t="s">
        <v>58</v>
      </c>
      <c r="B125" s="234"/>
      <c r="C125" s="67">
        <f>+SUM(C126:C130)</f>
        <v>0</v>
      </c>
      <c r="D125" s="67">
        <f t="shared" ref="D125:E125" si="17">+SUM(D126:D130)</f>
        <v>7273280568.3500013</v>
      </c>
      <c r="E125" s="67">
        <f t="shared" si="17"/>
        <v>200265832.65000007</v>
      </c>
      <c r="F125" s="67">
        <f>+SUM(F126:F130)</f>
        <v>7473546401.000001</v>
      </c>
    </row>
    <row r="126" spans="1:6" ht="60" x14ac:dyDescent="0.25">
      <c r="A126" s="164">
        <v>60103</v>
      </c>
      <c r="B126" s="163" t="s">
        <v>200</v>
      </c>
      <c r="C126" s="21">
        <v>0</v>
      </c>
      <c r="D126" s="21">
        <v>7273280568.3500013</v>
      </c>
      <c r="E126" s="21">
        <v>200265832.65000007</v>
      </c>
      <c r="F126" s="69">
        <f>+C126+D126+E126</f>
        <v>7473546401.000001</v>
      </c>
    </row>
    <row r="127" spans="1:6" x14ac:dyDescent="0.25">
      <c r="A127" s="68" t="s">
        <v>59</v>
      </c>
      <c r="B127" s="64" t="s">
        <v>53</v>
      </c>
      <c r="C127" s="21">
        <v>0</v>
      </c>
      <c r="D127" s="75">
        <v>0</v>
      </c>
      <c r="E127" s="75">
        <v>0</v>
      </c>
      <c r="F127" s="69">
        <f>+C127+D127+E127</f>
        <v>0</v>
      </c>
    </row>
    <row r="128" spans="1:6" x14ac:dyDescent="0.25">
      <c r="A128" s="68" t="s">
        <v>59</v>
      </c>
      <c r="B128" s="64" t="s">
        <v>53</v>
      </c>
      <c r="C128" s="21">
        <v>0</v>
      </c>
      <c r="D128" s="21">
        <v>0</v>
      </c>
      <c r="E128" s="21">
        <v>0</v>
      </c>
      <c r="F128" s="69">
        <f t="shared" ref="F128:F130" si="18">+C128+D128+E128</f>
        <v>0</v>
      </c>
    </row>
    <row r="129" spans="1:6" x14ac:dyDescent="0.25">
      <c r="A129" s="68" t="s">
        <v>59</v>
      </c>
      <c r="B129" s="64" t="s">
        <v>53</v>
      </c>
      <c r="C129" s="21">
        <v>0</v>
      </c>
      <c r="D129" s="21">
        <v>0</v>
      </c>
      <c r="E129" s="21">
        <v>0</v>
      </c>
      <c r="F129" s="69">
        <f t="shared" si="18"/>
        <v>0</v>
      </c>
    </row>
    <row r="130" spans="1:6" x14ac:dyDescent="0.25">
      <c r="A130" s="68" t="s">
        <v>59</v>
      </c>
      <c r="B130" s="64" t="s">
        <v>53</v>
      </c>
      <c r="C130" s="21">
        <v>0</v>
      </c>
      <c r="D130" s="21">
        <v>0</v>
      </c>
      <c r="E130" s="21">
        <v>0</v>
      </c>
      <c r="F130" s="69">
        <f t="shared" si="18"/>
        <v>0</v>
      </c>
    </row>
    <row r="131" spans="1:6" x14ac:dyDescent="0.25">
      <c r="A131" s="24"/>
      <c r="B131" s="64"/>
      <c r="C131" s="21"/>
      <c r="D131" s="21"/>
      <c r="E131" s="21"/>
      <c r="F131" s="69"/>
    </row>
    <row r="132" spans="1:6" ht="15.75" customHeight="1" x14ac:dyDescent="0.25">
      <c r="A132" s="234" t="s">
        <v>60</v>
      </c>
      <c r="B132" s="234"/>
      <c r="C132" s="67">
        <f>+SUM(C133:C137)</f>
        <v>0</v>
      </c>
      <c r="D132" s="67">
        <f t="shared" ref="D132:F132" si="19">+SUM(D133:D137)</f>
        <v>0</v>
      </c>
      <c r="E132" s="67">
        <f t="shared" si="19"/>
        <v>0</v>
      </c>
      <c r="F132" s="67">
        <f t="shared" si="19"/>
        <v>0</v>
      </c>
    </row>
    <row r="133" spans="1:6" x14ac:dyDescent="0.25">
      <c r="A133" s="68" t="s">
        <v>59</v>
      </c>
      <c r="B133" s="64" t="s">
        <v>53</v>
      </c>
      <c r="C133" s="70">
        <v>0</v>
      </c>
      <c r="D133" s="70">
        <v>0</v>
      </c>
      <c r="E133" s="70">
        <v>0</v>
      </c>
      <c r="F133" s="53">
        <f>+C133+D133+E133</f>
        <v>0</v>
      </c>
    </row>
    <row r="134" spans="1:6" x14ac:dyDescent="0.25">
      <c r="A134" s="68" t="s">
        <v>59</v>
      </c>
      <c r="B134" s="64" t="s">
        <v>53</v>
      </c>
      <c r="C134" s="70">
        <v>0</v>
      </c>
      <c r="D134" s="70">
        <v>0</v>
      </c>
      <c r="E134" s="70">
        <v>0</v>
      </c>
      <c r="F134" s="53">
        <f t="shared" ref="F134:F135" si="20">+C134+D134+E134</f>
        <v>0</v>
      </c>
    </row>
    <row r="135" spans="1:6" x14ac:dyDescent="0.25">
      <c r="A135" s="68" t="s">
        <v>59</v>
      </c>
      <c r="B135" s="64" t="s">
        <v>53</v>
      </c>
      <c r="C135" s="70">
        <v>0</v>
      </c>
      <c r="D135" s="70">
        <v>0</v>
      </c>
      <c r="E135" s="70">
        <v>0</v>
      </c>
      <c r="F135" s="53">
        <f t="shared" si="20"/>
        <v>0</v>
      </c>
    </row>
    <row r="136" spans="1:6" x14ac:dyDescent="0.25">
      <c r="A136" s="68" t="s">
        <v>59</v>
      </c>
      <c r="B136" s="64" t="s">
        <v>53</v>
      </c>
      <c r="C136" s="70">
        <v>0</v>
      </c>
      <c r="D136" s="70">
        <v>0</v>
      </c>
      <c r="E136" s="70">
        <v>0</v>
      </c>
      <c r="F136" s="53">
        <f>+C136+D136+E136</f>
        <v>0</v>
      </c>
    </row>
    <row r="137" spans="1:6" x14ac:dyDescent="0.25">
      <c r="A137" s="68" t="s">
        <v>59</v>
      </c>
      <c r="B137" s="64" t="s">
        <v>53</v>
      </c>
      <c r="C137" s="70">
        <v>0</v>
      </c>
      <c r="D137" s="70">
        <v>0</v>
      </c>
      <c r="E137" s="70">
        <v>0</v>
      </c>
      <c r="F137" s="53">
        <f>+C137+D137+E137</f>
        <v>0</v>
      </c>
    </row>
    <row r="138" spans="1:6" x14ac:dyDescent="0.25">
      <c r="A138" s="47"/>
      <c r="B138" s="47"/>
      <c r="C138" s="53"/>
      <c r="D138" s="53"/>
      <c r="E138" s="53"/>
      <c r="F138" s="53"/>
    </row>
    <row r="139" spans="1:6" x14ac:dyDescent="0.25">
      <c r="A139" s="234" t="s">
        <v>61</v>
      </c>
      <c r="B139" s="234"/>
      <c r="C139" s="67">
        <f>+SUM(C140:C141)</f>
        <v>0</v>
      </c>
      <c r="D139" s="67">
        <f t="shared" ref="D139:F139" si="21">+SUM(D140:D141)</f>
        <v>0</v>
      </c>
      <c r="E139" s="67">
        <f t="shared" si="21"/>
        <v>0</v>
      </c>
      <c r="F139" s="67">
        <f t="shared" si="21"/>
        <v>0</v>
      </c>
    </row>
    <row r="140" spans="1:6" x14ac:dyDescent="0.25">
      <c r="A140" s="94" t="s">
        <v>59</v>
      </c>
      <c r="B140" s="64" t="s">
        <v>53</v>
      </c>
      <c r="C140" s="70">
        <v>0</v>
      </c>
      <c r="D140" s="70">
        <v>0</v>
      </c>
      <c r="E140" s="70">
        <v>0</v>
      </c>
      <c r="F140" s="53">
        <f>+C140+D140+E140</f>
        <v>0</v>
      </c>
    </row>
    <row r="141" spans="1:6" x14ac:dyDescent="0.25">
      <c r="A141" s="61" t="s">
        <v>59</v>
      </c>
      <c r="B141" s="61" t="s">
        <v>53</v>
      </c>
      <c r="C141" s="76">
        <v>0</v>
      </c>
      <c r="D141" s="76">
        <v>0</v>
      </c>
      <c r="E141" s="76">
        <v>0</v>
      </c>
      <c r="F141" s="77">
        <f>+C141+D141+E141</f>
        <v>0</v>
      </c>
    </row>
    <row r="142" spans="1:6" ht="15.75" customHeight="1" x14ac:dyDescent="0.25">
      <c r="A142" s="236" t="s">
        <v>62</v>
      </c>
      <c r="B142" s="236"/>
      <c r="C142" s="236"/>
      <c r="D142" s="236"/>
      <c r="E142" s="236"/>
      <c r="F142" s="236"/>
    </row>
    <row r="143" spans="1:6" ht="15.6" customHeight="1" x14ac:dyDescent="0.25">
      <c r="A143" s="208" t="s">
        <v>218</v>
      </c>
      <c r="B143" s="208"/>
      <c r="C143" s="208"/>
      <c r="D143" s="208"/>
      <c r="E143" s="208"/>
      <c r="F143" s="208"/>
    </row>
    <row r="144" spans="1:6" ht="50.1" customHeight="1" x14ac:dyDescent="0.25">
      <c r="A144" s="229" t="s">
        <v>158</v>
      </c>
      <c r="B144" s="229"/>
      <c r="C144" s="229"/>
      <c r="D144" s="229"/>
      <c r="E144" s="229"/>
      <c r="F144" s="229"/>
    </row>
    <row r="145" spans="1:6" ht="15" customHeight="1" x14ac:dyDescent="0.25">
      <c r="A145" s="81"/>
      <c r="B145" s="81"/>
      <c r="C145" s="81"/>
      <c r="D145" s="81"/>
      <c r="E145" s="81"/>
      <c r="F145" s="81"/>
    </row>
    <row r="146" spans="1:6" x14ac:dyDescent="0.25">
      <c r="A146" s="196" t="s">
        <v>79</v>
      </c>
      <c r="B146" s="196"/>
      <c r="C146" s="196"/>
      <c r="D146" s="196"/>
      <c r="E146" s="196"/>
      <c r="F146" s="196"/>
    </row>
    <row r="147" spans="1:6" x14ac:dyDescent="0.25">
      <c r="A147" s="196" t="s">
        <v>80</v>
      </c>
      <c r="B147" s="196"/>
      <c r="C147" s="196"/>
      <c r="D147" s="196"/>
      <c r="E147" s="196"/>
      <c r="F147" s="196"/>
    </row>
    <row r="148" spans="1:6" x14ac:dyDescent="0.25">
      <c r="A148" s="196" t="s">
        <v>52</v>
      </c>
      <c r="B148" s="196"/>
      <c r="C148" s="196"/>
      <c r="D148" s="196"/>
      <c r="E148" s="196"/>
      <c r="F148" s="196"/>
    </row>
    <row r="149" spans="1:6" ht="10.199999999999999" customHeight="1" x14ac:dyDescent="0.25">
      <c r="A149" s="72"/>
      <c r="B149" s="73"/>
      <c r="C149" s="73"/>
      <c r="D149" s="73"/>
      <c r="E149" s="73"/>
      <c r="F149" s="74"/>
    </row>
    <row r="150" spans="1:6" x14ac:dyDescent="0.25">
      <c r="A150" s="87" t="s">
        <v>78</v>
      </c>
      <c r="B150" s="87" t="s">
        <v>14</v>
      </c>
      <c r="C150" s="87" t="s">
        <v>15</v>
      </c>
      <c r="D150" s="87" t="s">
        <v>91</v>
      </c>
      <c r="E150" s="87" t="s">
        <v>12</v>
      </c>
      <c r="F150" s="32"/>
    </row>
    <row r="151" spans="1:6" x14ac:dyDescent="0.25">
      <c r="A151" s="126" t="s">
        <v>82</v>
      </c>
      <c r="B151" s="78">
        <f>+B152</f>
        <v>0</v>
      </c>
      <c r="C151" s="78">
        <f t="shared" ref="C151:D151" si="22">+B161</f>
        <v>0</v>
      </c>
      <c r="D151" s="78">
        <f t="shared" si="22"/>
        <v>0</v>
      </c>
      <c r="E151" s="78">
        <f>+B151</f>
        <v>0</v>
      </c>
      <c r="F151" s="74"/>
    </row>
    <row r="152" spans="1:6" x14ac:dyDescent="0.25">
      <c r="A152" s="127" t="s">
        <v>83</v>
      </c>
      <c r="B152" s="36">
        <f>+'3T'!E162</f>
        <v>0</v>
      </c>
      <c r="C152" s="36">
        <f>+B162</f>
        <v>0</v>
      </c>
      <c r="D152" s="36">
        <f>+C162</f>
        <v>0</v>
      </c>
      <c r="E152" s="83">
        <f>+B152</f>
        <v>0</v>
      </c>
      <c r="F152" s="32"/>
    </row>
    <row r="153" spans="1:6" x14ac:dyDescent="0.25">
      <c r="A153" s="127" t="s">
        <v>81</v>
      </c>
      <c r="B153" s="36">
        <f>+'3T'!E153</f>
        <v>2149.6000518798828</v>
      </c>
      <c r="C153" s="36">
        <f>+B163</f>
        <v>0</v>
      </c>
      <c r="D153" s="36">
        <f>+C163</f>
        <v>0</v>
      </c>
      <c r="E153" s="83">
        <f t="shared" ref="E153" si="23">+B153</f>
        <v>2149.6000518798828</v>
      </c>
      <c r="F153" s="32"/>
    </row>
    <row r="154" spans="1:6" x14ac:dyDescent="0.25">
      <c r="A154" s="126" t="s">
        <v>85</v>
      </c>
      <c r="B154" s="78">
        <v>0</v>
      </c>
      <c r="C154" s="78">
        <v>7273280568.3500013</v>
      </c>
      <c r="D154" s="78">
        <v>200265832.65000007</v>
      </c>
      <c r="E154" s="78">
        <f>+B154+C154+D154</f>
        <v>7473546401.000001</v>
      </c>
      <c r="F154" s="74"/>
    </row>
    <row r="155" spans="1:6" x14ac:dyDescent="0.25">
      <c r="A155" s="126" t="s">
        <v>147</v>
      </c>
      <c r="B155" s="78">
        <f>+B156+B157</f>
        <v>0</v>
      </c>
      <c r="C155" s="78">
        <f t="shared" ref="C155" si="24">+C156+C157</f>
        <v>7273280568.3500013</v>
      </c>
      <c r="D155" s="78">
        <f>+D156+D157</f>
        <v>200265832.65000007</v>
      </c>
      <c r="E155" s="78">
        <f>+E156+E157</f>
        <v>7473546401.000001</v>
      </c>
      <c r="F155" s="74"/>
    </row>
    <row r="156" spans="1:6" x14ac:dyDescent="0.25">
      <c r="A156" s="127" t="s">
        <v>83</v>
      </c>
      <c r="B156" s="36">
        <f>+B152</f>
        <v>0</v>
      </c>
      <c r="C156" s="36">
        <f>+C152</f>
        <v>0</v>
      </c>
      <c r="D156" s="36">
        <f>+D152</f>
        <v>0</v>
      </c>
      <c r="E156" s="83">
        <f>+E152</f>
        <v>0</v>
      </c>
      <c r="F156" s="32"/>
    </row>
    <row r="157" spans="1:6" x14ac:dyDescent="0.25">
      <c r="A157" s="127" t="s">
        <v>81</v>
      </c>
      <c r="B157" s="36">
        <f>+B154</f>
        <v>0</v>
      </c>
      <c r="C157" s="21">
        <v>7273280568.3500013</v>
      </c>
      <c r="D157" s="21">
        <v>200265832.65000007</v>
      </c>
      <c r="E157" s="83">
        <f>+E154</f>
        <v>7473546401.000001</v>
      </c>
      <c r="F157" s="32"/>
    </row>
    <row r="158" spans="1:6" x14ac:dyDescent="0.25">
      <c r="A158" s="126" t="s">
        <v>84</v>
      </c>
      <c r="B158" s="78">
        <f>+B159+B160</f>
        <v>0</v>
      </c>
      <c r="C158" s="78">
        <f>+C159+C160</f>
        <v>7273280568.3500013</v>
      </c>
      <c r="D158" s="78">
        <f>+D159+D160</f>
        <v>200265832.65000007</v>
      </c>
      <c r="E158" s="78">
        <f>+B158+C158+D158</f>
        <v>7473546401.000001</v>
      </c>
      <c r="F158" s="74"/>
    </row>
    <row r="159" spans="1:6" x14ac:dyDescent="0.25">
      <c r="A159" s="127" t="s">
        <v>83</v>
      </c>
      <c r="B159" s="101">
        <v>0</v>
      </c>
      <c r="C159" s="101">
        <v>0</v>
      </c>
      <c r="D159" s="101">
        <v>0</v>
      </c>
      <c r="E159" s="62">
        <f>+B159+C159+D159</f>
        <v>0</v>
      </c>
      <c r="F159" s="74"/>
    </row>
    <row r="160" spans="1:6" x14ac:dyDescent="0.25">
      <c r="A160" s="127" t="s">
        <v>81</v>
      </c>
      <c r="B160" s="101">
        <v>0</v>
      </c>
      <c r="C160" s="21">
        <v>7273280568.3500013</v>
      </c>
      <c r="D160" s="21">
        <v>200265832.65000007</v>
      </c>
      <c r="E160" s="62">
        <f>+B160+C160+D160</f>
        <v>7473546401.000001</v>
      </c>
      <c r="F160" s="74"/>
    </row>
    <row r="161" spans="1:6" x14ac:dyDescent="0.25">
      <c r="A161" s="126" t="s">
        <v>148</v>
      </c>
      <c r="B161" s="78">
        <f>+B155-B158</f>
        <v>0</v>
      </c>
      <c r="C161" s="78">
        <f t="shared" ref="C161" si="25">+C155-C158</f>
        <v>0</v>
      </c>
      <c r="D161" s="78">
        <v>0</v>
      </c>
      <c r="E161" s="78">
        <v>0</v>
      </c>
      <c r="F161" s="74"/>
    </row>
    <row r="162" spans="1:6" x14ac:dyDescent="0.25">
      <c r="A162" s="127" t="s">
        <v>83</v>
      </c>
      <c r="B162" s="101">
        <f>+B156-B159</f>
        <v>0</v>
      </c>
      <c r="C162" s="101">
        <f t="shared" ref="C162:E163" si="26">+C156-C159</f>
        <v>0</v>
      </c>
      <c r="D162" s="101">
        <f t="shared" si="26"/>
        <v>0</v>
      </c>
      <c r="E162" s="62">
        <f t="shared" si="26"/>
        <v>0</v>
      </c>
      <c r="F162" s="47"/>
    </row>
    <row r="163" spans="1:6" x14ac:dyDescent="0.25">
      <c r="A163" s="128" t="s">
        <v>81</v>
      </c>
      <c r="B163" s="96">
        <f>+B157-B160</f>
        <v>0</v>
      </c>
      <c r="C163" s="96">
        <f t="shared" si="26"/>
        <v>0</v>
      </c>
      <c r="D163" s="96">
        <f t="shared" si="26"/>
        <v>0</v>
      </c>
      <c r="E163" s="79">
        <f t="shared" si="26"/>
        <v>0</v>
      </c>
      <c r="F163" s="47"/>
    </row>
    <row r="164" spans="1:6" x14ac:dyDescent="0.25">
      <c r="A164" s="233" t="s">
        <v>218</v>
      </c>
      <c r="B164" s="233"/>
      <c r="C164" s="233"/>
      <c r="D164" s="233"/>
      <c r="E164" s="233"/>
      <c r="F164" s="54"/>
    </row>
    <row r="165" spans="1:6" ht="50.1" customHeight="1" x14ac:dyDescent="0.25">
      <c r="A165" s="204" t="s">
        <v>92</v>
      </c>
      <c r="B165" s="205"/>
      <c r="C165" s="205"/>
      <c r="D165" s="205"/>
      <c r="E165" s="206"/>
      <c r="F165" s="80"/>
    </row>
    <row r="166" spans="1:6" x14ac:dyDescent="0.25">
      <c r="A166" s="81"/>
      <c r="B166" s="82"/>
      <c r="C166" s="82"/>
      <c r="D166" s="82"/>
      <c r="E166" s="82"/>
      <c r="F166" s="80"/>
    </row>
    <row r="167" spans="1:6" ht="31.2" x14ac:dyDescent="0.25">
      <c r="A167" s="111" t="s">
        <v>86</v>
      </c>
      <c r="B167" s="246" t="s">
        <v>204</v>
      </c>
      <c r="C167" s="231"/>
      <c r="D167" s="247" t="s">
        <v>49</v>
      </c>
      <c r="E167" s="248"/>
      <c r="F167" s="249"/>
    </row>
    <row r="168" spans="1:6" x14ac:dyDescent="0.25">
      <c r="A168" s="92" t="s">
        <v>47</v>
      </c>
      <c r="B168" s="246" t="s">
        <v>207</v>
      </c>
      <c r="C168" s="231"/>
      <c r="D168" s="250"/>
      <c r="E168" s="222"/>
      <c r="F168" s="251"/>
    </row>
    <row r="169" spans="1:6" x14ac:dyDescent="0.25">
      <c r="A169" s="93" t="s">
        <v>48</v>
      </c>
      <c r="B169" s="211" t="s">
        <v>189</v>
      </c>
      <c r="C169" s="212"/>
      <c r="D169" s="252"/>
      <c r="E169" s="253"/>
      <c r="F169" s="254"/>
    </row>
    <row r="170" spans="1:6" x14ac:dyDescent="0.25">
      <c r="A170" s="47"/>
      <c r="B170" s="47"/>
      <c r="C170" s="47"/>
      <c r="D170" s="47"/>
      <c r="E170" s="47"/>
      <c r="F170" s="47"/>
    </row>
    <row r="171" spans="1:6" x14ac:dyDescent="0.25">
      <c r="A171" s="47"/>
      <c r="B171" s="47"/>
      <c r="C171" s="47"/>
      <c r="D171" s="47"/>
      <c r="E171" s="47"/>
      <c r="F171" s="47"/>
    </row>
    <row r="172" spans="1:6" x14ac:dyDescent="0.25">
      <c r="A172" s="47"/>
      <c r="B172" s="47"/>
      <c r="C172" s="47"/>
      <c r="D172" s="47"/>
      <c r="E172" s="47"/>
      <c r="F172" s="47"/>
    </row>
    <row r="173" spans="1:6" x14ac:dyDescent="0.25">
      <c r="A173" s="47"/>
      <c r="B173" s="47"/>
      <c r="C173" s="47"/>
      <c r="D173" s="47"/>
      <c r="E173" s="47"/>
      <c r="F173" s="47"/>
    </row>
    <row r="174" spans="1:6" x14ac:dyDescent="0.25">
      <c r="A174" s="47"/>
      <c r="B174" s="47"/>
      <c r="C174" s="47"/>
      <c r="D174" s="47"/>
      <c r="E174" s="47"/>
      <c r="F174" s="47"/>
    </row>
    <row r="175" spans="1:6" x14ac:dyDescent="0.25">
      <c r="A175" s="47"/>
      <c r="B175" s="47"/>
      <c r="C175" s="47"/>
      <c r="D175" s="47"/>
      <c r="E175" s="47"/>
      <c r="F175" s="47"/>
    </row>
    <row r="176" spans="1:6" x14ac:dyDescent="0.25">
      <c r="A176" s="47"/>
      <c r="B176" s="47"/>
      <c r="C176" s="47"/>
      <c r="D176" s="47"/>
      <c r="E176" s="47"/>
      <c r="F176" s="47"/>
    </row>
    <row r="177" spans="1:6" x14ac:dyDescent="0.25">
      <c r="A177" s="47"/>
      <c r="B177" s="47"/>
      <c r="C177" s="47"/>
      <c r="D177" s="47"/>
      <c r="E177" s="47"/>
      <c r="F177" s="47"/>
    </row>
    <row r="178" spans="1:6" x14ac:dyDescent="0.25">
      <c r="A178" s="47"/>
      <c r="B178" s="47"/>
      <c r="C178" s="47"/>
      <c r="D178" s="47"/>
      <c r="E178" s="47"/>
      <c r="F178" s="47"/>
    </row>
    <row r="179" spans="1:6" x14ac:dyDescent="0.25">
      <c r="A179" s="47"/>
      <c r="B179" s="47"/>
      <c r="C179" s="47"/>
      <c r="D179" s="47"/>
      <c r="E179" s="47"/>
      <c r="F179" s="47"/>
    </row>
    <row r="180" spans="1:6" x14ac:dyDescent="0.25">
      <c r="A180" s="47"/>
      <c r="B180" s="47"/>
      <c r="C180" s="47"/>
      <c r="D180" s="47"/>
      <c r="E180" s="47"/>
      <c r="F180" s="47"/>
    </row>
    <row r="181" spans="1:6" x14ac:dyDescent="0.25">
      <c r="A181" s="47"/>
      <c r="B181" s="47"/>
      <c r="C181" s="47"/>
      <c r="D181" s="47"/>
      <c r="E181" s="47"/>
      <c r="F181" s="47"/>
    </row>
    <row r="182" spans="1:6" x14ac:dyDescent="0.25">
      <c r="A182" s="47"/>
      <c r="B182" s="47"/>
      <c r="C182" s="47"/>
      <c r="D182" s="47"/>
      <c r="E182" s="47"/>
      <c r="F182" s="47"/>
    </row>
    <row r="183" spans="1:6" x14ac:dyDescent="0.25">
      <c r="A183" s="47"/>
      <c r="B183" s="47"/>
      <c r="C183" s="47"/>
      <c r="D183" s="47"/>
      <c r="E183" s="47"/>
      <c r="F183" s="47"/>
    </row>
    <row r="184" spans="1:6" x14ac:dyDescent="0.25">
      <c r="A184" s="47"/>
      <c r="B184" s="47"/>
      <c r="C184" s="47"/>
      <c r="D184" s="47"/>
      <c r="E184" s="47"/>
      <c r="F184" s="47"/>
    </row>
    <row r="185" spans="1:6" x14ac:dyDescent="0.25">
      <c r="A185" s="47"/>
      <c r="B185" s="47"/>
      <c r="C185" s="47"/>
      <c r="D185" s="47"/>
      <c r="E185" s="47"/>
      <c r="F185" s="47"/>
    </row>
    <row r="186" spans="1:6" x14ac:dyDescent="0.25">
      <c r="A186" s="47"/>
      <c r="B186" s="47"/>
      <c r="C186" s="47"/>
      <c r="D186" s="47"/>
      <c r="E186" s="47"/>
      <c r="F186" s="47"/>
    </row>
    <row r="187" spans="1:6" x14ac:dyDescent="0.25">
      <c r="A187" s="47"/>
      <c r="B187" s="47"/>
      <c r="C187" s="47"/>
      <c r="D187" s="47"/>
      <c r="E187" s="47"/>
      <c r="F187" s="47"/>
    </row>
    <row r="188" spans="1:6" x14ac:dyDescent="0.25">
      <c r="A188" s="47"/>
      <c r="B188" s="47"/>
      <c r="C188" s="47"/>
      <c r="D188" s="47"/>
      <c r="E188" s="47"/>
      <c r="F188" s="47"/>
    </row>
    <row r="189" spans="1:6" x14ac:dyDescent="0.25">
      <c r="A189" s="47"/>
      <c r="B189" s="47"/>
      <c r="C189" s="47"/>
      <c r="D189" s="47"/>
      <c r="E189" s="47"/>
      <c r="F189" s="47"/>
    </row>
    <row r="190" spans="1:6" x14ac:dyDescent="0.25">
      <c r="A190" s="47"/>
      <c r="B190" s="47"/>
      <c r="C190" s="47"/>
      <c r="D190" s="47"/>
      <c r="E190" s="47"/>
      <c r="F190" s="47"/>
    </row>
    <row r="191" spans="1:6" x14ac:dyDescent="0.25">
      <c r="A191" s="47"/>
      <c r="B191" s="47"/>
      <c r="C191" s="47"/>
      <c r="D191" s="47"/>
      <c r="E191" s="47"/>
      <c r="F191" s="47"/>
    </row>
    <row r="192" spans="1:6" x14ac:dyDescent="0.25">
      <c r="A192" s="47"/>
      <c r="B192" s="47"/>
      <c r="C192" s="47"/>
      <c r="D192" s="47"/>
      <c r="E192" s="47"/>
      <c r="F192" s="47"/>
    </row>
    <row r="193" spans="1:6" x14ac:dyDescent="0.25">
      <c r="A193" s="47"/>
      <c r="B193" s="47"/>
      <c r="C193" s="47"/>
      <c r="D193" s="47"/>
      <c r="E193" s="47"/>
      <c r="F193" s="47"/>
    </row>
    <row r="194" spans="1:6" x14ac:dyDescent="0.25">
      <c r="A194" s="47"/>
      <c r="B194" s="47"/>
      <c r="C194" s="47"/>
      <c r="D194" s="47"/>
      <c r="E194" s="47"/>
      <c r="F194" s="47"/>
    </row>
    <row r="195" spans="1:6" x14ac:dyDescent="0.25">
      <c r="A195" s="47"/>
      <c r="B195" s="47"/>
      <c r="C195" s="47"/>
      <c r="D195" s="47"/>
      <c r="E195" s="47"/>
      <c r="F195" s="47"/>
    </row>
    <row r="196" spans="1:6" x14ac:dyDescent="0.25">
      <c r="A196" s="47"/>
      <c r="B196" s="47"/>
      <c r="C196" s="47"/>
      <c r="D196" s="47"/>
      <c r="E196" s="47"/>
      <c r="F196" s="47"/>
    </row>
    <row r="197" spans="1:6" x14ac:dyDescent="0.25">
      <c r="A197" s="47"/>
      <c r="B197" s="47"/>
      <c r="C197" s="47"/>
      <c r="D197" s="47"/>
      <c r="E197" s="47"/>
      <c r="F197" s="47"/>
    </row>
    <row r="198" spans="1:6" x14ac:dyDescent="0.25">
      <c r="A198" s="47"/>
      <c r="B198" s="47"/>
      <c r="C198" s="47"/>
      <c r="D198" s="47"/>
      <c r="E198" s="47"/>
      <c r="F198" s="47"/>
    </row>
    <row r="199" spans="1:6" x14ac:dyDescent="0.25">
      <c r="A199" s="47"/>
      <c r="B199" s="47"/>
      <c r="C199" s="47"/>
      <c r="D199" s="47"/>
      <c r="E199" s="47"/>
      <c r="F199" s="47"/>
    </row>
  </sheetData>
  <mergeCells count="88">
    <mergeCell ref="A125:B125"/>
    <mergeCell ref="A132:B132"/>
    <mergeCell ref="A139:B139"/>
    <mergeCell ref="A142:F142"/>
    <mergeCell ref="A143:F143"/>
    <mergeCell ref="A144:F144"/>
    <mergeCell ref="A146:F146"/>
    <mergeCell ref="A147:F147"/>
    <mergeCell ref="A148:F148"/>
    <mergeCell ref="A164:E164"/>
    <mergeCell ref="A165:E165"/>
    <mergeCell ref="B167:C167"/>
    <mergeCell ref="D167:F169"/>
    <mergeCell ref="B168:C168"/>
    <mergeCell ref="B169:C169"/>
    <mergeCell ref="A115:F115"/>
    <mergeCell ref="A116:F116"/>
    <mergeCell ref="A118:F118"/>
    <mergeCell ref="A119:F119"/>
    <mergeCell ref="A120:F120"/>
    <mergeCell ref="A101:F101"/>
    <mergeCell ref="A102:F102"/>
    <mergeCell ref="A103:F103"/>
    <mergeCell ref="A108:B108"/>
    <mergeCell ref="A112:B112"/>
    <mergeCell ref="A86:F86"/>
    <mergeCell ref="A87:F87"/>
    <mergeCell ref="A88:F88"/>
    <mergeCell ref="A98:F98"/>
    <mergeCell ref="A99:F99"/>
    <mergeCell ref="B78:C78"/>
    <mergeCell ref="D78:F80"/>
    <mergeCell ref="B79:C79"/>
    <mergeCell ref="B80:C80"/>
    <mergeCell ref="A84:F84"/>
    <mergeCell ref="A72:B72"/>
    <mergeCell ref="A73:B73"/>
    <mergeCell ref="A74:B74"/>
    <mergeCell ref="A75:F75"/>
    <mergeCell ref="A76:F76"/>
    <mergeCell ref="A62:B62"/>
    <mergeCell ref="A63:F63"/>
    <mergeCell ref="A64:F64"/>
    <mergeCell ref="A69:F69"/>
    <mergeCell ref="A70:F70"/>
    <mergeCell ref="A1:F2"/>
    <mergeCell ref="A3:F3"/>
    <mergeCell ref="C5:E5"/>
    <mergeCell ref="C6:E6"/>
    <mergeCell ref="C7:E7"/>
    <mergeCell ref="A10:F10"/>
    <mergeCell ref="A52:E52"/>
    <mergeCell ref="A12:F12"/>
    <mergeCell ref="A13:F13"/>
    <mergeCell ref="A23:F23"/>
    <mergeCell ref="A24:F24"/>
    <mergeCell ref="A26:F26"/>
    <mergeCell ref="A27:F27"/>
    <mergeCell ref="A29:B29"/>
    <mergeCell ref="A48:B48"/>
    <mergeCell ref="A49:B49"/>
    <mergeCell ref="A51:B51"/>
    <mergeCell ref="A16:B16"/>
    <mergeCell ref="A50:B50"/>
    <mergeCell ref="A30:B30"/>
    <mergeCell ref="A31:B31"/>
    <mergeCell ref="A61:B61"/>
    <mergeCell ref="A53:F53"/>
    <mergeCell ref="A55:F55"/>
    <mergeCell ref="A58:B58"/>
    <mergeCell ref="A59:B59"/>
    <mergeCell ref="A60:B60"/>
    <mergeCell ref="A32:B32"/>
    <mergeCell ref="A33:B33"/>
    <mergeCell ref="A34:B34"/>
    <mergeCell ref="A35:B35"/>
    <mergeCell ref="A36:B36"/>
    <mergeCell ref="A37:B37"/>
    <mergeCell ref="A38:B38"/>
    <mergeCell ref="A39:B39"/>
    <mergeCell ref="A40:B40"/>
    <mergeCell ref="A41:B41"/>
    <mergeCell ref="A47:B47"/>
    <mergeCell ref="A42:B42"/>
    <mergeCell ref="A43:B43"/>
    <mergeCell ref="A44:B44"/>
    <mergeCell ref="A45:B45"/>
    <mergeCell ref="A46:B46"/>
  </mergeCells>
  <printOptions horizontalCentered="1"/>
  <pageMargins left="0.70866141732283472" right="0.70866141732283472" top="0.94488188976377963" bottom="0.74803149606299213" header="0.19685039370078741" footer="0.31496062992125984"/>
  <pageSetup scale="57"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3" max="5" man="1"/>
    <brk id="82" max="16383" man="1"/>
    <brk id="144" max="5" man="1"/>
  </rowBreaks>
  <ignoredErrors>
    <ignoredError sqref="F16:F17 F19:F21" evalError="1"/>
    <ignoredError sqref="F36:F48" formula="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19"/>
  <sheetViews>
    <sheetView showGridLines="0" zoomScale="80" zoomScaleNormal="80" workbookViewId="0">
      <selection sqref="A1:G1"/>
    </sheetView>
  </sheetViews>
  <sheetFormatPr baseColWidth="10" defaultColWidth="11.44140625" defaultRowHeight="15.6" x14ac:dyDescent="0.35"/>
  <cols>
    <col min="1" max="1" width="61.44140625" style="6" customWidth="1"/>
    <col min="2" max="2" width="24.5546875" style="6" customWidth="1"/>
    <col min="3" max="7" width="20.6640625" style="6" customWidth="1"/>
    <col min="8" max="16384" width="11.44140625" style="6"/>
  </cols>
  <sheetData>
    <row r="1" spans="1:8" ht="42" customHeight="1" x14ac:dyDescent="0.45">
      <c r="A1" s="203" t="s">
        <v>38</v>
      </c>
      <c r="B1" s="203"/>
      <c r="C1" s="203"/>
      <c r="D1" s="203"/>
      <c r="E1" s="203"/>
      <c r="F1" s="203"/>
      <c r="G1" s="203"/>
    </row>
    <row r="2" spans="1:8" ht="20.100000000000001" customHeight="1" x14ac:dyDescent="0.4">
      <c r="A2" s="209" t="s">
        <v>222</v>
      </c>
      <c r="B2" s="209"/>
      <c r="C2" s="209"/>
      <c r="D2" s="209"/>
      <c r="E2" s="209"/>
      <c r="F2" s="209"/>
      <c r="G2" s="209"/>
    </row>
    <row r="3" spans="1:8" ht="15" customHeight="1" x14ac:dyDescent="0.35">
      <c r="A3" s="47"/>
      <c r="B3" s="47"/>
      <c r="C3" s="47"/>
      <c r="D3" s="47"/>
      <c r="E3" s="47"/>
      <c r="F3" s="3"/>
      <c r="G3"/>
    </row>
    <row r="4" spans="1:8" ht="33.6" customHeight="1" x14ac:dyDescent="0.35">
      <c r="A4" s="103"/>
      <c r="B4" s="91" t="s">
        <v>22</v>
      </c>
      <c r="C4" s="212" t="s">
        <v>216</v>
      </c>
      <c r="D4" s="243"/>
      <c r="E4" s="243"/>
      <c r="F4" s="3"/>
      <c r="G4"/>
    </row>
    <row r="5" spans="1:8" ht="18" customHeight="1" x14ac:dyDescent="0.35">
      <c r="A5" s="103"/>
      <c r="B5" s="92" t="s">
        <v>33</v>
      </c>
      <c r="C5" s="212" t="s">
        <v>184</v>
      </c>
      <c r="D5" s="243"/>
      <c r="E5" s="243"/>
      <c r="F5" s="3"/>
      <c r="G5"/>
    </row>
    <row r="6" spans="1:8" ht="18" customHeight="1" x14ac:dyDescent="0.35">
      <c r="A6" s="103"/>
      <c r="B6" s="93" t="s">
        <v>34</v>
      </c>
      <c r="C6" s="212" t="s">
        <v>211</v>
      </c>
      <c r="D6" s="243"/>
      <c r="E6" s="243"/>
      <c r="F6" s="3"/>
    </row>
    <row r="7" spans="1:8" ht="15" customHeight="1" x14ac:dyDescent="0.35">
      <c r="A7"/>
      <c r="B7" s="8"/>
      <c r="C7" s="8"/>
      <c r="D7" s="8"/>
      <c r="E7" s="8"/>
      <c r="F7" s="8"/>
    </row>
    <row r="8" spans="1:8" ht="22.2" customHeight="1" x14ac:dyDescent="0.35">
      <c r="A8" s="213" t="s">
        <v>159</v>
      </c>
      <c r="B8" s="213"/>
      <c r="C8" s="213"/>
      <c r="D8" s="213"/>
      <c r="E8" s="213"/>
      <c r="F8" s="213"/>
      <c r="G8" s="213"/>
    </row>
    <row r="9" spans="1:8" ht="15" customHeight="1" x14ac:dyDescent="0.35">
      <c r="A9" s="11"/>
      <c r="B9" s="10"/>
      <c r="C9" s="10"/>
      <c r="D9" s="10"/>
      <c r="E9" s="10"/>
      <c r="F9" s="10"/>
    </row>
    <row r="10" spans="1:8" customFormat="1" ht="18" customHeight="1" x14ac:dyDescent="0.3">
      <c r="A10" s="207" t="s">
        <v>36</v>
      </c>
      <c r="B10" s="207"/>
      <c r="C10" s="207"/>
      <c r="D10" s="207"/>
      <c r="E10" s="207"/>
      <c r="F10" s="207"/>
      <c r="G10" s="207"/>
    </row>
    <row r="11" spans="1:8" customFormat="1" ht="18" customHeight="1" x14ac:dyDescent="0.3">
      <c r="A11" s="207" t="s">
        <v>19</v>
      </c>
      <c r="B11" s="207"/>
      <c r="C11" s="207"/>
      <c r="D11" s="207"/>
      <c r="E11" s="207"/>
      <c r="F11" s="207"/>
      <c r="G11" s="207"/>
    </row>
    <row r="12" spans="1:8" customFormat="1" ht="15" customHeight="1" x14ac:dyDescent="0.3">
      <c r="A12" s="50"/>
      <c r="B12" s="50"/>
      <c r="C12" s="50"/>
      <c r="D12" s="51"/>
      <c r="E12" s="51"/>
    </row>
    <row r="13" spans="1:8" customFormat="1" ht="18" customHeight="1" x14ac:dyDescent="0.3">
      <c r="A13" s="14" t="s">
        <v>17</v>
      </c>
      <c r="B13" s="12" t="s">
        <v>18</v>
      </c>
      <c r="C13" s="14" t="s">
        <v>95</v>
      </c>
      <c r="D13" s="12" t="s">
        <v>96</v>
      </c>
      <c r="E13" s="12" t="s">
        <v>98</v>
      </c>
      <c r="F13" s="125" t="s">
        <v>101</v>
      </c>
      <c r="G13" s="125" t="s">
        <v>13</v>
      </c>
    </row>
    <row r="14" spans="1:8" customFormat="1" ht="18" customHeight="1" x14ac:dyDescent="0.3">
      <c r="A14" s="214" t="s">
        <v>16</v>
      </c>
      <c r="B14" s="214"/>
      <c r="C14" s="140">
        <f>+SUM(C16:C20)</f>
        <v>831243</v>
      </c>
      <c r="D14" s="140">
        <f t="shared" ref="D14" si="0">+SUM(D16:D20)</f>
        <v>694784.66666666663</v>
      </c>
      <c r="E14" s="140">
        <f>+SUM(E16:E20)</f>
        <v>5</v>
      </c>
      <c r="F14" s="140">
        <f>+SUM(F16:F20)</f>
        <v>489859</v>
      </c>
      <c r="G14" s="140">
        <f>+SUM(G16:G20)</f>
        <v>691797.55555555562</v>
      </c>
      <c r="H14" s="186"/>
    </row>
    <row r="15" spans="1:8" customFormat="1" ht="18" customHeight="1" x14ac:dyDescent="0.3">
      <c r="A15" s="139"/>
      <c r="B15" s="131"/>
      <c r="C15" s="149"/>
      <c r="D15" s="149"/>
      <c r="E15" s="149"/>
      <c r="F15" s="149"/>
      <c r="G15" s="149"/>
    </row>
    <row r="16" spans="1:8" customFormat="1" ht="18" customHeight="1" x14ac:dyDescent="0.35">
      <c r="A16" s="139" t="s">
        <v>173</v>
      </c>
      <c r="B16" s="144" t="s">
        <v>172</v>
      </c>
      <c r="C16" s="137">
        <f>+'1T'!F18</f>
        <v>527511</v>
      </c>
      <c r="D16" s="137">
        <f>+'2T'!F18</f>
        <v>480551</v>
      </c>
      <c r="E16" s="137">
        <f>+'3T'!F18</f>
        <v>5</v>
      </c>
      <c r="F16" s="137">
        <f>+'4T'!F18</f>
        <v>377076</v>
      </c>
      <c r="G16" s="177">
        <f>+AVERAGE(C16,D16,F16)+E16</f>
        <v>461717.66666666669</v>
      </c>
    </row>
    <row r="17" spans="1:7" customFormat="1" ht="18" customHeight="1" x14ac:dyDescent="0.35">
      <c r="A17" s="139" t="s">
        <v>174</v>
      </c>
      <c r="B17" s="144" t="s">
        <v>172</v>
      </c>
      <c r="C17" s="137">
        <f>+'1T'!F19</f>
        <v>150949</v>
      </c>
      <c r="D17" s="137">
        <f>+'2T'!F19</f>
        <v>100394.66666666667</v>
      </c>
      <c r="E17" s="137"/>
      <c r="F17" s="137">
        <f>+'4T'!F19</f>
        <v>75727</v>
      </c>
      <c r="G17" s="137">
        <f>+AVERAGE(C17:F17)</f>
        <v>109023.55555555556</v>
      </c>
    </row>
    <row r="18" spans="1:7" customFormat="1" ht="18" customHeight="1" x14ac:dyDescent="0.35">
      <c r="A18" s="141" t="s">
        <v>175</v>
      </c>
      <c r="B18" s="144" t="s">
        <v>172</v>
      </c>
      <c r="C18" s="137">
        <f>+'1T'!F20</f>
        <v>88164</v>
      </c>
      <c r="D18" s="137">
        <f>+'2T'!F20</f>
        <v>49220</v>
      </c>
      <c r="E18" s="137"/>
      <c r="F18" s="137">
        <f>+'4T'!F20</f>
        <v>36388</v>
      </c>
      <c r="G18" s="137">
        <f>+AVERAGE(C18:F18)</f>
        <v>57924</v>
      </c>
    </row>
    <row r="19" spans="1:7" customFormat="1" ht="18" customHeight="1" x14ac:dyDescent="0.35">
      <c r="A19" s="141" t="s">
        <v>176</v>
      </c>
      <c r="B19" s="144" t="s">
        <v>172</v>
      </c>
      <c r="C19" s="137">
        <f>+'1T'!F21</f>
        <v>5128</v>
      </c>
      <c r="D19" s="137">
        <f>+'2T'!F21</f>
        <v>5128</v>
      </c>
      <c r="E19" s="137"/>
      <c r="F19" s="137">
        <f>+'4T'!F21</f>
        <v>668</v>
      </c>
      <c r="G19" s="137">
        <f>+AVERAGE(C19:F19)</f>
        <v>3641.3333333333335</v>
      </c>
    </row>
    <row r="20" spans="1:7" customFormat="1" ht="18" customHeight="1" x14ac:dyDescent="0.35">
      <c r="A20" s="141" t="s">
        <v>177</v>
      </c>
      <c r="B20" s="144" t="s">
        <v>172</v>
      </c>
      <c r="C20" s="137">
        <f>+'1T'!F22</f>
        <v>59491</v>
      </c>
      <c r="D20" s="137">
        <f>+'2T'!F22</f>
        <v>59491</v>
      </c>
      <c r="E20" s="150"/>
      <c r="F20" s="150"/>
      <c r="G20" s="150">
        <f>+AVERAGE(C20:F20)</f>
        <v>59491</v>
      </c>
    </row>
    <row r="21" spans="1:7" customFormat="1" ht="18" customHeight="1" x14ac:dyDescent="0.3">
      <c r="A21" s="233" t="s">
        <v>218</v>
      </c>
      <c r="B21" s="233"/>
      <c r="C21" s="233"/>
      <c r="D21" s="233"/>
      <c r="E21" s="255"/>
      <c r="F21" s="137"/>
    </row>
    <row r="22" spans="1:7" customFormat="1" ht="51" customHeight="1" x14ac:dyDescent="0.3">
      <c r="A22" s="204" t="s">
        <v>162</v>
      </c>
      <c r="B22" s="205"/>
      <c r="C22" s="205"/>
      <c r="D22" s="205"/>
      <c r="E22" s="205"/>
      <c r="F22" s="205"/>
      <c r="G22" s="206"/>
    </row>
    <row r="23" spans="1:7" customFormat="1" ht="15" customHeight="1" x14ac:dyDescent="0.3">
      <c r="A23" s="50"/>
      <c r="B23" s="50"/>
      <c r="C23" s="50"/>
      <c r="D23" s="51"/>
      <c r="E23" s="51"/>
    </row>
    <row r="24" spans="1:7" customFormat="1" ht="18" customHeight="1" x14ac:dyDescent="0.3">
      <c r="A24" s="207" t="s">
        <v>37</v>
      </c>
      <c r="B24" s="207"/>
      <c r="C24" s="207"/>
      <c r="D24" s="207"/>
      <c r="E24" s="207"/>
      <c r="F24" s="207"/>
    </row>
    <row r="25" spans="1:7" customFormat="1" ht="18" customHeight="1" x14ac:dyDescent="0.3">
      <c r="A25" s="207" t="s">
        <v>20</v>
      </c>
      <c r="B25" s="207"/>
      <c r="C25" s="207"/>
      <c r="D25" s="207"/>
      <c r="E25" s="207"/>
      <c r="F25" s="207"/>
    </row>
    <row r="26" spans="1:7" customFormat="1" ht="15" customHeight="1" x14ac:dyDescent="0.3">
      <c r="A26" s="50"/>
      <c r="B26" s="50"/>
      <c r="C26" s="51"/>
      <c r="D26" s="51"/>
      <c r="E26" s="51"/>
    </row>
    <row r="27" spans="1:7" customFormat="1" ht="18" customHeight="1" x14ac:dyDescent="0.35">
      <c r="A27" s="14" t="s">
        <v>21</v>
      </c>
      <c r="B27" s="14" t="s">
        <v>95</v>
      </c>
      <c r="C27" s="14" t="s">
        <v>96</v>
      </c>
      <c r="D27" s="14" t="s">
        <v>98</v>
      </c>
      <c r="E27" s="14" t="s">
        <v>101</v>
      </c>
      <c r="F27" s="14" t="s">
        <v>13</v>
      </c>
      <c r="G27" s="6"/>
    </row>
    <row r="28" spans="1:7" customFormat="1" ht="18" customHeight="1" x14ac:dyDescent="0.35">
      <c r="A28" s="147" t="s">
        <v>16</v>
      </c>
      <c r="B28" s="152">
        <f>+B30+B34+B38+B42+B46</f>
        <v>26976586102.019947</v>
      </c>
      <c r="C28" s="152">
        <f t="shared" ref="C28:F28" si="1">+C30+C34+C38+C42+C46</f>
        <v>24254860208.379997</v>
      </c>
      <c r="D28" s="152">
        <f t="shared" si="1"/>
        <v>2149.6</v>
      </c>
      <c r="E28" s="152">
        <f t="shared" si="1"/>
        <v>7473546401.0000019</v>
      </c>
      <c r="F28" s="152">
        <f t="shared" si="1"/>
        <v>58704994860.999947</v>
      </c>
      <c r="G28" s="6"/>
    </row>
    <row r="29" spans="1:7" customFormat="1" ht="18" customHeight="1" x14ac:dyDescent="0.35">
      <c r="A29" s="146"/>
      <c r="B29" s="21"/>
      <c r="C29" s="21"/>
      <c r="D29" s="21"/>
      <c r="E29" s="21"/>
      <c r="F29" s="21"/>
      <c r="G29" s="6"/>
    </row>
    <row r="30" spans="1:7" customFormat="1" ht="18" customHeight="1" x14ac:dyDescent="0.35">
      <c r="A30" s="145" t="s">
        <v>181</v>
      </c>
      <c r="B30" s="151">
        <f>+SUM(B31:B33)</f>
        <v>17454833546.019951</v>
      </c>
      <c r="C30" s="151">
        <f t="shared" ref="C30:F30" si="2">+SUM(C31:C33)</f>
        <v>18649534334.559998</v>
      </c>
      <c r="D30" s="151">
        <f t="shared" si="2"/>
        <v>2149.6</v>
      </c>
      <c r="E30" s="151">
        <f t="shared" si="2"/>
        <v>5677761350.8300018</v>
      </c>
      <c r="F30" s="151">
        <f t="shared" si="2"/>
        <v>41782131381.009949</v>
      </c>
      <c r="G30" s="6"/>
    </row>
    <row r="31" spans="1:7" customFormat="1" ht="18" customHeight="1" x14ac:dyDescent="0.35">
      <c r="A31" s="141" t="s">
        <v>178</v>
      </c>
      <c r="B31" s="21">
        <f>+'1T'!F33</f>
        <v>13058392823.66995</v>
      </c>
      <c r="C31" s="21">
        <f>+'2T'!F33</f>
        <v>15928508685.769999</v>
      </c>
      <c r="D31" s="21">
        <f>+'3T'!F33</f>
        <v>2149.6</v>
      </c>
      <c r="E31" s="21">
        <f>+'4T'!F33</f>
        <v>4146578413.8900003</v>
      </c>
      <c r="F31" s="21">
        <f>+SUM(B31:E31)</f>
        <v>33133482072.929947</v>
      </c>
      <c r="G31" s="6"/>
    </row>
    <row r="32" spans="1:7" customFormat="1" ht="18" customHeight="1" x14ac:dyDescent="0.35">
      <c r="A32" s="141" t="s">
        <v>179</v>
      </c>
      <c r="B32" s="21">
        <f>+'1T'!F34</f>
        <v>4396440722.3500004</v>
      </c>
      <c r="C32" s="21">
        <f>+'2T'!F34</f>
        <v>2721025648.79</v>
      </c>
      <c r="D32" s="21">
        <f>+'3T'!F34</f>
        <v>0</v>
      </c>
      <c r="E32" s="21">
        <f>+'4T'!F34</f>
        <v>1531182936.9400012</v>
      </c>
      <c r="F32" s="21">
        <f t="shared" ref="F32:F49" si="3">+SUM(B32:E32)</f>
        <v>8648649308.0800018</v>
      </c>
      <c r="G32" s="6"/>
    </row>
    <row r="33" spans="1:7" customFormat="1" ht="18" customHeight="1" x14ac:dyDescent="0.35">
      <c r="A33" s="141" t="s">
        <v>180</v>
      </c>
      <c r="B33" s="21">
        <f>+'1T'!F35</f>
        <v>0</v>
      </c>
      <c r="C33" s="21">
        <f>+'2T'!F35</f>
        <v>0</v>
      </c>
      <c r="D33" s="21">
        <f>+'3T'!F35</f>
        <v>0</v>
      </c>
      <c r="E33" s="21">
        <f>+'4T'!F35</f>
        <v>0</v>
      </c>
      <c r="F33" s="21">
        <f t="shared" si="3"/>
        <v>0</v>
      </c>
      <c r="G33" s="6"/>
    </row>
    <row r="34" spans="1:7" customFormat="1" ht="18" customHeight="1" x14ac:dyDescent="0.35">
      <c r="A34" s="145" t="s">
        <v>174</v>
      </c>
      <c r="B34" s="151">
        <f>+SUM(B35:B37)</f>
        <v>4857853400.2599964</v>
      </c>
      <c r="C34" s="151">
        <f t="shared" ref="C34" si="4">+SUM(C35:C37)</f>
        <v>3636757510.1399999</v>
      </c>
      <c r="D34" s="151">
        <f t="shared" ref="D34" si="5">+SUM(D35:D37)</f>
        <v>0</v>
      </c>
      <c r="E34" s="151">
        <f t="shared" ref="E34" si="6">+SUM(E35:E37)</f>
        <v>1141002555.799999</v>
      </c>
      <c r="F34" s="151">
        <f t="shared" ref="F34" si="7">+SUM(F35:F37)</f>
        <v>9635613466.1999969</v>
      </c>
      <c r="G34" s="6"/>
    </row>
    <row r="35" spans="1:7" customFormat="1" ht="18" customHeight="1" x14ac:dyDescent="0.35">
      <c r="A35" s="141" t="s">
        <v>178</v>
      </c>
      <c r="B35" s="21">
        <f>+'1T'!F37</f>
        <v>3814137637.5099988</v>
      </c>
      <c r="C35" s="21">
        <f>+'2T'!F37</f>
        <v>3013588235.4499998</v>
      </c>
      <c r="D35" s="21">
        <f>+'3T'!F37</f>
        <v>0</v>
      </c>
      <c r="E35" s="21">
        <f>+'4T'!F37</f>
        <v>809993800.8900001</v>
      </c>
      <c r="F35" s="21">
        <f t="shared" si="3"/>
        <v>7637719673.8499994</v>
      </c>
      <c r="G35" s="6"/>
    </row>
    <row r="36" spans="1:7" customFormat="1" ht="18" customHeight="1" x14ac:dyDescent="0.35">
      <c r="A36" s="141" t="s">
        <v>179</v>
      </c>
      <c r="B36" s="21">
        <f>+'1T'!F38</f>
        <v>1043715762.7499979</v>
      </c>
      <c r="C36" s="21">
        <f>+'2T'!F38</f>
        <v>623169274.69000006</v>
      </c>
      <c r="D36" s="21">
        <f>+'3T'!F38</f>
        <v>0</v>
      </c>
      <c r="E36" s="21">
        <f>+'4T'!F38</f>
        <v>331008754.90999889</v>
      </c>
      <c r="F36" s="21">
        <f t="shared" si="3"/>
        <v>1997893792.3499968</v>
      </c>
      <c r="G36" s="6"/>
    </row>
    <row r="37" spans="1:7" customFormat="1" ht="18" customHeight="1" x14ac:dyDescent="0.35">
      <c r="A37" s="141" t="s">
        <v>180</v>
      </c>
      <c r="B37" s="21">
        <f>+'1T'!F39</f>
        <v>0</v>
      </c>
      <c r="C37" s="21">
        <f>+'2T'!F39</f>
        <v>0</v>
      </c>
      <c r="D37" s="21">
        <f>+'3T'!F39</f>
        <v>0</v>
      </c>
      <c r="E37" s="21">
        <f>+'4T'!F39</f>
        <v>0</v>
      </c>
      <c r="F37" s="21">
        <f t="shared" si="3"/>
        <v>0</v>
      </c>
      <c r="G37" s="6"/>
    </row>
    <row r="38" spans="1:7" customFormat="1" ht="18" customHeight="1" x14ac:dyDescent="0.35">
      <c r="A38" s="145" t="s">
        <v>175</v>
      </c>
      <c r="B38" s="151">
        <f>+SUM(B39:B41)</f>
        <v>2764653581.1500006</v>
      </c>
      <c r="C38" s="151">
        <f t="shared" ref="C38" si="8">+SUM(C39:C41)</f>
        <v>1232657746.1100001</v>
      </c>
      <c r="D38" s="151">
        <f t="shared" ref="D38" si="9">+SUM(D39:D41)</f>
        <v>0</v>
      </c>
      <c r="E38" s="151">
        <f t="shared" ref="E38" si="10">+SUM(E39:E41)</f>
        <v>556512014.18000007</v>
      </c>
      <c r="F38" s="151">
        <f t="shared" ref="F38" si="11">+SUM(F39:F41)</f>
        <v>4553823341.4400005</v>
      </c>
      <c r="G38" s="6"/>
    </row>
    <row r="39" spans="1:7" customFormat="1" ht="18" customHeight="1" x14ac:dyDescent="0.35">
      <c r="A39" s="141" t="s">
        <v>178</v>
      </c>
      <c r="B39" s="21">
        <f>+'1T'!F41</f>
        <v>2239198657.3800001</v>
      </c>
      <c r="C39" s="21">
        <f>+'2T'!F41</f>
        <v>903655307.36000001</v>
      </c>
      <c r="D39" s="21">
        <f>+'3T'!F41</f>
        <v>0</v>
      </c>
      <c r="E39" s="21">
        <f>+'4T'!F41</f>
        <v>388978747.45999992</v>
      </c>
      <c r="F39" s="21">
        <f t="shared" si="3"/>
        <v>3531832712.2000003</v>
      </c>
      <c r="G39" s="6"/>
    </row>
    <row r="40" spans="1:7" customFormat="1" ht="18" customHeight="1" x14ac:dyDescent="0.35">
      <c r="A40" s="141" t="s">
        <v>179</v>
      </c>
      <c r="B40" s="21">
        <f>+'1T'!F42</f>
        <v>525454923.77000028</v>
      </c>
      <c r="C40" s="21">
        <f>+'2T'!F42</f>
        <v>329002438.75</v>
      </c>
      <c r="D40" s="21">
        <f>+'3T'!F42</f>
        <v>0</v>
      </c>
      <c r="E40" s="21">
        <f>+'4T'!F42</f>
        <v>167533266.72000012</v>
      </c>
      <c r="F40" s="21">
        <f t="shared" si="3"/>
        <v>1021990629.2400004</v>
      </c>
      <c r="G40" s="6"/>
    </row>
    <row r="41" spans="1:7" customFormat="1" ht="18" customHeight="1" x14ac:dyDescent="0.35">
      <c r="A41" s="141" t="s">
        <v>180</v>
      </c>
      <c r="B41" s="21">
        <f>+'1T'!F43</f>
        <v>0</v>
      </c>
      <c r="C41" s="21">
        <f>+'2T'!F43</f>
        <v>0</v>
      </c>
      <c r="D41" s="21">
        <f>+'3T'!F43</f>
        <v>0</v>
      </c>
      <c r="E41" s="21">
        <f>+'4T'!F43</f>
        <v>0</v>
      </c>
      <c r="F41" s="21">
        <f t="shared" si="3"/>
        <v>0</v>
      </c>
      <c r="G41" s="6"/>
    </row>
    <row r="42" spans="1:7" customFormat="1" ht="18" customHeight="1" x14ac:dyDescent="0.35">
      <c r="A42" s="145" t="s">
        <v>176</v>
      </c>
      <c r="B42" s="151">
        <f>+SUM(B43:B45)</f>
        <v>137421490.54000002</v>
      </c>
      <c r="C42" s="151">
        <f t="shared" ref="C42" si="12">+SUM(C43:C45)</f>
        <v>56414656.009999998</v>
      </c>
      <c r="D42" s="151">
        <f t="shared" ref="D42" si="13">+SUM(D43:D45)</f>
        <v>0</v>
      </c>
      <c r="E42" s="151">
        <f t="shared" ref="E42" si="14">+SUM(E43:E45)</f>
        <v>19930362.789999999</v>
      </c>
      <c r="F42" s="151">
        <f t="shared" ref="F42" si="15">+SUM(F43:F45)</f>
        <v>213766509.34</v>
      </c>
      <c r="G42" s="6"/>
    </row>
    <row r="43" spans="1:7" customFormat="1" ht="18" customHeight="1" x14ac:dyDescent="0.35">
      <c r="A43" s="141" t="s">
        <v>178</v>
      </c>
      <c r="B43" s="21">
        <f>+'1T'!F45</f>
        <v>98427259.200000003</v>
      </c>
      <c r="C43" s="21">
        <f>+'2T'!F45</f>
        <v>34449540.719999999</v>
      </c>
      <c r="D43" s="21">
        <f>+'3T'!F45</f>
        <v>0</v>
      </c>
      <c r="E43" s="21">
        <f>+'4T'!F45</f>
        <v>5921653.7599999998</v>
      </c>
      <c r="F43" s="21">
        <f t="shared" si="3"/>
        <v>138798453.68000001</v>
      </c>
      <c r="G43" s="6"/>
    </row>
    <row r="44" spans="1:7" customFormat="1" ht="18" customHeight="1" x14ac:dyDescent="0.35">
      <c r="A44" s="141" t="s">
        <v>179</v>
      </c>
      <c r="B44" s="21">
        <f>+'1T'!F46</f>
        <v>38994231.340000004</v>
      </c>
      <c r="C44" s="21">
        <f>+'2T'!F46</f>
        <v>21965115.289999999</v>
      </c>
      <c r="D44" s="21">
        <f>+'3T'!F46</f>
        <v>0</v>
      </c>
      <c r="E44" s="21">
        <f>+'4T'!F46</f>
        <v>14008709.029999999</v>
      </c>
      <c r="F44" s="21">
        <f t="shared" si="3"/>
        <v>74968055.659999996</v>
      </c>
      <c r="G44" s="6"/>
    </row>
    <row r="45" spans="1:7" customFormat="1" ht="18" customHeight="1" x14ac:dyDescent="0.35">
      <c r="A45" s="141" t="s">
        <v>180</v>
      </c>
      <c r="B45" s="21">
        <f>+'1T'!F47</f>
        <v>0</v>
      </c>
      <c r="C45" s="21">
        <f>+'2T'!F47</f>
        <v>0</v>
      </c>
      <c r="D45" s="21">
        <f>+'3T'!F47</f>
        <v>0</v>
      </c>
      <c r="E45" s="21">
        <f>+'4T'!F47</f>
        <v>0</v>
      </c>
      <c r="F45" s="21">
        <f t="shared" si="3"/>
        <v>0</v>
      </c>
      <c r="G45" s="6"/>
    </row>
    <row r="46" spans="1:7" customFormat="1" ht="18" customHeight="1" x14ac:dyDescent="0.35">
      <c r="A46" s="145" t="s">
        <v>177</v>
      </c>
      <c r="B46" s="151">
        <f>+SUM(B47:B49)</f>
        <v>1761824084.0500007</v>
      </c>
      <c r="C46" s="151">
        <f t="shared" ref="C46" si="16">+SUM(C47:C49)</f>
        <v>679495961.55999994</v>
      </c>
      <c r="D46" s="151">
        <f t="shared" ref="D46" si="17">+SUM(D47:D49)</f>
        <v>0</v>
      </c>
      <c r="E46" s="151">
        <f t="shared" ref="E46" si="18">+SUM(E47:E49)</f>
        <v>78340117.400000125</v>
      </c>
      <c r="F46" s="151">
        <f t="shared" ref="F46" si="19">+SUM(F47:F49)</f>
        <v>2519660163.0100007</v>
      </c>
      <c r="G46" s="6"/>
    </row>
    <row r="47" spans="1:7" customFormat="1" ht="18" customHeight="1" x14ac:dyDescent="0.35">
      <c r="A47" s="141" t="s">
        <v>178</v>
      </c>
      <c r="B47" s="21">
        <f>+'1T'!F49</f>
        <v>1513348795.2200003</v>
      </c>
      <c r="C47" s="21">
        <f>+'2T'!F49</f>
        <v>530465632.12</v>
      </c>
      <c r="D47" s="21">
        <f>+'3T'!F49</f>
        <v>0</v>
      </c>
      <c r="E47" s="21">
        <f>+'4T'!F49</f>
        <v>0</v>
      </c>
      <c r="F47" s="21">
        <f t="shared" si="3"/>
        <v>2043814427.3400002</v>
      </c>
      <c r="G47" s="6"/>
    </row>
    <row r="48" spans="1:7" customFormat="1" ht="18" customHeight="1" x14ac:dyDescent="0.35">
      <c r="A48" s="141" t="s">
        <v>179</v>
      </c>
      <c r="B48" s="21">
        <f>+'1T'!F50</f>
        <v>248475288.83000028</v>
      </c>
      <c r="C48" s="21">
        <f>+'2T'!F50</f>
        <v>149030329.44</v>
      </c>
      <c r="D48" s="21">
        <f>+'3T'!F50</f>
        <v>0</v>
      </c>
      <c r="E48" s="21">
        <f>+'4T'!F50</f>
        <v>78340117.400000125</v>
      </c>
      <c r="F48" s="21">
        <f t="shared" si="3"/>
        <v>475845735.67000043</v>
      </c>
      <c r="G48" s="6"/>
    </row>
    <row r="49" spans="1:8" customFormat="1" ht="18" customHeight="1" x14ac:dyDescent="0.35">
      <c r="A49" s="141" t="s">
        <v>180</v>
      </c>
      <c r="B49" s="153">
        <f>+'1T'!F51</f>
        <v>0</v>
      </c>
      <c r="C49" s="153">
        <f>+'2T'!F51</f>
        <v>0</v>
      </c>
      <c r="D49" s="153">
        <f>+'3T'!F51</f>
        <v>0</v>
      </c>
      <c r="E49" s="153">
        <f>+'4T'!F51</f>
        <v>0</v>
      </c>
      <c r="F49" s="153">
        <f t="shared" si="3"/>
        <v>0</v>
      </c>
      <c r="G49" s="6"/>
    </row>
    <row r="50" spans="1:8" customFormat="1" ht="18" customHeight="1" x14ac:dyDescent="0.3">
      <c r="A50" s="208" t="s">
        <v>218</v>
      </c>
      <c r="B50" s="208"/>
      <c r="C50" s="208"/>
      <c r="D50" s="208"/>
      <c r="E50" s="208"/>
      <c r="F50" s="208"/>
    </row>
    <row r="51" spans="1:8" customFormat="1" ht="45" customHeight="1" x14ac:dyDescent="0.3">
      <c r="A51" s="204" t="s">
        <v>162</v>
      </c>
      <c r="B51" s="205"/>
      <c r="C51" s="205"/>
      <c r="D51" s="205"/>
      <c r="E51" s="205"/>
      <c r="F51" s="206"/>
    </row>
    <row r="52" spans="1:8" customFormat="1" ht="18" customHeight="1" x14ac:dyDescent="0.3"/>
    <row r="54" spans="1:8" ht="21" customHeight="1" x14ac:dyDescent="0.35">
      <c r="A54" s="213" t="s">
        <v>160</v>
      </c>
      <c r="B54" s="213"/>
      <c r="C54" s="213"/>
      <c r="D54" s="213"/>
      <c r="E54" s="213"/>
      <c r="F54" s="213"/>
      <c r="G54" s="213"/>
      <c r="H54"/>
    </row>
    <row r="55" spans="1:8" ht="10.199999999999999" customHeight="1" x14ac:dyDescent="0.35">
      <c r="A55" s="3"/>
      <c r="B55" s="3"/>
      <c r="C55" s="3"/>
      <c r="D55" s="3"/>
      <c r="E55" s="3"/>
      <c r="F55" s="3"/>
    </row>
    <row r="56" spans="1:8" x14ac:dyDescent="0.35">
      <c r="A56" s="196" t="s">
        <v>73</v>
      </c>
      <c r="B56" s="196"/>
      <c r="C56" s="196"/>
      <c r="D56" s="196"/>
      <c r="E56" s="196"/>
      <c r="F56" s="196"/>
      <c r="G56" s="196"/>
    </row>
    <row r="57" spans="1:8" ht="17.25" customHeight="1" x14ac:dyDescent="0.35">
      <c r="A57" s="197" t="s">
        <v>74</v>
      </c>
      <c r="B57" s="197"/>
      <c r="C57" s="197"/>
      <c r="D57" s="197"/>
      <c r="E57" s="197"/>
      <c r="F57" s="197"/>
      <c r="G57" s="197"/>
    </row>
    <row r="58" spans="1:8" x14ac:dyDescent="0.35">
      <c r="A58" s="196" t="s">
        <v>52</v>
      </c>
      <c r="B58" s="196"/>
      <c r="C58" s="196"/>
      <c r="D58" s="196"/>
      <c r="E58" s="196"/>
      <c r="F58" s="196"/>
      <c r="G58" s="196"/>
    </row>
    <row r="59" spans="1:8" ht="10.199999999999999" customHeight="1" x14ac:dyDescent="0.35">
      <c r="A59" s="47"/>
      <c r="B59" s="47"/>
      <c r="C59" s="47"/>
      <c r="D59" s="47"/>
      <c r="E59" s="47"/>
      <c r="F59" s="3"/>
    </row>
    <row r="60" spans="1:8" x14ac:dyDescent="0.35">
      <c r="A60" s="87" t="s">
        <v>55</v>
      </c>
      <c r="B60" s="87" t="s">
        <v>56</v>
      </c>
      <c r="C60" s="87" t="s">
        <v>95</v>
      </c>
      <c r="D60" s="87" t="s">
        <v>96</v>
      </c>
      <c r="E60" s="87" t="s">
        <v>98</v>
      </c>
      <c r="F60" s="87" t="s">
        <v>100</v>
      </c>
      <c r="G60" s="87" t="s">
        <v>13</v>
      </c>
    </row>
    <row r="61" spans="1:8" x14ac:dyDescent="0.35">
      <c r="A61" s="23" t="s">
        <v>16</v>
      </c>
      <c r="B61" s="63"/>
      <c r="C61" s="46">
        <f>+C63+C67</f>
        <v>29521769198</v>
      </c>
      <c r="D61" s="46">
        <f>+D63+D67</f>
        <v>21709679262</v>
      </c>
      <c r="E61" s="46">
        <f>+E63+E67</f>
        <v>0</v>
      </c>
      <c r="F61" s="46">
        <f>+F63+F67</f>
        <v>7473546401.000001</v>
      </c>
      <c r="G61" s="46">
        <f>+G63+G67</f>
        <v>58704994861</v>
      </c>
    </row>
    <row r="62" spans="1:8" x14ac:dyDescent="0.35">
      <c r="A62" s="19"/>
      <c r="B62" s="64"/>
      <c r="C62" s="20"/>
      <c r="D62" s="20"/>
      <c r="E62" s="20"/>
      <c r="F62" s="20"/>
      <c r="G62" s="65"/>
    </row>
    <row r="63" spans="1:8" x14ac:dyDescent="0.35">
      <c r="A63" s="234" t="s">
        <v>75</v>
      </c>
      <c r="B63" s="234"/>
      <c r="C63" s="67">
        <f>+SUM(C64:C65)</f>
        <v>29521769198</v>
      </c>
      <c r="D63" s="67">
        <f>+SUM(D64:D65)</f>
        <v>21709679262</v>
      </c>
      <c r="E63" s="67">
        <f>+SUM(E64:E65)</f>
        <v>0</v>
      </c>
      <c r="F63" s="67">
        <f>+SUM(F64:F65)</f>
        <v>7473546401.000001</v>
      </c>
      <c r="G63" s="67">
        <f>+SUM(G64:G65)</f>
        <v>58704994861</v>
      </c>
    </row>
    <row r="64" spans="1:8" x14ac:dyDescent="0.35">
      <c r="A64" s="68" t="s">
        <v>59</v>
      </c>
      <c r="B64" s="64" t="s">
        <v>53</v>
      </c>
      <c r="C64" s="21">
        <f>+'1T'!F110</f>
        <v>29521769198</v>
      </c>
      <c r="D64" s="21">
        <f>+'2T'!F109</f>
        <v>21709679262</v>
      </c>
      <c r="E64" s="21">
        <f>+'3T'!F109</f>
        <v>0</v>
      </c>
      <c r="F64" s="21">
        <f>+'4T'!F109</f>
        <v>7473546401.000001</v>
      </c>
      <c r="G64" s="112">
        <f>+C64+D64+E64+F64</f>
        <v>58704994861</v>
      </c>
    </row>
    <row r="65" spans="1:7" x14ac:dyDescent="0.35">
      <c r="A65" s="68" t="s">
        <v>59</v>
      </c>
      <c r="B65" s="64" t="s">
        <v>53</v>
      </c>
      <c r="C65" s="21">
        <f>+'1T'!F111</f>
        <v>0</v>
      </c>
      <c r="D65" s="21">
        <f>+'2T'!F110</f>
        <v>0</v>
      </c>
      <c r="E65" s="21">
        <f>+'3T'!F110</f>
        <v>0</v>
      </c>
      <c r="F65" s="21">
        <f>+'4T'!F110</f>
        <v>0</v>
      </c>
      <c r="G65" s="112">
        <f>+C65+D65+E65+F65</f>
        <v>0</v>
      </c>
    </row>
    <row r="66" spans="1:7" x14ac:dyDescent="0.35">
      <c r="A66" s="24"/>
      <c r="B66" s="64"/>
      <c r="C66" s="21"/>
      <c r="D66" s="21"/>
      <c r="E66" s="21"/>
      <c r="F66" s="21"/>
      <c r="G66" s="112"/>
    </row>
    <row r="67" spans="1:7" x14ac:dyDescent="0.35">
      <c r="A67" s="234" t="s">
        <v>76</v>
      </c>
      <c r="B67" s="234"/>
      <c r="C67" s="67">
        <f>+SUM(C68:C69)</f>
        <v>0</v>
      </c>
      <c r="D67" s="67">
        <f>+SUM(D68:D69)</f>
        <v>0</v>
      </c>
      <c r="E67" s="67">
        <f>+SUM(E68:E69)</f>
        <v>0</v>
      </c>
      <c r="F67" s="67">
        <f>+SUM(F68:F69)</f>
        <v>0</v>
      </c>
      <c r="G67" s="67">
        <f>+SUM(G68:G69)</f>
        <v>0</v>
      </c>
    </row>
    <row r="68" spans="1:7" x14ac:dyDescent="0.35">
      <c r="A68" s="68" t="s">
        <v>59</v>
      </c>
      <c r="B68" s="64" t="s">
        <v>53</v>
      </c>
      <c r="C68" s="70">
        <f>+'1T'!F114</f>
        <v>0</v>
      </c>
      <c r="D68" s="70">
        <f>+'2T'!F113</f>
        <v>0</v>
      </c>
      <c r="E68" s="70">
        <f>+'3T'!F113</f>
        <v>0</v>
      </c>
      <c r="F68" s="70">
        <f>+'4T'!F113</f>
        <v>0</v>
      </c>
      <c r="G68" s="113">
        <f>+C68+D68+E68+F68</f>
        <v>0</v>
      </c>
    </row>
    <row r="69" spans="1:7" x14ac:dyDescent="0.35">
      <c r="A69" s="68" t="s">
        <v>59</v>
      </c>
      <c r="B69" s="64" t="s">
        <v>53</v>
      </c>
      <c r="C69" s="70">
        <f>+'1T'!F115</f>
        <v>0</v>
      </c>
      <c r="D69" s="70">
        <f>+'2T'!F114</f>
        <v>0</v>
      </c>
      <c r="E69" s="70">
        <f>+'3T'!F114</f>
        <v>0</v>
      </c>
      <c r="F69" s="114">
        <f>+'4T'!F114</f>
        <v>0</v>
      </c>
      <c r="G69" s="115">
        <f>+C69+D69+E69+F69</f>
        <v>0</v>
      </c>
    </row>
    <row r="70" spans="1:7" x14ac:dyDescent="0.35">
      <c r="A70" s="208" t="s">
        <v>218</v>
      </c>
      <c r="B70" s="208"/>
      <c r="C70" s="208"/>
      <c r="D70" s="208"/>
      <c r="E70" s="208"/>
      <c r="F70" s="3"/>
    </row>
    <row r="71" spans="1:7" ht="50.1" customHeight="1" x14ac:dyDescent="0.35">
      <c r="A71" s="256" t="s">
        <v>161</v>
      </c>
      <c r="B71" s="257"/>
      <c r="C71" s="257"/>
      <c r="D71" s="257"/>
      <c r="E71" s="257"/>
      <c r="F71" s="257"/>
      <c r="G71" s="257"/>
    </row>
    <row r="72" spans="1:7" ht="10.199999999999999" customHeight="1" x14ac:dyDescent="0.35">
      <c r="A72" s="35"/>
      <c r="B72" s="62"/>
      <c r="C72" s="34"/>
      <c r="D72" s="47"/>
      <c r="E72" s="47"/>
      <c r="F72" s="3"/>
    </row>
    <row r="73" spans="1:7" x14ac:dyDescent="0.35">
      <c r="A73" s="196" t="s">
        <v>77</v>
      </c>
      <c r="B73" s="196"/>
      <c r="C73" s="196"/>
      <c r="D73" s="196"/>
      <c r="E73" s="196"/>
      <c r="F73" s="196"/>
      <c r="G73" s="196"/>
    </row>
    <row r="74" spans="1:7" ht="17.25" customHeight="1" x14ac:dyDescent="0.35">
      <c r="A74" s="197" t="s">
        <v>54</v>
      </c>
      <c r="B74" s="197"/>
      <c r="C74" s="197"/>
      <c r="D74" s="197"/>
      <c r="E74" s="197"/>
      <c r="F74" s="197"/>
      <c r="G74" s="197"/>
    </row>
    <row r="75" spans="1:7" x14ac:dyDescent="0.35">
      <c r="A75" s="196" t="s">
        <v>52</v>
      </c>
      <c r="B75" s="196"/>
      <c r="C75" s="196"/>
      <c r="D75" s="196"/>
      <c r="E75" s="196"/>
      <c r="F75" s="196"/>
      <c r="G75" s="196"/>
    </row>
    <row r="77" spans="1:7" x14ac:dyDescent="0.35">
      <c r="A77" s="87" t="s">
        <v>55</v>
      </c>
      <c r="B77" s="87" t="s">
        <v>56</v>
      </c>
      <c r="C77" s="87" t="s">
        <v>95</v>
      </c>
      <c r="D77" s="87" t="s">
        <v>96</v>
      </c>
      <c r="E77" s="87" t="s">
        <v>98</v>
      </c>
      <c r="F77" s="87" t="s">
        <v>101</v>
      </c>
      <c r="G77" s="87" t="s">
        <v>13</v>
      </c>
    </row>
    <row r="78" spans="1:7" x14ac:dyDescent="0.35">
      <c r="A78" s="23" t="s">
        <v>16</v>
      </c>
      <c r="B78" s="63"/>
      <c r="C78" s="46">
        <f>+C80+C87+C94</f>
        <v>26976586102.019947</v>
      </c>
      <c r="D78" s="46">
        <f t="shared" ref="D78:E78" si="20">+D80+D87+D94</f>
        <v>24254860208.380001</v>
      </c>
      <c r="E78" s="46">
        <f t="shared" si="20"/>
        <v>2149.6</v>
      </c>
      <c r="F78" s="46">
        <f>+F80+F87+F94</f>
        <v>7473546401.000001</v>
      </c>
      <c r="G78" s="46">
        <f>+G80+G87+G94</f>
        <v>58704994860.999947</v>
      </c>
    </row>
    <row r="79" spans="1:7" x14ac:dyDescent="0.35">
      <c r="A79" s="19"/>
      <c r="B79" s="64"/>
      <c r="C79" s="20"/>
      <c r="D79" s="20"/>
      <c r="E79" s="20"/>
      <c r="F79" s="65"/>
      <c r="G79" s="65"/>
    </row>
    <row r="80" spans="1:7" x14ac:dyDescent="0.35">
      <c r="A80" s="234" t="s">
        <v>58</v>
      </c>
      <c r="B80" s="234"/>
      <c r="C80" s="67">
        <f>+SUM(C81:C85)</f>
        <v>26976586102.019947</v>
      </c>
      <c r="D80" s="67">
        <f t="shared" ref="D80:E80" si="21">+SUM(D81:D85)</f>
        <v>24254860208.380001</v>
      </c>
      <c r="E80" s="67">
        <f t="shared" si="21"/>
        <v>2149.6</v>
      </c>
      <c r="F80" s="67">
        <f>+SUM(F81:F85)</f>
        <v>7473546401.000001</v>
      </c>
      <c r="G80" s="67">
        <f>+SUM(G81:G85)</f>
        <v>58704994860.999947</v>
      </c>
    </row>
    <row r="81" spans="1:7" x14ac:dyDescent="0.35">
      <c r="A81" s="68" t="s">
        <v>59</v>
      </c>
      <c r="B81" s="64" t="s">
        <v>53</v>
      </c>
      <c r="C81" s="21">
        <f>+'1T'!F127</f>
        <v>26976586102.019947</v>
      </c>
      <c r="D81" s="21">
        <f>+'2T'!F126</f>
        <v>24254860208.380001</v>
      </c>
      <c r="E81" s="21">
        <f>+'3T'!F126</f>
        <v>2149.6</v>
      </c>
      <c r="F81" s="21">
        <f>+'4T'!F126</f>
        <v>7473546401.000001</v>
      </c>
      <c r="G81" s="112">
        <f>+C81+D81+E81+F81</f>
        <v>58704994860.999947</v>
      </c>
    </row>
    <row r="82" spans="1:7" x14ac:dyDescent="0.35">
      <c r="A82" s="68" t="s">
        <v>59</v>
      </c>
      <c r="B82" s="64" t="s">
        <v>53</v>
      </c>
      <c r="C82" s="21">
        <f>+'1T'!F128</f>
        <v>0</v>
      </c>
      <c r="D82" s="21">
        <f>+'2T'!F127</f>
        <v>0</v>
      </c>
      <c r="E82" s="21">
        <f>+'3T'!F127</f>
        <v>0</v>
      </c>
      <c r="F82" s="21">
        <f>+'4T'!F127</f>
        <v>0</v>
      </c>
      <c r="G82" s="112">
        <f t="shared" ref="G82:G85" si="22">+C82+D82+E82+F82</f>
        <v>0</v>
      </c>
    </row>
    <row r="83" spans="1:7" x14ac:dyDescent="0.35">
      <c r="A83" s="68" t="s">
        <v>59</v>
      </c>
      <c r="B83" s="64" t="s">
        <v>53</v>
      </c>
      <c r="C83" s="21">
        <f>+'1T'!F129</f>
        <v>0</v>
      </c>
      <c r="D83" s="21">
        <f>+'2T'!F128</f>
        <v>0</v>
      </c>
      <c r="E83" s="21">
        <f>+'3T'!F128</f>
        <v>0</v>
      </c>
      <c r="F83" s="21">
        <f>+'4T'!F128</f>
        <v>0</v>
      </c>
      <c r="G83" s="112">
        <f t="shared" si="22"/>
        <v>0</v>
      </c>
    </row>
    <row r="84" spans="1:7" x14ac:dyDescent="0.35">
      <c r="A84" s="68" t="s">
        <v>59</v>
      </c>
      <c r="B84" s="64" t="s">
        <v>53</v>
      </c>
      <c r="C84" s="21">
        <f>+'1T'!F130</f>
        <v>0</v>
      </c>
      <c r="D84" s="21">
        <f>+'2T'!F129</f>
        <v>0</v>
      </c>
      <c r="E84" s="21">
        <f>+'3T'!F129</f>
        <v>0</v>
      </c>
      <c r="F84" s="21">
        <f>+'4T'!F129</f>
        <v>0</v>
      </c>
      <c r="G84" s="112">
        <f t="shared" si="22"/>
        <v>0</v>
      </c>
    </row>
    <row r="85" spans="1:7" x14ac:dyDescent="0.35">
      <c r="A85" s="68" t="s">
        <v>59</v>
      </c>
      <c r="B85" s="64" t="s">
        <v>53</v>
      </c>
      <c r="C85" s="21">
        <f>+'1T'!F131</f>
        <v>0</v>
      </c>
      <c r="D85" s="21">
        <f>+'2T'!F130</f>
        <v>0</v>
      </c>
      <c r="E85" s="21">
        <f>+'3T'!F130</f>
        <v>0</v>
      </c>
      <c r="F85" s="21">
        <f>+'4T'!F130</f>
        <v>0</v>
      </c>
      <c r="G85" s="112">
        <f t="shared" si="22"/>
        <v>0</v>
      </c>
    </row>
    <row r="86" spans="1:7" x14ac:dyDescent="0.35">
      <c r="A86" s="24"/>
      <c r="B86" s="64"/>
      <c r="C86" s="21"/>
      <c r="D86" s="21"/>
      <c r="E86" s="21"/>
      <c r="F86" s="112"/>
      <c r="G86" s="112"/>
    </row>
    <row r="87" spans="1:7" x14ac:dyDescent="0.35">
      <c r="A87" s="234" t="s">
        <v>60</v>
      </c>
      <c r="B87" s="234"/>
      <c r="C87" s="67">
        <f>+SUM(C88:C92)</f>
        <v>0</v>
      </c>
      <c r="D87" s="67">
        <f t="shared" ref="D87:F87" si="23">+SUM(D88:D92)</f>
        <v>0</v>
      </c>
      <c r="E87" s="67">
        <f t="shared" si="23"/>
        <v>0</v>
      </c>
      <c r="F87" s="67">
        <f t="shared" si="23"/>
        <v>0</v>
      </c>
      <c r="G87" s="67">
        <f>+SUM(G88:G92)</f>
        <v>0</v>
      </c>
    </row>
    <row r="88" spans="1:7" x14ac:dyDescent="0.35">
      <c r="A88" s="68" t="s">
        <v>59</v>
      </c>
      <c r="B88" s="64" t="s">
        <v>53</v>
      </c>
      <c r="C88" s="70">
        <f>+'1T'!F134</f>
        <v>0</v>
      </c>
      <c r="D88" s="70">
        <f>+'2T'!F133</f>
        <v>0</v>
      </c>
      <c r="E88" s="70">
        <f>+'3T'!F133</f>
        <v>0</v>
      </c>
      <c r="F88" s="70">
        <f>+'4T'!F133</f>
        <v>0</v>
      </c>
      <c r="G88" s="113">
        <f>+C88+D88+E88+F88</f>
        <v>0</v>
      </c>
    </row>
    <row r="89" spans="1:7" x14ac:dyDescent="0.35">
      <c r="A89" s="68" t="s">
        <v>59</v>
      </c>
      <c r="B89" s="64" t="s">
        <v>53</v>
      </c>
      <c r="C89" s="70">
        <f>+'1T'!F135</f>
        <v>0</v>
      </c>
      <c r="D89" s="70">
        <f>+'2T'!F134</f>
        <v>0</v>
      </c>
      <c r="E89" s="70">
        <f>+'3T'!F134</f>
        <v>0</v>
      </c>
      <c r="F89" s="70">
        <f>+'4T'!F134</f>
        <v>0</v>
      </c>
      <c r="G89" s="113">
        <f t="shared" ref="G89:G92" si="24">+C89+D89+E89+F89</f>
        <v>0</v>
      </c>
    </row>
    <row r="90" spans="1:7" x14ac:dyDescent="0.35">
      <c r="A90" s="68" t="s">
        <v>59</v>
      </c>
      <c r="B90" s="64" t="s">
        <v>53</v>
      </c>
      <c r="C90" s="70">
        <f>+'1T'!F136</f>
        <v>0</v>
      </c>
      <c r="D90" s="70">
        <f>+'2T'!F135</f>
        <v>0</v>
      </c>
      <c r="E90" s="70">
        <f>+'3T'!F135</f>
        <v>0</v>
      </c>
      <c r="F90" s="70">
        <f>+'4T'!F135</f>
        <v>0</v>
      </c>
      <c r="G90" s="113">
        <f t="shared" si="24"/>
        <v>0</v>
      </c>
    </row>
    <row r="91" spans="1:7" x14ac:dyDescent="0.35">
      <c r="A91" s="68" t="s">
        <v>59</v>
      </c>
      <c r="B91" s="64" t="s">
        <v>53</v>
      </c>
      <c r="C91" s="70">
        <f>+'1T'!F137</f>
        <v>0</v>
      </c>
      <c r="D91" s="70">
        <f>+'2T'!F136</f>
        <v>0</v>
      </c>
      <c r="E91" s="70">
        <f>+'3T'!F136</f>
        <v>0</v>
      </c>
      <c r="F91" s="70">
        <f>+'4T'!F136</f>
        <v>0</v>
      </c>
      <c r="G91" s="113">
        <f t="shared" si="24"/>
        <v>0</v>
      </c>
    </row>
    <row r="92" spans="1:7" x14ac:dyDescent="0.35">
      <c r="A92" s="68" t="s">
        <v>59</v>
      </c>
      <c r="B92" s="64" t="s">
        <v>53</v>
      </c>
      <c r="C92" s="70">
        <f>+'1T'!F138</f>
        <v>0</v>
      </c>
      <c r="D92" s="70">
        <f>+'2T'!F137</f>
        <v>0</v>
      </c>
      <c r="E92" s="70">
        <f>+'3T'!F137</f>
        <v>0</v>
      </c>
      <c r="F92" s="70">
        <f>+'4T'!F137</f>
        <v>0</v>
      </c>
      <c r="G92" s="113">
        <f t="shared" si="24"/>
        <v>0</v>
      </c>
    </row>
    <row r="93" spans="1:7" x14ac:dyDescent="0.35">
      <c r="A93" s="47"/>
      <c r="B93" s="47"/>
      <c r="C93" s="53"/>
      <c r="D93" s="53"/>
      <c r="E93" s="53"/>
      <c r="F93" s="53"/>
      <c r="G93" s="53"/>
    </row>
    <row r="94" spans="1:7" x14ac:dyDescent="0.35">
      <c r="A94" s="234" t="s">
        <v>61</v>
      </c>
      <c r="B94" s="234"/>
      <c r="C94" s="67">
        <f>+SUM(C95:C96)</f>
        <v>0</v>
      </c>
      <c r="D94" s="67">
        <f t="shared" ref="D94:E94" si="25">+SUM(D95:D96)</f>
        <v>0</v>
      </c>
      <c r="E94" s="67">
        <f t="shared" si="25"/>
        <v>0</v>
      </c>
      <c r="F94" s="67">
        <f>+SUM(F95:F96)</f>
        <v>0</v>
      </c>
      <c r="G94" s="67">
        <f>+SUM(G95:G96)</f>
        <v>0</v>
      </c>
    </row>
    <row r="95" spans="1:7" x14ac:dyDescent="0.35">
      <c r="A95" s="94" t="s">
        <v>59</v>
      </c>
      <c r="B95" s="64" t="s">
        <v>53</v>
      </c>
      <c r="C95" s="70">
        <f>+'1T'!F141</f>
        <v>0</v>
      </c>
      <c r="D95" s="70">
        <f>+'2T'!F140</f>
        <v>0</v>
      </c>
      <c r="E95" s="70">
        <f>+'3T'!F140</f>
        <v>0</v>
      </c>
      <c r="F95" s="70">
        <f>+'4T'!F140</f>
        <v>0</v>
      </c>
      <c r="G95" s="116">
        <f>+C95+D95+E95+F95</f>
        <v>0</v>
      </c>
    </row>
    <row r="96" spans="1:7" x14ac:dyDescent="0.35">
      <c r="A96" s="61" t="s">
        <v>59</v>
      </c>
      <c r="B96" s="61" t="s">
        <v>53</v>
      </c>
      <c r="C96" s="114">
        <f>+'1T'!F142</f>
        <v>0</v>
      </c>
      <c r="D96" s="114">
        <f>+'2T'!F141</f>
        <v>0</v>
      </c>
      <c r="E96" s="114">
        <f>+'3T'!F141</f>
        <v>0</v>
      </c>
      <c r="F96" s="114">
        <f>+'4T'!F141</f>
        <v>0</v>
      </c>
      <c r="G96" s="115">
        <f>+C96+D96+E96+F96</f>
        <v>0</v>
      </c>
    </row>
    <row r="97" spans="1:7" x14ac:dyDescent="0.35">
      <c r="A97" s="235" t="s">
        <v>62</v>
      </c>
      <c r="B97" s="235"/>
      <c r="C97" s="235"/>
      <c r="D97" s="235"/>
      <c r="E97" s="235"/>
      <c r="F97" s="235"/>
    </row>
    <row r="98" spans="1:7" x14ac:dyDescent="0.35">
      <c r="A98" s="208" t="s">
        <v>218</v>
      </c>
      <c r="B98" s="208"/>
      <c r="C98" s="208"/>
      <c r="D98" s="208"/>
      <c r="E98" s="208"/>
      <c r="F98" s="208"/>
    </row>
    <row r="99" spans="1:7" x14ac:dyDescent="0.35">
      <c r="A99" s="68"/>
      <c r="B99" s="64"/>
      <c r="C99" s="47"/>
      <c r="D99" s="47"/>
      <c r="E99" s="47"/>
      <c r="F99" s="3"/>
    </row>
    <row r="100" spans="1:7" x14ac:dyDescent="0.35">
      <c r="A100" s="196" t="s">
        <v>79</v>
      </c>
      <c r="B100" s="196"/>
      <c r="C100" s="196"/>
      <c r="D100" s="196"/>
      <c r="E100" s="196"/>
      <c r="F100" s="196"/>
    </row>
    <row r="101" spans="1:7" x14ac:dyDescent="0.35">
      <c r="A101" s="196" t="s">
        <v>80</v>
      </c>
      <c r="B101" s="196"/>
      <c r="C101" s="196"/>
      <c r="D101" s="196"/>
      <c r="E101" s="196"/>
      <c r="F101" s="196"/>
    </row>
    <row r="102" spans="1:7" x14ac:dyDescent="0.35">
      <c r="A102" s="196" t="s">
        <v>52</v>
      </c>
      <c r="B102" s="196"/>
      <c r="C102" s="196"/>
      <c r="D102" s="196"/>
      <c r="E102" s="196"/>
      <c r="F102" s="196"/>
    </row>
    <row r="103" spans="1:7" x14ac:dyDescent="0.35">
      <c r="A103" s="108"/>
      <c r="B103" s="109"/>
      <c r="C103" s="109"/>
      <c r="D103" s="109"/>
      <c r="E103" s="109"/>
      <c r="F103" s="3"/>
    </row>
    <row r="104" spans="1:7" x14ac:dyDescent="0.35">
      <c r="A104" s="87" t="s">
        <v>78</v>
      </c>
      <c r="B104" s="87" t="s">
        <v>95</v>
      </c>
      <c r="C104" s="87" t="s">
        <v>96</v>
      </c>
      <c r="D104" s="87" t="s">
        <v>98</v>
      </c>
      <c r="E104" s="87" t="s">
        <v>100</v>
      </c>
      <c r="F104" s="87" t="s">
        <v>13</v>
      </c>
    </row>
    <row r="105" spans="1:7" x14ac:dyDescent="0.35">
      <c r="A105" s="126" t="s">
        <v>82</v>
      </c>
      <c r="B105" s="78">
        <f>+B106</f>
        <v>0</v>
      </c>
      <c r="C105" s="78">
        <f>+C106+C107</f>
        <v>2545183095.9800529</v>
      </c>
      <c r="D105" s="78">
        <f>+D106+D107</f>
        <v>2149.6000518798828</v>
      </c>
      <c r="E105" s="78">
        <f>+E106+E107</f>
        <v>5.187988290344947E-5</v>
      </c>
      <c r="F105" s="78">
        <f>+B105</f>
        <v>0</v>
      </c>
    </row>
    <row r="106" spans="1:7" x14ac:dyDescent="0.35">
      <c r="A106" s="127" t="s">
        <v>83</v>
      </c>
      <c r="B106" s="36">
        <f>+'1T'!E152</f>
        <v>0</v>
      </c>
      <c r="C106" s="36">
        <f>+'2T'!E152</f>
        <v>0</v>
      </c>
      <c r="D106" s="36">
        <f>+'3T'!E152</f>
        <v>0</v>
      </c>
      <c r="E106" s="36">
        <f>+D116</f>
        <v>0</v>
      </c>
      <c r="F106" s="83">
        <f>+B106+C106+D106+E106</f>
        <v>0</v>
      </c>
    </row>
    <row r="107" spans="1:7" x14ac:dyDescent="0.35">
      <c r="A107" s="127" t="s">
        <v>81</v>
      </c>
      <c r="B107" s="36" t="s">
        <v>93</v>
      </c>
      <c r="C107" s="36">
        <f>+B117</f>
        <v>2545183095.9800529</v>
      </c>
      <c r="D107" s="36">
        <f>+C117</f>
        <v>2149.6000518798828</v>
      </c>
      <c r="E107" s="134">
        <f>+D117</f>
        <v>5.187988290344947E-5</v>
      </c>
      <c r="F107" s="83" t="str">
        <f>+B107</f>
        <v>N/A</v>
      </c>
    </row>
    <row r="108" spans="1:7" x14ac:dyDescent="0.35">
      <c r="A108" s="126" t="s">
        <v>85</v>
      </c>
      <c r="B108" s="78">
        <f>+'1T'!F110</f>
        <v>29521769198</v>
      </c>
      <c r="C108" s="78">
        <f>+'2T'!F109</f>
        <v>21709679262</v>
      </c>
      <c r="D108" s="78">
        <f>+'3T'!F109</f>
        <v>0</v>
      </c>
      <c r="E108" s="78">
        <f>+'4T'!F109</f>
        <v>7473546401.000001</v>
      </c>
      <c r="F108" s="78">
        <f>+B108+C108+D108+E108</f>
        <v>58704994861</v>
      </c>
    </row>
    <row r="109" spans="1:7" x14ac:dyDescent="0.35">
      <c r="A109" s="126" t="s">
        <v>147</v>
      </c>
      <c r="B109" s="78">
        <f>+B110+B111</f>
        <v>29521769198</v>
      </c>
      <c r="C109" s="78">
        <f>+C105+C108</f>
        <v>24254862357.980053</v>
      </c>
      <c r="D109" s="78">
        <f>D105+D108</f>
        <v>2149.6000518798828</v>
      </c>
      <c r="E109" s="78">
        <f>+E110+E111</f>
        <v>7473546401.000001</v>
      </c>
      <c r="F109" s="78">
        <f>+F105+F108</f>
        <v>58704994861</v>
      </c>
    </row>
    <row r="110" spans="1:7" x14ac:dyDescent="0.35">
      <c r="A110" s="127" t="s">
        <v>83</v>
      </c>
      <c r="B110" s="36">
        <f>+B106</f>
        <v>0</v>
      </c>
      <c r="C110" s="36">
        <f>+C106</f>
        <v>0</v>
      </c>
      <c r="D110" s="36">
        <f>+D106</f>
        <v>0</v>
      </c>
      <c r="E110" s="36">
        <f>+E106</f>
        <v>0</v>
      </c>
      <c r="F110" s="83">
        <f>+B110+C110+D110+E110</f>
        <v>0</v>
      </c>
    </row>
    <row r="111" spans="1:7" x14ac:dyDescent="0.35">
      <c r="A111" s="127" t="s">
        <v>81</v>
      </c>
      <c r="B111" s="134">
        <f>+'1T'!E157</f>
        <v>29521769198</v>
      </c>
      <c r="C111" s="134">
        <f>+'2T'!E157</f>
        <v>21709679262</v>
      </c>
      <c r="D111" s="134">
        <f>+'3T'!E157</f>
        <v>2149.6</v>
      </c>
      <c r="E111" s="134">
        <f>+E108</f>
        <v>7473546401.000001</v>
      </c>
      <c r="F111" s="180">
        <f>+B111+C111+D111+E111</f>
        <v>58704997010.599998</v>
      </c>
      <c r="G111" s="179"/>
    </row>
    <row r="112" spans="1:7" x14ac:dyDescent="0.35">
      <c r="A112" s="126" t="s">
        <v>84</v>
      </c>
      <c r="B112" s="78">
        <f>+B113+B114</f>
        <v>26976586102.019947</v>
      </c>
      <c r="C112" s="78">
        <f>+C113+C114</f>
        <v>24254860208.380001</v>
      </c>
      <c r="D112" s="78">
        <f>+D113+D114</f>
        <v>2149.6</v>
      </c>
      <c r="E112" s="78">
        <f>+E113+E114</f>
        <v>7473546401.000001</v>
      </c>
      <c r="F112" s="78">
        <f>+B112+C112+D112+E112</f>
        <v>58704994860.999947</v>
      </c>
    </row>
    <row r="113" spans="1:6" x14ac:dyDescent="0.35">
      <c r="A113" s="127" t="s">
        <v>83</v>
      </c>
      <c r="B113" s="101">
        <f>+'1T'!E159</f>
        <v>0</v>
      </c>
      <c r="C113" s="101">
        <f>+'2T'!E159</f>
        <v>0</v>
      </c>
      <c r="D113" s="101">
        <f>+'3T'!E159</f>
        <v>0</v>
      </c>
      <c r="E113" s="101">
        <f>+'4T'!E159</f>
        <v>0</v>
      </c>
      <c r="F113" s="62">
        <f>+B113+C113+D113+E113</f>
        <v>0</v>
      </c>
    </row>
    <row r="114" spans="1:6" x14ac:dyDescent="0.35">
      <c r="A114" s="127" t="s">
        <v>81</v>
      </c>
      <c r="B114" s="101">
        <f>+'1T'!F127</f>
        <v>26976586102.019947</v>
      </c>
      <c r="C114" s="101">
        <f>+'2T'!F126</f>
        <v>24254860208.380001</v>
      </c>
      <c r="D114" s="101">
        <f>+'3T'!F126</f>
        <v>2149.6</v>
      </c>
      <c r="E114" s="101">
        <f>+'4T'!E160</f>
        <v>7473546401.000001</v>
      </c>
      <c r="F114" s="62">
        <f>+B114+C114+D114+E114</f>
        <v>58704994860.999947</v>
      </c>
    </row>
    <row r="115" spans="1:6" x14ac:dyDescent="0.35">
      <c r="A115" s="126" t="s">
        <v>148</v>
      </c>
      <c r="B115" s="78">
        <f>+B109-B112</f>
        <v>2545183095.9800529</v>
      </c>
      <c r="C115" s="78">
        <f>+C109-C112</f>
        <v>2149.6000518798828</v>
      </c>
      <c r="D115" s="78">
        <f t="shared" ref="C115:E116" si="26">+D109-D112</f>
        <v>5.187988290344947E-5</v>
      </c>
      <c r="E115" s="78">
        <f>+E109-E112</f>
        <v>0</v>
      </c>
      <c r="F115" s="78">
        <f>+F109-F112</f>
        <v>0</v>
      </c>
    </row>
    <row r="116" spans="1:6" x14ac:dyDescent="0.35">
      <c r="A116" s="127" t="s">
        <v>83</v>
      </c>
      <c r="B116" s="101">
        <f>+B110-B113</f>
        <v>0</v>
      </c>
      <c r="C116" s="101">
        <f t="shared" si="26"/>
        <v>0</v>
      </c>
      <c r="D116" s="101">
        <f t="shared" si="26"/>
        <v>0</v>
      </c>
      <c r="E116" s="101">
        <f t="shared" si="26"/>
        <v>0</v>
      </c>
      <c r="F116" s="62">
        <f>+F110-F113</f>
        <v>0</v>
      </c>
    </row>
    <row r="117" spans="1:6" x14ac:dyDescent="0.35">
      <c r="A117" s="128" t="s">
        <v>81</v>
      </c>
      <c r="B117" s="96">
        <f>+B111-B114</f>
        <v>2545183095.9800529</v>
      </c>
      <c r="C117" s="96">
        <f>+C109-C112</f>
        <v>2149.6000518798828</v>
      </c>
      <c r="D117" s="96">
        <f>D109-D112</f>
        <v>5.187988290344947E-5</v>
      </c>
      <c r="E117" s="96">
        <f t="shared" ref="E117" si="27">+E111-E114</f>
        <v>0</v>
      </c>
      <c r="F117" s="79">
        <f>+F109-F112</f>
        <v>0</v>
      </c>
    </row>
    <row r="118" spans="1:6" x14ac:dyDescent="0.35">
      <c r="A118" s="208" t="s">
        <v>218</v>
      </c>
      <c r="B118" s="208"/>
      <c r="C118" s="208"/>
      <c r="D118" s="208"/>
      <c r="E118" s="59"/>
      <c r="F118" s="3"/>
    </row>
    <row r="119" spans="1:6" x14ac:dyDescent="0.35">
      <c r="A119" s="81"/>
      <c r="B119" s="81"/>
      <c r="C119" s="81"/>
      <c r="D119" s="81"/>
      <c r="E119" s="59"/>
      <c r="F119" s="3"/>
    </row>
  </sheetData>
  <mergeCells count="35">
    <mergeCell ref="A102:F102"/>
    <mergeCell ref="A118:D118"/>
    <mergeCell ref="A80:B80"/>
    <mergeCell ref="A87:B87"/>
    <mergeCell ref="A94:B94"/>
    <mergeCell ref="A97:F97"/>
    <mergeCell ref="A1:G1"/>
    <mergeCell ref="A2:G2"/>
    <mergeCell ref="A98:F98"/>
    <mergeCell ref="A100:F100"/>
    <mergeCell ref="A101:F101"/>
    <mergeCell ref="A75:G75"/>
    <mergeCell ref="A67:B67"/>
    <mergeCell ref="A70:E70"/>
    <mergeCell ref="A71:G71"/>
    <mergeCell ref="A74:G74"/>
    <mergeCell ref="A73:G73"/>
    <mergeCell ref="A63:B63"/>
    <mergeCell ref="A56:G56"/>
    <mergeCell ref="A57:G57"/>
    <mergeCell ref="A58:G58"/>
    <mergeCell ref="A54:G54"/>
    <mergeCell ref="C4:E4"/>
    <mergeCell ref="C5:E5"/>
    <mergeCell ref="C6:E6"/>
    <mergeCell ref="A51:F51"/>
    <mergeCell ref="A25:F25"/>
    <mergeCell ref="A24:F24"/>
    <mergeCell ref="A8:G8"/>
    <mergeCell ref="A11:G11"/>
    <mergeCell ref="A10:G10"/>
    <mergeCell ref="A21:E21"/>
    <mergeCell ref="A22:G22"/>
    <mergeCell ref="A14:B14"/>
    <mergeCell ref="A50:F50"/>
  </mergeCells>
  <printOptions horizontalCentered="1"/>
  <pageMargins left="0.70866141732283472" right="0.70866141732283472" top="0.94488188976377963" bottom="0.74803149606299213" header="0.19685039370078741" footer="0.31496062992125984"/>
  <pageSetup scale="47"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2" max="16383" man="1"/>
  </rowBreaks>
  <ignoredErrors>
    <ignoredError sqref="C15:G15 C14:D14 C20:D20 C16:F16 C17:D17 F17 C18:D18 F18 C19:D19 F19" evalError="1"/>
    <ignoredError sqref="F34:F46" 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77D53E-41DB-40B5-AC48-AE9FBE30DF9E}">
  <ds:schemaRefs>
    <ds:schemaRef ds:uri="http://schemas.microsoft.com/office/2006/metadata/properties"/>
    <ds:schemaRef ds:uri="http://purl.org/dc/dcmitype/"/>
    <ds:schemaRef ds:uri="http://schemas.microsoft.com/office/2006/documentManagement/types"/>
    <ds:schemaRef ds:uri="http://www.w3.org/XML/1998/namespace"/>
    <ds:schemaRef ds:uri="http://purl.org/dc/elements/1.1/"/>
    <ds:schemaRef ds:uri="3be6da85-fe21-4610-adb7-d3a94d3af923"/>
    <ds:schemaRef ds:uri="http://purl.org/dc/terms/"/>
    <ds:schemaRef ds:uri="http://schemas.microsoft.com/office/infopath/2007/PartnerControls"/>
    <ds:schemaRef ds:uri="http://schemas.openxmlformats.org/package/2006/metadata/core-properties"/>
    <ds:schemaRef ds:uri="4413b21b-dea0-4953-b6fb-287dbf680181"/>
  </ds:schemaRefs>
</ds:datastoreItem>
</file>

<file path=customXml/itemProps2.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EDFD0C-C76C-4B97-A82D-A90D862E5C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1T</vt:lpstr>
      <vt:lpstr>2T</vt:lpstr>
      <vt:lpstr>I Semestre</vt:lpstr>
      <vt:lpstr>3T</vt:lpstr>
      <vt:lpstr>III T Acumulado</vt:lpstr>
      <vt:lpstr>4T</vt:lpstr>
      <vt:lpstr>Anual</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 Rivera Serrano;Stephanie Salas Soto;Tatiana Vargas Baltodano</dc:creator>
  <cp:lastModifiedBy>Stephanie Tatiana Salas Soto</cp:lastModifiedBy>
  <cp:lastPrinted>2024-01-22T01:22:13Z</cp:lastPrinted>
  <dcterms:created xsi:type="dcterms:W3CDTF">2011-10-26T20:29:12Z</dcterms:created>
  <dcterms:modified xsi:type="dcterms:W3CDTF">2025-12-31T03:53:26Z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