
<file path=[Content_Types].xml><?xml version="1.0" encoding="utf-8"?>
<Types xmlns="http://schemas.openxmlformats.org/package/2006/content-types">
  <Default Extension="bin" ContentType="application/vnd.openxmlformats-officedocument.spreadsheetml.printerSettings"/>
  <Default Extension="gif" ContentType="image/gi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showInkAnnotation="0" defaultThemeVersion="124226"/>
  <mc:AlternateContent xmlns:mc="http://schemas.openxmlformats.org/markup-compatibility/2006">
    <mc:Choice Requires="x15">
      <x15ac:absPath xmlns:x15ac="http://schemas.microsoft.com/office/spreadsheetml/2010/11/ac" url="C:\Users\207180055\Desktop\ACTUALIZACIÓN PW 2025\2023\Reportes de Ejecución\"/>
    </mc:Choice>
  </mc:AlternateContent>
  <xr:revisionPtr revIDLastSave="0" documentId="13_ncr:1_{945386DD-7749-4AA7-A5A3-5D818C1235BE}" xr6:coauthVersionLast="47" xr6:coauthVersionMax="47" xr10:uidLastSave="{00000000-0000-0000-0000-000000000000}"/>
  <bookViews>
    <workbookView xWindow="-108" yWindow="-108" windowWidth="23256" windowHeight="13896" xr2:uid="{00000000-000D-0000-FFFF-FFFF00000000}"/>
  </bookViews>
  <sheets>
    <sheet name="Instrucciones" sheetId="25" r:id="rId1"/>
    <sheet name="1T" sheetId="1" r:id="rId2"/>
    <sheet name="2T" sheetId="17" r:id="rId3"/>
    <sheet name="I Semestre" sheetId="22" r:id="rId4"/>
    <sheet name="3T" sheetId="19" r:id="rId5"/>
    <sheet name="III T Acumulado" sheetId="23" r:id="rId6"/>
    <sheet name="4T" sheetId="20" r:id="rId7"/>
    <sheet name="Anual" sheetId="24" r:id="rId8"/>
  </sheets>
  <definedNames>
    <definedName name="_xlnm.Print_Area" localSheetId="1">'1T'!$A$1:$F$173</definedName>
    <definedName name="_xlnm.Print_Area" localSheetId="2">'2T'!$A$1:$F$177</definedName>
    <definedName name="_xlnm.Print_Area" localSheetId="4">'3T'!$A$1:$F$179</definedName>
    <definedName name="_xlnm.Print_Area" localSheetId="6">'4T'!$A$1:$F$179</definedName>
    <definedName name="_xlnm.Print_Area" localSheetId="7">Anual!$A$1:$G$111</definedName>
    <definedName name="_xlnm.Print_Area" localSheetId="3">'I Semestre'!$A$1:$E$116</definedName>
    <definedName name="_xlnm.Print_Area" localSheetId="5">'III T Acumulado'!$A$1:$F$112</definedName>
    <definedName name="_xlnm.Print_Area" localSheetId="0">Instrucciones!$A$1:$D$74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91" i="24" l="1"/>
  <c r="F87" i="24"/>
  <c r="C98" i="24"/>
  <c r="D98" i="24"/>
  <c r="B98" i="24"/>
  <c r="D97" i="24"/>
  <c r="C97" i="24"/>
  <c r="B97" i="24"/>
  <c r="C95" i="24"/>
  <c r="C92" i="24"/>
  <c r="C88" i="24"/>
  <c r="C25" i="24"/>
  <c r="D25" i="24"/>
  <c r="B25" i="24"/>
  <c r="C30" i="24"/>
  <c r="A30" i="24"/>
  <c r="C95" i="22"/>
  <c r="B94" i="22"/>
  <c r="C59" i="22"/>
  <c r="D28" i="22"/>
  <c r="D29" i="22"/>
  <c r="D30" i="22"/>
  <c r="C25" i="22"/>
  <c r="D25" i="22"/>
  <c r="B25" i="22"/>
  <c r="C30" i="22"/>
  <c r="A30" i="22"/>
  <c r="D143" i="19"/>
  <c r="C143" i="19"/>
  <c r="C142" i="19"/>
  <c r="C137" i="19"/>
  <c r="B143" i="19"/>
  <c r="B142" i="19"/>
  <c r="B137" i="19"/>
  <c r="B141" i="19"/>
  <c r="C140" i="19"/>
  <c r="D140" i="19"/>
  <c r="B140" i="19"/>
  <c r="B132" i="19"/>
  <c r="D116" i="20"/>
  <c r="F30" i="20"/>
  <c r="F31" i="20"/>
  <c r="F32" i="20"/>
  <c r="E30" i="24" s="1"/>
  <c r="F30" i="24" s="1"/>
  <c r="E27" i="20"/>
  <c r="D27" i="20"/>
  <c r="C27" i="20"/>
  <c r="D141" i="17" l="1"/>
  <c r="D139" i="17"/>
  <c r="D138" i="17"/>
  <c r="D135" i="17"/>
  <c r="D134" i="17"/>
  <c r="B141" i="17" l="1"/>
  <c r="C138" i="17"/>
  <c r="C137" i="17"/>
  <c r="D137" i="17"/>
  <c r="C135" i="17"/>
  <c r="C134" i="17"/>
  <c r="B140" i="17"/>
  <c r="B138" i="17"/>
  <c r="B137" i="17"/>
  <c r="D101" i="17"/>
  <c r="D103" i="17"/>
  <c r="C140" i="17"/>
  <c r="B135" i="17"/>
  <c r="B133" i="17"/>
  <c r="F32" i="17"/>
  <c r="F27" i="17" s="1"/>
  <c r="F31" i="17"/>
  <c r="B136" i="17" l="1"/>
  <c r="B139" i="17" s="1"/>
  <c r="B95" i="24" l="1"/>
  <c r="B134" i="19"/>
  <c r="F29" i="20" l="1"/>
  <c r="F27" i="20" s="1"/>
  <c r="B136" i="19" l="1"/>
  <c r="B131" i="19"/>
  <c r="E133" i="19"/>
  <c r="D138" i="19"/>
  <c r="C138" i="19"/>
  <c r="B138" i="19"/>
  <c r="F89" i="19"/>
  <c r="B135" i="19" l="1"/>
  <c r="E132" i="19"/>
  <c r="C132" i="19" l="1"/>
  <c r="C136" i="19" s="1"/>
  <c r="D132" i="19" l="1"/>
  <c r="D136" i="19" s="1"/>
  <c r="D142" i="19" s="1"/>
  <c r="D88" i="22" l="1"/>
  <c r="E126" i="1"/>
  <c r="B71" i="17" l="1"/>
  <c r="D27" i="1" l="1"/>
  <c r="E27" i="1"/>
  <c r="C27" i="1"/>
  <c r="E29" i="24" l="1"/>
  <c r="F19" i="20"/>
  <c r="F17" i="24" s="1"/>
  <c r="F18" i="20"/>
  <c r="E16" i="20"/>
  <c r="D16" i="20"/>
  <c r="C16" i="20"/>
  <c r="F31" i="19"/>
  <c r="D29" i="24" s="1"/>
  <c r="F30" i="19"/>
  <c r="D28" i="24" s="1"/>
  <c r="F29" i="19"/>
  <c r="D27" i="24" s="1"/>
  <c r="E27" i="19"/>
  <c r="D27" i="19"/>
  <c r="C27" i="19"/>
  <c r="F19" i="19"/>
  <c r="E17" i="23" s="1"/>
  <c r="F18" i="19"/>
  <c r="E16" i="23" s="1"/>
  <c r="E16" i="19"/>
  <c r="D16" i="19"/>
  <c r="C16" i="19"/>
  <c r="F16" i="20" l="1"/>
  <c r="D29" i="23"/>
  <c r="D28" i="23"/>
  <c r="F27" i="19"/>
  <c r="E17" i="24"/>
  <c r="F16" i="19"/>
  <c r="E16" i="24"/>
  <c r="E14" i="24" s="1"/>
  <c r="F16" i="24"/>
  <c r="F14" i="24" s="1"/>
  <c r="D27" i="23"/>
  <c r="E27" i="24"/>
  <c r="E14" i="23"/>
  <c r="F30" i="17"/>
  <c r="F29" i="17"/>
  <c r="E27" i="17"/>
  <c r="D27" i="17"/>
  <c r="C27" i="17"/>
  <c r="F19" i="17"/>
  <c r="D17" i="22" s="1"/>
  <c r="F18" i="17"/>
  <c r="E16" i="17"/>
  <c r="D16" i="17"/>
  <c r="C16" i="17"/>
  <c r="F29" i="1"/>
  <c r="F30" i="1"/>
  <c r="C16" i="1"/>
  <c r="D16" i="1"/>
  <c r="E16" i="1"/>
  <c r="F19" i="1"/>
  <c r="F18" i="1"/>
  <c r="C16" i="22" s="1"/>
  <c r="D25" i="23" l="1"/>
  <c r="D17" i="24"/>
  <c r="D17" i="23"/>
  <c r="F16" i="17"/>
  <c r="D16" i="24"/>
  <c r="D16" i="23"/>
  <c r="D16" i="22"/>
  <c r="D14" i="22" s="1"/>
  <c r="C29" i="22"/>
  <c r="C29" i="24"/>
  <c r="C29" i="23"/>
  <c r="C28" i="24"/>
  <c r="C28" i="22"/>
  <c r="C28" i="23"/>
  <c r="C27" i="24"/>
  <c r="C27" i="23"/>
  <c r="C27" i="22"/>
  <c r="C17" i="23"/>
  <c r="C17" i="24"/>
  <c r="C17" i="22"/>
  <c r="E17" i="22" s="1"/>
  <c r="C16" i="23"/>
  <c r="C16" i="24"/>
  <c r="B28" i="24"/>
  <c r="B28" i="23"/>
  <c r="B28" i="22"/>
  <c r="B27" i="22"/>
  <c r="B27" i="23"/>
  <c r="B27" i="24"/>
  <c r="F16" i="1"/>
  <c r="G17" i="24" l="1"/>
  <c r="F17" i="23"/>
  <c r="D14" i="23"/>
  <c r="D14" i="24"/>
  <c r="E16" i="22"/>
  <c r="E14" i="22" s="1"/>
  <c r="E28" i="23"/>
  <c r="C25" i="23"/>
  <c r="C14" i="24"/>
  <c r="G16" i="24"/>
  <c r="F16" i="23"/>
  <c r="C14" i="23"/>
  <c r="C14" i="22"/>
  <c r="F27" i="24"/>
  <c r="E27" i="23"/>
  <c r="D27" i="22"/>
  <c r="B71" i="20"/>
  <c r="B71" i="19"/>
  <c r="B69" i="17"/>
  <c r="C74" i="17" s="1"/>
  <c r="B66" i="1"/>
  <c r="F14" i="23" l="1"/>
  <c r="G14" i="24"/>
  <c r="C71" i="1"/>
  <c r="C68" i="1"/>
  <c r="C72" i="1"/>
  <c r="C77" i="20"/>
  <c r="C76" i="20"/>
  <c r="C77" i="19"/>
  <c r="C76" i="19"/>
  <c r="C75" i="17"/>
  <c r="C70" i="1"/>
  <c r="C69" i="1"/>
  <c r="C66" i="1" l="1"/>
  <c r="F120" i="20"/>
  <c r="F117" i="20"/>
  <c r="F116" i="20"/>
  <c r="F113" i="20"/>
  <c r="F107" i="20"/>
  <c r="F106" i="20"/>
  <c r="F113" i="19"/>
  <c r="F93" i="19"/>
  <c r="F87" i="17"/>
  <c r="D45" i="24" s="1"/>
  <c r="D45" i="23" l="1"/>
  <c r="D45" i="22"/>
  <c r="B130" i="1" l="1"/>
  <c r="B136" i="1" s="1"/>
  <c r="E127" i="1"/>
  <c r="B88" i="23" s="1"/>
  <c r="E88" i="23" s="1"/>
  <c r="C83" i="1"/>
  <c r="F121" i="20"/>
  <c r="F77" i="24" s="1"/>
  <c r="F76" i="24"/>
  <c r="E119" i="20"/>
  <c r="D119" i="20"/>
  <c r="C119" i="20"/>
  <c r="F73" i="24"/>
  <c r="F72" i="24"/>
  <c r="F115" i="20"/>
  <c r="F71" i="24" s="1"/>
  <c r="F114" i="20"/>
  <c r="F70" i="24" s="1"/>
  <c r="F69" i="24"/>
  <c r="E112" i="20"/>
  <c r="D139" i="20" s="1"/>
  <c r="D112" i="20"/>
  <c r="C139" i="20" s="1"/>
  <c r="E139" i="20" s="1"/>
  <c r="E94" i="24" s="1"/>
  <c r="F94" i="24" s="1"/>
  <c r="F97" i="24" s="1"/>
  <c r="C112" i="20"/>
  <c r="B139" i="20" s="1"/>
  <c r="F110" i="20"/>
  <c r="F66" i="24" s="1"/>
  <c r="F109" i="20"/>
  <c r="F65" i="24" s="1"/>
  <c r="F108" i="20"/>
  <c r="F64" i="24" s="1"/>
  <c r="F63" i="24"/>
  <c r="F62" i="24"/>
  <c r="E105" i="20"/>
  <c r="D105" i="20"/>
  <c r="C105" i="20"/>
  <c r="F94" i="20"/>
  <c r="F50" i="24" s="1"/>
  <c r="F93" i="20"/>
  <c r="F49" i="24" s="1"/>
  <c r="E92" i="20"/>
  <c r="D92" i="20"/>
  <c r="C92" i="20"/>
  <c r="F46" i="24"/>
  <c r="F89" i="20"/>
  <c r="F45" i="24" s="1"/>
  <c r="E88" i="20"/>
  <c r="D134" i="20" s="1"/>
  <c r="D88" i="20"/>
  <c r="C134" i="20" s="1"/>
  <c r="C88" i="20"/>
  <c r="B134" i="20" s="1"/>
  <c r="C75" i="20"/>
  <c r="E140" i="19"/>
  <c r="E139" i="19"/>
  <c r="F121" i="19"/>
  <c r="F120" i="19"/>
  <c r="E119" i="19"/>
  <c r="D119" i="19"/>
  <c r="C119" i="19"/>
  <c r="F117" i="19"/>
  <c r="F116" i="19"/>
  <c r="F115" i="19"/>
  <c r="F114" i="19"/>
  <c r="E112" i="19"/>
  <c r="D112" i="19"/>
  <c r="C112" i="19"/>
  <c r="F110" i="19"/>
  <c r="F109" i="19"/>
  <c r="F108" i="19"/>
  <c r="F107" i="19"/>
  <c r="F106" i="19"/>
  <c r="E105" i="19"/>
  <c r="D105" i="19"/>
  <c r="C105" i="19"/>
  <c r="F94" i="19"/>
  <c r="F92" i="19" s="1"/>
  <c r="E92" i="19"/>
  <c r="D92" i="19"/>
  <c r="C92" i="19"/>
  <c r="E88" i="19"/>
  <c r="D88" i="19"/>
  <c r="C88" i="19"/>
  <c r="C74" i="19"/>
  <c r="E137" i="17"/>
  <c r="F119" i="17"/>
  <c r="D77" i="23" s="1"/>
  <c r="F118" i="17"/>
  <c r="D76" i="23" s="1"/>
  <c r="E117" i="17"/>
  <c r="D117" i="17"/>
  <c r="C117" i="17"/>
  <c r="F115" i="17"/>
  <c r="D73" i="23" s="1"/>
  <c r="F114" i="17"/>
  <c r="D72" i="23" s="1"/>
  <c r="F113" i="17"/>
  <c r="D71" i="23" s="1"/>
  <c r="F112" i="17"/>
  <c r="D70" i="23" s="1"/>
  <c r="F111" i="17"/>
  <c r="E110" i="17"/>
  <c r="D110" i="17"/>
  <c r="C110" i="17"/>
  <c r="F108" i="17"/>
  <c r="D66" i="23" s="1"/>
  <c r="F107" i="17"/>
  <c r="D65" i="23" s="1"/>
  <c r="F106" i="17"/>
  <c r="D64" i="23" s="1"/>
  <c r="F105" i="17"/>
  <c r="D63" i="23" s="1"/>
  <c r="F104" i="17"/>
  <c r="E103" i="17"/>
  <c r="C103" i="17"/>
  <c r="F92" i="17"/>
  <c r="D50" i="23" s="1"/>
  <c r="F91" i="17"/>
  <c r="D49" i="23" s="1"/>
  <c r="E90" i="17"/>
  <c r="D90" i="17"/>
  <c r="C90" i="17"/>
  <c r="F88" i="17"/>
  <c r="D46" i="23" s="1"/>
  <c r="E86" i="17"/>
  <c r="D86" i="17"/>
  <c r="C86" i="17"/>
  <c r="C73" i="17"/>
  <c r="E133" i="1"/>
  <c r="B87" i="24"/>
  <c r="B91" i="24" s="1"/>
  <c r="E125" i="1"/>
  <c r="F84" i="1"/>
  <c r="F87" i="1"/>
  <c r="F88" i="1"/>
  <c r="C50" i="23" s="1"/>
  <c r="E86" i="1"/>
  <c r="D86" i="1"/>
  <c r="C86" i="1"/>
  <c r="E83" i="1"/>
  <c r="D83" i="1"/>
  <c r="F115" i="1"/>
  <c r="F107" i="1"/>
  <c r="F114" i="1"/>
  <c r="F108" i="1"/>
  <c r="F109" i="1"/>
  <c r="F110" i="1"/>
  <c r="F111" i="1"/>
  <c r="F101" i="1"/>
  <c r="F102" i="1"/>
  <c r="F103" i="1"/>
  <c r="F104" i="1"/>
  <c r="F100" i="1"/>
  <c r="D113" i="1"/>
  <c r="E113" i="1"/>
  <c r="C113" i="1"/>
  <c r="D106" i="1"/>
  <c r="E106" i="1"/>
  <c r="C106" i="1"/>
  <c r="D99" i="1"/>
  <c r="C134" i="1" s="1"/>
  <c r="C132" i="1" s="1"/>
  <c r="E99" i="1"/>
  <c r="D134" i="1" s="1"/>
  <c r="D132" i="1" s="1"/>
  <c r="C99" i="1"/>
  <c r="B134" i="1" s="1"/>
  <c r="B132" i="1" s="1"/>
  <c r="E134" i="20" l="1"/>
  <c r="E89" i="24" s="1"/>
  <c r="C140" i="20"/>
  <c r="C138" i="20" s="1"/>
  <c r="D103" i="20"/>
  <c r="D140" i="20"/>
  <c r="D138" i="20" s="1"/>
  <c r="E103" i="20"/>
  <c r="B138" i="20"/>
  <c r="C103" i="20"/>
  <c r="B140" i="20"/>
  <c r="E140" i="20"/>
  <c r="E134" i="1"/>
  <c r="D62" i="23"/>
  <c r="D62" i="24"/>
  <c r="D48" i="23"/>
  <c r="B94" i="24"/>
  <c r="C45" i="23"/>
  <c r="C45" i="22"/>
  <c r="C44" i="22" s="1"/>
  <c r="D84" i="17"/>
  <c r="C132" i="17" s="1"/>
  <c r="D75" i="23"/>
  <c r="E84" i="17"/>
  <c r="D132" i="17" s="1"/>
  <c r="D69" i="23"/>
  <c r="D69" i="22"/>
  <c r="D94" i="24"/>
  <c r="D94" i="23"/>
  <c r="D95" i="24"/>
  <c r="D95" i="23"/>
  <c r="C94" i="22"/>
  <c r="C94" i="24"/>
  <c r="C94" i="23"/>
  <c r="C62" i="22"/>
  <c r="C62" i="24"/>
  <c r="C62" i="23"/>
  <c r="C70" i="22"/>
  <c r="C70" i="23"/>
  <c r="C70" i="24"/>
  <c r="C76" i="24"/>
  <c r="C76" i="23"/>
  <c r="B87" i="22"/>
  <c r="D87" i="22" s="1"/>
  <c r="B87" i="23"/>
  <c r="C64" i="22"/>
  <c r="C64" i="24"/>
  <c r="C64" i="23"/>
  <c r="C77" i="22"/>
  <c r="C77" i="24"/>
  <c r="C77" i="23"/>
  <c r="B94" i="23"/>
  <c r="C126" i="1"/>
  <c r="C130" i="1" s="1"/>
  <c r="C136" i="1" s="1"/>
  <c r="D126" i="1" s="1"/>
  <c r="D130" i="1" s="1"/>
  <c r="C63" i="22"/>
  <c r="C63" i="23"/>
  <c r="C63" i="24"/>
  <c r="B95" i="23"/>
  <c r="B95" i="22"/>
  <c r="C73" i="24"/>
  <c r="C73" i="23"/>
  <c r="C66" i="23"/>
  <c r="C66" i="24"/>
  <c r="C65" i="24"/>
  <c r="C65" i="23"/>
  <c r="C69" i="23"/>
  <c r="C69" i="24"/>
  <c r="C49" i="24"/>
  <c r="C49" i="23"/>
  <c r="C48" i="23" s="1"/>
  <c r="C72" i="23"/>
  <c r="C72" i="24"/>
  <c r="C71" i="22"/>
  <c r="C71" i="24"/>
  <c r="C71" i="23"/>
  <c r="E77" i="23"/>
  <c r="E77" i="24"/>
  <c r="E76" i="23"/>
  <c r="E76" i="24"/>
  <c r="E103" i="19"/>
  <c r="E73" i="23"/>
  <c r="E73" i="24"/>
  <c r="E72" i="23"/>
  <c r="E72" i="24"/>
  <c r="E71" i="23"/>
  <c r="E71" i="24"/>
  <c r="E70" i="23"/>
  <c r="E70" i="24"/>
  <c r="E69" i="23"/>
  <c r="E69" i="24"/>
  <c r="E66" i="23"/>
  <c r="E66" i="24"/>
  <c r="E65" i="23"/>
  <c r="E65" i="24"/>
  <c r="E64" i="23"/>
  <c r="E64" i="24"/>
  <c r="E63" i="23"/>
  <c r="E63" i="24"/>
  <c r="E62" i="23"/>
  <c r="E62" i="24"/>
  <c r="E50" i="23"/>
  <c r="F50" i="23" s="1"/>
  <c r="E50" i="24"/>
  <c r="C86" i="19"/>
  <c r="E49" i="23"/>
  <c r="E49" i="24"/>
  <c r="E46" i="23"/>
  <c r="F46" i="23" s="1"/>
  <c r="E46" i="24"/>
  <c r="E45" i="23"/>
  <c r="E45" i="24"/>
  <c r="D77" i="22"/>
  <c r="D77" i="24"/>
  <c r="D76" i="24"/>
  <c r="D76" i="22"/>
  <c r="E101" i="17"/>
  <c r="D136" i="17" s="1"/>
  <c r="D73" i="24"/>
  <c r="D73" i="22"/>
  <c r="D72" i="24"/>
  <c r="D72" i="22"/>
  <c r="D71" i="24"/>
  <c r="D71" i="22"/>
  <c r="D70" i="22"/>
  <c r="D70" i="24"/>
  <c r="D69" i="24"/>
  <c r="D66" i="22"/>
  <c r="D66" i="24"/>
  <c r="D65" i="22"/>
  <c r="D65" i="24"/>
  <c r="D64" i="24"/>
  <c r="D64" i="22"/>
  <c r="D63" i="24"/>
  <c r="D63" i="22"/>
  <c r="D62" i="22"/>
  <c r="D50" i="24"/>
  <c r="D50" i="22"/>
  <c r="D49" i="24"/>
  <c r="D49" i="22"/>
  <c r="C84" i="17"/>
  <c r="B132" i="17" s="1"/>
  <c r="D46" i="24"/>
  <c r="D44" i="24" s="1"/>
  <c r="D46" i="22"/>
  <c r="D44" i="22" s="1"/>
  <c r="C50" i="22"/>
  <c r="C50" i="24"/>
  <c r="C45" i="24"/>
  <c r="C86" i="20"/>
  <c r="F44" i="24"/>
  <c r="F61" i="24"/>
  <c r="F68" i="24"/>
  <c r="F75" i="24"/>
  <c r="F48" i="24"/>
  <c r="F119" i="20"/>
  <c r="F105" i="20"/>
  <c r="C74" i="20"/>
  <c r="C71" i="20" s="1"/>
  <c r="F92" i="20"/>
  <c r="F88" i="20"/>
  <c r="E86" i="20"/>
  <c r="C65" i="22"/>
  <c r="C49" i="22"/>
  <c r="C73" i="22"/>
  <c r="C72" i="22"/>
  <c r="C66" i="22"/>
  <c r="C76" i="22"/>
  <c r="E130" i="1"/>
  <c r="D86" i="20"/>
  <c r="F112" i="20"/>
  <c r="F88" i="19"/>
  <c r="F119" i="19"/>
  <c r="E138" i="19"/>
  <c r="C75" i="19"/>
  <c r="F105" i="19"/>
  <c r="D86" i="19"/>
  <c r="C134" i="19" s="1"/>
  <c r="E86" i="19"/>
  <c r="D134" i="19" s="1"/>
  <c r="C73" i="19"/>
  <c r="C71" i="19" s="1"/>
  <c r="F112" i="19"/>
  <c r="D103" i="19"/>
  <c r="C103" i="19"/>
  <c r="F86" i="17"/>
  <c r="F117" i="17"/>
  <c r="F103" i="17"/>
  <c r="E81" i="1"/>
  <c r="D128" i="1" s="1"/>
  <c r="C81" i="1"/>
  <c r="B128" i="1" s="1"/>
  <c r="D81" i="1"/>
  <c r="C128" i="1" s="1"/>
  <c r="E97" i="1"/>
  <c r="D97" i="1"/>
  <c r="C97" i="1"/>
  <c r="C101" i="17"/>
  <c r="C71" i="17"/>
  <c r="C72" i="17"/>
  <c r="F90" i="17"/>
  <c r="F110" i="17"/>
  <c r="E132" i="1"/>
  <c r="F83" i="1"/>
  <c r="F86" i="1"/>
  <c r="F99" i="1"/>
  <c r="F113" i="1"/>
  <c r="F106" i="1"/>
  <c r="E138" i="20" l="1"/>
  <c r="F103" i="20"/>
  <c r="F89" i="24"/>
  <c r="E95" i="24"/>
  <c r="D93" i="24"/>
  <c r="C136" i="17"/>
  <c r="E134" i="19"/>
  <c r="B93" i="24"/>
  <c r="E132" i="17"/>
  <c r="C89" i="24" s="1"/>
  <c r="C89" i="22"/>
  <c r="E136" i="17"/>
  <c r="E138" i="17"/>
  <c r="B131" i="1"/>
  <c r="E128" i="1"/>
  <c r="B91" i="23"/>
  <c r="E87" i="23"/>
  <c r="C69" i="17"/>
  <c r="C48" i="22"/>
  <c r="E45" i="22"/>
  <c r="E63" i="22"/>
  <c r="E75" i="24"/>
  <c r="E62" i="22"/>
  <c r="F86" i="20"/>
  <c r="D93" i="23"/>
  <c r="E65" i="22"/>
  <c r="F84" i="17"/>
  <c r="F77" i="23"/>
  <c r="G77" i="24"/>
  <c r="F64" i="23"/>
  <c r="E77" i="22"/>
  <c r="F76" i="23"/>
  <c r="D94" i="22"/>
  <c r="B93" i="22"/>
  <c r="C61" i="24"/>
  <c r="E136" i="1"/>
  <c r="B130" i="17" s="1"/>
  <c r="E130" i="17" s="1"/>
  <c r="F62" i="23"/>
  <c r="E94" i="23"/>
  <c r="B93" i="23"/>
  <c r="B91" i="22"/>
  <c r="B97" i="22" s="1"/>
  <c r="E64" i="22"/>
  <c r="C75" i="23"/>
  <c r="F71" i="23"/>
  <c r="C68" i="24"/>
  <c r="B97" i="23"/>
  <c r="E70" i="22"/>
  <c r="F69" i="23"/>
  <c r="F73" i="23"/>
  <c r="C75" i="24"/>
  <c r="C48" i="24"/>
  <c r="E71" i="22"/>
  <c r="G73" i="24"/>
  <c r="G66" i="24"/>
  <c r="E44" i="24"/>
  <c r="G70" i="24"/>
  <c r="G64" i="24"/>
  <c r="E46" i="22"/>
  <c r="E66" i="22"/>
  <c r="E72" i="22"/>
  <c r="G63" i="24"/>
  <c r="E48" i="24"/>
  <c r="E44" i="23"/>
  <c r="F45" i="23"/>
  <c r="F44" i="23" s="1"/>
  <c r="F49" i="23"/>
  <c r="F48" i="23" s="1"/>
  <c r="D75" i="22"/>
  <c r="E73" i="22"/>
  <c r="D48" i="22"/>
  <c r="D42" i="22" s="1"/>
  <c r="E49" i="22"/>
  <c r="E75" i="23"/>
  <c r="G72" i="24"/>
  <c r="G71" i="24"/>
  <c r="E68" i="24"/>
  <c r="F70" i="23"/>
  <c r="E68" i="23"/>
  <c r="G65" i="24"/>
  <c r="E61" i="24"/>
  <c r="E61" i="23"/>
  <c r="E48" i="23"/>
  <c r="F86" i="19"/>
  <c r="F72" i="23"/>
  <c r="D68" i="23"/>
  <c r="D75" i="24"/>
  <c r="G76" i="24"/>
  <c r="F66" i="23"/>
  <c r="D68" i="22"/>
  <c r="F65" i="23"/>
  <c r="G69" i="24"/>
  <c r="D68" i="24"/>
  <c r="F63" i="23"/>
  <c r="D61" i="22"/>
  <c r="D61" i="23"/>
  <c r="F101" i="17"/>
  <c r="G62" i="24"/>
  <c r="D61" i="24"/>
  <c r="D48" i="24"/>
  <c r="D42" i="24" s="1"/>
  <c r="G50" i="24"/>
  <c r="D44" i="23"/>
  <c r="D42" i="23" s="1"/>
  <c r="G49" i="24"/>
  <c r="E50" i="22"/>
  <c r="G46" i="24"/>
  <c r="G45" i="24"/>
  <c r="C44" i="24"/>
  <c r="F42" i="24"/>
  <c r="F59" i="24"/>
  <c r="C61" i="22"/>
  <c r="E69" i="22"/>
  <c r="C68" i="22"/>
  <c r="B86" i="22"/>
  <c r="D86" i="22" s="1"/>
  <c r="C68" i="23"/>
  <c r="C75" i="22"/>
  <c r="E76" i="22"/>
  <c r="C61" i="23"/>
  <c r="B86" i="23"/>
  <c r="E86" i="23" s="1"/>
  <c r="C44" i="23"/>
  <c r="C42" i="23" s="1"/>
  <c r="F103" i="19"/>
  <c r="F81" i="1"/>
  <c r="D136" i="1"/>
  <c r="F97" i="1"/>
  <c r="F92" i="24" l="1"/>
  <c r="F90" i="24"/>
  <c r="F95" i="24"/>
  <c r="F98" i="24" s="1"/>
  <c r="E93" i="24"/>
  <c r="D89" i="24"/>
  <c r="E137" i="19"/>
  <c r="E143" i="19" s="1"/>
  <c r="D89" i="23"/>
  <c r="C133" i="19"/>
  <c r="C131" i="19"/>
  <c r="C89" i="23"/>
  <c r="C95" i="23"/>
  <c r="B89" i="24"/>
  <c r="B92" i="24" s="1"/>
  <c r="E131" i="1"/>
  <c r="B89" i="22"/>
  <c r="B89" i="23"/>
  <c r="B137" i="1"/>
  <c r="C127" i="1" s="1"/>
  <c r="C131" i="1" s="1"/>
  <c r="B129" i="1"/>
  <c r="B135" i="1" s="1"/>
  <c r="E134" i="17"/>
  <c r="E140" i="17" s="1"/>
  <c r="E42" i="23"/>
  <c r="C42" i="22"/>
  <c r="E44" i="22"/>
  <c r="E61" i="22"/>
  <c r="G75" i="24"/>
  <c r="F75" i="23"/>
  <c r="E75" i="22"/>
  <c r="C59" i="24"/>
  <c r="B86" i="24"/>
  <c r="F86" i="24" s="1"/>
  <c r="C42" i="24"/>
  <c r="B134" i="17"/>
  <c r="G68" i="24"/>
  <c r="E42" i="24"/>
  <c r="E59" i="24"/>
  <c r="E59" i="23"/>
  <c r="G61" i="24"/>
  <c r="F42" i="23"/>
  <c r="D59" i="22"/>
  <c r="E68" i="22"/>
  <c r="D59" i="23"/>
  <c r="C59" i="23"/>
  <c r="F68" i="23"/>
  <c r="G48" i="24"/>
  <c r="G44" i="24"/>
  <c r="F61" i="23"/>
  <c r="D59" i="24"/>
  <c r="E48" i="22"/>
  <c r="B90" i="24" l="1"/>
  <c r="B96" i="24" s="1"/>
  <c r="C86" i="24" s="1"/>
  <c r="B133" i="20"/>
  <c r="B137" i="20" s="1"/>
  <c r="B143" i="20" s="1"/>
  <c r="C93" i="24"/>
  <c r="D133" i="19"/>
  <c r="D137" i="19" s="1"/>
  <c r="C135" i="19"/>
  <c r="C141" i="19" s="1"/>
  <c r="D131" i="19" s="1"/>
  <c r="E95" i="23"/>
  <c r="C93" i="23"/>
  <c r="E93" i="23" s="1"/>
  <c r="C93" i="22"/>
  <c r="D95" i="22"/>
  <c r="D93" i="22" s="1"/>
  <c r="E137" i="1"/>
  <c r="B131" i="17" s="1"/>
  <c r="E129" i="1"/>
  <c r="E135" i="1" s="1"/>
  <c r="B92" i="23"/>
  <c r="E89" i="23"/>
  <c r="E90" i="23" s="1"/>
  <c r="D89" i="22"/>
  <c r="D90" i="22" s="1"/>
  <c r="B92" i="22"/>
  <c r="C137" i="1"/>
  <c r="D127" i="1" s="1"/>
  <c r="D131" i="1" s="1"/>
  <c r="C129" i="1"/>
  <c r="C130" i="17"/>
  <c r="C87" i="22"/>
  <c r="C87" i="24"/>
  <c r="E42" i="22"/>
  <c r="E59" i="22"/>
  <c r="G59" i="24"/>
  <c r="C87" i="23"/>
  <c r="F59" i="23"/>
  <c r="G42" i="24"/>
  <c r="E133" i="20" l="1"/>
  <c r="C133" i="20"/>
  <c r="C137" i="20" s="1"/>
  <c r="C143" i="20" s="1"/>
  <c r="F93" i="24"/>
  <c r="F96" i="24" s="1"/>
  <c r="D135" i="19"/>
  <c r="D141" i="19" s="1"/>
  <c r="E96" i="23"/>
  <c r="D96" i="22"/>
  <c r="D129" i="1"/>
  <c r="D135" i="1" s="1"/>
  <c r="D137" i="1"/>
  <c r="E131" i="17"/>
  <c r="B129" i="17"/>
  <c r="B90" i="23"/>
  <c r="B96" i="23" s="1"/>
  <c r="C86" i="23" s="1"/>
  <c r="B98" i="23"/>
  <c r="B90" i="22"/>
  <c r="B96" i="22" s="1"/>
  <c r="C86" i="22" s="1"/>
  <c r="B98" i="22"/>
  <c r="D130" i="17"/>
  <c r="C91" i="23"/>
  <c r="C91" i="22"/>
  <c r="C135" i="1"/>
  <c r="D125" i="1" s="1"/>
  <c r="C125" i="1"/>
  <c r="E137" i="20" l="1"/>
  <c r="E143" i="20" s="1"/>
  <c r="E88" i="24"/>
  <c r="E92" i="24" s="1"/>
  <c r="E98" i="24" s="1"/>
  <c r="D133" i="20"/>
  <c r="D137" i="20" s="1"/>
  <c r="D143" i="20" s="1"/>
  <c r="E135" i="17"/>
  <c r="E141" i="17" s="1"/>
  <c r="E129" i="17"/>
  <c r="E133" i="17" s="1"/>
  <c r="E139" i="17" s="1"/>
  <c r="C88" i="23"/>
  <c r="C92" i="23" s="1"/>
  <c r="C88" i="22"/>
  <c r="C92" i="22" s="1"/>
  <c r="C90" i="22" s="1"/>
  <c r="C96" i="22" s="1"/>
  <c r="C131" i="17"/>
  <c r="C129" i="17"/>
  <c r="D91" i="22"/>
  <c r="C97" i="22"/>
  <c r="D97" i="22" s="1"/>
  <c r="D140" i="17"/>
  <c r="D87" i="24"/>
  <c r="C97" i="23"/>
  <c r="C91" i="24"/>
  <c r="C133" i="17" l="1"/>
  <c r="C139" i="17" s="1"/>
  <c r="C141" i="17"/>
  <c r="C90" i="24"/>
  <c r="C96" i="24" s="1"/>
  <c r="D86" i="24" s="1"/>
  <c r="C98" i="23"/>
  <c r="C98" i="22"/>
  <c r="D98" i="22" s="1"/>
  <c r="D92" i="22"/>
  <c r="C90" i="23"/>
  <c r="C96" i="23" s="1"/>
  <c r="D86" i="23" s="1"/>
  <c r="E131" i="19"/>
  <c r="D88" i="23"/>
  <c r="D92" i="23" s="1"/>
  <c r="D98" i="23" s="1"/>
  <c r="D88" i="24"/>
  <c r="E136" i="19"/>
  <c r="E135" i="19" s="1"/>
  <c r="D87" i="23"/>
  <c r="D92" i="24" l="1"/>
  <c r="E92" i="23"/>
  <c r="E98" i="23" s="1"/>
  <c r="D131" i="17"/>
  <c r="D129" i="17"/>
  <c r="D91" i="23"/>
  <c r="E142" i="19"/>
  <c r="B132" i="20" s="1"/>
  <c r="B136" i="20" s="1"/>
  <c r="B142" i="20" s="1"/>
  <c r="E141" i="19"/>
  <c r="D91" i="24"/>
  <c r="B131" i="20" l="1"/>
  <c r="D90" i="24"/>
  <c r="D96" i="24" s="1"/>
  <c r="E86" i="24" s="1"/>
  <c r="D133" i="17"/>
  <c r="E131" i="20"/>
  <c r="E132" i="20"/>
  <c r="D97" i="23"/>
  <c r="E97" i="23" s="1"/>
  <c r="D90" i="23"/>
  <c r="D96" i="23" s="1"/>
  <c r="E91" i="23"/>
  <c r="B135" i="20" l="1"/>
  <c r="B141" i="20" s="1"/>
  <c r="C131" i="20" s="1"/>
  <c r="E136" i="20"/>
  <c r="E135" i="20" s="1"/>
  <c r="E87" i="24"/>
  <c r="C132" i="20"/>
  <c r="C136" i="20" s="1"/>
  <c r="C142" i="20" s="1"/>
  <c r="E91" i="24" l="1"/>
  <c r="C135" i="20"/>
  <c r="D132" i="20"/>
  <c r="D136" i="20" s="1"/>
  <c r="E142" i="20"/>
  <c r="E141" i="20"/>
  <c r="D135" i="20" l="1"/>
  <c r="D141" i="20" s="1"/>
  <c r="D142" i="20"/>
  <c r="E90" i="24"/>
  <c r="E96" i="24" s="1"/>
  <c r="E97" i="24"/>
  <c r="C141" i="20"/>
  <c r="D131" i="20" s="1"/>
  <c r="F31" i="1"/>
  <c r="B29" i="23" s="1"/>
  <c r="E29" i="23" l="1"/>
  <c r="E25" i="23" s="1"/>
  <c r="B25" i="23"/>
  <c r="B29" i="24"/>
  <c r="B29" i="22"/>
  <c r="F27" i="1"/>
  <c r="F29" i="24" l="1"/>
  <c r="E28" i="24" l="1"/>
  <c r="E25" i="24" s="1"/>
  <c r="F28" i="24" l="1"/>
  <c r="F25" i="2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Tatiana Vargas Baltodano</author>
  </authors>
  <commentList>
    <comment ref="A57" authorId="0" shapeId="0" xr:uid="{83CCF871-6FE7-48BA-BDEE-A52C6FF58CF9}">
      <text>
        <r>
          <rPr>
            <sz val="9"/>
            <color indexed="81"/>
            <rFont val="Tahoma"/>
            <family val="2"/>
          </rPr>
          <t xml:space="preserve">Lo relacionado a la ejecución programática debe ser completado por el encargado de Planificación o su homólogo.
</t>
        </r>
      </text>
    </comment>
    <comment ref="A143" authorId="0" shapeId="0" xr:uid="{FBF49275-580A-46AB-A749-29F3652F591C}">
      <text>
        <r>
          <rPr>
            <sz val="9"/>
            <color indexed="81"/>
            <rFont val="Tahoma"/>
            <family val="2"/>
          </rPr>
          <t xml:space="preserve">Lo relacionado a la ejecución presupuestaria debe ser completado por el encargado de Presupuesto/Financiero o su homólogo.
</t>
        </r>
      </text>
    </comment>
  </commentList>
</comments>
</file>

<file path=xl/sharedStrings.xml><?xml version="1.0" encoding="utf-8"?>
<sst xmlns="http://schemas.openxmlformats.org/spreadsheetml/2006/main" count="1123" uniqueCount="221">
  <si>
    <t>Enero</t>
  </si>
  <si>
    <t xml:space="preserve">Marzo </t>
  </si>
  <si>
    <t>Febrero</t>
  </si>
  <si>
    <t>Marzo</t>
  </si>
  <si>
    <t>I Trimestre</t>
  </si>
  <si>
    <t>Abril</t>
  </si>
  <si>
    <t>Mayo</t>
  </si>
  <si>
    <t>Junio</t>
  </si>
  <si>
    <t>II Trimestre</t>
  </si>
  <si>
    <t>I Semestre</t>
  </si>
  <si>
    <t>III Trimestre</t>
  </si>
  <si>
    <t>Julio</t>
  </si>
  <si>
    <t>IV Trimestre</t>
  </si>
  <si>
    <t>Anual</t>
  </si>
  <si>
    <t>Octubre</t>
  </si>
  <si>
    <t>Noviembre</t>
  </si>
  <si>
    <t>Total</t>
  </si>
  <si>
    <t xml:space="preserve">Beneficio / Producto </t>
  </si>
  <si>
    <t xml:space="preserve">Unidad de medida </t>
  </si>
  <si>
    <t>Beneficiarios efectivos por producto financiados por el Fodesaf</t>
  </si>
  <si>
    <t>Gasto efectivo por producto financiado por Fodesaf</t>
  </si>
  <si>
    <t>Beneficio/producto</t>
  </si>
  <si>
    <t xml:space="preserve">Programa: </t>
  </si>
  <si>
    <t xml:space="preserve">Detalle </t>
  </si>
  <si>
    <t xml:space="preserve">Frecuencia </t>
  </si>
  <si>
    <t>Control y Seguimiento de la incorporación de los activos en el Sibinet</t>
  </si>
  <si>
    <t xml:space="preserve">La estructura de la matriz, es la siguiente: </t>
  </si>
  <si>
    <t>¿Reportan al Sinirube las personas que están beneficiando?</t>
  </si>
  <si>
    <t>¿Se utiliza como medio de consulta para la asignación de beneficios?</t>
  </si>
  <si>
    <t>¿Se utiliza para el levantamiento de la información de las personas beneficiarias?</t>
  </si>
  <si>
    <t>¿El programa tiene algún impedimento legal para la aplicación de la Directriz?</t>
  </si>
  <si>
    <t>¿Se encuentran incorporados los activos al Sibinet?</t>
  </si>
  <si>
    <t>¿Se mantiene un registro auxiliar actualizado de los activos comprados con recursos del Fodesaf?</t>
  </si>
  <si>
    <t>Institución a cargo:</t>
  </si>
  <si>
    <t xml:space="preserve">Unidad ejecutora: </t>
  </si>
  <si>
    <t>Ejecución programática</t>
  </si>
  <si>
    <t>Tabla 1</t>
  </si>
  <si>
    <t>Tabla 2</t>
  </si>
  <si>
    <t>Reporte de ejecución programática y presupuestaria de programas sociales financiados con recursos del   Fondo de Desarrollo Social y Asignaciones Familiares (Fodesaf)</t>
  </si>
  <si>
    <t>Tabla 3</t>
  </si>
  <si>
    <t xml:space="preserve">Control y seguimiento del uso y aplicación del Sistema Nacional de Información y Registro Único de Beneficiarios del Estado (Sinirube) </t>
  </si>
  <si>
    <t>Sí</t>
  </si>
  <si>
    <t>No</t>
  </si>
  <si>
    <r>
      <t xml:space="preserve">NA </t>
    </r>
    <r>
      <rPr>
        <b/>
        <sz val="8"/>
        <color theme="0"/>
        <rFont val="Palatino Linotype"/>
        <family val="1"/>
      </rPr>
      <t>(justificar abajo)</t>
    </r>
  </si>
  <si>
    <t>Tabla 4</t>
  </si>
  <si>
    <t>Nombre del funcionario que reporta la ejecución programática</t>
  </si>
  <si>
    <t>Puesto</t>
  </si>
  <si>
    <t>Nombre de la unidad/departamento</t>
  </si>
  <si>
    <t>Firma</t>
  </si>
  <si>
    <t>Ejecución presupuestaria</t>
  </si>
  <si>
    <t>Tabla 5</t>
  </si>
  <si>
    <t>(En colones)</t>
  </si>
  <si>
    <t>Cuenta presupuestaria</t>
  </si>
  <si>
    <t>Reporte de gastos efectivos financiados por Fodesaf por partida presupuestaria del clasificador por objeto del gasto del sector público</t>
  </si>
  <si>
    <t>Código</t>
  </si>
  <si>
    <t>Partida presupuestaria</t>
  </si>
  <si>
    <t>Gastos financiados con recursos del periodo</t>
  </si>
  <si>
    <t xml:space="preserve">  Código presupuestario </t>
  </si>
  <si>
    <t>Gastos financiados con recursos de vigencias anteriores</t>
  </si>
  <si>
    <r>
      <t>Reintegros</t>
    </r>
    <r>
      <rPr>
        <b/>
        <vertAlign val="superscript"/>
        <sz val="10"/>
        <rFont val="Palatino Linotype"/>
        <family val="1"/>
      </rPr>
      <t>1/</t>
    </r>
  </si>
  <si>
    <t>1/ Adjuntar el comprobante del reintegro e indicar en este espacio la fecha y el número de comprobante del o los reintegros.</t>
  </si>
  <si>
    <t>Detalle del presupuesto modificado del programa</t>
  </si>
  <si>
    <t>Documento presupuestario</t>
  </si>
  <si>
    <t>Presupuesto ordinario</t>
  </si>
  <si>
    <t>Presupuesto extraordinario 1-2023</t>
  </si>
  <si>
    <t>Presupuesto extraordinario 2-2023</t>
  </si>
  <si>
    <t>Monto</t>
  </si>
  <si>
    <t>Oficio asignación Fodesaf</t>
  </si>
  <si>
    <t>Oficio aprobación Fodesaf</t>
  </si>
  <si>
    <t>Oficio aprobación CGR</t>
  </si>
  <si>
    <t>%</t>
  </si>
  <si>
    <t>Tabla 6</t>
  </si>
  <si>
    <t>Ingresos efectivos provenientes de recursos Fodesaf por partida presupuestaria del clasificador de los ingresos del sector público</t>
  </si>
  <si>
    <t>Ingresos del periodo</t>
  </si>
  <si>
    <t>Ingresos de vigencias anteriores</t>
  </si>
  <si>
    <t>Tabla 7</t>
  </si>
  <si>
    <t xml:space="preserve">Tipo de movimiento </t>
  </si>
  <si>
    <t>Tabla 8</t>
  </si>
  <si>
    <t xml:space="preserve">Resumen del periodo de los recursos provenientes de Fodesaf </t>
  </si>
  <si>
    <t xml:space="preserve">  Recursos del periodo</t>
  </si>
  <si>
    <t>1) Saldo en caja inicial (*)</t>
  </si>
  <si>
    <t xml:space="preserve">  Recursos de vigencias anteriores</t>
  </si>
  <si>
    <t>4) Egresos efectivos pagados</t>
  </si>
  <si>
    <t>2) Ingresos efectivos recibidos del periodo</t>
  </si>
  <si>
    <t>Nombre del funcionario que reporta la ejecución presupuestaria</t>
  </si>
  <si>
    <t>NA (justificar abajo)</t>
  </si>
  <si>
    <t xml:space="preserve">Agosto </t>
  </si>
  <si>
    <t>Septiembre</t>
  </si>
  <si>
    <t>Diciembre</t>
  </si>
  <si>
    <r>
      <t xml:space="preserve">Observaciones: 
</t>
    </r>
    <r>
      <rPr>
        <sz val="11"/>
        <color theme="1"/>
        <rFont val="Palatino Linotype"/>
        <family val="1"/>
      </rPr>
      <t>En este espacio se establecen las observaciones y/o justificaciones relacionadas con el cuadro anterior.</t>
    </r>
  </si>
  <si>
    <t>N/A</t>
  </si>
  <si>
    <t>Reporte de ejecución programática y presupuestaria de programas sociales financiados con recursos del Fondo de Desarrollo Social y Asignaciones Familiares (Fodesaf)</t>
  </si>
  <si>
    <t>I trimestre</t>
  </si>
  <si>
    <t>II trimestre</t>
  </si>
  <si>
    <t>Reporte ejecución presupuestaria (III Trimestre Acumulado)</t>
  </si>
  <si>
    <t>III trimestre</t>
  </si>
  <si>
    <t>III trimestre acumulado</t>
  </si>
  <si>
    <t>VI trimestre</t>
  </si>
  <si>
    <t>IV trimestre</t>
  </si>
  <si>
    <r>
      <rPr>
        <b/>
        <sz val="11"/>
        <color theme="1"/>
        <rFont val="Palatino Linotype"/>
        <family val="1"/>
      </rPr>
      <t xml:space="preserve">1. </t>
    </r>
    <r>
      <rPr>
        <sz val="11"/>
        <color theme="1"/>
        <rFont val="Palatino Linotype"/>
        <family val="1"/>
      </rPr>
      <t xml:space="preserve"> Identificar el año, el programa, la institución y la unidad ejecutora.</t>
    </r>
  </si>
  <si>
    <r>
      <rPr>
        <b/>
        <sz val="11"/>
        <color theme="1"/>
        <rFont val="Palatino Linotype"/>
        <family val="1"/>
      </rPr>
      <t xml:space="preserve">2. </t>
    </r>
    <r>
      <rPr>
        <sz val="11"/>
        <color theme="1"/>
        <rFont val="Palatino Linotype"/>
        <family val="1"/>
      </rPr>
      <t xml:space="preserve"> Completar los reportes con la información correspondiente:
</t>
    </r>
  </si>
  <si>
    <t xml:space="preserve">     </t>
  </si>
  <si>
    <t xml:space="preserve">     La Columna del total del trimestre se genera automáticamente.</t>
  </si>
  <si>
    <t xml:space="preserve">     La Fila "Fuente" es para detallar el origen de la información.</t>
  </si>
  <si>
    <t xml:space="preserve">       Se debe completar la información que se consulta de acuerdo a los presupuestos aprobados para ese trimestre.</t>
  </si>
  <si>
    <t xml:space="preserve">       Se debe completar la información que se consulta (ingresos) de acuerdo al código y cuenta presupuestaria.</t>
  </si>
  <si>
    <t xml:space="preserve">       Se debe completar la información que se consulta (gastos) de acuerdo al código y cuenta presupuestaria.</t>
  </si>
  <si>
    <t xml:space="preserve">       Se debe completar la información que se consulta en términos de ingresos y gastos reales del trimestre.</t>
  </si>
  <si>
    <t xml:space="preserve">       La fila "Observaciones" es para establecer las observaciones y/o justificaciones relacionadas con la tabla 8.</t>
  </si>
  <si>
    <r>
      <rPr>
        <b/>
        <sz val="11"/>
        <color theme="1"/>
        <rFont val="Palatino Linotype"/>
        <family val="1"/>
      </rPr>
      <t xml:space="preserve">* </t>
    </r>
    <r>
      <rPr>
        <sz val="11"/>
        <color theme="1"/>
        <rFont val="Palatino Linotype"/>
        <family val="1"/>
      </rPr>
      <t xml:space="preserve">Las hojas </t>
    </r>
    <r>
      <rPr>
        <b/>
        <sz val="11"/>
        <color theme="1"/>
        <rFont val="Palatino Linotype"/>
        <family val="1"/>
      </rPr>
      <t xml:space="preserve">"1T, 2T, 3T y 4T" </t>
    </r>
    <r>
      <rPr>
        <sz val="11"/>
        <color theme="1"/>
        <rFont val="Palatino Linotype"/>
        <family val="1"/>
      </rPr>
      <t xml:space="preserve">corresponden a la ejecución de cada uno de los trimestres del período en ejecución, estas serán completadas al finalizar cada trimestre y </t>
    </r>
    <r>
      <rPr>
        <b/>
        <sz val="11"/>
        <color theme="1"/>
        <rFont val="Palatino Linotype"/>
        <family val="1"/>
      </rPr>
      <t>remitidas a la Desaf en formato excel y PDF con la respectiva firma de la persona que se encargó de suministrar la información y acompañadas de un oficio formal de remisión firmado por el superior jerarca o encargado oficial del programa.</t>
    </r>
    <r>
      <rPr>
        <sz val="11"/>
        <color theme="1"/>
        <rFont val="Palatino Linotype"/>
        <family val="1"/>
      </rPr>
      <t xml:space="preserve">
</t>
    </r>
    <r>
      <rPr>
        <b/>
        <sz val="11"/>
        <color theme="1"/>
        <rFont val="Palatino Linotype"/>
        <family val="1"/>
      </rPr>
      <t>*</t>
    </r>
    <r>
      <rPr>
        <sz val="11"/>
        <color theme="1"/>
        <rFont val="Palatino Linotype"/>
        <family val="1"/>
      </rPr>
      <t xml:space="preserve"> La hoja denominada "</t>
    </r>
    <r>
      <rPr>
        <b/>
        <sz val="11"/>
        <color theme="1"/>
        <rFont val="Palatino Linotype"/>
        <family val="1"/>
      </rPr>
      <t>I Semestre"</t>
    </r>
    <r>
      <rPr>
        <sz val="11"/>
        <color theme="1"/>
        <rFont val="Palatino Linotype"/>
        <family val="1"/>
      </rPr>
      <t xml:space="preserve"> se genera </t>
    </r>
    <r>
      <rPr>
        <i/>
        <sz val="11"/>
        <color theme="1"/>
        <rFont val="Palatino Linotype"/>
        <family val="1"/>
      </rPr>
      <t>automáticamente</t>
    </r>
    <r>
      <rPr>
        <sz val="11"/>
        <color theme="1"/>
        <rFont val="Palatino Linotype"/>
        <family val="1"/>
      </rPr>
      <t xml:space="preserve"> una vez completadas las hojas IT y IIT.
</t>
    </r>
    <r>
      <rPr>
        <b/>
        <sz val="11"/>
        <color theme="1"/>
        <rFont val="Palatino Linotype"/>
        <family val="1"/>
      </rPr>
      <t xml:space="preserve">* </t>
    </r>
    <r>
      <rPr>
        <sz val="11"/>
        <color theme="1"/>
        <rFont val="Palatino Linotype"/>
        <family val="1"/>
      </rPr>
      <t>La hoja denominada</t>
    </r>
    <r>
      <rPr>
        <b/>
        <sz val="11"/>
        <color theme="1"/>
        <rFont val="Palatino Linotype"/>
        <family val="1"/>
      </rPr>
      <t xml:space="preserve"> "III T Acumulado" </t>
    </r>
    <r>
      <rPr>
        <sz val="11"/>
        <color theme="1"/>
        <rFont val="Palatino Linotype"/>
        <family val="1"/>
      </rPr>
      <t xml:space="preserve">se genera </t>
    </r>
    <r>
      <rPr>
        <i/>
        <sz val="11"/>
        <color theme="1"/>
        <rFont val="Palatino Linotype"/>
        <family val="1"/>
      </rPr>
      <t>automáticamente</t>
    </r>
    <r>
      <rPr>
        <sz val="11"/>
        <color theme="1"/>
        <rFont val="Palatino Linotype"/>
        <family val="1"/>
      </rPr>
      <t xml:space="preserve"> una vez completadas las hojas IT, IIT y IIIT. 
</t>
    </r>
    <r>
      <rPr>
        <b/>
        <sz val="11"/>
        <color theme="1"/>
        <rFont val="Palatino Linotype"/>
        <family val="1"/>
      </rPr>
      <t>*</t>
    </r>
    <r>
      <rPr>
        <sz val="11"/>
        <color theme="1"/>
        <rFont val="Palatino Linotype"/>
        <family val="1"/>
      </rPr>
      <t xml:space="preserve"> La hoja denominada </t>
    </r>
    <r>
      <rPr>
        <b/>
        <sz val="11"/>
        <color theme="1"/>
        <rFont val="Palatino Linotype"/>
        <family val="1"/>
      </rPr>
      <t>"Anual"</t>
    </r>
    <r>
      <rPr>
        <sz val="11"/>
        <color theme="1"/>
        <rFont val="Palatino Linotype"/>
        <family val="1"/>
      </rPr>
      <t xml:space="preserve"> se genera </t>
    </r>
    <r>
      <rPr>
        <i/>
        <sz val="11"/>
        <color theme="1"/>
        <rFont val="Palatino Linotype"/>
        <family val="1"/>
      </rPr>
      <t>automáticamente</t>
    </r>
    <r>
      <rPr>
        <sz val="11"/>
        <color theme="1"/>
        <rFont val="Palatino Linotype"/>
        <family val="1"/>
      </rPr>
      <t xml:space="preserve"> una vez completadas las hojas IT, IIT, IIIT y IVT. </t>
    </r>
  </si>
  <si>
    <t>Cada hoja mantiene el mismo formato. La información que se debe desarrollar es la siguiente:</t>
  </si>
  <si>
    <t>Artículo 25. Información sobre ejecución de presupuesto y metas
Las instituciones ejecutoras de los programas sociales financiados con recursos del FODESAF deben enviar a la DESAF, dentro de la primera quincena del mes siguiente a cada trimestre la información sobre ejecución de metas y presupuesto del trimestre anterior, tal como establecen los artículos 5 y 18 de la Ley No. 5662, modificada por la Ley No. 8783. Dicha información debe ser presentada por los medios, con el formato y con el contenido definidos en las instrucciones a que se refiere el Artículo 11 de este Reglamento.</t>
  </si>
  <si>
    <t>Presentación</t>
  </si>
  <si>
    <t>Instrucciones</t>
  </si>
  <si>
    <t>Beneficiarios efectivos por producto financiados por el Fodesaf (Tabla 1)</t>
  </si>
  <si>
    <t>Gasto efectivo por producto financiado por Fodesaf (Tabla 2)</t>
  </si>
  <si>
    <t>Control y seguimiento del uso y aplicación del Sistema Nacional de Información y Registro Único de Beneficiarios del Estado (Sinirube) (Tabla 3)</t>
  </si>
  <si>
    <t>Control y seguimiento de la incorporación de los activos en el Sibinet (Tabla 4)</t>
  </si>
  <si>
    <t>Detalle del presupuesto modificado del programa (Tabla 5)</t>
  </si>
  <si>
    <t>Ingresos efectivos provenientes de recursos Fodesaf por partida presupuestaria del clasificador de los ingresos del sector público (Tabla 6)</t>
  </si>
  <si>
    <t>Reporte de gastos efectivos financiados por Fodesaf por partida presupuestaria del clasificador por objeto del gasto del sector público (Tabla 7)</t>
  </si>
  <si>
    <t>Resumen del periodo de los recursos provenientes de Fodesaf (Tabla 8)</t>
  </si>
  <si>
    <r>
      <t xml:space="preserve">El presente documento se remite a las instituciones a cargo de programas sociales financiados con recursos Fodesaf, con el propósito de que presenten la información trimestral sobre la ejecución del presupuesto y metas de dichos programas, según lo dispuesto en el artículo 25 del </t>
    </r>
    <r>
      <rPr>
        <i/>
        <sz val="11"/>
        <color theme="1"/>
        <rFont val="Palatino Linotype"/>
        <family val="1"/>
      </rPr>
      <t>Reglamento a la Ley de Desarrollo Social y Asignaciones Familiares</t>
    </r>
    <r>
      <rPr>
        <sz val="11"/>
        <color theme="1"/>
        <rFont val="Palatino Linotype"/>
        <family val="1"/>
      </rPr>
      <t>, decreto 43189-MTSS del 25 de agosto de 2021 que se cita a continuación:</t>
    </r>
  </si>
  <si>
    <t>Notas importantes:</t>
  </si>
  <si>
    <t>Dirección General Desaf:</t>
  </si>
  <si>
    <t>direccion.desaf@mtss.go.cr</t>
  </si>
  <si>
    <t>dalia.rojas@mtss.go.cr</t>
  </si>
  <si>
    <t xml:space="preserve">Jefatura Depto. de Presupuesto, Desaf: </t>
  </si>
  <si>
    <r>
      <rPr>
        <b/>
        <sz val="11"/>
        <color theme="1"/>
        <rFont val="Palatino Linotype"/>
        <family val="1"/>
      </rPr>
      <t xml:space="preserve">2. </t>
    </r>
    <r>
      <rPr>
        <sz val="11"/>
        <color theme="1"/>
        <rFont val="Palatino Linotype"/>
        <family val="1"/>
      </rPr>
      <t>Los respectivos informes deberán enviarse de acuerdo a las indicaciones señaladas, a las siguientes direcciones de correo electrónico:</t>
    </r>
  </si>
  <si>
    <r>
      <rPr>
        <b/>
        <sz val="11"/>
        <color theme="1"/>
        <rFont val="Palatino Linotype"/>
        <family val="1"/>
      </rPr>
      <t xml:space="preserve">1. </t>
    </r>
    <r>
      <rPr>
        <sz val="11"/>
        <color theme="1"/>
        <rFont val="Palatino Linotype"/>
        <family val="1"/>
      </rPr>
      <t xml:space="preserve">Al remitir cada informe trimestral, como se indicó, se deberá enviar en formato PDF y Excel debidamente completado y firmado por la persona encargada de suministrar la información (encargado del departamento/unidad de Planificación / Presupuesto según corresponda), además, cada informe se debe remitir mediante </t>
    </r>
    <r>
      <rPr>
        <b/>
        <sz val="11"/>
        <color theme="1"/>
        <rFont val="Palatino Linotype"/>
        <family val="1"/>
      </rPr>
      <t>oficio formal</t>
    </r>
    <r>
      <rPr>
        <sz val="11"/>
        <color theme="1"/>
        <rFont val="Palatino Linotype"/>
        <family val="1"/>
      </rPr>
      <t xml:space="preserve"> firmado por el superior jerarca o encargado oficial del programa, a más tardar la primera quincena del mes siguiente a cada trimestre.</t>
    </r>
  </si>
  <si>
    <t xml:space="preserve">      Se debe completar la información que se consulta según la situación del programa respecto al tema. </t>
  </si>
  <si>
    <t xml:space="preserve">       Se debe completar la información que se consulta según la situación del programa respecto al tema. </t>
  </si>
  <si>
    <t xml:space="preserve">       La fila "Observaciones" es para brindar observaciones y/o justificaciones relacionadas con el presupuesto modificado.</t>
  </si>
  <si>
    <t xml:space="preserve">       La fila "Observaciones" es para brindar observaciones y/o justificaciones relacionadas con los ingresos efectivos del periodo.</t>
  </si>
  <si>
    <t xml:space="preserve">       La fila "Observaciones" es para establecer las observaciones y/o justificaciones relacionadas con la ejecución de los recursos, con el objetivo de contextualizar la sub o sobre ejecución de los recursos con respecto a lo programado.</t>
  </si>
  <si>
    <t>I semestre</t>
  </si>
  <si>
    <t>Reporte ejecución programática (I semestre)</t>
  </si>
  <si>
    <t>Reporte ejecución presupuestaria (I semestre)</t>
  </si>
  <si>
    <r>
      <rPr>
        <b/>
        <sz val="12"/>
        <color rgb="FF002060"/>
        <rFont val="Palatino Linotype"/>
        <family val="1"/>
      </rPr>
      <t xml:space="preserve">      2.1. En lo que respecta a la Ejecución Programática</t>
    </r>
    <r>
      <rPr>
        <sz val="12"/>
        <color rgb="FF002060"/>
        <rFont val="Palatino Linotype"/>
        <family val="1"/>
      </rPr>
      <t xml:space="preserve"> </t>
    </r>
    <r>
      <rPr>
        <sz val="12"/>
        <rFont val="Palatino Linotype"/>
        <family val="1"/>
      </rPr>
      <t>(esta sección debe ser completada por la persona encargada en el departamento/unidad de Planificación o su homólogo según corresponda):</t>
    </r>
  </si>
  <si>
    <r>
      <rPr>
        <b/>
        <sz val="12"/>
        <color rgb="FF002060"/>
        <rFont val="Palatino Linotype"/>
        <family val="1"/>
      </rPr>
      <t xml:space="preserve">      2.2. En lo que respecta a la Ejecución Presupuestaria</t>
    </r>
    <r>
      <rPr>
        <sz val="12"/>
        <color rgb="FF002060"/>
        <rFont val="Palatino Linotype"/>
        <family val="1"/>
      </rPr>
      <t xml:space="preserve"> </t>
    </r>
    <r>
      <rPr>
        <sz val="12"/>
        <rFont val="Palatino Linotype"/>
        <family val="1"/>
      </rPr>
      <t>(esta sección debe ser completada por la persona encargada en el departamento/unidad de Presupuesto/Financiero o su homólogo según corresponda):</t>
    </r>
  </si>
  <si>
    <r>
      <rPr>
        <b/>
        <sz val="11"/>
        <color theme="1"/>
        <rFont val="Palatino Linotype"/>
        <family val="1"/>
      </rPr>
      <t xml:space="preserve">3. </t>
    </r>
    <r>
      <rPr>
        <sz val="11"/>
        <color theme="1"/>
        <rFont val="Palatino Linotype"/>
        <family val="1"/>
      </rPr>
      <t>Cronograma de entrega de reportes trimestrales comunicado a la unidades ejecutoras en la circular MTSS-DESAF-OF-1-2023</t>
    </r>
  </si>
  <si>
    <t>Informe II trimestre: Lunes 17 de julio de 2023</t>
  </si>
  <si>
    <t>Informe III trimestre: Lunes 16 de octubre de 2023</t>
  </si>
  <si>
    <t>Informe IV trimestre: Lunes 15 de enero de 2024</t>
  </si>
  <si>
    <t>3) Recursos disponibles ( 1+2 )</t>
  </si>
  <si>
    <t>5) Saldo en caja final ( 3-4 )</t>
  </si>
  <si>
    <t xml:space="preserve">Por tanto, en cumplimiento de lo anterior, se solicita a las instituciones a cargo de los programas sociales financiados por Fodesaf, la presentación del presente reporte de ejecución trimestral a más tardar a la primera quincena del mes siguiente a cada trimestre (ver cronograma de la circular MTSS-DESAF-OF-1-2023 transcrito al final de esta sección), el cual, debe ser enviado a Desaf en formato excel y PDF con la respectiva firma de la persona que se encargó de suministrar la información y acompañadas de un oficio formal de remisión firmado por el superior jerarca o encargado oficial del programa, a los siguientes correos electrónicos: direccion.desaf@mtss.go.cr; dalia.rojas@mtss.go.cr; stephanie.salas@mtss.go.cr.                                                                                           </t>
  </si>
  <si>
    <t>stephanie.salas@mtss.go.cr</t>
  </si>
  <si>
    <t>Analista del SI, Unidad Control y Seguimiento, Desaf:</t>
  </si>
  <si>
    <r>
      <t xml:space="preserve">Observaciones: 
</t>
    </r>
    <r>
      <rPr>
        <sz val="11"/>
        <color theme="1"/>
        <rFont val="Palatino Linotype"/>
        <family val="1"/>
      </rPr>
      <t>En este espacio se ofrece para brindar observaciones y/o justificaciones relacionadas con los ingresos efectivos del periodo.</t>
    </r>
  </si>
  <si>
    <r>
      <t xml:space="preserve">Observaciones: 
</t>
    </r>
    <r>
      <rPr>
        <sz val="11"/>
        <color theme="1"/>
        <rFont val="Palatino Linotype"/>
        <family val="1"/>
      </rPr>
      <t>En este espacio se establecen las observaciones y/o justificaciones relacionadas con la ejecución de los recursos, con el objetivo de contextualizar la sub o sobre ejecución de los recursos con respecto a lo programado.</t>
    </r>
  </si>
  <si>
    <r>
      <t xml:space="preserve">Observaciones: 
</t>
    </r>
    <r>
      <rPr>
        <sz val="11"/>
        <color theme="1"/>
        <rFont val="Palatino Linotype"/>
        <family val="1"/>
      </rPr>
      <t xml:space="preserve">En este espacio se ofrece para brindar observaciones y/o justificaciones relacionadas con los ingresos efectivos del </t>
    </r>
    <r>
      <rPr>
        <b/>
        <sz val="11"/>
        <color theme="1"/>
        <rFont val="Palatino Linotype"/>
        <family val="1"/>
      </rPr>
      <t>I semestre.</t>
    </r>
  </si>
  <si>
    <t>Reporte ejecución programática (III trimestre Acumulado)</t>
  </si>
  <si>
    <r>
      <t xml:space="preserve">Observaciones: 
</t>
    </r>
    <r>
      <rPr>
        <sz val="11"/>
        <color theme="1"/>
        <rFont val="Palatino Linotype"/>
        <family val="1"/>
      </rPr>
      <t xml:space="preserve">En este espacio se ofrece para brindar observaciones y/o justificaciones relacionadas con los ingresos efectivos del </t>
    </r>
    <r>
      <rPr>
        <b/>
        <sz val="11"/>
        <color theme="1"/>
        <rFont val="Palatino Linotype"/>
        <family val="1"/>
      </rPr>
      <t>III trimestre acumulado.</t>
    </r>
  </si>
  <si>
    <r>
      <t xml:space="preserve">Observaciones: 
</t>
    </r>
    <r>
      <rPr>
        <sz val="11"/>
        <color theme="1"/>
        <rFont val="Palatino Linotype"/>
        <family val="1"/>
      </rPr>
      <t>En este espacio se establecen las observaciones y/o justificaciones relacionadas con la ejecución de los recursos, con el objetivo de contextualizar la sub o sobre ejecución de los reursos con respecto a lo programado.</t>
    </r>
  </si>
  <si>
    <t>Reporte ejecución programática (Anual)</t>
  </si>
  <si>
    <t>Reporte ejecución presupuestaria (Anual)</t>
  </si>
  <si>
    <r>
      <t xml:space="preserve">Observaciones: 
</t>
    </r>
    <r>
      <rPr>
        <sz val="11"/>
        <color theme="1"/>
        <rFont val="Palatino Linotype"/>
        <family val="1"/>
      </rPr>
      <t>En este espacio se ofrece para brindar observaciones y/o justificaciones relacionadas con los ingresos efectivos anuales.</t>
    </r>
  </si>
  <si>
    <r>
      <t xml:space="preserve">Observaciones: 
</t>
    </r>
    <r>
      <rPr>
        <sz val="11"/>
        <color theme="1"/>
        <rFont val="Palatino Linotype"/>
        <family val="1"/>
      </rPr>
      <t xml:space="preserve">En este espacio se establecen las observaciones y/o justificaciones del comportamiento de cada uno de los productos para el período y los detalles que amplíen la información, con el objetivo que los informes de ejecución reflejen la realidad del programa. </t>
    </r>
  </si>
  <si>
    <r>
      <t xml:space="preserve">Observaciones: 
</t>
    </r>
    <r>
      <rPr>
        <sz val="11"/>
        <color theme="1"/>
        <rFont val="Palatino Linotype"/>
        <family val="1"/>
      </rPr>
      <t>En este espacio se establecen las observaciones y/o justificaciones del comportamiento de cada uno de los productos para el período y los detalles que amplíen la información, con el objetivo que los informes de ejecución reflejen la realidad del programa.</t>
    </r>
  </si>
  <si>
    <r>
      <t xml:space="preserve">Observaciones: 
</t>
    </r>
    <r>
      <rPr>
        <sz val="11"/>
        <color theme="1"/>
        <rFont val="Palatino Linotype"/>
        <family val="1"/>
      </rPr>
      <t>En este espacio se establecen las observaciones y/o justificaciones del comportamiento de cada uno de los productos para el período y los detalles que amplíen la información, con el objetivo que los informes de ejecución reflejen la realidad del programa.</t>
    </r>
    <r>
      <rPr>
        <b/>
        <sz val="11"/>
        <color theme="1"/>
        <rFont val="Palatino Linotype"/>
        <family val="1"/>
      </rPr>
      <t xml:space="preserve"> </t>
    </r>
  </si>
  <si>
    <t xml:space="preserve">     La fila "Observaciones" es para establecer las observaciones y/o justificaciones del comportamiento de cada uno de los productos para el período y los detalles que amplíen la información, con el objetivo que los informes de ejecución reflejen la realidad del programa. </t>
  </si>
  <si>
    <t xml:space="preserve">    La fila "Observaciones" es para establecer las observaciones y/o justificaciones del comportamiento de cada uno de los productos para el período y los detalles que amplíen la información, con el objetivo que los informes de ejecución reflejen la realidad del programa. </t>
  </si>
  <si>
    <t xml:space="preserve">       La Fila "Observaciones" es para que se establezcan las observaciones y/o justificaciones relacionadas con la incorporación de los activos en el Sibinet</t>
  </si>
  <si>
    <t xml:space="preserve">      La Fila "Observaciones" es para que se establezcan las observaciones y/o justificaciones relacionadas con el uso del Sinirube. </t>
  </si>
  <si>
    <r>
      <t>Esta matriz denominada "Reporte de ejecución programática y presupuestaria de programas sociales financiados con recursos del Fondo de Desarrollo Social y Asignaciones Familiares (Fodesaf)" se utiliza como insumo para el sistema de indicadores de los programas sociales que son financiados con recursos del Fodesaf, así como sus respectivos informes de ejecución presupuestaria, para generar información cuantitativa que permita el análisis de la ejecución programática y presupuestaria de los programas, con el propósito de emitir recomendaciones a la Dirección de mejora en la ejecución y el diseño</t>
    </r>
    <r>
      <rPr>
        <sz val="11"/>
        <color rgb="FFFF0000"/>
        <rFont val="Palatino Linotype"/>
        <family val="1"/>
      </rPr>
      <t xml:space="preserve">. </t>
    </r>
  </si>
  <si>
    <t xml:space="preserve"> Modificación 1-2023</t>
  </si>
  <si>
    <t xml:space="preserve"> Modificación 2-2023</t>
  </si>
  <si>
    <r>
      <t xml:space="preserve">Observaciones: 
</t>
    </r>
    <r>
      <rPr>
        <sz val="11"/>
        <color theme="1"/>
        <rFont val="Palatino Linotype"/>
        <family val="1"/>
      </rPr>
      <t>En el caso de agregar modificaciones a la Tabla 5 se debe indicar "0" en la columna "monto".
En este espacio se ofrece para brindar observaciones y/o justificaciones realcionadas con el presupuesto modificado.</t>
    </r>
  </si>
  <si>
    <t xml:space="preserve">Personas </t>
  </si>
  <si>
    <t>Transferencias a entidades deportiva</t>
  </si>
  <si>
    <t>Servicio de uso de parques e instalaciones deportivas</t>
  </si>
  <si>
    <t>Gastos administrativos de apoyo a las áreas sustantivas</t>
  </si>
  <si>
    <t>Informe I trimestre: Martes 25 de abril de 2023</t>
  </si>
  <si>
    <t>MTSS-DMT-622-2022</t>
  </si>
  <si>
    <t>DFOE-BIS-0710 (22466)</t>
  </si>
  <si>
    <t>1.4.1.1.00.00.0.0.000</t>
  </si>
  <si>
    <t>Remuneraciones</t>
  </si>
  <si>
    <t>Servicios</t>
  </si>
  <si>
    <t xml:space="preserve">Materiales y Suministros </t>
  </si>
  <si>
    <t>Bienes Duraderos</t>
  </si>
  <si>
    <t>Transferencias Corrientes</t>
  </si>
  <si>
    <t>5</t>
  </si>
  <si>
    <t>6</t>
  </si>
  <si>
    <t>I Trimestre 2023</t>
  </si>
  <si>
    <t xml:space="preserve">DEPORTE Y RECREACIÓN </t>
  </si>
  <si>
    <t>ICODER</t>
  </si>
  <si>
    <t>Transferencias a entidades deportivas</t>
  </si>
  <si>
    <t xml:space="preserve">Transferencias del gobierno central </t>
  </si>
  <si>
    <t>Johanna Araya Valverde</t>
  </si>
  <si>
    <t>Unidad de Finanzas</t>
  </si>
  <si>
    <t>Jefa</t>
  </si>
  <si>
    <t>II Trimestre 2023</t>
  </si>
  <si>
    <t>I Semestre 2023</t>
  </si>
  <si>
    <t>III Trimestre Acumulado 2023</t>
  </si>
  <si>
    <t>Anual 2023</t>
  </si>
  <si>
    <t xml:space="preserve">Fuente: 
Unidad de Relación con Entidades, Dpto. Deporte y Recreación
Unidad de Administración y Mantenimiento de Instalaciones, Dpto. Gestión de Instalaciones </t>
  </si>
  <si>
    <r>
      <t xml:space="preserve">Fuente: </t>
    </r>
    <r>
      <rPr>
        <sz val="9"/>
        <rFont val="Palatino Linotype"/>
        <family val="1"/>
      </rPr>
      <t>Unidad Financiera, Dpto. Administrativo Financiero.</t>
    </r>
  </si>
  <si>
    <t>X</t>
  </si>
  <si>
    <r>
      <t xml:space="preserve">Fuente: </t>
    </r>
    <r>
      <rPr>
        <sz val="9"/>
        <rFont val="Palatino Linotype"/>
        <family val="1"/>
      </rPr>
      <t>Icoder</t>
    </r>
  </si>
  <si>
    <r>
      <t xml:space="preserve">Observaciones: 
</t>
    </r>
    <r>
      <rPr>
        <sz val="11"/>
        <color theme="1"/>
        <rFont val="Palatino Linotype"/>
        <family val="1"/>
      </rPr>
      <t>Por la naturaleza del Programa Deporte y Recreación no aplica el uso del Sinerube (información comunicada mediante oficio ICODER-DN-0230-02-2023).</t>
    </r>
  </si>
  <si>
    <r>
      <t xml:space="preserve">Observaciones: 
</t>
    </r>
    <r>
      <rPr>
        <sz val="11"/>
        <color theme="1"/>
        <rFont val="Palatino Linotype"/>
        <family val="1"/>
      </rPr>
      <t>Esta información fue comunicada mediante oficio ICODER-DN-0230-02-2023</t>
    </r>
  </si>
  <si>
    <t xml:space="preserve">Elizabeth Chaves Alfaro </t>
  </si>
  <si>
    <t xml:space="preserve">Jefa </t>
  </si>
  <si>
    <t xml:space="preserve">Unidad de Planificación Institucional </t>
  </si>
  <si>
    <t>Fuente: Unidad Financiera, Dpto. Administrativo Financiero.</t>
  </si>
  <si>
    <t xml:space="preserve">Blanca Rosa Gutierrez Porras </t>
  </si>
  <si>
    <t xml:space="preserve">Dpto. Administración y Finanzas </t>
  </si>
  <si>
    <t>MTSS-DESAF-OF-289-2023</t>
  </si>
  <si>
    <t xml:space="preserve">Donald Rojas Fernández </t>
  </si>
  <si>
    <t xml:space="preserve">Director Nacional </t>
  </si>
  <si>
    <t xml:space="preserve">Dirección Nacional </t>
  </si>
  <si>
    <r>
      <t xml:space="preserve">Observaciones: 
</t>
    </r>
    <r>
      <rPr>
        <sz val="11"/>
        <color theme="1"/>
        <rFont val="Palatino Linotype"/>
        <family val="1"/>
      </rPr>
      <t>Para el producto 1 "Transferencias a entidades deportivas" se obtienen un total de 5662 beneficiarios efectivos en el III trimestre  de un promedio total de 12299 proyectados para el año 2023.</t>
    </r>
  </si>
  <si>
    <t>III Trimestre 2023</t>
  </si>
  <si>
    <t>Fuente: Icoder</t>
  </si>
  <si>
    <t>Sra. Francela Valerín Jara</t>
  </si>
  <si>
    <t xml:space="preserve">Sra. Johanna Araya Valverde </t>
  </si>
  <si>
    <t xml:space="preserve">Unidad Financiera </t>
  </si>
  <si>
    <t>IV Trimestre 2023</t>
  </si>
  <si>
    <t xml:space="preserve">Ejecución de superávit </t>
  </si>
  <si>
    <t xml:space="preserve">Ejecución de superávit libre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</si>
</sst>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00_);_(* \(#,##0.00\);_(* &quot;-&quot;??_);_(@_)"/>
    <numFmt numFmtId="165" formatCode="_(* #,##0_);_(* \(#,##0\);_(* &quot;-&quot;??_);_(@_)"/>
  </numFmts>
  <fonts count="36" x14ac:knownFonts="1">
    <font>
      <sz val="11"/>
      <color theme="1"/>
      <name val="Calibri"/>
      <family val="2"/>
      <scheme val="minor"/>
    </font>
    <font>
      <sz val="11"/>
      <color theme="1"/>
      <name val="Calibri"/>
      <family val="2"/>
      <scheme val="minor"/>
    </font>
    <font>
      <sz val="11"/>
      <color theme="1"/>
      <name val="Palatino Linotype"/>
      <family val="1"/>
    </font>
    <font>
      <b/>
      <sz val="12"/>
      <color theme="1"/>
      <name val="Palatino Linotype"/>
      <family val="1"/>
    </font>
    <font>
      <b/>
      <sz val="11"/>
      <color theme="0"/>
      <name val="Palatino Linotype"/>
      <family val="1"/>
    </font>
    <font>
      <b/>
      <sz val="11"/>
      <color theme="1"/>
      <name val="Palatino Linotype"/>
      <family val="1"/>
    </font>
    <font>
      <b/>
      <sz val="11"/>
      <name val="Palatino Linotype"/>
      <family val="1"/>
    </font>
    <font>
      <b/>
      <sz val="14"/>
      <color theme="1"/>
      <name val="Palatino Linotype"/>
      <family val="1"/>
    </font>
    <font>
      <b/>
      <sz val="12"/>
      <color theme="0"/>
      <name val="Palatino Linotype"/>
      <family val="1"/>
    </font>
    <font>
      <sz val="8"/>
      <name val="Calibri"/>
      <family val="2"/>
      <scheme val="minor"/>
    </font>
    <font>
      <b/>
      <sz val="10"/>
      <color theme="0"/>
      <name val="Palatino Linotype"/>
      <family val="1"/>
    </font>
    <font>
      <b/>
      <sz val="10"/>
      <name val="Palatino Linotype"/>
      <family val="1"/>
    </font>
    <font>
      <sz val="10"/>
      <color theme="1"/>
      <name val="Palatino Linotype"/>
      <family val="1"/>
    </font>
    <font>
      <sz val="10"/>
      <name val="Palatino Linotype"/>
      <family val="1"/>
    </font>
    <font>
      <b/>
      <sz val="9"/>
      <name val="Palatino Linotype"/>
      <family val="1"/>
    </font>
    <font>
      <sz val="9"/>
      <name val="Palatino Linotype"/>
      <family val="1"/>
    </font>
    <font>
      <sz val="10"/>
      <color rgb="FF000000"/>
      <name val="Palatino Linotype"/>
      <family val="1"/>
    </font>
    <font>
      <b/>
      <sz val="8"/>
      <color theme="0"/>
      <name val="Palatino Linotype"/>
      <family val="1"/>
    </font>
    <font>
      <b/>
      <vertAlign val="superscript"/>
      <sz val="10"/>
      <name val="Palatino Linotype"/>
      <family val="1"/>
    </font>
    <font>
      <b/>
      <sz val="10"/>
      <color theme="1"/>
      <name val="Palatino Linotype"/>
      <family val="1"/>
    </font>
    <font>
      <sz val="9"/>
      <color theme="1"/>
      <name val="Palatino Linotype"/>
      <family val="1"/>
    </font>
    <font>
      <b/>
      <sz val="14"/>
      <color theme="0"/>
      <name val="Palatino Linotype"/>
      <family val="1"/>
    </font>
    <font>
      <sz val="11"/>
      <name val="Palatino Linotype"/>
      <family val="1"/>
    </font>
    <font>
      <sz val="11"/>
      <color theme="5" tint="-0.499984740745262"/>
      <name val="Palatino Linotype"/>
      <family val="1"/>
    </font>
    <font>
      <sz val="11"/>
      <color rgb="FFFF0000"/>
      <name val="Palatino Linotype"/>
      <family val="1"/>
    </font>
    <font>
      <i/>
      <sz val="11"/>
      <color theme="1"/>
      <name val="Palatino Linotype"/>
      <family val="1"/>
    </font>
    <font>
      <b/>
      <sz val="14"/>
      <color rgb="FF002060"/>
      <name val="Palatino Linotype"/>
      <family val="1"/>
    </font>
    <font>
      <b/>
      <sz val="12"/>
      <name val="Palatino Linotype"/>
      <family val="1"/>
    </font>
    <font>
      <u/>
      <sz val="11"/>
      <color theme="10"/>
      <name val="Calibri"/>
      <family val="2"/>
      <scheme val="minor"/>
    </font>
    <font>
      <u/>
      <sz val="11"/>
      <color theme="10"/>
      <name val="Palatino Linotype"/>
      <family val="1"/>
    </font>
    <font>
      <sz val="12"/>
      <color theme="1"/>
      <name val="Palatino Linotype"/>
      <family val="1"/>
    </font>
    <font>
      <sz val="9"/>
      <color indexed="81"/>
      <name val="Tahoma"/>
      <family val="2"/>
    </font>
    <font>
      <sz val="12"/>
      <color rgb="FF002060"/>
      <name val="Palatino Linotype"/>
      <family val="1"/>
    </font>
    <font>
      <b/>
      <sz val="12"/>
      <color rgb="FF002060"/>
      <name val="Palatino Linotype"/>
      <family val="1"/>
    </font>
    <font>
      <sz val="12"/>
      <name val="Palatino Linotype"/>
      <family val="1"/>
    </font>
    <font>
      <b/>
      <sz val="11"/>
      <color rgb="FFFF0000"/>
      <name val="Palatino Linotype"/>
      <family val="1"/>
    </font>
  </fonts>
  <fills count="7">
    <fill>
      <patternFill patternType="none"/>
    </fill>
    <fill>
      <patternFill patternType="gray125"/>
    </fill>
    <fill>
      <patternFill patternType="solid">
        <fgColor theme="4" tint="-0.499984740745262"/>
        <bgColor indexed="64"/>
      </patternFill>
    </fill>
    <fill>
      <patternFill patternType="solid">
        <fgColor rgb="FF00206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0.14999847407452621"/>
        <bgColor indexed="64"/>
      </patternFill>
    </fill>
  </fills>
  <borders count="51">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theme="0"/>
      </top>
      <bottom/>
      <diagonal/>
    </border>
    <border>
      <left style="thin">
        <color indexed="64"/>
      </left>
      <right/>
      <top style="thin">
        <color indexed="64"/>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style="thin">
        <color theme="0"/>
      </right>
      <top/>
      <bottom/>
      <diagonal/>
    </border>
    <border>
      <left style="thin">
        <color theme="0"/>
      </left>
      <right style="thin">
        <color theme="0"/>
      </right>
      <top/>
      <bottom/>
      <diagonal/>
    </border>
    <border>
      <left style="thin">
        <color theme="0"/>
      </left>
      <right style="thin">
        <color theme="0"/>
      </right>
      <top/>
      <bottom style="thin">
        <color theme="0"/>
      </bottom>
      <diagonal/>
    </border>
    <border>
      <left/>
      <right/>
      <top style="thin">
        <color indexed="64"/>
      </top>
      <bottom/>
      <diagonal/>
    </border>
    <border>
      <left/>
      <right/>
      <top style="thin">
        <color indexed="64"/>
      </top>
      <bottom style="thin">
        <color indexed="64"/>
      </bottom>
      <diagonal/>
    </border>
    <border>
      <left/>
      <right/>
      <top/>
      <bottom style="hair">
        <color indexed="64"/>
      </bottom>
      <diagonal/>
    </border>
    <border>
      <left style="hair">
        <color indexed="64"/>
      </left>
      <right style="hair">
        <color indexed="64"/>
      </right>
      <top style="hair">
        <color indexed="64"/>
      </top>
      <bottom style="hair">
        <color indexed="64"/>
      </bottom>
      <diagonal/>
    </border>
    <border>
      <left/>
      <right/>
      <top style="hair">
        <color indexed="64"/>
      </top>
      <bottom style="hair">
        <color indexed="64"/>
      </bottom>
      <diagonal/>
    </border>
    <border>
      <left style="hair">
        <color theme="0"/>
      </left>
      <right style="hair">
        <color theme="0"/>
      </right>
      <top style="hair">
        <color theme="0"/>
      </top>
      <bottom style="hair">
        <color theme="0"/>
      </bottom>
      <diagonal/>
    </border>
    <border>
      <left style="hair">
        <color indexed="64"/>
      </left>
      <right style="hair">
        <color indexed="64"/>
      </right>
      <top/>
      <bottom style="hair">
        <color indexed="64"/>
      </bottom>
      <diagonal/>
    </border>
    <border>
      <left/>
      <right style="hair">
        <color indexed="64"/>
      </right>
      <top/>
      <bottom style="hair">
        <color indexed="64"/>
      </bottom>
      <diagonal/>
    </border>
    <border>
      <left style="hair">
        <color indexed="64"/>
      </left>
      <right/>
      <top/>
      <bottom style="hair">
        <color indexed="64"/>
      </bottom>
      <diagonal/>
    </border>
    <border>
      <left/>
      <right/>
      <top style="hair">
        <color indexed="64"/>
      </top>
      <bottom/>
      <diagonal/>
    </border>
    <border>
      <left/>
      <right style="thin">
        <color indexed="64"/>
      </right>
      <top style="thin">
        <color indexed="64"/>
      </top>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style="thin">
        <color indexed="64"/>
      </left>
      <right/>
      <top style="thin">
        <color indexed="64"/>
      </top>
      <bottom style="thin">
        <color theme="0"/>
      </bottom>
      <diagonal/>
    </border>
    <border>
      <left style="thin">
        <color indexed="64"/>
      </left>
      <right/>
      <top style="thin">
        <color theme="0"/>
      </top>
      <bottom style="thin">
        <color theme="0"/>
      </bottom>
      <diagonal/>
    </border>
    <border>
      <left style="thin">
        <color indexed="64"/>
      </left>
      <right/>
      <top style="thin">
        <color theme="0"/>
      </top>
      <bottom style="thin">
        <color indexed="64"/>
      </bottom>
      <diagonal/>
    </border>
    <border>
      <left style="thin">
        <color theme="1"/>
      </left>
      <right style="thin">
        <color theme="1"/>
      </right>
      <top style="thin">
        <color theme="1"/>
      </top>
      <bottom style="thin">
        <color theme="0"/>
      </bottom>
      <diagonal/>
    </border>
    <border>
      <left style="thin">
        <color theme="1"/>
      </left>
      <right style="thin">
        <color theme="1"/>
      </right>
      <top style="thin">
        <color theme="0"/>
      </top>
      <bottom style="thin">
        <color theme="0"/>
      </bottom>
      <diagonal/>
    </border>
    <border>
      <left style="thin">
        <color theme="1"/>
      </left>
      <right style="thin">
        <color theme="1"/>
      </right>
      <top style="thin">
        <color theme="0"/>
      </top>
      <bottom style="thin">
        <color theme="1"/>
      </bottom>
      <diagonal/>
    </border>
    <border>
      <left style="thin">
        <color theme="1"/>
      </left>
      <right/>
      <top style="thin">
        <color theme="1"/>
      </top>
      <bottom style="thin">
        <color theme="0"/>
      </bottom>
      <diagonal/>
    </border>
    <border>
      <left style="thin">
        <color theme="1"/>
      </left>
      <right/>
      <top style="thin">
        <color theme="0"/>
      </top>
      <bottom style="thin">
        <color theme="0"/>
      </bottom>
      <diagonal/>
    </border>
    <border>
      <left style="thin">
        <color theme="1"/>
      </left>
      <right/>
      <top style="thin">
        <color theme="0"/>
      </top>
      <bottom style="thin">
        <color theme="1"/>
      </bottom>
      <diagonal/>
    </border>
    <border>
      <left style="thin">
        <color theme="1"/>
      </left>
      <right/>
      <top/>
      <bottom/>
      <diagonal/>
    </border>
    <border>
      <left style="thin">
        <color theme="1"/>
      </left>
      <right/>
      <top style="thin">
        <color theme="1"/>
      </top>
      <bottom/>
      <diagonal/>
    </border>
    <border>
      <left/>
      <right style="thin">
        <color theme="1"/>
      </right>
      <top style="thin">
        <color theme="1"/>
      </top>
      <bottom/>
      <diagonal/>
    </border>
    <border>
      <left/>
      <right style="thin">
        <color theme="1"/>
      </right>
      <top/>
      <bottom/>
      <diagonal/>
    </border>
    <border>
      <left style="thin">
        <color theme="1"/>
      </left>
      <right/>
      <top/>
      <bottom style="thin">
        <color theme="1"/>
      </bottom>
      <diagonal/>
    </border>
    <border>
      <left/>
      <right style="thin">
        <color theme="1"/>
      </right>
      <top/>
      <bottom style="thin">
        <color theme="1"/>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right/>
      <top/>
      <bottom style="thin">
        <color theme="1"/>
      </bottom>
      <diagonal/>
    </border>
    <border>
      <left/>
      <right/>
      <top style="thin">
        <color theme="1"/>
      </top>
      <bottom/>
      <diagonal/>
    </border>
    <border>
      <left style="thin">
        <color theme="0"/>
      </left>
      <right/>
      <top/>
      <bottom/>
      <diagonal/>
    </border>
    <border>
      <left style="hair">
        <color indexed="64"/>
      </left>
      <right/>
      <top style="hair">
        <color indexed="64"/>
      </top>
      <bottom style="hair">
        <color indexed="64"/>
      </bottom>
      <diagonal/>
    </border>
  </borders>
  <cellStyleXfs count="5">
    <xf numFmtId="0" fontId="0" fillId="0" borderId="0"/>
    <xf numFmtId="164" fontId="1" fillId="0" borderId="0" applyFont="0" applyFill="0" applyBorder="0" applyAlignment="0" applyProtection="0"/>
    <xf numFmtId="0" fontId="1" fillId="0" borderId="0" applyFont="0" applyFill="0" applyBorder="0" applyAlignment="0" applyProtection="0"/>
    <xf numFmtId="164" fontId="1" fillId="0" borderId="0" applyFont="0" applyFill="0" applyBorder="0" applyAlignment="0" applyProtection="0"/>
    <xf numFmtId="0" fontId="28" fillId="0" borderId="0" applyNumberFormat="0" applyFill="0" applyBorder="0" applyAlignment="0" applyProtection="0"/>
  </cellStyleXfs>
  <cellXfs count="230">
    <xf numFmtId="0" fontId="0" fillId="0" borderId="0" xfId="0"/>
    <xf numFmtId="0" fontId="2" fillId="0" borderId="0" xfId="0" applyFont="1"/>
    <xf numFmtId="0" fontId="4" fillId="3" borderId="12" xfId="0" applyFont="1" applyFill="1" applyBorder="1" applyAlignment="1">
      <alignment horizontal="left" vertical="center" wrapText="1"/>
    </xf>
    <xf numFmtId="0" fontId="5" fillId="0" borderId="0" xfId="0" applyFont="1" applyAlignment="1">
      <alignment vertical="center" wrapText="1"/>
    </xf>
    <xf numFmtId="165" fontId="6" fillId="0" borderId="9" xfId="1" applyNumberFormat="1" applyFont="1" applyFill="1" applyBorder="1" applyAlignment="1">
      <alignment horizontal="left" vertical="center" wrapText="1"/>
    </xf>
    <xf numFmtId="165" fontId="6" fillId="0" borderId="0" xfId="1" applyNumberFormat="1" applyFont="1" applyFill="1" applyBorder="1" applyAlignment="1">
      <alignment horizontal="center" wrapText="1"/>
    </xf>
    <xf numFmtId="165" fontId="6" fillId="0" borderId="0" xfId="1" applyNumberFormat="1" applyFont="1" applyFill="1" applyBorder="1" applyAlignment="1">
      <alignment horizontal="left" vertical="center" wrapText="1"/>
    </xf>
    <xf numFmtId="165" fontId="4" fillId="2" borderId="14" xfId="1" applyNumberFormat="1" applyFont="1" applyFill="1" applyBorder="1" applyAlignment="1">
      <alignment horizontal="center" vertical="center" wrapText="1"/>
    </xf>
    <xf numFmtId="165" fontId="8" fillId="5" borderId="0" xfId="1" applyNumberFormat="1" applyFont="1" applyFill="1" applyBorder="1" applyAlignment="1">
      <alignment horizontal="center" vertical="center" wrapText="1"/>
    </xf>
    <xf numFmtId="165" fontId="10" fillId="2" borderId="14" xfId="1" applyNumberFormat="1" applyFont="1" applyFill="1" applyBorder="1" applyAlignment="1">
      <alignment horizontal="center" vertical="center" wrapText="1"/>
    </xf>
    <xf numFmtId="165" fontId="10" fillId="2" borderId="15" xfId="1" applyNumberFormat="1" applyFont="1" applyFill="1" applyBorder="1" applyAlignment="1">
      <alignment horizontal="center" vertical="center" wrapText="1"/>
    </xf>
    <xf numFmtId="165" fontId="11" fillId="4" borderId="0" xfId="1" applyNumberFormat="1" applyFont="1" applyFill="1" applyBorder="1" applyAlignment="1">
      <alignment horizontal="center" vertical="center" wrapText="1"/>
    </xf>
    <xf numFmtId="4" fontId="11" fillId="4" borderId="0" xfId="1" applyNumberFormat="1" applyFont="1" applyFill="1" applyBorder="1" applyAlignment="1">
      <alignment horizontal="right" vertical="center" wrapText="1"/>
    </xf>
    <xf numFmtId="165" fontId="11" fillId="0" borderId="0" xfId="1" applyNumberFormat="1" applyFont="1" applyFill="1" applyBorder="1" applyAlignment="1">
      <alignment horizontal="left" vertical="center" wrapText="1"/>
    </xf>
    <xf numFmtId="4" fontId="11" fillId="0" borderId="0" xfId="1" applyNumberFormat="1" applyFont="1" applyFill="1" applyBorder="1" applyAlignment="1">
      <alignment horizontal="right" vertical="center" wrapText="1"/>
    </xf>
    <xf numFmtId="4" fontId="12" fillId="0" borderId="0" xfId="1" applyNumberFormat="1" applyFont="1" applyFill="1" applyBorder="1" applyAlignment="1">
      <alignment horizontal="right" vertical="center" wrapText="1"/>
    </xf>
    <xf numFmtId="0" fontId="12" fillId="5" borderId="19" xfId="0" applyFont="1" applyFill="1" applyBorder="1" applyAlignment="1">
      <alignment horizontal="center" vertical="center"/>
    </xf>
    <xf numFmtId="0" fontId="12" fillId="5" borderId="18" xfId="0" applyFont="1" applyFill="1" applyBorder="1" applyAlignment="1">
      <alignment vertical="center"/>
    </xf>
    <xf numFmtId="0" fontId="12" fillId="5" borderId="20" xfId="0" applyFont="1" applyFill="1" applyBorder="1" applyAlignment="1">
      <alignment vertical="center"/>
    </xf>
    <xf numFmtId="0" fontId="12" fillId="5" borderId="1" xfId="0" applyFont="1" applyFill="1" applyBorder="1" applyAlignment="1">
      <alignment vertical="center"/>
    </xf>
    <xf numFmtId="0" fontId="12" fillId="5" borderId="22" xfId="0" applyFont="1" applyFill="1" applyBorder="1" applyAlignment="1">
      <alignment horizontal="center" vertical="center"/>
    </xf>
    <xf numFmtId="165" fontId="4" fillId="2" borderId="21" xfId="1" applyNumberFormat="1" applyFont="1" applyFill="1" applyBorder="1" applyAlignment="1">
      <alignment horizontal="center" vertical="center" wrapText="1"/>
    </xf>
    <xf numFmtId="165" fontId="10" fillId="2" borderId="21" xfId="1" applyNumberFormat="1" applyFont="1" applyFill="1" applyBorder="1" applyAlignment="1">
      <alignment horizontal="center" vertical="center" wrapText="1"/>
    </xf>
    <xf numFmtId="165" fontId="10" fillId="5" borderId="0" xfId="1" applyNumberFormat="1" applyFont="1" applyFill="1" applyBorder="1" applyAlignment="1">
      <alignment horizontal="center" vertical="center" wrapText="1"/>
    </xf>
    <xf numFmtId="165" fontId="13" fillId="5" borderId="0" xfId="1" applyNumberFormat="1" applyFont="1" applyFill="1" applyBorder="1" applyAlignment="1">
      <alignment horizontal="center" vertical="center" wrapText="1"/>
    </xf>
    <xf numFmtId="165" fontId="13" fillId="5" borderId="0" xfId="1" applyNumberFormat="1" applyFont="1" applyFill="1" applyBorder="1" applyAlignment="1">
      <alignment horizontal="left" vertical="center" wrapText="1"/>
    </xf>
    <xf numFmtId="4" fontId="13" fillId="5" borderId="0" xfId="1" applyNumberFormat="1" applyFont="1" applyFill="1" applyBorder="1" applyAlignment="1">
      <alignment horizontal="right" vertical="center" wrapText="1"/>
    </xf>
    <xf numFmtId="165" fontId="13" fillId="5" borderId="1" xfId="1" applyNumberFormat="1" applyFont="1" applyFill="1" applyBorder="1" applyAlignment="1">
      <alignment horizontal="left" vertical="center" wrapText="1"/>
    </xf>
    <xf numFmtId="0" fontId="4" fillId="3" borderId="29" xfId="0" applyFont="1" applyFill="1" applyBorder="1" applyAlignment="1">
      <alignment horizontal="left" vertical="center" wrapText="1"/>
    </xf>
    <xf numFmtId="0" fontId="4" fillId="3" borderId="30" xfId="0" applyFont="1" applyFill="1" applyBorder="1" applyAlignment="1">
      <alignment horizontal="left" vertical="center" wrapText="1"/>
    </xf>
    <xf numFmtId="0" fontId="4" fillId="3" borderId="31" xfId="0" applyFont="1" applyFill="1" applyBorder="1" applyAlignment="1">
      <alignment horizontal="left" vertical="center" wrapText="1"/>
    </xf>
    <xf numFmtId="0" fontId="12" fillId="5" borderId="18" xfId="0" applyFont="1" applyFill="1" applyBorder="1" applyAlignment="1">
      <alignment horizontal="center" vertical="center"/>
    </xf>
    <xf numFmtId="0" fontId="12" fillId="5" borderId="27" xfId="0" applyFont="1" applyFill="1" applyBorder="1" applyAlignment="1">
      <alignment horizontal="center" vertical="center"/>
    </xf>
    <xf numFmtId="0" fontId="12" fillId="5" borderId="25" xfId="0" applyFont="1" applyFill="1" applyBorder="1" applyAlignment="1">
      <alignment horizontal="center" vertical="center"/>
    </xf>
    <xf numFmtId="164" fontId="13" fillId="5" borderId="0" xfId="1" applyFont="1" applyFill="1" applyBorder="1" applyAlignment="1">
      <alignment horizontal="right" vertical="center" wrapText="1"/>
    </xf>
    <xf numFmtId="2" fontId="13" fillId="5" borderId="0" xfId="1" applyNumberFormat="1" applyFont="1" applyFill="1" applyBorder="1" applyAlignment="1">
      <alignment horizontal="center" vertical="center" wrapText="1"/>
    </xf>
    <xf numFmtId="4" fontId="6" fillId="4" borderId="0" xfId="1" applyNumberFormat="1" applyFont="1" applyFill="1" applyBorder="1" applyAlignment="1">
      <alignment horizontal="right" vertical="center" wrapText="1"/>
    </xf>
    <xf numFmtId="0" fontId="2" fillId="0" borderId="0" xfId="0" applyFont="1" applyAlignment="1">
      <alignment vertical="center"/>
    </xf>
    <xf numFmtId="165" fontId="2" fillId="0" borderId="0" xfId="1" applyNumberFormat="1" applyFont="1" applyFill="1" applyAlignment="1">
      <alignment horizontal="left" vertical="center" wrapText="1"/>
    </xf>
    <xf numFmtId="165" fontId="2" fillId="0" borderId="0" xfId="1" applyNumberFormat="1" applyFont="1" applyFill="1" applyAlignment="1">
      <alignment horizontal="left" vertical="center"/>
    </xf>
    <xf numFmtId="165" fontId="2" fillId="0" borderId="0" xfId="1" applyNumberFormat="1" applyFont="1" applyFill="1" applyAlignment="1">
      <alignment vertical="center"/>
    </xf>
    <xf numFmtId="4" fontId="2" fillId="0" borderId="0" xfId="0" applyNumberFormat="1" applyFont="1" applyAlignment="1">
      <alignment vertical="center"/>
    </xf>
    <xf numFmtId="4" fontId="6" fillId="0" borderId="0" xfId="0" applyNumberFormat="1" applyFont="1" applyAlignment="1">
      <alignment vertical="center"/>
    </xf>
    <xf numFmtId="0" fontId="5" fillId="0" borderId="0" xfId="0" applyFont="1" applyAlignment="1">
      <alignment vertical="center"/>
    </xf>
    <xf numFmtId="0" fontId="19" fillId="0" borderId="24" xfId="0" applyFont="1" applyBorder="1" applyAlignment="1">
      <alignment vertical="center"/>
    </xf>
    <xf numFmtId="0" fontId="19" fillId="0" borderId="28" xfId="0" applyFont="1" applyBorder="1" applyAlignment="1">
      <alignment vertical="center"/>
    </xf>
    <xf numFmtId="0" fontId="2" fillId="0" borderId="16" xfId="0" applyFont="1" applyBorder="1" applyAlignment="1">
      <alignment vertical="center"/>
    </xf>
    <xf numFmtId="2" fontId="11" fillId="4" borderId="0" xfId="1" applyNumberFormat="1" applyFont="1" applyFill="1" applyBorder="1" applyAlignment="1">
      <alignment horizontal="center" vertical="center" wrapText="1"/>
    </xf>
    <xf numFmtId="0" fontId="12" fillId="0" borderId="1" xfId="0" applyFont="1" applyBorder="1" applyAlignment="1">
      <alignment vertical="center"/>
    </xf>
    <xf numFmtId="4" fontId="2" fillId="0" borderId="0" xfId="0" applyNumberFormat="1" applyFont="1" applyAlignment="1">
      <alignment horizontal="right" vertical="center"/>
    </xf>
    <xf numFmtId="0" fontId="12" fillId="4" borderId="0" xfId="0" applyFont="1" applyFill="1" applyAlignment="1">
      <alignment vertical="center"/>
    </xf>
    <xf numFmtId="0" fontId="12" fillId="0" borderId="0" xfId="0" applyFont="1" applyAlignment="1">
      <alignment vertical="center"/>
    </xf>
    <xf numFmtId="4" fontId="6" fillId="0" borderId="0" xfId="1" applyNumberFormat="1" applyFont="1" applyFill="1" applyBorder="1" applyAlignment="1">
      <alignment horizontal="right" vertical="center" wrapText="1"/>
    </xf>
    <xf numFmtId="4" fontId="11" fillId="6" borderId="0" xfId="1" applyNumberFormat="1" applyFont="1" applyFill="1" applyBorder="1" applyAlignment="1">
      <alignment horizontal="right" vertical="center" wrapText="1"/>
    </xf>
    <xf numFmtId="4" fontId="6" fillId="6" borderId="0" xfId="1" applyNumberFormat="1" applyFont="1" applyFill="1" applyBorder="1" applyAlignment="1">
      <alignment horizontal="right" vertical="center" wrapText="1"/>
    </xf>
    <xf numFmtId="165" fontId="12" fillId="0" borderId="0" xfId="1" applyNumberFormat="1" applyFont="1" applyFill="1" applyBorder="1" applyAlignment="1">
      <alignment horizontal="left" vertical="center" wrapText="1"/>
    </xf>
    <xf numFmtId="4" fontId="2" fillId="5" borderId="0" xfId="1" applyNumberFormat="1" applyFont="1" applyFill="1" applyBorder="1" applyAlignment="1">
      <alignment horizontal="right" vertical="center"/>
    </xf>
    <xf numFmtId="4" fontId="12" fillId="0" borderId="0" xfId="1" applyNumberFormat="1" applyFont="1" applyAlignment="1">
      <alignment vertical="center"/>
    </xf>
    <xf numFmtId="2" fontId="2" fillId="0" borderId="0" xfId="0" applyNumberFormat="1" applyFont="1" applyAlignment="1">
      <alignment vertical="center"/>
    </xf>
    <xf numFmtId="4" fontId="12" fillId="0" borderId="0" xfId="1" applyNumberFormat="1" applyFont="1" applyFill="1" applyBorder="1" applyAlignment="1">
      <alignment horizontal="right" vertical="center"/>
    </xf>
    <xf numFmtId="4" fontId="12" fillId="0" borderId="1" xfId="1" applyNumberFormat="1" applyFont="1" applyBorder="1" applyAlignment="1">
      <alignment vertical="center"/>
    </xf>
    <xf numFmtId="4" fontId="2" fillId="0" borderId="1" xfId="0" applyNumberFormat="1" applyFont="1" applyBorder="1" applyAlignment="1">
      <alignment vertical="center"/>
    </xf>
    <xf numFmtId="4" fontId="5" fillId="6" borderId="0" xfId="0" applyNumberFormat="1" applyFont="1" applyFill="1" applyAlignment="1">
      <alignment horizontal="right" vertical="center"/>
    </xf>
    <xf numFmtId="4" fontId="2" fillId="0" borderId="1" xfId="0" applyNumberFormat="1" applyFont="1" applyBorder="1" applyAlignment="1">
      <alignment horizontal="right" vertical="center"/>
    </xf>
    <xf numFmtId="0" fontId="5" fillId="0" borderId="0" xfId="1" applyNumberFormat="1" applyFont="1" applyFill="1" applyBorder="1" applyAlignment="1">
      <alignment vertical="center" wrapText="1"/>
    </xf>
    <xf numFmtId="0" fontId="5" fillId="0" borderId="16" xfId="1" applyNumberFormat="1" applyFont="1" applyFill="1" applyBorder="1" applyAlignment="1">
      <alignment horizontal="left" vertical="center" wrapText="1"/>
    </xf>
    <xf numFmtId="4" fontId="22" fillId="5" borderId="0" xfId="1" applyNumberFormat="1" applyFont="1" applyFill="1" applyBorder="1" applyAlignment="1">
      <alignment horizontal="right" vertical="center" wrapText="1"/>
    </xf>
    <xf numFmtId="4" fontId="13" fillId="5" borderId="0" xfId="1" applyNumberFormat="1" applyFont="1" applyFill="1" applyBorder="1" applyAlignment="1">
      <alignment horizontal="center" vertical="center" wrapText="1"/>
    </xf>
    <xf numFmtId="0" fontId="5" fillId="0" borderId="0" xfId="0" applyFont="1" applyAlignment="1">
      <alignment horizontal="center" vertical="center"/>
    </xf>
    <xf numFmtId="165" fontId="4" fillId="2" borderId="11" xfId="1" applyNumberFormat="1" applyFont="1" applyFill="1" applyBorder="1" applyAlignment="1">
      <alignment horizontal="center" vertical="center" wrapText="1"/>
    </xf>
    <xf numFmtId="165" fontId="10" fillId="2" borderId="11" xfId="1" applyNumberFormat="1" applyFont="1" applyFill="1" applyBorder="1" applyAlignment="1">
      <alignment horizontal="center" vertical="center" wrapText="1"/>
    </xf>
    <xf numFmtId="0" fontId="4" fillId="0" borderId="12" xfId="0" applyFont="1" applyBorder="1" applyAlignment="1">
      <alignment horizontal="left" vertical="center"/>
    </xf>
    <xf numFmtId="0" fontId="4" fillId="0" borderId="12" xfId="0" applyFont="1" applyBorder="1" applyAlignment="1">
      <alignment horizontal="left" vertical="center" wrapText="1"/>
    </xf>
    <xf numFmtId="0" fontId="4" fillId="3" borderId="32" xfId="0" applyFont="1" applyFill="1" applyBorder="1" applyAlignment="1">
      <alignment horizontal="left" vertical="center"/>
    </xf>
    <xf numFmtId="0" fontId="4" fillId="3" borderId="33" xfId="0" applyFont="1" applyFill="1" applyBorder="1" applyAlignment="1">
      <alignment horizontal="left" vertical="center" wrapText="1"/>
    </xf>
    <xf numFmtId="0" fontId="4" fillId="3" borderId="34" xfId="0" applyFont="1" applyFill="1" applyBorder="1" applyAlignment="1">
      <alignment horizontal="left" vertical="center" wrapText="1"/>
    </xf>
    <xf numFmtId="0" fontId="12" fillId="0" borderId="0" xfId="1" applyNumberFormat="1" applyFont="1" applyFill="1" applyBorder="1" applyAlignment="1">
      <alignment horizontal="left" vertical="center" wrapText="1"/>
    </xf>
    <xf numFmtId="0" fontId="2" fillId="0" borderId="1" xfId="0" applyFont="1" applyBorder="1" applyAlignment="1">
      <alignment vertical="center"/>
    </xf>
    <xf numFmtId="4" fontId="12" fillId="0" borderId="1" xfId="0" applyNumberFormat="1" applyFont="1" applyBorder="1" applyAlignment="1">
      <alignment horizontal="right" vertical="center"/>
    </xf>
    <xf numFmtId="4" fontId="6" fillId="4" borderId="0" xfId="1" applyNumberFormat="1" applyFont="1" applyFill="1" applyBorder="1" applyAlignment="1">
      <alignment horizontal="center" vertical="center" wrapText="1"/>
    </xf>
    <xf numFmtId="0" fontId="4" fillId="3" borderId="35" xfId="0" applyFont="1" applyFill="1" applyBorder="1" applyAlignment="1">
      <alignment horizontal="left" vertical="center" wrapText="1"/>
    </xf>
    <xf numFmtId="0" fontId="4" fillId="3" borderId="36" xfId="0" applyFont="1" applyFill="1" applyBorder="1" applyAlignment="1">
      <alignment horizontal="left" vertical="center" wrapText="1"/>
    </xf>
    <xf numFmtId="0" fontId="4" fillId="3" borderId="37" xfId="0" applyFont="1" applyFill="1" applyBorder="1" applyAlignment="1">
      <alignment horizontal="left" vertical="center" wrapText="1"/>
    </xf>
    <xf numFmtId="4" fontId="12" fillId="0" borderId="0" xfId="0" applyNumberFormat="1" applyFont="1" applyAlignment="1">
      <alignment horizontal="right" vertical="center"/>
    </xf>
    <xf numFmtId="0" fontId="3" fillId="0" borderId="0" xfId="0" applyFont="1" applyAlignment="1">
      <alignment vertical="center"/>
    </xf>
    <xf numFmtId="0" fontId="5" fillId="0" borderId="0" xfId="0" applyFont="1" applyAlignment="1">
      <alignment horizontal="left" vertical="center" wrapText="1"/>
    </xf>
    <xf numFmtId="165" fontId="6" fillId="0" borderId="0" xfId="1" applyNumberFormat="1" applyFont="1" applyFill="1" applyBorder="1" applyAlignment="1">
      <alignment vertical="center" wrapText="1"/>
    </xf>
    <xf numFmtId="0" fontId="2" fillId="0" borderId="0" xfId="0" applyFont="1" applyAlignment="1">
      <alignment vertical="center" wrapText="1"/>
    </xf>
    <xf numFmtId="0" fontId="2" fillId="0" borderId="0" xfId="0" applyFont="1" applyAlignment="1">
      <alignment horizontal="left" vertical="center"/>
    </xf>
    <xf numFmtId="0" fontId="2" fillId="5" borderId="0" xfId="0" applyFont="1" applyFill="1" applyAlignment="1">
      <alignment vertical="center"/>
    </xf>
    <xf numFmtId="165" fontId="23" fillId="0" borderId="0" xfId="1" applyNumberFormat="1" applyFont="1" applyFill="1" applyAlignment="1">
      <alignment horizontal="left" vertical="center" wrapText="1"/>
    </xf>
    <xf numFmtId="165" fontId="23" fillId="0" borderId="0" xfId="1" applyNumberFormat="1" applyFont="1" applyFill="1" applyAlignment="1">
      <alignment horizontal="center" vertical="center" wrapText="1"/>
    </xf>
    <xf numFmtId="165" fontId="2" fillId="0" borderId="0" xfId="1" applyNumberFormat="1" applyFont="1" applyFill="1" applyAlignment="1">
      <alignment horizontal="center" vertical="center"/>
    </xf>
    <xf numFmtId="0" fontId="4" fillId="3" borderId="32" xfId="0" applyFont="1" applyFill="1" applyBorder="1" applyAlignment="1">
      <alignment horizontal="left" vertical="center" wrapText="1"/>
    </xf>
    <xf numFmtId="4" fontId="2" fillId="0" borderId="0" xfId="1" applyNumberFormat="1" applyFont="1" applyFill="1" applyBorder="1" applyAlignment="1">
      <alignment horizontal="right" vertical="center" wrapText="1"/>
    </xf>
    <xf numFmtId="4" fontId="2" fillId="0" borderId="0" xfId="1" applyNumberFormat="1" applyFont="1" applyAlignment="1">
      <alignment vertical="center"/>
    </xf>
    <xf numFmtId="4" fontId="12" fillId="0" borderId="47" xfId="1" applyNumberFormat="1" applyFont="1" applyBorder="1" applyAlignment="1">
      <alignment vertical="center"/>
    </xf>
    <xf numFmtId="4" fontId="2" fillId="0" borderId="47" xfId="1" applyNumberFormat="1" applyFont="1" applyBorder="1" applyAlignment="1">
      <alignment vertical="center"/>
    </xf>
    <xf numFmtId="4" fontId="2" fillId="0" borderId="0" xfId="1" applyNumberFormat="1" applyFont="1" applyBorder="1" applyAlignment="1">
      <alignment vertical="center"/>
    </xf>
    <xf numFmtId="0" fontId="26" fillId="0" borderId="0" xfId="0" applyFont="1" applyAlignment="1">
      <alignment vertical="center"/>
    </xf>
    <xf numFmtId="0" fontId="21" fillId="0" borderId="0" xfId="0" applyFont="1" applyAlignment="1">
      <alignment horizontal="center" vertical="center" wrapText="1"/>
    </xf>
    <xf numFmtId="0" fontId="27" fillId="0" borderId="0" xfId="0" applyFont="1" applyAlignment="1">
      <alignment horizontal="left" vertical="center" wrapText="1"/>
    </xf>
    <xf numFmtId="0" fontId="29" fillId="0" borderId="0" xfId="4" applyFont="1" applyAlignment="1">
      <alignment vertical="center"/>
    </xf>
    <xf numFmtId="0" fontId="30" fillId="0" borderId="0" xfId="0" applyFont="1" applyAlignment="1">
      <alignment vertical="center"/>
    </xf>
    <xf numFmtId="0" fontId="7" fillId="0" borderId="0" xfId="0" applyFont="1" applyAlignment="1">
      <alignment vertical="center" wrapText="1"/>
    </xf>
    <xf numFmtId="165" fontId="6" fillId="4" borderId="0" xfId="1" applyNumberFormat="1" applyFont="1" applyFill="1" applyBorder="1" applyAlignment="1">
      <alignment horizontal="left" vertical="center" wrapText="1"/>
    </xf>
    <xf numFmtId="165" fontId="4" fillId="2" borderId="13" xfId="1" applyNumberFormat="1" applyFont="1" applyFill="1" applyBorder="1" applyAlignment="1">
      <alignment horizontal="center" vertical="center" wrapText="1"/>
    </xf>
    <xf numFmtId="0" fontId="11" fillId="6" borderId="0" xfId="0" applyFont="1" applyFill="1" applyAlignment="1">
      <alignment vertical="center"/>
    </xf>
    <xf numFmtId="0" fontId="13" fillId="0" borderId="0" xfId="0" applyFont="1" applyAlignment="1">
      <alignment vertical="center"/>
    </xf>
    <xf numFmtId="0" fontId="13" fillId="0" borderId="1" xfId="0" applyFont="1" applyBorder="1" applyAlignment="1">
      <alignment vertical="center"/>
    </xf>
    <xf numFmtId="4" fontId="6" fillId="6" borderId="0" xfId="0" applyNumberFormat="1" applyFont="1" applyFill="1" applyAlignment="1">
      <alignment horizontal="right" vertical="center"/>
    </xf>
    <xf numFmtId="165" fontId="4" fillId="2" borderId="49" xfId="1" applyNumberFormat="1" applyFont="1" applyFill="1" applyBorder="1" applyAlignment="1">
      <alignment horizontal="center" vertical="center" wrapText="1"/>
    </xf>
    <xf numFmtId="165" fontId="12" fillId="0" borderId="0" xfId="1" applyNumberFormat="1" applyFont="1" applyFill="1" applyBorder="1" applyAlignment="1">
      <alignment horizontal="center" vertical="center"/>
    </xf>
    <xf numFmtId="3" fontId="12" fillId="0" borderId="0" xfId="1" applyNumberFormat="1" applyFont="1" applyFill="1" applyBorder="1" applyAlignment="1">
      <alignment horizontal="right" vertical="center" wrapText="1"/>
    </xf>
    <xf numFmtId="3" fontId="11" fillId="4" borderId="0" xfId="1" applyNumberFormat="1" applyFont="1" applyFill="1" applyBorder="1" applyAlignment="1">
      <alignment horizontal="right" vertical="center" wrapText="1"/>
    </xf>
    <xf numFmtId="4" fontId="13" fillId="0" borderId="0" xfId="1" applyNumberFormat="1" applyFont="1" applyFill="1" applyBorder="1" applyAlignment="1">
      <alignment horizontal="right" vertical="center" wrapText="1"/>
    </xf>
    <xf numFmtId="4" fontId="13" fillId="0" borderId="1" xfId="1" applyNumberFormat="1" applyFont="1" applyFill="1" applyBorder="1" applyAlignment="1">
      <alignment horizontal="right" vertical="center" wrapText="1"/>
    </xf>
    <xf numFmtId="165" fontId="2" fillId="0" borderId="0" xfId="1" applyNumberFormat="1" applyFont="1" applyFill="1" applyBorder="1" applyAlignment="1">
      <alignment wrapText="1"/>
    </xf>
    <xf numFmtId="0" fontId="12" fillId="0" borderId="0" xfId="0" applyFont="1" applyAlignment="1">
      <alignment vertical="center" wrapText="1"/>
    </xf>
    <xf numFmtId="0" fontId="12" fillId="0" borderId="0" xfId="0" applyFont="1" applyAlignment="1">
      <alignment horizontal="left" vertical="center" wrapText="1"/>
    </xf>
    <xf numFmtId="0" fontId="2" fillId="0" borderId="0" xfId="0" applyFont="1" applyAlignment="1">
      <alignment horizontal="left" vertical="center" wrapText="1"/>
    </xf>
    <xf numFmtId="165" fontId="4" fillId="2" borderId="0" xfId="1" applyNumberFormat="1" applyFont="1" applyFill="1" applyBorder="1" applyAlignment="1">
      <alignment horizontal="center" vertical="center" wrapText="1"/>
    </xf>
    <xf numFmtId="165" fontId="6" fillId="0" borderId="0" xfId="1" applyNumberFormat="1" applyFont="1" applyFill="1" applyBorder="1" applyAlignment="1">
      <alignment horizontal="center" vertical="center" wrapText="1"/>
    </xf>
    <xf numFmtId="165" fontId="11" fillId="4" borderId="0" xfId="1" applyNumberFormat="1" applyFont="1" applyFill="1" applyBorder="1" applyAlignment="1">
      <alignment horizontal="left" vertical="center" wrapText="1"/>
    </xf>
    <xf numFmtId="165" fontId="10" fillId="2" borderId="0" xfId="1" applyNumberFormat="1" applyFont="1" applyFill="1" applyBorder="1" applyAlignment="1">
      <alignment horizontal="center" vertical="center" wrapText="1"/>
    </xf>
    <xf numFmtId="0" fontId="2" fillId="0" borderId="0" xfId="0" applyFont="1" applyAlignment="1">
      <alignment horizontal="center" vertical="center"/>
    </xf>
    <xf numFmtId="0" fontId="3" fillId="0" borderId="0" xfId="0" applyFont="1" applyAlignment="1">
      <alignment horizontal="center" vertical="center"/>
    </xf>
    <xf numFmtId="0" fontId="5" fillId="0" borderId="0" xfId="1" applyNumberFormat="1" applyFont="1" applyFill="1" applyBorder="1" applyAlignment="1">
      <alignment horizontal="left" vertical="center" wrapText="1"/>
    </xf>
    <xf numFmtId="165" fontId="13" fillId="0" borderId="0" xfId="1" applyNumberFormat="1" applyFont="1" applyFill="1" applyBorder="1" applyAlignment="1">
      <alignment horizontal="left" vertical="center" wrapText="1"/>
    </xf>
    <xf numFmtId="165" fontId="11" fillId="4" borderId="0" xfId="1" applyNumberFormat="1" applyFont="1" applyFill="1" applyBorder="1" applyAlignment="1">
      <alignment vertical="center" wrapText="1"/>
    </xf>
    <xf numFmtId="165" fontId="11" fillId="0" borderId="0" xfId="1" applyNumberFormat="1" applyFont="1" applyFill="1" applyBorder="1" applyAlignment="1">
      <alignment vertical="center" wrapText="1"/>
    </xf>
    <xf numFmtId="2" fontId="5" fillId="0" borderId="0" xfId="1" applyNumberFormat="1" applyFont="1" applyFill="1" applyBorder="1" applyAlignment="1">
      <alignment horizontal="right" vertical="center" wrapText="1"/>
    </xf>
    <xf numFmtId="165" fontId="13" fillId="0" borderId="0" xfId="1" applyNumberFormat="1" applyFont="1" applyFill="1" applyBorder="1" applyAlignment="1">
      <alignment vertical="center" wrapText="1"/>
    </xf>
    <xf numFmtId="4" fontId="13" fillId="0" borderId="0" xfId="1" applyNumberFormat="1" applyFont="1" applyFill="1" applyBorder="1" applyAlignment="1">
      <alignment vertical="center" wrapText="1"/>
    </xf>
    <xf numFmtId="3" fontId="12" fillId="0" borderId="1" xfId="1" applyNumberFormat="1" applyFont="1" applyFill="1" applyBorder="1" applyAlignment="1">
      <alignment horizontal="right" vertical="center" wrapText="1"/>
    </xf>
    <xf numFmtId="4" fontId="12" fillId="0" borderId="0" xfId="0" applyNumberFormat="1" applyFont="1" applyAlignment="1">
      <alignment vertical="center"/>
    </xf>
    <xf numFmtId="4" fontId="12" fillId="0" borderId="1" xfId="0" applyNumberFormat="1" applyFont="1" applyBorder="1" applyAlignment="1">
      <alignment vertical="center"/>
    </xf>
    <xf numFmtId="4" fontId="13" fillId="0" borderId="1" xfId="1" applyNumberFormat="1" applyFont="1" applyFill="1" applyBorder="1" applyAlignment="1">
      <alignment vertical="center" wrapText="1"/>
    </xf>
    <xf numFmtId="4" fontId="12" fillId="0" borderId="1" xfId="1" applyNumberFormat="1" applyFont="1" applyFill="1" applyBorder="1" applyAlignment="1">
      <alignment horizontal="right" vertical="center" wrapText="1"/>
    </xf>
    <xf numFmtId="0" fontId="2" fillId="5" borderId="0" xfId="0" applyFont="1" applyFill="1"/>
    <xf numFmtId="49" fontId="12" fillId="0" borderId="0" xfId="1" applyNumberFormat="1" applyFont="1" applyFill="1" applyBorder="1" applyAlignment="1">
      <alignment horizontal="center" vertical="center" wrapText="1"/>
    </xf>
    <xf numFmtId="4" fontId="11" fillId="0" borderId="1" xfId="1" applyNumberFormat="1" applyFont="1" applyFill="1" applyBorder="1" applyAlignment="1">
      <alignment horizontal="right" vertical="center" wrapText="1"/>
    </xf>
    <xf numFmtId="43" fontId="2" fillId="0" borderId="0" xfId="0" applyNumberFormat="1" applyFont="1" applyAlignment="1">
      <alignment vertical="center"/>
    </xf>
    <xf numFmtId="164" fontId="12" fillId="0" borderId="0" xfId="1" applyFont="1" applyFill="1" applyBorder="1" applyAlignment="1">
      <alignment horizontal="right" vertical="center" wrapText="1"/>
    </xf>
    <xf numFmtId="0" fontId="12" fillId="5" borderId="24" xfId="0" applyFont="1" applyFill="1" applyBorder="1" applyAlignment="1">
      <alignment horizontal="center" vertical="center"/>
    </xf>
    <xf numFmtId="0" fontId="12" fillId="5" borderId="50" xfId="0" applyFont="1" applyFill="1" applyBorder="1" applyAlignment="1">
      <alignment horizontal="center" vertical="center"/>
    </xf>
    <xf numFmtId="0" fontId="12" fillId="5" borderId="2" xfId="0" applyFont="1" applyFill="1" applyBorder="1" applyAlignment="1">
      <alignment vertical="center"/>
    </xf>
    <xf numFmtId="4" fontId="2" fillId="0" borderId="0" xfId="0" applyNumberFormat="1" applyFont="1"/>
    <xf numFmtId="164" fontId="2" fillId="0" borderId="0" xfId="1" applyFont="1"/>
    <xf numFmtId="164" fontId="2" fillId="0" borderId="0" xfId="1" applyFont="1" applyAlignment="1">
      <alignment vertical="center"/>
    </xf>
    <xf numFmtId="43" fontId="2" fillId="0" borderId="0" xfId="0" applyNumberFormat="1" applyFont="1"/>
    <xf numFmtId="0" fontId="27" fillId="4" borderId="0" xfId="0" applyFont="1" applyFill="1" applyAlignment="1">
      <alignment horizontal="left" vertical="center" wrapText="1"/>
    </xf>
    <xf numFmtId="0" fontId="2" fillId="0" borderId="0" xfId="0" applyFont="1" applyAlignment="1">
      <alignment horizontal="left" vertical="center" wrapText="1"/>
    </xf>
    <xf numFmtId="0" fontId="27" fillId="4" borderId="0" xfId="0" applyFont="1" applyFill="1" applyAlignment="1">
      <alignment horizontal="left" vertical="center"/>
    </xf>
    <xf numFmtId="0" fontId="32" fillId="0" borderId="0" xfId="1" applyNumberFormat="1" applyFont="1" applyFill="1" applyBorder="1" applyAlignment="1">
      <alignment horizontal="left" vertical="center" wrapText="1"/>
    </xf>
    <xf numFmtId="0" fontId="21" fillId="3" borderId="0" xfId="0" applyFont="1" applyFill="1" applyAlignment="1">
      <alignment horizontal="center" vertical="center" wrapText="1"/>
    </xf>
    <xf numFmtId="0" fontId="25" fillId="0" borderId="0" xfId="0" applyFont="1" applyAlignment="1">
      <alignment horizontal="left" vertical="top" wrapText="1"/>
    </xf>
    <xf numFmtId="0" fontId="2" fillId="0" borderId="0" xfId="0" applyFont="1" applyAlignment="1">
      <alignment horizontal="left" vertical="top" wrapText="1"/>
    </xf>
    <xf numFmtId="0" fontId="5" fillId="0" borderId="0" xfId="0" applyFont="1" applyAlignment="1">
      <alignment horizontal="center" vertical="center"/>
    </xf>
    <xf numFmtId="0" fontId="5" fillId="0" borderId="0" xfId="0" applyFont="1" applyAlignment="1">
      <alignment horizontal="center" vertical="center" wrapText="1"/>
    </xf>
    <xf numFmtId="165" fontId="4" fillId="2" borderId="0" xfId="1" applyNumberFormat="1" applyFont="1" applyFill="1" applyBorder="1" applyAlignment="1">
      <alignment horizontal="center" vertical="center" wrapText="1"/>
    </xf>
    <xf numFmtId="0" fontId="12" fillId="5" borderId="18" xfId="0" applyFont="1" applyFill="1" applyBorder="1" applyAlignment="1">
      <alignment horizontal="left" vertical="center" wrapText="1"/>
    </xf>
    <xf numFmtId="0" fontId="12" fillId="5" borderId="23" xfId="0" applyFont="1" applyFill="1" applyBorder="1" applyAlignment="1">
      <alignment horizontal="left" vertical="center" wrapText="1"/>
    </xf>
    <xf numFmtId="0" fontId="16" fillId="5" borderId="18" xfId="0" applyFont="1" applyFill="1" applyBorder="1" applyAlignment="1">
      <alignment horizontal="left" vertical="center"/>
    </xf>
    <xf numFmtId="0" fontId="16" fillId="5" borderId="1" xfId="0" applyFont="1" applyFill="1" applyBorder="1" applyAlignment="1">
      <alignment horizontal="left" vertical="center" wrapText="1"/>
    </xf>
    <xf numFmtId="0" fontId="7" fillId="0" borderId="0" xfId="0" applyFont="1" applyAlignment="1">
      <alignment horizontal="center" wrapText="1"/>
    </xf>
    <xf numFmtId="0" fontId="5" fillId="0" borderId="3" xfId="1" applyNumberFormat="1" applyFont="1" applyFill="1" applyBorder="1" applyAlignment="1">
      <alignment horizontal="left" vertical="center" wrapText="1"/>
    </xf>
    <xf numFmtId="0" fontId="5" fillId="0" borderId="17" xfId="1" applyNumberFormat="1" applyFont="1" applyFill="1" applyBorder="1" applyAlignment="1">
      <alignment horizontal="left" vertical="center" wrapText="1"/>
    </xf>
    <xf numFmtId="0" fontId="5" fillId="0" borderId="4" xfId="1" applyNumberFormat="1" applyFont="1" applyFill="1" applyBorder="1" applyAlignment="1">
      <alignment horizontal="left" vertical="center" wrapText="1"/>
    </xf>
    <xf numFmtId="165" fontId="6" fillId="0" borderId="0" xfId="1" applyNumberFormat="1" applyFont="1" applyFill="1" applyBorder="1" applyAlignment="1">
      <alignment horizontal="center" vertical="center" wrapText="1"/>
    </xf>
    <xf numFmtId="4" fontId="14" fillId="0" borderId="16" xfId="0" applyNumberFormat="1" applyFont="1" applyBorder="1" applyAlignment="1">
      <alignment horizontal="left" vertical="center" wrapText="1"/>
    </xf>
    <xf numFmtId="4" fontId="14" fillId="0" borderId="16" xfId="0" applyNumberFormat="1" applyFont="1" applyBorder="1" applyAlignment="1">
      <alignment horizontal="left" vertical="center"/>
    </xf>
    <xf numFmtId="0" fontId="3" fillId="0" borderId="0" xfId="0" applyFont="1" applyAlignment="1">
      <alignment horizontal="center"/>
    </xf>
    <xf numFmtId="0" fontId="5" fillId="0" borderId="4" xfId="0" applyFont="1" applyBorder="1" applyAlignment="1">
      <alignment horizontal="center" vertical="center"/>
    </xf>
    <xf numFmtId="0" fontId="5" fillId="0" borderId="2" xfId="0" applyFont="1" applyBorder="1" applyAlignment="1">
      <alignment horizontal="center" vertical="center"/>
    </xf>
    <xf numFmtId="0" fontId="5" fillId="0" borderId="4" xfId="0" applyFont="1" applyBorder="1" applyAlignment="1">
      <alignment horizontal="center" vertical="center" wrapText="1"/>
    </xf>
    <xf numFmtId="0" fontId="5" fillId="0" borderId="2" xfId="0" applyFont="1" applyBorder="1" applyAlignment="1">
      <alignment horizontal="center" vertical="center" wrapText="1"/>
    </xf>
    <xf numFmtId="165" fontId="21" fillId="3" borderId="0" xfId="1" applyNumberFormat="1" applyFont="1" applyFill="1" applyBorder="1" applyAlignment="1">
      <alignment horizontal="center" vertical="center" wrapText="1"/>
    </xf>
    <xf numFmtId="165" fontId="11" fillId="4" borderId="0" xfId="1" applyNumberFormat="1" applyFont="1" applyFill="1" applyBorder="1" applyAlignment="1">
      <alignment horizontal="left" vertical="center" wrapText="1"/>
    </xf>
    <xf numFmtId="165" fontId="10" fillId="2" borderId="0" xfId="1" applyNumberFormat="1" applyFont="1" applyFill="1" applyBorder="1" applyAlignment="1">
      <alignment horizontal="center" vertical="center" wrapText="1"/>
    </xf>
    <xf numFmtId="165" fontId="10" fillId="2" borderId="13" xfId="1" applyNumberFormat="1" applyFont="1" applyFill="1" applyBorder="1" applyAlignment="1">
      <alignment horizontal="center" vertical="center" wrapText="1"/>
    </xf>
    <xf numFmtId="165" fontId="13" fillId="0" borderId="0" xfId="1" applyNumberFormat="1" applyFont="1" applyFill="1" applyBorder="1" applyAlignment="1">
      <alignment horizontal="center" vertical="center" wrapText="1"/>
    </xf>
    <xf numFmtId="165" fontId="13" fillId="0" borderId="0" xfId="1" applyNumberFormat="1" applyFont="1" applyFill="1" applyBorder="1" applyAlignment="1">
      <alignment horizontal="left" vertical="center" wrapText="1"/>
    </xf>
    <xf numFmtId="0" fontId="5" fillId="0" borderId="10" xfId="0" applyFont="1" applyBorder="1" applyAlignment="1">
      <alignment horizontal="center" vertical="center"/>
    </xf>
    <xf numFmtId="0" fontId="2" fillId="0" borderId="16" xfId="0" applyFont="1" applyBorder="1" applyAlignment="1">
      <alignment horizontal="center" vertical="center"/>
    </xf>
    <xf numFmtId="0" fontId="2" fillId="0" borderId="26" xfId="0" applyFont="1" applyBorder="1" applyAlignment="1">
      <alignment horizontal="center" vertical="center"/>
    </xf>
    <xf numFmtId="0" fontId="2" fillId="0" borderId="5" xfId="0" applyFont="1" applyBorder="1" applyAlignment="1">
      <alignment horizontal="center" vertical="center"/>
    </xf>
    <xf numFmtId="0" fontId="2" fillId="0" borderId="0" xfId="0" applyFont="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1" xfId="0" applyFont="1" applyBorder="1" applyAlignment="1">
      <alignment horizontal="center" vertical="center"/>
    </xf>
    <xf numFmtId="0" fontId="2" fillId="0" borderId="8" xfId="0" applyFont="1" applyBorder="1" applyAlignment="1">
      <alignment horizontal="center" vertical="center"/>
    </xf>
    <xf numFmtId="0" fontId="12" fillId="5" borderId="18" xfId="0" applyFont="1" applyFill="1" applyBorder="1" applyAlignment="1">
      <alignment horizontal="left" vertical="center"/>
    </xf>
    <xf numFmtId="0" fontId="16" fillId="5" borderId="0" xfId="0" applyFont="1" applyFill="1" applyAlignment="1">
      <alignment horizontal="left" vertical="center" wrapText="1"/>
    </xf>
    <xf numFmtId="4" fontId="14" fillId="0" borderId="17" xfId="0" applyNumberFormat="1" applyFont="1" applyBorder="1" applyAlignment="1">
      <alignment horizontal="left" vertical="center"/>
    </xf>
    <xf numFmtId="0" fontId="5" fillId="0" borderId="2" xfId="1" applyNumberFormat="1" applyFont="1" applyFill="1" applyBorder="1" applyAlignment="1">
      <alignment horizontal="left" vertical="center" wrapText="1"/>
    </xf>
    <xf numFmtId="0" fontId="5" fillId="0" borderId="3" xfId="0" applyFont="1" applyBorder="1" applyAlignment="1">
      <alignment horizontal="center" vertical="center"/>
    </xf>
    <xf numFmtId="165" fontId="11" fillId="6" borderId="0" xfId="1" applyNumberFormat="1" applyFont="1" applyFill="1" applyBorder="1" applyAlignment="1">
      <alignment horizontal="left" vertical="center" wrapText="1"/>
    </xf>
    <xf numFmtId="165" fontId="20" fillId="0" borderId="0" xfId="1" applyNumberFormat="1" applyFont="1" applyFill="1" applyBorder="1" applyAlignment="1">
      <alignment horizontal="left" vertical="center" wrapText="1"/>
    </xf>
    <xf numFmtId="165" fontId="20" fillId="0" borderId="16" xfId="1" applyNumberFormat="1" applyFont="1" applyFill="1" applyBorder="1" applyAlignment="1">
      <alignment horizontal="left" vertical="center" wrapText="1"/>
    </xf>
    <xf numFmtId="0" fontId="5" fillId="0" borderId="16" xfId="0" applyFont="1" applyBorder="1" applyAlignment="1">
      <alignment horizontal="center" vertical="center"/>
    </xf>
    <xf numFmtId="0" fontId="5" fillId="0" borderId="44" xfId="1" applyNumberFormat="1" applyFont="1" applyFill="1" applyBorder="1" applyAlignment="1">
      <alignment horizontal="left" vertical="center" wrapText="1"/>
    </xf>
    <xf numFmtId="0" fontId="5" fillId="0" borderId="45" xfId="1" applyNumberFormat="1" applyFont="1" applyFill="1" applyBorder="1" applyAlignment="1">
      <alignment horizontal="left" vertical="center" wrapText="1"/>
    </xf>
    <xf numFmtId="0" fontId="5" fillId="0" borderId="46" xfId="1" applyNumberFormat="1" applyFont="1" applyFill="1" applyBorder="1" applyAlignment="1">
      <alignment horizontal="left" vertical="center" wrapText="1"/>
    </xf>
    <xf numFmtId="165" fontId="20" fillId="0" borderId="17" xfId="1" applyNumberFormat="1" applyFont="1" applyFill="1" applyBorder="1" applyAlignment="1">
      <alignment vertical="center" wrapText="1"/>
    </xf>
    <xf numFmtId="0" fontId="7" fillId="0" borderId="0" xfId="0" applyFont="1" applyAlignment="1">
      <alignment horizontal="center" vertical="center" wrapText="1"/>
    </xf>
    <xf numFmtId="0" fontId="3" fillId="0" borderId="0" xfId="0" applyFont="1" applyAlignment="1">
      <alignment horizontal="center" vertical="center"/>
    </xf>
    <xf numFmtId="4" fontId="14" fillId="0" borderId="16" xfId="0" applyNumberFormat="1" applyFont="1" applyBorder="1" applyAlignment="1">
      <alignment horizontal="left" vertical="top" wrapText="1"/>
    </xf>
    <xf numFmtId="4" fontId="14" fillId="0" borderId="16" xfId="0" applyNumberFormat="1" applyFont="1" applyBorder="1" applyAlignment="1">
      <alignment horizontal="left" vertical="top"/>
    </xf>
    <xf numFmtId="0" fontId="5" fillId="0" borderId="17" xfId="0" applyFont="1" applyBorder="1" applyAlignment="1">
      <alignment horizontal="center" vertical="center"/>
    </xf>
    <xf numFmtId="4" fontId="14" fillId="0" borderId="0" xfId="0" applyNumberFormat="1" applyFont="1" applyAlignment="1">
      <alignment horizontal="left" vertical="center"/>
    </xf>
    <xf numFmtId="0" fontId="35" fillId="0" borderId="10" xfId="0" applyFont="1" applyBorder="1" applyAlignment="1">
      <alignment horizontal="center" vertical="center"/>
    </xf>
    <xf numFmtId="0" fontId="24" fillId="0" borderId="16" xfId="0" applyFont="1" applyBorder="1" applyAlignment="1">
      <alignment horizontal="center" vertical="center"/>
    </xf>
    <xf numFmtId="0" fontId="24" fillId="0" borderId="26" xfId="0" applyFont="1" applyBorder="1" applyAlignment="1">
      <alignment horizontal="center" vertical="center"/>
    </xf>
    <xf numFmtId="0" fontId="24" fillId="0" borderId="5" xfId="0" applyFont="1" applyBorder="1" applyAlignment="1">
      <alignment horizontal="center" vertical="center"/>
    </xf>
    <xf numFmtId="0" fontId="24" fillId="0" borderId="0" xfId="0" applyFont="1" applyAlignment="1">
      <alignment horizontal="center" vertical="center"/>
    </xf>
    <xf numFmtId="0" fontId="24" fillId="0" borderId="6" xfId="0" applyFont="1" applyBorder="1" applyAlignment="1">
      <alignment horizontal="center" vertical="center"/>
    </xf>
    <xf numFmtId="0" fontId="24" fillId="0" borderId="7" xfId="0" applyFont="1" applyBorder="1" applyAlignment="1">
      <alignment horizontal="center" vertical="center"/>
    </xf>
    <xf numFmtId="0" fontId="24" fillId="0" borderId="1" xfId="0" applyFont="1" applyBorder="1" applyAlignment="1">
      <alignment horizontal="center" vertical="center"/>
    </xf>
    <xf numFmtId="0" fontId="24" fillId="0" borderId="8" xfId="0" applyFont="1" applyBorder="1" applyAlignment="1">
      <alignment horizontal="center" vertical="center"/>
    </xf>
    <xf numFmtId="0" fontId="35" fillId="0" borderId="39" xfId="0" applyFont="1" applyBorder="1" applyAlignment="1">
      <alignment horizontal="center" vertical="center"/>
    </xf>
    <xf numFmtId="0" fontId="24" fillId="0" borderId="48" xfId="0" applyFont="1" applyBorder="1" applyAlignment="1">
      <alignment horizontal="center" vertical="center"/>
    </xf>
    <xf numFmtId="0" fontId="24" fillId="0" borderId="40" xfId="0" applyFont="1" applyBorder="1" applyAlignment="1">
      <alignment horizontal="center" vertical="center"/>
    </xf>
    <xf numFmtId="0" fontId="24" fillId="0" borderId="38" xfId="0" applyFont="1" applyBorder="1" applyAlignment="1">
      <alignment horizontal="center" vertical="center"/>
    </xf>
    <xf numFmtId="0" fontId="24" fillId="0" borderId="41" xfId="0" applyFont="1" applyBorder="1" applyAlignment="1">
      <alignment horizontal="center" vertical="center"/>
    </xf>
    <xf numFmtId="0" fontId="24" fillId="0" borderId="42" xfId="0" applyFont="1" applyBorder="1" applyAlignment="1">
      <alignment horizontal="center" vertical="center"/>
    </xf>
    <xf numFmtId="0" fontId="24" fillId="0" borderId="47" xfId="0" applyFont="1" applyBorder="1" applyAlignment="1">
      <alignment horizontal="center" vertical="center"/>
    </xf>
    <xf numFmtId="0" fontId="24" fillId="0" borderId="43" xfId="0" applyFont="1" applyBorder="1" applyAlignment="1">
      <alignment horizontal="center" vertical="center"/>
    </xf>
    <xf numFmtId="0" fontId="5" fillId="0" borderId="38" xfId="1" applyNumberFormat="1" applyFont="1" applyFill="1" applyBorder="1" applyAlignment="1">
      <alignment horizontal="left" vertical="center" wrapText="1"/>
    </xf>
    <xf numFmtId="0" fontId="5" fillId="0" borderId="0" xfId="1" applyNumberFormat="1" applyFont="1" applyFill="1" applyBorder="1" applyAlignment="1">
      <alignment horizontal="left" vertical="center" wrapText="1"/>
    </xf>
  </cellXfs>
  <cellStyles count="5">
    <cellStyle name="Hipervínculo" xfId="4" builtinId="8"/>
    <cellStyle name="Millares" xfId="1" builtinId="3"/>
    <cellStyle name="Millares 2" xfId="2" xr:uid="{00000000-0005-0000-0000-000001000000}"/>
    <cellStyle name="Millares 3" xfId="3" xr:uid="{00000000-0005-0000-0000-000002000000}"/>
    <cellStyle name="Normal" xfId="0" builtinId="0"/>
  </cellStyles>
  <dxfs count="0"/>
  <tableStyles count="0" defaultTableStyle="TableStyleMedium9" defaultPivotStyle="PivotStyleLight16"/>
  <colors>
    <mruColors>
      <color rgb="FF97979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gif"/><Relationship Id="rId2" Type="http://schemas.openxmlformats.org/officeDocument/2006/relationships/image" Target="../media/image2.png"/><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vmlDrawing3.v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vmlDrawing4.v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vmlDrawing5.v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vmlDrawing6.v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vmlDrawing7.v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440690</xdr:colOff>
      <xdr:row>0</xdr:row>
      <xdr:rowOff>72391</xdr:rowOff>
    </xdr:from>
    <xdr:to>
      <xdr:col>0</xdr:col>
      <xdr:colOff>1386840</xdr:colOff>
      <xdr:row>3</xdr:row>
      <xdr:rowOff>91441</xdr:rowOff>
    </xdr:to>
    <xdr:pic>
      <xdr:nvPicPr>
        <xdr:cNvPr id="2" name="Imagen 1">
          <a:extLst>
            <a:ext uri="{FF2B5EF4-FFF2-40B4-BE49-F238E27FC236}">
              <a16:creationId xmlns:a16="http://schemas.microsoft.com/office/drawing/2014/main" id="{293B6D6A-DC00-47E0-A111-0FB52D5D003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40690" y="72391"/>
          <a:ext cx="946150" cy="647700"/>
        </a:xfrm>
        <a:prstGeom prst="rect">
          <a:avLst/>
        </a:prstGeom>
      </xdr:spPr>
    </xdr:pic>
    <xdr:clientData/>
  </xdr:twoCellAnchor>
  <xdr:twoCellAnchor editAs="oneCell">
    <xdr:from>
      <xdr:col>3</xdr:col>
      <xdr:colOff>967740</xdr:colOff>
      <xdr:row>0</xdr:row>
      <xdr:rowOff>87630</xdr:rowOff>
    </xdr:from>
    <xdr:to>
      <xdr:col>3</xdr:col>
      <xdr:colOff>1740853</xdr:colOff>
      <xdr:row>3</xdr:row>
      <xdr:rowOff>80010</xdr:rowOff>
    </xdr:to>
    <xdr:pic>
      <xdr:nvPicPr>
        <xdr:cNvPr id="3" name="Imagen 2">
          <a:extLst>
            <a:ext uri="{FF2B5EF4-FFF2-40B4-BE49-F238E27FC236}">
              <a16:creationId xmlns:a16="http://schemas.microsoft.com/office/drawing/2014/main" id="{69CA11DD-0050-4525-AD2A-9B7A6825AB3A}"/>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168515" y="87630"/>
          <a:ext cx="773113" cy="621030"/>
        </a:xfrm>
        <a:prstGeom prst="rect">
          <a:avLst/>
        </a:prstGeom>
      </xdr:spPr>
    </xdr:pic>
    <xdr:clientData/>
  </xdr:twoCellAnchor>
  <xdr:twoCellAnchor editAs="oneCell">
    <xdr:from>
      <xdr:col>2</xdr:col>
      <xdr:colOff>0</xdr:colOff>
      <xdr:row>65</xdr:row>
      <xdr:rowOff>0</xdr:rowOff>
    </xdr:from>
    <xdr:to>
      <xdr:col>2</xdr:col>
      <xdr:colOff>9525</xdr:colOff>
      <xdr:row>65</xdr:row>
      <xdr:rowOff>9525</xdr:rowOff>
    </xdr:to>
    <xdr:pic>
      <xdr:nvPicPr>
        <xdr:cNvPr id="4" name="Imagen 3">
          <a:extLst>
            <a:ext uri="{FF2B5EF4-FFF2-40B4-BE49-F238E27FC236}">
              <a16:creationId xmlns:a16="http://schemas.microsoft.com/office/drawing/2014/main" id="{1776DBA2-2A41-4372-97F1-7CEA28112A1B}"/>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066925" y="217074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stephanie.salas@mtss.go.cr"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AE665D-07DE-486B-BF76-407E1FB16D8C}">
  <dimension ref="A4:Q74"/>
  <sheetViews>
    <sheetView showGridLines="0" tabSelected="1" zoomScale="80" zoomScaleNormal="80" workbookViewId="0">
      <selection activeCell="A5" sqref="A5:D5"/>
    </sheetView>
  </sheetViews>
  <sheetFormatPr baseColWidth="10" defaultColWidth="10.88671875" defaultRowHeight="15.6" x14ac:dyDescent="0.3"/>
  <cols>
    <col min="1" max="6" width="31" style="37" customWidth="1"/>
    <col min="7" max="16384" width="10.88671875" style="37"/>
  </cols>
  <sheetData>
    <row r="4" spans="1:6" ht="18" customHeight="1" x14ac:dyDescent="0.3"/>
    <row r="5" spans="1:6" ht="42.6" customHeight="1" x14ac:dyDescent="0.3">
      <c r="A5" s="155" t="s">
        <v>91</v>
      </c>
      <c r="B5" s="155"/>
      <c r="C5" s="155"/>
      <c r="D5" s="155"/>
      <c r="E5" s="43"/>
      <c r="F5" s="43"/>
    </row>
    <row r="6" spans="1:6" ht="16.2" customHeight="1" x14ac:dyDescent="0.3">
      <c r="A6" s="100"/>
      <c r="B6" s="100"/>
      <c r="C6" s="100"/>
      <c r="D6" s="100"/>
      <c r="E6" s="43"/>
      <c r="F6" s="43"/>
    </row>
    <row r="7" spans="1:6" ht="16.2" customHeight="1" x14ac:dyDescent="0.3">
      <c r="A7" s="101" t="s">
        <v>112</v>
      </c>
      <c r="B7" s="100"/>
      <c r="C7" s="100"/>
      <c r="D7" s="100"/>
      <c r="E7" s="43"/>
      <c r="F7" s="43"/>
    </row>
    <row r="8" spans="1:6" x14ac:dyDescent="0.3">
      <c r="A8" s="120"/>
      <c r="B8" s="120"/>
      <c r="C8" s="120"/>
      <c r="D8" s="120"/>
      <c r="E8" s="87"/>
      <c r="F8" s="87"/>
    </row>
    <row r="9" spans="1:6" ht="66.75" customHeight="1" x14ac:dyDescent="0.3">
      <c r="A9" s="152" t="s">
        <v>122</v>
      </c>
      <c r="B9" s="152"/>
      <c r="C9" s="152"/>
      <c r="D9" s="152"/>
      <c r="E9" s="87"/>
      <c r="F9" s="87"/>
    </row>
    <row r="10" spans="1:6" ht="92.4" customHeight="1" x14ac:dyDescent="0.3">
      <c r="A10" s="156" t="s">
        <v>111</v>
      </c>
      <c r="B10" s="156"/>
      <c r="C10" s="156"/>
      <c r="D10" s="156"/>
      <c r="E10" s="87"/>
      <c r="F10" s="87"/>
    </row>
    <row r="11" spans="1:6" ht="94.95" customHeight="1" x14ac:dyDescent="0.3">
      <c r="A11" s="157" t="s">
        <v>146</v>
      </c>
      <c r="B11" s="157"/>
      <c r="C11" s="157"/>
      <c r="D11" s="157"/>
      <c r="E11" s="87"/>
      <c r="F11" s="87"/>
    </row>
    <row r="12" spans="1:6" ht="81" customHeight="1" x14ac:dyDescent="0.3">
      <c r="A12" s="152" t="s">
        <v>165</v>
      </c>
      <c r="B12" s="152"/>
      <c r="C12" s="152"/>
      <c r="D12" s="152"/>
      <c r="E12" s="87"/>
      <c r="F12" s="87"/>
    </row>
    <row r="13" spans="1:6" ht="20.399999999999999" customHeight="1" x14ac:dyDescent="0.3">
      <c r="A13" s="120"/>
      <c r="B13" s="120"/>
      <c r="C13" s="120"/>
      <c r="D13" s="120"/>
      <c r="E13" s="87"/>
      <c r="F13" s="87"/>
    </row>
    <row r="14" spans="1:6" ht="20.399999999999999" customHeight="1" x14ac:dyDescent="0.3">
      <c r="A14" s="155" t="s">
        <v>113</v>
      </c>
      <c r="B14" s="155"/>
      <c r="C14" s="155"/>
      <c r="D14" s="155"/>
      <c r="E14" s="87"/>
      <c r="F14" s="87"/>
    </row>
    <row r="15" spans="1:6" ht="20.100000000000001" customHeight="1" x14ac:dyDescent="0.3">
      <c r="A15" s="84" t="s">
        <v>26</v>
      </c>
    </row>
    <row r="16" spans="1:6" ht="168.75" customHeight="1" x14ac:dyDescent="0.3">
      <c r="A16" s="152" t="s">
        <v>109</v>
      </c>
      <c r="B16" s="152"/>
      <c r="C16" s="152"/>
      <c r="D16" s="152"/>
      <c r="E16" s="87"/>
      <c r="F16" s="87"/>
    </row>
    <row r="17" spans="1:17" ht="9.9" customHeight="1" x14ac:dyDescent="0.3"/>
    <row r="18" spans="1:17" ht="20.100000000000001" customHeight="1" x14ac:dyDescent="0.3">
      <c r="A18" s="84" t="s">
        <v>110</v>
      </c>
    </row>
    <row r="20" spans="1:17" ht="15" customHeight="1" x14ac:dyDescent="0.3">
      <c r="A20" s="37" t="s">
        <v>99</v>
      </c>
    </row>
    <row r="21" spans="1:17" ht="15" customHeight="1" x14ac:dyDescent="0.3"/>
    <row r="22" spans="1:17" ht="15" customHeight="1" x14ac:dyDescent="0.3">
      <c r="A22" s="152" t="s">
        <v>100</v>
      </c>
      <c r="B22" s="152"/>
      <c r="C22" s="152"/>
      <c r="D22" s="152"/>
      <c r="E22" s="87"/>
      <c r="F22" s="87"/>
      <c r="G22" s="87"/>
      <c r="H22" s="87"/>
      <c r="I22" s="87"/>
      <c r="J22" s="87"/>
      <c r="K22" s="87"/>
      <c r="L22" s="87"/>
      <c r="M22" s="87"/>
      <c r="N22" s="87"/>
      <c r="O22" s="87"/>
      <c r="P22" s="87"/>
      <c r="Q22" s="87"/>
    </row>
    <row r="23" spans="1:17" ht="15" customHeight="1" x14ac:dyDescent="0.3">
      <c r="A23" s="120"/>
      <c r="B23" s="120"/>
      <c r="C23" s="120"/>
      <c r="D23" s="120"/>
      <c r="E23" s="87"/>
      <c r="F23" s="87"/>
      <c r="G23" s="87"/>
      <c r="H23" s="87"/>
      <c r="I23" s="87"/>
      <c r="J23" s="87"/>
      <c r="K23" s="87"/>
      <c r="L23" s="87"/>
      <c r="M23" s="87"/>
      <c r="N23" s="87"/>
      <c r="O23" s="87"/>
      <c r="P23" s="87"/>
      <c r="Q23" s="87"/>
    </row>
    <row r="24" spans="1:17" ht="33" customHeight="1" x14ac:dyDescent="0.3">
      <c r="A24" s="154" t="s">
        <v>138</v>
      </c>
      <c r="B24" s="154"/>
      <c r="C24" s="154"/>
      <c r="D24" s="154"/>
      <c r="E24" s="87"/>
      <c r="F24" s="87"/>
      <c r="G24" s="87"/>
      <c r="H24" s="87"/>
      <c r="I24" s="87"/>
      <c r="J24" s="87"/>
      <c r="K24" s="87"/>
      <c r="L24" s="87"/>
      <c r="M24" s="87"/>
      <c r="N24" s="87"/>
      <c r="O24" s="87"/>
      <c r="P24" s="87"/>
      <c r="Q24" s="87"/>
    </row>
    <row r="25" spans="1:17" ht="15" customHeight="1" x14ac:dyDescent="0.3">
      <c r="A25" s="120"/>
      <c r="B25" s="120"/>
      <c r="C25" s="120"/>
      <c r="D25" s="120"/>
      <c r="E25" s="87"/>
      <c r="F25" s="87"/>
      <c r="G25" s="87"/>
      <c r="H25" s="87"/>
      <c r="I25" s="87"/>
      <c r="J25" s="87"/>
      <c r="K25" s="87"/>
      <c r="L25" s="87"/>
      <c r="M25" s="87"/>
      <c r="N25" s="87"/>
      <c r="O25" s="87"/>
      <c r="P25" s="87"/>
      <c r="Q25" s="87"/>
    </row>
    <row r="26" spans="1:17" ht="20.100000000000001" customHeight="1" x14ac:dyDescent="0.3">
      <c r="A26" s="153" t="s">
        <v>114</v>
      </c>
      <c r="B26" s="153"/>
      <c r="C26" s="153"/>
      <c r="D26" s="153"/>
    </row>
    <row r="27" spans="1:17" ht="15" customHeight="1" x14ac:dyDescent="0.3">
      <c r="A27" s="37" t="s">
        <v>102</v>
      </c>
    </row>
    <row r="28" spans="1:17" ht="15" customHeight="1" x14ac:dyDescent="0.3">
      <c r="A28" s="37" t="s">
        <v>103</v>
      </c>
    </row>
    <row r="29" spans="1:17" ht="32.1" customHeight="1" x14ac:dyDescent="0.3">
      <c r="A29" s="152" t="s">
        <v>162</v>
      </c>
      <c r="B29" s="152"/>
      <c r="C29" s="152"/>
      <c r="D29" s="152"/>
    </row>
    <row r="30" spans="1:17" ht="15" customHeight="1" x14ac:dyDescent="0.3"/>
    <row r="31" spans="1:17" ht="20.100000000000001" customHeight="1" x14ac:dyDescent="0.3">
      <c r="A31" s="153" t="s">
        <v>115</v>
      </c>
      <c r="B31" s="153"/>
      <c r="C31" s="153"/>
      <c r="D31" s="153"/>
    </row>
    <row r="32" spans="1:17" ht="15" customHeight="1" x14ac:dyDescent="0.3">
      <c r="A32" s="37" t="s">
        <v>102</v>
      </c>
    </row>
    <row r="33" spans="1:6" ht="15" customHeight="1" x14ac:dyDescent="0.3">
      <c r="A33" s="37" t="s">
        <v>103</v>
      </c>
    </row>
    <row r="34" spans="1:6" ht="32.1" customHeight="1" x14ac:dyDescent="0.3">
      <c r="A34" s="152" t="s">
        <v>161</v>
      </c>
      <c r="B34" s="152"/>
      <c r="C34" s="152"/>
      <c r="D34" s="152"/>
    </row>
    <row r="35" spans="1:6" ht="15" customHeight="1" x14ac:dyDescent="0.3"/>
    <row r="36" spans="1:6" ht="35.1" customHeight="1" x14ac:dyDescent="0.3">
      <c r="A36" s="151" t="s">
        <v>116</v>
      </c>
      <c r="B36" s="151"/>
      <c r="C36" s="151"/>
      <c r="D36" s="151"/>
    </row>
    <row r="37" spans="1:6" ht="15" customHeight="1" x14ac:dyDescent="0.3">
      <c r="A37" s="37" t="s">
        <v>130</v>
      </c>
    </row>
    <row r="38" spans="1:6" x14ac:dyDescent="0.3">
      <c r="A38" s="152" t="s">
        <v>164</v>
      </c>
      <c r="B38" s="152"/>
      <c r="C38" s="152"/>
      <c r="D38" s="152"/>
    </row>
    <row r="39" spans="1:6" ht="15" customHeight="1" x14ac:dyDescent="0.3">
      <c r="A39" s="37" t="s">
        <v>101</v>
      </c>
    </row>
    <row r="40" spans="1:6" ht="20.100000000000001" customHeight="1" x14ac:dyDescent="0.3">
      <c r="A40" s="151" t="s">
        <v>117</v>
      </c>
      <c r="B40" s="151"/>
      <c r="C40" s="151"/>
      <c r="D40" s="151"/>
    </row>
    <row r="41" spans="1:6" ht="15" customHeight="1" x14ac:dyDescent="0.3">
      <c r="A41" s="37" t="s">
        <v>131</v>
      </c>
    </row>
    <row r="42" spans="1:6" ht="32.1" customHeight="1" x14ac:dyDescent="0.3">
      <c r="A42" s="152" t="s">
        <v>163</v>
      </c>
      <c r="B42" s="152"/>
      <c r="C42" s="152"/>
      <c r="D42" s="152"/>
    </row>
    <row r="43" spans="1:6" ht="14.25" customHeight="1" x14ac:dyDescent="0.3"/>
    <row r="44" spans="1:6" ht="33" customHeight="1" x14ac:dyDescent="0.3">
      <c r="A44" s="154" t="s">
        <v>139</v>
      </c>
      <c r="B44" s="154"/>
      <c r="C44" s="154"/>
      <c r="D44" s="154"/>
    </row>
    <row r="46" spans="1:6" ht="20.100000000000001" customHeight="1" x14ac:dyDescent="0.3">
      <c r="A46" s="151" t="s">
        <v>118</v>
      </c>
      <c r="B46" s="151"/>
      <c r="C46" s="151"/>
      <c r="D46" s="151"/>
      <c r="E46" s="43"/>
      <c r="F46" s="43"/>
    </row>
    <row r="47" spans="1:6" x14ac:dyDescent="0.3">
      <c r="A47" s="37" t="s">
        <v>104</v>
      </c>
    </row>
    <row r="48" spans="1:6" x14ac:dyDescent="0.3">
      <c r="A48" s="37" t="s">
        <v>132</v>
      </c>
    </row>
    <row r="50" spans="1:6" ht="35.1" customHeight="1" x14ac:dyDescent="0.3">
      <c r="A50" s="151" t="s">
        <v>119</v>
      </c>
      <c r="B50" s="151"/>
      <c r="C50" s="151"/>
      <c r="D50" s="151"/>
    </row>
    <row r="51" spans="1:6" x14ac:dyDescent="0.3">
      <c r="A51" s="37" t="s">
        <v>105</v>
      </c>
    </row>
    <row r="52" spans="1:6" x14ac:dyDescent="0.3">
      <c r="A52" s="37" t="s">
        <v>133</v>
      </c>
    </row>
    <row r="54" spans="1:6" ht="35.1" customHeight="1" x14ac:dyDescent="0.3">
      <c r="A54" s="151" t="s">
        <v>120</v>
      </c>
      <c r="B54" s="151"/>
      <c r="C54" s="151"/>
      <c r="D54" s="151"/>
      <c r="E54" s="3"/>
      <c r="F54" s="3"/>
    </row>
    <row r="55" spans="1:6" x14ac:dyDescent="0.3">
      <c r="A55" s="37" t="s">
        <v>106</v>
      </c>
    </row>
    <row r="56" spans="1:6" ht="32.1" customHeight="1" x14ac:dyDescent="0.3">
      <c r="A56" s="152" t="s">
        <v>134</v>
      </c>
      <c r="B56" s="152"/>
      <c r="C56" s="152"/>
      <c r="D56" s="152"/>
    </row>
    <row r="58" spans="1:6" ht="20.100000000000001" customHeight="1" x14ac:dyDescent="0.3">
      <c r="A58" s="151" t="s">
        <v>121</v>
      </c>
      <c r="B58" s="151"/>
      <c r="C58" s="151"/>
      <c r="D58" s="151"/>
      <c r="E58" s="43"/>
      <c r="F58" s="43"/>
    </row>
    <row r="59" spans="1:6" x14ac:dyDescent="0.3">
      <c r="A59" s="37" t="s">
        <v>107</v>
      </c>
    </row>
    <row r="60" spans="1:6" x14ac:dyDescent="0.3">
      <c r="A60" s="37" t="s">
        <v>108</v>
      </c>
    </row>
    <row r="62" spans="1:6" ht="9.9" customHeight="1" x14ac:dyDescent="0.3"/>
    <row r="63" spans="1:6" ht="19.8" x14ac:dyDescent="0.3">
      <c r="A63" s="99" t="s">
        <v>123</v>
      </c>
    </row>
    <row r="64" spans="1:6" ht="69" customHeight="1" x14ac:dyDescent="0.3">
      <c r="A64" s="152" t="s">
        <v>129</v>
      </c>
      <c r="B64" s="152"/>
      <c r="C64" s="152"/>
      <c r="D64" s="152"/>
    </row>
    <row r="65" spans="1:4" ht="32.1" customHeight="1" x14ac:dyDescent="0.3">
      <c r="A65" s="152" t="s">
        <v>128</v>
      </c>
      <c r="B65" s="152"/>
      <c r="C65" s="152"/>
      <c r="D65" s="152"/>
    </row>
    <row r="66" spans="1:4" ht="17.399999999999999" x14ac:dyDescent="0.3">
      <c r="A66" s="43" t="s">
        <v>124</v>
      </c>
      <c r="C66" s="102" t="s">
        <v>125</v>
      </c>
      <c r="D66" s="103"/>
    </row>
    <row r="67" spans="1:4" ht="17.399999999999999" x14ac:dyDescent="0.3">
      <c r="A67" s="43" t="s">
        <v>148</v>
      </c>
      <c r="C67" s="102" t="s">
        <v>147</v>
      </c>
      <c r="D67" s="103"/>
    </row>
    <row r="68" spans="1:4" x14ac:dyDescent="0.3">
      <c r="A68" s="43" t="s">
        <v>127</v>
      </c>
      <c r="C68" s="102" t="s">
        <v>126</v>
      </c>
    </row>
    <row r="70" spans="1:4" x14ac:dyDescent="0.3">
      <c r="A70" s="37" t="s">
        <v>140</v>
      </c>
    </row>
    <row r="71" spans="1:4" x14ac:dyDescent="0.3">
      <c r="A71" s="37" t="s">
        <v>173</v>
      </c>
    </row>
    <row r="72" spans="1:4" x14ac:dyDescent="0.3">
      <c r="A72" s="37" t="s">
        <v>141</v>
      </c>
    </row>
    <row r="73" spans="1:4" x14ac:dyDescent="0.3">
      <c r="A73" s="37" t="s">
        <v>142</v>
      </c>
    </row>
    <row r="74" spans="1:4" x14ac:dyDescent="0.3">
      <c r="A74" s="37" t="s">
        <v>143</v>
      </c>
    </row>
  </sheetData>
  <mergeCells count="25">
    <mergeCell ref="A5:D5"/>
    <mergeCell ref="A12:D12"/>
    <mergeCell ref="A16:D16"/>
    <mergeCell ref="A22:D22"/>
    <mergeCell ref="A29:D29"/>
    <mergeCell ref="A9:D9"/>
    <mergeCell ref="A10:D10"/>
    <mergeCell ref="A11:D11"/>
    <mergeCell ref="A14:D14"/>
    <mergeCell ref="A24:D24"/>
    <mergeCell ref="A58:D58"/>
    <mergeCell ref="A64:D64"/>
    <mergeCell ref="A65:D65"/>
    <mergeCell ref="A26:D26"/>
    <mergeCell ref="A31:D31"/>
    <mergeCell ref="A40:D40"/>
    <mergeCell ref="A46:D46"/>
    <mergeCell ref="A36:D36"/>
    <mergeCell ref="A38:D38"/>
    <mergeCell ref="A42:D42"/>
    <mergeCell ref="A50:D50"/>
    <mergeCell ref="A54:D54"/>
    <mergeCell ref="A56:D56"/>
    <mergeCell ref="A34:D34"/>
    <mergeCell ref="A44:D44"/>
  </mergeCells>
  <phoneticPr fontId="9" type="noConversion"/>
  <hyperlinks>
    <hyperlink ref="C67" r:id="rId1" xr:uid="{C6175826-96E3-4894-BC90-F1D6B87BBE31}"/>
  </hyperlinks>
  <printOptions horizontalCentered="1"/>
  <pageMargins left="0.31496062992125984" right="0.31496062992125984" top="0.15748031496062992" bottom="0.15748031496062992" header="0.11811023622047245" footer="0.11811023622047245"/>
  <pageSetup scale="65" orientation="portrait" r:id="rId2"/>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43"/>
  <sheetViews>
    <sheetView showGridLines="0" zoomScale="80" zoomScaleNormal="80" workbookViewId="0">
      <selection sqref="A1:F2"/>
    </sheetView>
  </sheetViews>
  <sheetFormatPr baseColWidth="10" defaultColWidth="11.44140625" defaultRowHeight="15.6" x14ac:dyDescent="0.3"/>
  <cols>
    <col min="1" max="1" width="46.5546875" style="37" customWidth="1"/>
    <col min="2" max="2" width="30.44140625" style="37" bestFit="1" customWidth="1"/>
    <col min="3" max="3" width="23.33203125" style="37" customWidth="1"/>
    <col min="4" max="4" width="29.44140625" style="37" customWidth="1"/>
    <col min="5" max="5" width="24.6640625" style="37" customWidth="1"/>
    <col min="6" max="6" width="21.44140625" style="37" customWidth="1"/>
    <col min="7" max="7" width="16.44140625" style="37" bestFit="1" customWidth="1"/>
    <col min="8" max="8" width="12.44140625" style="37" bestFit="1" customWidth="1"/>
    <col min="9" max="16384" width="11.44140625" style="37"/>
  </cols>
  <sheetData>
    <row r="1" spans="1:6" ht="21.9" customHeight="1" x14ac:dyDescent="0.3">
      <c r="A1" s="165" t="s">
        <v>91</v>
      </c>
      <c r="B1" s="165"/>
      <c r="C1" s="165"/>
      <c r="D1" s="165"/>
      <c r="E1" s="165"/>
      <c r="F1" s="165"/>
    </row>
    <row r="2" spans="1:6" ht="21.9" customHeight="1" x14ac:dyDescent="0.3">
      <c r="A2" s="165"/>
      <c r="B2" s="165"/>
      <c r="C2" s="165"/>
      <c r="D2" s="165"/>
      <c r="E2" s="165"/>
      <c r="F2" s="165"/>
    </row>
    <row r="3" spans="1:6" ht="17.399999999999999" x14ac:dyDescent="0.4">
      <c r="A3" s="172" t="s">
        <v>184</v>
      </c>
      <c r="B3" s="172"/>
      <c r="C3" s="172"/>
      <c r="D3" s="172"/>
      <c r="E3" s="172"/>
      <c r="F3" s="172"/>
    </row>
    <row r="4" spans="1:6" ht="15" customHeight="1" x14ac:dyDescent="0.3">
      <c r="A4" s="126"/>
      <c r="B4" s="126"/>
      <c r="C4" s="126"/>
      <c r="D4" s="126"/>
      <c r="E4" s="126"/>
      <c r="F4" s="126"/>
    </row>
    <row r="5" spans="1:6" ht="18" customHeight="1" x14ac:dyDescent="0.3">
      <c r="A5" s="71"/>
      <c r="B5" s="73" t="s">
        <v>22</v>
      </c>
      <c r="C5" s="173" t="s">
        <v>185</v>
      </c>
      <c r="D5" s="174"/>
      <c r="E5" s="174"/>
    </row>
    <row r="6" spans="1:6" ht="18" customHeight="1" x14ac:dyDescent="0.3">
      <c r="A6" s="72"/>
      <c r="B6" s="74" t="s">
        <v>33</v>
      </c>
      <c r="C6" s="175" t="s">
        <v>186</v>
      </c>
      <c r="D6" s="176"/>
      <c r="E6" s="176"/>
      <c r="F6" s="3"/>
    </row>
    <row r="7" spans="1:6" ht="18" customHeight="1" x14ac:dyDescent="0.3">
      <c r="A7" s="72"/>
      <c r="B7" s="75" t="s">
        <v>34</v>
      </c>
      <c r="C7" s="175" t="s">
        <v>186</v>
      </c>
      <c r="D7" s="176"/>
      <c r="E7" s="176"/>
      <c r="F7" s="3"/>
    </row>
    <row r="8" spans="1:6" s="1" customFormat="1" ht="18" customHeight="1" x14ac:dyDescent="0.35"/>
    <row r="9" spans="1:6" ht="15" customHeight="1" x14ac:dyDescent="0.3">
      <c r="A9" s="4"/>
      <c r="B9" s="122"/>
      <c r="C9" s="122"/>
      <c r="D9" s="122"/>
      <c r="E9" s="122"/>
      <c r="F9" s="122"/>
    </row>
    <row r="10" spans="1:6" ht="21.9" customHeight="1" x14ac:dyDescent="0.3">
      <c r="A10" s="177" t="s">
        <v>35</v>
      </c>
      <c r="B10" s="177"/>
      <c r="C10" s="177"/>
      <c r="D10" s="177"/>
      <c r="E10" s="177"/>
      <c r="F10" s="177"/>
    </row>
    <row r="11" spans="1:6" ht="15" customHeight="1" x14ac:dyDescent="0.3">
      <c r="A11" s="8"/>
      <c r="B11" s="8"/>
      <c r="C11" s="8"/>
      <c r="D11" s="8"/>
      <c r="E11" s="8"/>
      <c r="F11" s="8"/>
    </row>
    <row r="12" spans="1:6" x14ac:dyDescent="0.3">
      <c r="A12" s="169" t="s">
        <v>36</v>
      </c>
      <c r="B12" s="169"/>
      <c r="C12" s="169"/>
      <c r="D12" s="169"/>
      <c r="E12" s="169"/>
      <c r="F12" s="169"/>
    </row>
    <row r="13" spans="1:6" ht="15" customHeight="1" x14ac:dyDescent="0.3">
      <c r="A13" s="169" t="s">
        <v>19</v>
      </c>
      <c r="B13" s="169"/>
      <c r="C13" s="169"/>
      <c r="D13" s="169"/>
      <c r="E13" s="169"/>
      <c r="F13" s="169"/>
    </row>
    <row r="14" spans="1:6" ht="15" customHeight="1" x14ac:dyDescent="0.3">
      <c r="A14" s="122"/>
      <c r="B14" s="122"/>
      <c r="C14" s="122"/>
      <c r="D14" s="122"/>
      <c r="E14" s="122"/>
      <c r="F14" s="122"/>
    </row>
    <row r="15" spans="1:6" ht="16.95" customHeight="1" x14ac:dyDescent="0.3">
      <c r="A15" s="124" t="s">
        <v>17</v>
      </c>
      <c r="B15" s="9" t="s">
        <v>18</v>
      </c>
      <c r="C15" s="10" t="s">
        <v>0</v>
      </c>
      <c r="D15" s="9" t="s">
        <v>2</v>
      </c>
      <c r="E15" s="9" t="s">
        <v>1</v>
      </c>
      <c r="F15" s="124" t="s">
        <v>4</v>
      </c>
    </row>
    <row r="16" spans="1:6" ht="16.95" customHeight="1" x14ac:dyDescent="0.3">
      <c r="A16" s="178" t="s">
        <v>16</v>
      </c>
      <c r="B16" s="178"/>
      <c r="C16" s="114">
        <f t="shared" ref="C16:E16" si="0">+SUM(C18:C19)</f>
        <v>103220</v>
      </c>
      <c r="D16" s="114">
        <f t="shared" si="0"/>
        <v>121825</v>
      </c>
      <c r="E16" s="114">
        <f t="shared" si="0"/>
        <v>142494</v>
      </c>
      <c r="F16" s="114">
        <f>+SUM(F18:F19)</f>
        <v>125357</v>
      </c>
    </row>
    <row r="17" spans="1:6" ht="16.95" customHeight="1" x14ac:dyDescent="0.3">
      <c r="A17" s="119"/>
      <c r="B17" s="112"/>
      <c r="C17" s="113"/>
      <c r="D17" s="113"/>
      <c r="E17" s="113"/>
      <c r="F17" s="113"/>
    </row>
    <row r="18" spans="1:6" ht="16.95" customHeight="1" x14ac:dyDescent="0.35">
      <c r="A18" s="119" t="s">
        <v>170</v>
      </c>
      <c r="B18" s="117" t="s">
        <v>169</v>
      </c>
      <c r="C18" s="113">
        <v>268</v>
      </c>
      <c r="D18" s="113">
        <v>2591</v>
      </c>
      <c r="E18" s="113">
        <v>1407</v>
      </c>
      <c r="F18" s="113">
        <f>+SUM(C18:E18)</f>
        <v>4266</v>
      </c>
    </row>
    <row r="19" spans="1:6" ht="16.95" customHeight="1" x14ac:dyDescent="0.35">
      <c r="A19" s="118" t="s">
        <v>171</v>
      </c>
      <c r="B19" s="117" t="s">
        <v>169</v>
      </c>
      <c r="C19" s="113">
        <v>102952</v>
      </c>
      <c r="D19" s="113">
        <v>119234</v>
      </c>
      <c r="E19" s="113">
        <v>141087</v>
      </c>
      <c r="F19" s="113">
        <f>+AVERAGE(C19:E19)</f>
        <v>121091</v>
      </c>
    </row>
    <row r="20" spans="1:6" ht="48.75" customHeight="1" x14ac:dyDescent="0.3">
      <c r="A20" s="170" t="s">
        <v>196</v>
      </c>
      <c r="B20" s="171"/>
      <c r="C20" s="171"/>
      <c r="D20" s="171"/>
      <c r="E20" s="171"/>
      <c r="F20" s="171"/>
    </row>
    <row r="21" spans="1:6" ht="67.2" customHeight="1" x14ac:dyDescent="0.3">
      <c r="A21" s="166" t="s">
        <v>158</v>
      </c>
      <c r="B21" s="167"/>
      <c r="C21" s="167"/>
      <c r="D21" s="167"/>
      <c r="E21" s="167"/>
      <c r="F21" s="168"/>
    </row>
    <row r="22" spans="1:6" x14ac:dyDescent="0.3">
      <c r="A22" s="38"/>
      <c r="B22" s="38"/>
      <c r="C22" s="38"/>
      <c r="D22" s="39"/>
      <c r="E22" s="39"/>
      <c r="F22" s="40"/>
    </row>
    <row r="23" spans="1:6" x14ac:dyDescent="0.3">
      <c r="A23" s="169" t="s">
        <v>37</v>
      </c>
      <c r="B23" s="169"/>
      <c r="C23" s="169"/>
      <c r="D23" s="169"/>
      <c r="E23" s="169"/>
      <c r="F23" s="169"/>
    </row>
    <row r="24" spans="1:6" ht="15" customHeight="1" x14ac:dyDescent="0.3">
      <c r="A24" s="169" t="s">
        <v>20</v>
      </c>
      <c r="B24" s="169"/>
      <c r="C24" s="169"/>
      <c r="D24" s="169"/>
      <c r="E24" s="169"/>
      <c r="F24" s="169"/>
    </row>
    <row r="25" spans="1:6" x14ac:dyDescent="0.3">
      <c r="A25" s="38"/>
      <c r="B25" s="38"/>
      <c r="C25" s="39"/>
      <c r="D25" s="39"/>
      <c r="E25" s="39"/>
      <c r="F25" s="41"/>
    </row>
    <row r="26" spans="1:6" ht="16.95" customHeight="1" x14ac:dyDescent="0.3">
      <c r="A26" s="179" t="s">
        <v>17</v>
      </c>
      <c r="B26" s="180"/>
      <c r="C26" s="10" t="s">
        <v>0</v>
      </c>
      <c r="D26" s="9" t="s">
        <v>2</v>
      </c>
      <c r="E26" s="9" t="s">
        <v>1</v>
      </c>
      <c r="F26" s="124" t="s">
        <v>4</v>
      </c>
    </row>
    <row r="27" spans="1:6" ht="16.95" customHeight="1" x14ac:dyDescent="0.3">
      <c r="A27" s="178" t="s">
        <v>16</v>
      </c>
      <c r="B27" s="178"/>
      <c r="C27" s="12">
        <f>+SUM(C29:C31)</f>
        <v>193260756.06999999</v>
      </c>
      <c r="D27" s="12">
        <f t="shared" ref="D27:E27" si="1">+SUM(D29:D31)</f>
        <v>208951249.61000001</v>
      </c>
      <c r="E27" s="12">
        <f t="shared" si="1"/>
        <v>360586052.55999994</v>
      </c>
      <c r="F27" s="12">
        <f>+SUM(F29:F31)</f>
        <v>762798058.23999989</v>
      </c>
    </row>
    <row r="28" spans="1:6" ht="16.95" customHeight="1" x14ac:dyDescent="0.3">
      <c r="A28" s="181"/>
      <c r="B28" s="181"/>
      <c r="C28" s="14"/>
      <c r="D28" s="14"/>
      <c r="E28" s="14"/>
      <c r="F28" s="14"/>
    </row>
    <row r="29" spans="1:6" ht="16.95" customHeight="1" x14ac:dyDescent="0.3">
      <c r="A29" s="182" t="s">
        <v>187</v>
      </c>
      <c r="B29" s="182"/>
      <c r="C29" s="115">
        <v>0</v>
      </c>
      <c r="D29" s="115">
        <v>0</v>
      </c>
      <c r="E29" s="115">
        <v>175357848.41</v>
      </c>
      <c r="F29" s="14">
        <f t="shared" ref="F29:F30" si="2">+SUM(C29:E29)</f>
        <v>175357848.41</v>
      </c>
    </row>
    <row r="30" spans="1:6" ht="16.95" customHeight="1" x14ac:dyDescent="0.3">
      <c r="A30" s="182" t="s">
        <v>171</v>
      </c>
      <c r="B30" s="182"/>
      <c r="C30" s="115">
        <v>63147290.490000002</v>
      </c>
      <c r="D30" s="115">
        <v>126701774.17999999</v>
      </c>
      <c r="E30" s="115">
        <v>87241525.730000004</v>
      </c>
      <c r="F30" s="14">
        <f t="shared" si="2"/>
        <v>277090590.39999998</v>
      </c>
    </row>
    <row r="31" spans="1:6" ht="16.95" customHeight="1" x14ac:dyDescent="0.3">
      <c r="A31" s="182" t="s">
        <v>172</v>
      </c>
      <c r="B31" s="182"/>
      <c r="C31" s="115">
        <v>130113465.58</v>
      </c>
      <c r="D31" s="115">
        <v>82249475.430000007</v>
      </c>
      <c r="E31" s="115">
        <v>97986678.419999987</v>
      </c>
      <c r="F31" s="141">
        <f>+SUM(C31:E31)</f>
        <v>310349619.42999995</v>
      </c>
    </row>
    <row r="32" spans="1:6" ht="15" customHeight="1" x14ac:dyDescent="0.3">
      <c r="A32" s="171" t="s">
        <v>197</v>
      </c>
      <c r="B32" s="171"/>
      <c r="C32" s="171"/>
      <c r="D32" s="171"/>
      <c r="E32" s="171"/>
      <c r="F32" s="42"/>
    </row>
    <row r="33" spans="1:6" ht="67.2" customHeight="1" x14ac:dyDescent="0.3">
      <c r="A33" s="166" t="s">
        <v>158</v>
      </c>
      <c r="B33" s="167"/>
      <c r="C33" s="167"/>
      <c r="D33" s="167"/>
      <c r="E33" s="167"/>
      <c r="F33" s="168"/>
    </row>
    <row r="35" spans="1:6" x14ac:dyDescent="0.3">
      <c r="A35" s="158" t="s">
        <v>39</v>
      </c>
      <c r="B35" s="158"/>
      <c r="C35" s="158"/>
      <c r="D35" s="158"/>
      <c r="E35" s="158"/>
      <c r="F35" s="158"/>
    </row>
    <row r="36" spans="1:6" ht="31.5" customHeight="1" x14ac:dyDescent="0.3">
      <c r="A36" s="159" t="s">
        <v>40</v>
      </c>
      <c r="B36" s="159"/>
      <c r="C36" s="159"/>
      <c r="D36" s="159"/>
      <c r="E36" s="159"/>
      <c r="F36" s="159"/>
    </row>
    <row r="38" spans="1:6" ht="35.4" customHeight="1" x14ac:dyDescent="0.3">
      <c r="A38" s="160" t="s">
        <v>23</v>
      </c>
      <c r="B38" s="160"/>
      <c r="C38" s="7" t="s">
        <v>41</v>
      </c>
      <c r="D38" s="121" t="s">
        <v>42</v>
      </c>
      <c r="E38" s="21" t="s">
        <v>43</v>
      </c>
      <c r="F38" s="121" t="s">
        <v>24</v>
      </c>
    </row>
    <row r="39" spans="1:6" ht="27.9" customHeight="1" x14ac:dyDescent="0.3">
      <c r="A39" s="161" t="s">
        <v>28</v>
      </c>
      <c r="B39" s="162"/>
      <c r="C39" s="16"/>
      <c r="D39" s="16"/>
      <c r="E39" s="20" t="s">
        <v>198</v>
      </c>
      <c r="F39" s="17"/>
    </row>
    <row r="40" spans="1:6" ht="27.9" customHeight="1" x14ac:dyDescent="0.3">
      <c r="A40" s="161" t="s">
        <v>29</v>
      </c>
      <c r="B40" s="161"/>
      <c r="C40" s="16"/>
      <c r="D40" s="16"/>
      <c r="E40" s="16" t="s">
        <v>198</v>
      </c>
      <c r="F40" s="18"/>
    </row>
    <row r="41" spans="1:6" ht="27.9" customHeight="1" x14ac:dyDescent="0.3">
      <c r="A41" s="163" t="s">
        <v>27</v>
      </c>
      <c r="B41" s="163"/>
      <c r="C41" s="16"/>
      <c r="D41" s="16"/>
      <c r="E41" s="16" t="s">
        <v>198</v>
      </c>
      <c r="F41" s="18"/>
    </row>
    <row r="42" spans="1:6" ht="27.9" customHeight="1" x14ac:dyDescent="0.3">
      <c r="A42" s="164" t="s">
        <v>30</v>
      </c>
      <c r="B42" s="164"/>
      <c r="C42" s="16"/>
      <c r="D42" s="16"/>
      <c r="E42" s="16" t="s">
        <v>198</v>
      </c>
      <c r="F42" s="19"/>
    </row>
    <row r="43" spans="1:6" ht="16.95" customHeight="1" x14ac:dyDescent="0.3">
      <c r="A43" s="171" t="s">
        <v>199</v>
      </c>
      <c r="B43" s="171"/>
      <c r="C43" s="171"/>
      <c r="D43" s="171"/>
      <c r="E43" s="171"/>
      <c r="F43" s="171"/>
    </row>
    <row r="44" spans="1:6" ht="54.9" customHeight="1" x14ac:dyDescent="0.3">
      <c r="A44" s="195" t="s">
        <v>200</v>
      </c>
      <c r="B44" s="195"/>
      <c r="C44" s="195"/>
      <c r="D44" s="195"/>
      <c r="E44" s="195"/>
      <c r="F44" s="195"/>
    </row>
    <row r="45" spans="1:6" ht="15" customHeight="1" x14ac:dyDescent="0.3">
      <c r="A45" s="127"/>
      <c r="B45" s="127"/>
      <c r="C45" s="127"/>
      <c r="D45" s="127"/>
      <c r="E45" s="127"/>
      <c r="F45" s="127"/>
    </row>
    <row r="46" spans="1:6" x14ac:dyDescent="0.3">
      <c r="A46" s="158" t="s">
        <v>44</v>
      </c>
      <c r="B46" s="158"/>
      <c r="C46" s="158"/>
      <c r="D46" s="158"/>
      <c r="E46" s="158"/>
      <c r="F46" s="158"/>
    </row>
    <row r="47" spans="1:6" x14ac:dyDescent="0.3">
      <c r="A47" s="158" t="s">
        <v>25</v>
      </c>
      <c r="B47" s="158"/>
      <c r="C47" s="158"/>
      <c r="D47" s="158"/>
      <c r="E47" s="158"/>
      <c r="F47" s="158"/>
    </row>
    <row r="49" spans="1:6" ht="32.4" customHeight="1" x14ac:dyDescent="0.3">
      <c r="A49" s="179" t="s">
        <v>23</v>
      </c>
      <c r="B49" s="179"/>
      <c r="C49" s="9" t="s">
        <v>41</v>
      </c>
      <c r="D49" s="124" t="s">
        <v>42</v>
      </c>
      <c r="E49" s="22" t="s">
        <v>85</v>
      </c>
      <c r="F49" s="124" t="s">
        <v>24</v>
      </c>
    </row>
    <row r="50" spans="1:6" s="88" customFormat="1" ht="22.95" customHeight="1" x14ac:dyDescent="0.3">
      <c r="A50" s="192" t="s">
        <v>31</v>
      </c>
      <c r="B50" s="192"/>
      <c r="C50" s="20"/>
      <c r="D50" s="20" t="s">
        <v>198</v>
      </c>
      <c r="E50" s="31"/>
      <c r="F50" s="44"/>
    </row>
    <row r="51" spans="1:6" s="88" customFormat="1" ht="31.95" customHeight="1" x14ac:dyDescent="0.3">
      <c r="A51" s="193" t="s">
        <v>32</v>
      </c>
      <c r="B51" s="193"/>
      <c r="C51" s="32"/>
      <c r="D51" s="32" t="s">
        <v>198</v>
      </c>
      <c r="E51" s="33"/>
      <c r="F51" s="45"/>
    </row>
    <row r="52" spans="1:6" x14ac:dyDescent="0.3">
      <c r="A52" s="194" t="s">
        <v>199</v>
      </c>
      <c r="B52" s="194"/>
      <c r="C52" s="194"/>
      <c r="D52" s="194"/>
      <c r="E52" s="194"/>
      <c r="F52" s="194"/>
    </row>
    <row r="53" spans="1:6" ht="67.2" customHeight="1" x14ac:dyDescent="0.3">
      <c r="A53" s="195" t="s">
        <v>201</v>
      </c>
      <c r="B53" s="195"/>
      <c r="C53" s="195"/>
      <c r="D53" s="195"/>
      <c r="E53" s="195"/>
      <c r="F53" s="195"/>
    </row>
    <row r="54" spans="1:6" x14ac:dyDescent="0.3">
      <c r="E54" s="46"/>
    </row>
    <row r="55" spans="1:6" ht="31.2" customHeight="1" x14ac:dyDescent="0.3">
      <c r="A55" s="2" t="s">
        <v>45</v>
      </c>
      <c r="B55" s="196" t="s">
        <v>202</v>
      </c>
      <c r="C55" s="173"/>
      <c r="D55" s="183" t="s">
        <v>48</v>
      </c>
      <c r="E55" s="184"/>
      <c r="F55" s="185"/>
    </row>
    <row r="56" spans="1:6" x14ac:dyDescent="0.3">
      <c r="A56" s="2" t="s">
        <v>46</v>
      </c>
      <c r="B56" s="196" t="s">
        <v>203</v>
      </c>
      <c r="C56" s="173"/>
      <c r="D56" s="186"/>
      <c r="E56" s="187"/>
      <c r="F56" s="188"/>
    </row>
    <row r="57" spans="1:6" x14ac:dyDescent="0.3">
      <c r="A57" s="2" t="s">
        <v>47</v>
      </c>
      <c r="B57" s="196" t="s">
        <v>204</v>
      </c>
      <c r="C57" s="173"/>
      <c r="D57" s="189"/>
      <c r="E57" s="190"/>
      <c r="F57" s="191"/>
    </row>
    <row r="58" spans="1:6" x14ac:dyDescent="0.35">
      <c r="A58" s="1"/>
      <c r="B58" s="68"/>
      <c r="C58" s="68"/>
      <c r="D58" s="125"/>
      <c r="E58" s="125"/>
      <c r="F58" s="125"/>
    </row>
    <row r="59" spans="1:6" ht="21.9" customHeight="1" x14ac:dyDescent="0.3">
      <c r="A59" s="177" t="s">
        <v>49</v>
      </c>
      <c r="B59" s="177"/>
      <c r="C59" s="177"/>
      <c r="D59" s="177"/>
      <c r="E59" s="177"/>
      <c r="F59" s="177"/>
    </row>
    <row r="60" spans="1:6" ht="9.9" customHeight="1" x14ac:dyDescent="0.3"/>
    <row r="61" spans="1:6" x14ac:dyDescent="0.3">
      <c r="A61" s="158" t="s">
        <v>50</v>
      </c>
      <c r="B61" s="158"/>
      <c r="C61" s="158"/>
      <c r="D61" s="158"/>
      <c r="E61" s="158"/>
      <c r="F61" s="158"/>
    </row>
    <row r="62" spans="1:6" x14ac:dyDescent="0.3">
      <c r="A62" s="158" t="s">
        <v>61</v>
      </c>
      <c r="B62" s="158"/>
      <c r="C62" s="158"/>
      <c r="D62" s="158"/>
      <c r="E62" s="158"/>
      <c r="F62" s="158"/>
    </row>
    <row r="63" spans="1:6" x14ac:dyDescent="0.3">
      <c r="A63" s="158" t="s">
        <v>51</v>
      </c>
      <c r="B63" s="158"/>
      <c r="C63" s="158"/>
      <c r="D63" s="158"/>
      <c r="E63" s="158"/>
      <c r="F63" s="158"/>
    </row>
    <row r="64" spans="1:6" ht="9.9" customHeight="1" x14ac:dyDescent="0.3"/>
    <row r="65" spans="1:6" ht="44.25" customHeight="1" x14ac:dyDescent="0.3">
      <c r="A65" s="70" t="s">
        <v>62</v>
      </c>
      <c r="B65" s="70" t="s">
        <v>66</v>
      </c>
      <c r="C65" s="70" t="s">
        <v>70</v>
      </c>
      <c r="D65" s="70" t="s">
        <v>67</v>
      </c>
      <c r="E65" s="70" t="s">
        <v>68</v>
      </c>
      <c r="F65" s="70" t="s">
        <v>69</v>
      </c>
    </row>
    <row r="66" spans="1:6" ht="15" customHeight="1" x14ac:dyDescent="0.3">
      <c r="A66" s="123" t="s">
        <v>16</v>
      </c>
      <c r="B66" s="36">
        <f>+SUM(B68:B72)</f>
        <v>3573681181</v>
      </c>
      <c r="C66" s="47">
        <f>+SUM(C68:C72)</f>
        <v>100</v>
      </c>
      <c r="D66" s="11"/>
      <c r="E66" s="11"/>
      <c r="F66" s="11"/>
    </row>
    <row r="67" spans="1:6" ht="9.9" customHeight="1" x14ac:dyDescent="0.3">
      <c r="A67" s="25"/>
      <c r="B67" s="34"/>
      <c r="C67" s="35"/>
      <c r="D67" s="24"/>
      <c r="E67" s="24"/>
      <c r="F67" s="24"/>
    </row>
    <row r="68" spans="1:6" s="89" customFormat="1" ht="15" customHeight="1" x14ac:dyDescent="0.3">
      <c r="A68" s="25" t="s">
        <v>63</v>
      </c>
      <c r="B68" s="26">
        <v>3573681181</v>
      </c>
      <c r="C68" s="35">
        <f>+B68/$B$66*100</f>
        <v>100</v>
      </c>
      <c r="D68" s="24" t="s">
        <v>174</v>
      </c>
      <c r="E68" s="24" t="s">
        <v>208</v>
      </c>
      <c r="F68" s="24" t="s">
        <v>175</v>
      </c>
    </row>
    <row r="69" spans="1:6" s="89" customFormat="1" ht="15" customHeight="1" x14ac:dyDescent="0.3">
      <c r="A69" s="25" t="s">
        <v>64</v>
      </c>
      <c r="B69" s="26">
        <v>0</v>
      </c>
      <c r="C69" s="35">
        <f t="shared" ref="C69:C70" si="3">+B69/$B$66*100</f>
        <v>0</v>
      </c>
      <c r="D69" s="25"/>
      <c r="E69" s="25"/>
      <c r="F69" s="25"/>
    </row>
    <row r="70" spans="1:6" s="89" customFormat="1" ht="15" customHeight="1" x14ac:dyDescent="0.3">
      <c r="A70" s="25" t="s">
        <v>65</v>
      </c>
      <c r="B70" s="26">
        <v>0</v>
      </c>
      <c r="C70" s="35">
        <f t="shared" si="3"/>
        <v>0</v>
      </c>
      <c r="D70" s="25"/>
      <c r="E70" s="25"/>
      <c r="F70" s="25"/>
    </row>
    <row r="71" spans="1:6" s="89" customFormat="1" ht="15" customHeight="1" x14ac:dyDescent="0.3">
      <c r="A71" s="25" t="s">
        <v>166</v>
      </c>
      <c r="B71" s="26">
        <v>0</v>
      </c>
      <c r="C71" s="35">
        <f t="shared" ref="C71:C72" si="4">+B71/$B$66*100</f>
        <v>0</v>
      </c>
      <c r="D71" s="25"/>
      <c r="E71" s="25"/>
      <c r="F71" s="25"/>
    </row>
    <row r="72" spans="1:6" ht="15" customHeight="1" x14ac:dyDescent="0.3">
      <c r="A72" s="27" t="s">
        <v>167</v>
      </c>
      <c r="B72" s="26">
        <v>0</v>
      </c>
      <c r="C72" s="35">
        <f t="shared" si="4"/>
        <v>0</v>
      </c>
      <c r="D72" s="48"/>
      <c r="E72" s="48"/>
      <c r="F72" s="48"/>
    </row>
    <row r="73" spans="1:6" ht="15" customHeight="1" x14ac:dyDescent="0.3">
      <c r="A73" s="194" t="s">
        <v>205</v>
      </c>
      <c r="B73" s="194"/>
      <c r="C73" s="194"/>
      <c r="D73" s="194"/>
      <c r="E73" s="194"/>
      <c r="F73" s="194"/>
    </row>
    <row r="74" spans="1:6" ht="49.5" customHeight="1" x14ac:dyDescent="0.3">
      <c r="A74" s="166" t="s">
        <v>168</v>
      </c>
      <c r="B74" s="167"/>
      <c r="C74" s="167"/>
      <c r="D74" s="167"/>
      <c r="E74" s="167"/>
      <c r="F74" s="168"/>
    </row>
    <row r="75" spans="1:6" ht="15" customHeight="1" x14ac:dyDescent="0.3">
      <c r="A75" s="25"/>
      <c r="B75" s="49"/>
      <c r="C75" s="24"/>
    </row>
    <row r="76" spans="1:6" x14ac:dyDescent="0.3">
      <c r="A76" s="158" t="s">
        <v>71</v>
      </c>
      <c r="B76" s="158"/>
      <c r="C76" s="158"/>
      <c r="D76" s="158"/>
      <c r="E76" s="158"/>
      <c r="F76" s="158"/>
    </row>
    <row r="77" spans="1:6" x14ac:dyDescent="0.3">
      <c r="A77" s="158" t="s">
        <v>72</v>
      </c>
      <c r="B77" s="158"/>
      <c r="C77" s="158"/>
      <c r="D77" s="158"/>
      <c r="E77" s="158"/>
      <c r="F77" s="158"/>
    </row>
    <row r="78" spans="1:6" x14ac:dyDescent="0.3">
      <c r="A78" s="158" t="s">
        <v>51</v>
      </c>
      <c r="B78" s="158"/>
      <c r="C78" s="158"/>
      <c r="D78" s="158"/>
      <c r="E78" s="158"/>
      <c r="F78" s="158"/>
    </row>
    <row r="79" spans="1:6" ht="9.9" customHeight="1" x14ac:dyDescent="0.3"/>
    <row r="80" spans="1:6" x14ac:dyDescent="0.3">
      <c r="A80" s="69" t="s">
        <v>54</v>
      </c>
      <c r="B80" s="69" t="s">
        <v>55</v>
      </c>
      <c r="C80" s="69" t="s">
        <v>0</v>
      </c>
      <c r="D80" s="69" t="s">
        <v>2</v>
      </c>
      <c r="E80" s="69" t="s">
        <v>3</v>
      </c>
      <c r="F80" s="69" t="s">
        <v>4</v>
      </c>
    </row>
    <row r="81" spans="1:6" x14ac:dyDescent="0.3">
      <c r="A81" s="123" t="s">
        <v>16</v>
      </c>
      <c r="B81" s="50"/>
      <c r="C81" s="12">
        <f>+C83+C86</f>
        <v>297806765.07999998</v>
      </c>
      <c r="D81" s="12">
        <f>+D83+D86</f>
        <v>297806765.07999998</v>
      </c>
      <c r="E81" s="12">
        <f>+E83+E86</f>
        <v>297806765.07999998</v>
      </c>
      <c r="F81" s="36">
        <f>+F83+F86</f>
        <v>893420295.24000001</v>
      </c>
    </row>
    <row r="82" spans="1:6" ht="9.9" customHeight="1" x14ac:dyDescent="0.3">
      <c r="A82" s="13"/>
      <c r="B82" s="51"/>
      <c r="C82" s="14"/>
      <c r="D82" s="14"/>
      <c r="E82" s="14"/>
      <c r="F82" s="52"/>
    </row>
    <row r="83" spans="1:6" x14ac:dyDescent="0.3">
      <c r="A83" s="197" t="s">
        <v>73</v>
      </c>
      <c r="B83" s="197"/>
      <c r="C83" s="53">
        <f>+SUM(C84:C84)</f>
        <v>297806765.07999998</v>
      </c>
      <c r="D83" s="53">
        <f>+SUM(D84:D84)</f>
        <v>297806765.07999998</v>
      </c>
      <c r="E83" s="53">
        <f>+SUM(E84:E84)</f>
        <v>297806765.07999998</v>
      </c>
      <c r="F83" s="54">
        <f>+SUM(F84:F84)</f>
        <v>893420295.24000001</v>
      </c>
    </row>
    <row r="84" spans="1:6" x14ac:dyDescent="0.3">
      <c r="A84" s="55" t="s">
        <v>176</v>
      </c>
      <c r="B84" s="51" t="s">
        <v>188</v>
      </c>
      <c r="C84" s="15">
        <v>297806765.07999998</v>
      </c>
      <c r="D84" s="15">
        <v>297806765.07999998</v>
      </c>
      <c r="E84" s="15">
        <v>297806765.07999998</v>
      </c>
      <c r="F84" s="56">
        <f>+C84+D84+E84</f>
        <v>893420295.24000001</v>
      </c>
    </row>
    <row r="85" spans="1:6" x14ac:dyDescent="0.3">
      <c r="A85" s="128"/>
      <c r="B85" s="51"/>
      <c r="C85" s="15"/>
      <c r="D85" s="15"/>
      <c r="E85" s="15"/>
      <c r="F85" s="56"/>
    </row>
    <row r="86" spans="1:6" x14ac:dyDescent="0.3">
      <c r="A86" s="197" t="s">
        <v>74</v>
      </c>
      <c r="B86" s="197"/>
      <c r="C86" s="53">
        <f>+SUM(C87:C88)</f>
        <v>0</v>
      </c>
      <c r="D86" s="53">
        <f>+SUM(D87:D88)</f>
        <v>0</v>
      </c>
      <c r="E86" s="53">
        <f>+SUM(E87:E88)</f>
        <v>0</v>
      </c>
      <c r="F86" s="54">
        <f>+SUM(F87:F88)</f>
        <v>0</v>
      </c>
    </row>
    <row r="87" spans="1:6" x14ac:dyDescent="0.3">
      <c r="A87" s="55" t="s">
        <v>57</v>
      </c>
      <c r="B87" s="51" t="s">
        <v>52</v>
      </c>
      <c r="C87" s="57">
        <v>0</v>
      </c>
      <c r="D87" s="57">
        <v>0</v>
      </c>
      <c r="E87" s="57">
        <v>0</v>
      </c>
      <c r="F87" s="58">
        <f t="shared" ref="F87:F88" si="5">+C87+D87+E87</f>
        <v>0</v>
      </c>
    </row>
    <row r="88" spans="1:6" x14ac:dyDescent="0.3">
      <c r="A88" s="55" t="s">
        <v>57</v>
      </c>
      <c r="B88" s="51" t="s">
        <v>52</v>
      </c>
      <c r="C88" s="57">
        <v>0</v>
      </c>
      <c r="D88" s="57">
        <v>0</v>
      </c>
      <c r="E88" s="57">
        <v>0</v>
      </c>
      <c r="F88" s="58">
        <f t="shared" si="5"/>
        <v>0</v>
      </c>
    </row>
    <row r="89" spans="1:6" x14ac:dyDescent="0.3">
      <c r="A89" s="194" t="s">
        <v>205</v>
      </c>
      <c r="B89" s="194"/>
      <c r="C89" s="194"/>
      <c r="D89" s="194"/>
      <c r="E89" s="194"/>
      <c r="F89" s="194"/>
    </row>
    <row r="90" spans="1:6" ht="50.1" customHeight="1" x14ac:dyDescent="0.3">
      <c r="A90" s="195" t="s">
        <v>149</v>
      </c>
      <c r="B90" s="195"/>
      <c r="C90" s="195"/>
      <c r="D90" s="195"/>
      <c r="E90" s="195"/>
      <c r="F90" s="195"/>
    </row>
    <row r="91" spans="1:6" ht="9.9" customHeight="1" x14ac:dyDescent="0.3">
      <c r="A91" s="25"/>
      <c r="B91" s="49"/>
      <c r="C91" s="24"/>
    </row>
    <row r="92" spans="1:6" x14ac:dyDescent="0.3">
      <c r="A92" s="158" t="s">
        <v>75</v>
      </c>
      <c r="B92" s="158"/>
      <c r="C92" s="158"/>
      <c r="D92" s="158"/>
      <c r="E92" s="158"/>
      <c r="F92" s="158"/>
    </row>
    <row r="93" spans="1:6" ht="30.75" customHeight="1" x14ac:dyDescent="0.3">
      <c r="A93" s="159" t="s">
        <v>53</v>
      </c>
      <c r="B93" s="159"/>
      <c r="C93" s="159"/>
      <c r="D93" s="159"/>
      <c r="E93" s="159"/>
      <c r="F93" s="159"/>
    </row>
    <row r="94" spans="1:6" x14ac:dyDescent="0.3">
      <c r="A94" s="158" t="s">
        <v>51</v>
      </c>
      <c r="B94" s="158"/>
      <c r="C94" s="158"/>
      <c r="D94" s="158"/>
      <c r="E94" s="158"/>
      <c r="F94" s="158"/>
    </row>
    <row r="95" spans="1:6" ht="9.9" customHeight="1" x14ac:dyDescent="0.3">
      <c r="A95" s="90"/>
      <c r="B95" s="91"/>
      <c r="C95" s="91"/>
      <c r="D95" s="91"/>
      <c r="E95" s="91"/>
      <c r="F95" s="92"/>
    </row>
    <row r="96" spans="1:6" x14ac:dyDescent="0.3">
      <c r="A96" s="69" t="s">
        <v>54</v>
      </c>
      <c r="B96" s="69" t="s">
        <v>55</v>
      </c>
      <c r="C96" s="69" t="s">
        <v>0</v>
      </c>
      <c r="D96" s="69" t="s">
        <v>2</v>
      </c>
      <c r="E96" s="69" t="s">
        <v>3</v>
      </c>
      <c r="F96" s="69" t="s">
        <v>4</v>
      </c>
    </row>
    <row r="97" spans="1:8" x14ac:dyDescent="0.3">
      <c r="A97" s="123" t="s">
        <v>16</v>
      </c>
      <c r="B97" s="50"/>
      <c r="C97" s="36">
        <f>+C99+C106+C113</f>
        <v>193260756.06999999</v>
      </c>
      <c r="D97" s="36">
        <f>+D99+D106+D113</f>
        <v>208951249.61000004</v>
      </c>
      <c r="E97" s="36">
        <f>+E99+E106+E113</f>
        <v>360586052.56</v>
      </c>
      <c r="F97" s="36">
        <f t="shared" ref="F97" si="6">+F99+F106+F113</f>
        <v>762798058.24000013</v>
      </c>
    </row>
    <row r="98" spans="1:8" ht="9.9" customHeight="1" x14ac:dyDescent="0.3">
      <c r="A98" s="13"/>
      <c r="B98" s="51"/>
      <c r="C98" s="14"/>
      <c r="D98" s="14"/>
      <c r="E98" s="14"/>
      <c r="F98" s="52"/>
    </row>
    <row r="99" spans="1:8" x14ac:dyDescent="0.3">
      <c r="A99" s="197" t="s">
        <v>56</v>
      </c>
      <c r="B99" s="197"/>
      <c r="C99" s="54">
        <f>+SUM(C100:C104)</f>
        <v>193260756.06999999</v>
      </c>
      <c r="D99" s="54">
        <f t="shared" ref="D99:E99" si="7">+SUM(D100:D104)</f>
        <v>208951249.61000004</v>
      </c>
      <c r="E99" s="54">
        <f t="shared" si="7"/>
        <v>360586052.56</v>
      </c>
      <c r="F99" s="54">
        <f>+SUM(F100:F104)</f>
        <v>762798058.24000013</v>
      </c>
    </row>
    <row r="100" spans="1:8" ht="15" customHeight="1" x14ac:dyDescent="0.3">
      <c r="A100" s="140">
        <v>0</v>
      </c>
      <c r="B100" s="51" t="s">
        <v>177</v>
      </c>
      <c r="C100" s="15">
        <v>102730312.28</v>
      </c>
      <c r="D100" s="15">
        <v>65986212.330000006</v>
      </c>
      <c r="E100" s="15">
        <v>62014388.679999992</v>
      </c>
      <c r="F100" s="56">
        <f>+C100+D100+E100</f>
        <v>230730913.29000002</v>
      </c>
      <c r="H100" s="41"/>
    </row>
    <row r="101" spans="1:8" ht="15" customHeight="1" x14ac:dyDescent="0.3">
      <c r="A101" s="140">
        <v>1</v>
      </c>
      <c r="B101" s="51" t="s">
        <v>178</v>
      </c>
      <c r="C101" s="15">
        <v>87170797.100000009</v>
      </c>
      <c r="D101" s="59">
        <v>142446048.16000003</v>
      </c>
      <c r="E101" s="59">
        <v>120691404.61</v>
      </c>
      <c r="F101" s="56">
        <f t="shared" ref="F101:F104" si="8">+C101+D101+E101</f>
        <v>350308249.87000006</v>
      </c>
    </row>
    <row r="102" spans="1:8" ht="15" customHeight="1" x14ac:dyDescent="0.3">
      <c r="A102" s="140">
        <v>2</v>
      </c>
      <c r="B102" s="51" t="s">
        <v>179</v>
      </c>
      <c r="C102" s="15">
        <v>0</v>
      </c>
      <c r="D102" s="15">
        <v>0</v>
      </c>
      <c r="E102" s="15">
        <v>0</v>
      </c>
      <c r="F102" s="56">
        <f t="shared" si="8"/>
        <v>0</v>
      </c>
    </row>
    <row r="103" spans="1:8" ht="15" customHeight="1" x14ac:dyDescent="0.3">
      <c r="A103" s="140" t="s">
        <v>182</v>
      </c>
      <c r="B103" s="51" t="s">
        <v>180</v>
      </c>
      <c r="C103" s="15">
        <v>0</v>
      </c>
      <c r="D103" s="15">
        <v>0</v>
      </c>
      <c r="E103" s="15">
        <v>0</v>
      </c>
      <c r="F103" s="56">
        <f t="shared" si="8"/>
        <v>0</v>
      </c>
    </row>
    <row r="104" spans="1:8" ht="15" customHeight="1" x14ac:dyDescent="0.3">
      <c r="A104" s="140" t="s">
        <v>183</v>
      </c>
      <c r="B104" s="51" t="s">
        <v>181</v>
      </c>
      <c r="C104" s="15">
        <v>3359646.6900000004</v>
      </c>
      <c r="D104" s="15">
        <v>518989.12000000005</v>
      </c>
      <c r="E104" s="15">
        <v>177880259.27000001</v>
      </c>
      <c r="F104" s="56">
        <f t="shared" si="8"/>
        <v>181758895.08000001</v>
      </c>
    </row>
    <row r="105" spans="1:8" ht="15" customHeight="1" x14ac:dyDescent="0.3">
      <c r="A105" s="128"/>
      <c r="B105" s="135"/>
      <c r="C105" s="15"/>
      <c r="D105" s="15"/>
      <c r="E105" s="15"/>
      <c r="F105" s="56"/>
    </row>
    <row r="106" spans="1:8" x14ac:dyDescent="0.3">
      <c r="A106" s="197" t="s">
        <v>58</v>
      </c>
      <c r="B106" s="197"/>
      <c r="C106" s="54">
        <f>+SUM(C107:C111)</f>
        <v>0</v>
      </c>
      <c r="D106" s="54">
        <f t="shared" ref="D106:F106" si="9">+SUM(D107:D111)</f>
        <v>0</v>
      </c>
      <c r="E106" s="54">
        <f t="shared" si="9"/>
        <v>0</v>
      </c>
      <c r="F106" s="54">
        <f t="shared" si="9"/>
        <v>0</v>
      </c>
    </row>
    <row r="107" spans="1:8" ht="15" customHeight="1" x14ac:dyDescent="0.3">
      <c r="A107" s="55" t="s">
        <v>57</v>
      </c>
      <c r="B107" s="51" t="s">
        <v>52</v>
      </c>
      <c r="C107" s="57">
        <v>0</v>
      </c>
      <c r="D107" s="57">
        <v>0</v>
      </c>
      <c r="E107" s="57">
        <v>0</v>
      </c>
      <c r="F107" s="41">
        <f>+C107+D107+E107</f>
        <v>0</v>
      </c>
    </row>
    <row r="108" spans="1:8" ht="15" customHeight="1" x14ac:dyDescent="0.3">
      <c r="A108" s="55" t="s">
        <v>57</v>
      </c>
      <c r="B108" s="51" t="s">
        <v>52</v>
      </c>
      <c r="C108" s="57">
        <v>0</v>
      </c>
      <c r="D108" s="57">
        <v>0</v>
      </c>
      <c r="E108" s="57">
        <v>0</v>
      </c>
      <c r="F108" s="41">
        <f t="shared" ref="F108:F111" si="10">+C108+D108+E108</f>
        <v>0</v>
      </c>
    </row>
    <row r="109" spans="1:8" ht="15" customHeight="1" x14ac:dyDescent="0.3">
      <c r="A109" s="55" t="s">
        <v>57</v>
      </c>
      <c r="B109" s="51" t="s">
        <v>52</v>
      </c>
      <c r="C109" s="57">
        <v>0</v>
      </c>
      <c r="D109" s="57">
        <v>0</v>
      </c>
      <c r="E109" s="57">
        <v>0</v>
      </c>
      <c r="F109" s="41">
        <f t="shared" si="10"/>
        <v>0</v>
      </c>
    </row>
    <row r="110" spans="1:8" ht="15" customHeight="1" x14ac:dyDescent="0.3">
      <c r="A110" s="55" t="s">
        <v>57</v>
      </c>
      <c r="B110" s="51" t="s">
        <v>52</v>
      </c>
      <c r="C110" s="57">
        <v>0</v>
      </c>
      <c r="D110" s="57">
        <v>0</v>
      </c>
      <c r="E110" s="57">
        <v>0</v>
      </c>
      <c r="F110" s="41">
        <f t="shared" si="10"/>
        <v>0</v>
      </c>
    </row>
    <row r="111" spans="1:8" ht="15" customHeight="1" x14ac:dyDescent="0.3">
      <c r="A111" s="55" t="s">
        <v>57</v>
      </c>
      <c r="B111" s="51" t="s">
        <v>52</v>
      </c>
      <c r="C111" s="57">
        <v>0</v>
      </c>
      <c r="D111" s="57">
        <v>0</v>
      </c>
      <c r="E111" s="57">
        <v>0</v>
      </c>
      <c r="F111" s="41">
        <f t="shared" si="10"/>
        <v>0</v>
      </c>
    </row>
    <row r="112" spans="1:8" ht="15" customHeight="1" x14ac:dyDescent="0.3">
      <c r="C112" s="41"/>
      <c r="D112" s="41"/>
      <c r="E112" s="41"/>
      <c r="F112" s="41"/>
    </row>
    <row r="113" spans="1:7" x14ac:dyDescent="0.3">
      <c r="A113" s="197" t="s">
        <v>59</v>
      </c>
      <c r="B113" s="197"/>
      <c r="C113" s="54">
        <f>+SUM(C114:C115)</f>
        <v>0</v>
      </c>
      <c r="D113" s="54">
        <f t="shared" ref="D113:F113" si="11">+SUM(D114:D115)</f>
        <v>0</v>
      </c>
      <c r="E113" s="54">
        <f t="shared" si="11"/>
        <v>0</v>
      </c>
      <c r="F113" s="54">
        <f t="shared" si="11"/>
        <v>0</v>
      </c>
    </row>
    <row r="114" spans="1:7" ht="15" customHeight="1" x14ac:dyDescent="0.3">
      <c r="A114" s="76" t="s">
        <v>57</v>
      </c>
      <c r="B114" s="51" t="s">
        <v>52</v>
      </c>
      <c r="C114" s="57">
        <v>0</v>
      </c>
      <c r="D114" s="57">
        <v>0</v>
      </c>
      <c r="E114" s="57">
        <v>0</v>
      </c>
      <c r="F114" s="41">
        <f>+C114+D114+E114</f>
        <v>0</v>
      </c>
    </row>
    <row r="115" spans="1:7" ht="15" customHeight="1" x14ac:dyDescent="0.3">
      <c r="A115" s="48" t="s">
        <v>57</v>
      </c>
      <c r="B115" s="48" t="s">
        <v>52</v>
      </c>
      <c r="C115" s="60">
        <v>0</v>
      </c>
      <c r="D115" s="60">
        <v>0</v>
      </c>
      <c r="E115" s="60">
        <v>0</v>
      </c>
      <c r="F115" s="61">
        <f>+C115+D115+E115</f>
        <v>0</v>
      </c>
    </row>
    <row r="116" spans="1:7" ht="15" customHeight="1" x14ac:dyDescent="0.3">
      <c r="A116" s="198" t="s">
        <v>60</v>
      </c>
      <c r="B116" s="199"/>
      <c r="C116" s="199"/>
      <c r="D116" s="199"/>
      <c r="E116" s="199"/>
      <c r="F116" s="199"/>
    </row>
    <row r="117" spans="1:7" ht="15" customHeight="1" x14ac:dyDescent="0.3">
      <c r="A117" s="194" t="s">
        <v>205</v>
      </c>
      <c r="B117" s="194"/>
      <c r="C117" s="194"/>
      <c r="D117" s="194"/>
      <c r="E117" s="194"/>
      <c r="F117" s="194"/>
    </row>
    <row r="118" spans="1:7" ht="50.1" customHeight="1" x14ac:dyDescent="0.3">
      <c r="A118" s="195" t="s">
        <v>150</v>
      </c>
      <c r="B118" s="195"/>
      <c r="C118" s="195"/>
      <c r="D118" s="195"/>
      <c r="E118" s="195"/>
      <c r="F118" s="195"/>
    </row>
    <row r="119" spans="1:7" x14ac:dyDescent="0.3">
      <c r="A119" s="55"/>
      <c r="B119" s="51"/>
    </row>
    <row r="120" spans="1:7" x14ac:dyDescent="0.3">
      <c r="A120" s="158" t="s">
        <v>77</v>
      </c>
      <c r="B120" s="158"/>
      <c r="C120" s="158"/>
      <c r="D120" s="158"/>
      <c r="E120" s="158"/>
      <c r="F120" s="158"/>
    </row>
    <row r="121" spans="1:7" ht="14.4" customHeight="1" x14ac:dyDescent="0.3">
      <c r="A121" s="158" t="s">
        <v>78</v>
      </c>
      <c r="B121" s="158"/>
      <c r="C121" s="158"/>
      <c r="D121" s="158"/>
      <c r="E121" s="158"/>
      <c r="F121" s="158"/>
    </row>
    <row r="122" spans="1:7" x14ac:dyDescent="0.3">
      <c r="A122" s="158" t="s">
        <v>51</v>
      </c>
      <c r="B122" s="158"/>
      <c r="C122" s="158"/>
      <c r="D122" s="158"/>
      <c r="E122" s="158"/>
      <c r="F122" s="158"/>
    </row>
    <row r="123" spans="1:7" x14ac:dyDescent="0.3">
      <c r="A123" s="90"/>
      <c r="B123" s="91"/>
      <c r="C123" s="91"/>
      <c r="D123" s="91"/>
      <c r="E123" s="91"/>
      <c r="F123" s="92"/>
    </row>
    <row r="124" spans="1:7" x14ac:dyDescent="0.3">
      <c r="A124" s="69" t="s">
        <v>76</v>
      </c>
      <c r="B124" s="69" t="s">
        <v>0</v>
      </c>
      <c r="C124" s="69" t="s">
        <v>2</v>
      </c>
      <c r="D124" s="69" t="s">
        <v>3</v>
      </c>
      <c r="E124" s="69" t="s">
        <v>4</v>
      </c>
      <c r="F124" s="23"/>
    </row>
    <row r="125" spans="1:7" x14ac:dyDescent="0.3">
      <c r="A125" s="107" t="s">
        <v>80</v>
      </c>
      <c r="B125" s="62">
        <v>2327410387.9899993</v>
      </c>
      <c r="C125" s="62">
        <f t="shared" ref="C125:D127" si="12">+B135</f>
        <v>2431956396.999999</v>
      </c>
      <c r="D125" s="62">
        <f t="shared" si="12"/>
        <v>2520811912.4699993</v>
      </c>
      <c r="E125" s="110">
        <f>+B125</f>
        <v>2327410387.9899993</v>
      </c>
      <c r="F125" s="92"/>
      <c r="G125" s="142"/>
    </row>
    <row r="126" spans="1:7" x14ac:dyDescent="0.3">
      <c r="A126" s="108" t="s">
        <v>81</v>
      </c>
      <c r="B126" s="26">
        <v>2327410387.9899993</v>
      </c>
      <c r="C126" s="26">
        <f>+B136</f>
        <v>2327410387.9899993</v>
      </c>
      <c r="D126" s="26">
        <f>+C136</f>
        <v>2327410387.9899993</v>
      </c>
      <c r="E126" s="66">
        <f>+B126</f>
        <v>2327410387.9899993</v>
      </c>
      <c r="F126" s="23"/>
    </row>
    <row r="127" spans="1:7" x14ac:dyDescent="0.3">
      <c r="A127" s="108" t="s">
        <v>79</v>
      </c>
      <c r="B127" s="26" t="s">
        <v>90</v>
      </c>
      <c r="C127" s="26">
        <f>+B137</f>
        <v>104546009.00999999</v>
      </c>
      <c r="D127" s="26">
        <f t="shared" si="12"/>
        <v>193401524.47999993</v>
      </c>
      <c r="E127" s="66" t="str">
        <f>+B127</f>
        <v>N/A</v>
      </c>
      <c r="F127" s="23"/>
    </row>
    <row r="128" spans="1:7" x14ac:dyDescent="0.3">
      <c r="A128" s="107" t="s">
        <v>83</v>
      </c>
      <c r="B128" s="62">
        <f>C81</f>
        <v>297806765.07999998</v>
      </c>
      <c r="C128" s="62">
        <f t="shared" ref="C128:D128" si="13">D81</f>
        <v>297806765.07999998</v>
      </c>
      <c r="D128" s="62">
        <f t="shared" si="13"/>
        <v>297806765.07999998</v>
      </c>
      <c r="E128" s="62">
        <f>+B128+C128+D128</f>
        <v>893420295.24000001</v>
      </c>
      <c r="F128" s="92"/>
    </row>
    <row r="129" spans="1:6" x14ac:dyDescent="0.3">
      <c r="A129" s="107" t="s">
        <v>144</v>
      </c>
      <c r="B129" s="62">
        <f>+B130+B131</f>
        <v>2625217153.0699992</v>
      </c>
      <c r="C129" s="62">
        <f t="shared" ref="C129" si="14">+C130+C131</f>
        <v>2729763162.0799994</v>
      </c>
      <c r="D129" s="62">
        <f>+D130+D131</f>
        <v>2818618677.5499992</v>
      </c>
      <c r="E129" s="62">
        <f>+E130+E131</f>
        <v>3220830683.2299995</v>
      </c>
      <c r="F129" s="92"/>
    </row>
    <row r="130" spans="1:6" x14ac:dyDescent="0.3">
      <c r="A130" s="108" t="s">
        <v>81</v>
      </c>
      <c r="B130" s="26">
        <f>+B126</f>
        <v>2327410387.9899993</v>
      </c>
      <c r="C130" s="26">
        <f>+C126</f>
        <v>2327410387.9899993</v>
      </c>
      <c r="D130" s="26">
        <f>+D126</f>
        <v>2327410387.9899993</v>
      </c>
      <c r="E130" s="66">
        <f>+E126</f>
        <v>2327410387.9899993</v>
      </c>
      <c r="F130" s="92"/>
    </row>
    <row r="131" spans="1:6" x14ac:dyDescent="0.3">
      <c r="A131" s="108" t="s">
        <v>79</v>
      </c>
      <c r="B131" s="26">
        <f>+B128</f>
        <v>297806765.07999998</v>
      </c>
      <c r="C131" s="26">
        <f>+C128+C127</f>
        <v>402352774.08999997</v>
      </c>
      <c r="D131" s="26">
        <f>+D128+D127</f>
        <v>491208289.55999994</v>
      </c>
      <c r="E131" s="66">
        <f>+E128</f>
        <v>893420295.24000001</v>
      </c>
      <c r="F131" s="23"/>
    </row>
    <row r="132" spans="1:6" x14ac:dyDescent="0.3">
      <c r="A132" s="107" t="s">
        <v>82</v>
      </c>
      <c r="B132" s="62">
        <f>+B133+B134</f>
        <v>193260756.06999999</v>
      </c>
      <c r="C132" s="62">
        <f>+C133+C134</f>
        <v>208951249.61000004</v>
      </c>
      <c r="D132" s="62">
        <f>+D133+D134</f>
        <v>360586052.56</v>
      </c>
      <c r="E132" s="62">
        <f>+B132+C132+D132</f>
        <v>762798058.24000001</v>
      </c>
      <c r="F132" s="92"/>
    </row>
    <row r="133" spans="1:6" x14ac:dyDescent="0.3">
      <c r="A133" s="108" t="s">
        <v>81</v>
      </c>
      <c r="B133" s="83">
        <v>0</v>
      </c>
      <c r="C133" s="83">
        <v>0</v>
      </c>
      <c r="D133" s="83">
        <v>0</v>
      </c>
      <c r="E133" s="49">
        <f>+B133+C133+D133</f>
        <v>0</v>
      </c>
      <c r="F133" s="92"/>
    </row>
    <row r="134" spans="1:6" x14ac:dyDescent="0.3">
      <c r="A134" s="108" t="s">
        <v>79</v>
      </c>
      <c r="B134" s="83">
        <f>C99</f>
        <v>193260756.06999999</v>
      </c>
      <c r="C134" s="83">
        <f t="shared" ref="C134:D134" si="15">D99</f>
        <v>208951249.61000004</v>
      </c>
      <c r="D134" s="83">
        <f t="shared" si="15"/>
        <v>360586052.56</v>
      </c>
      <c r="E134" s="49">
        <f>+B134+C134+D134</f>
        <v>762798058.24000001</v>
      </c>
      <c r="F134" s="92"/>
    </row>
    <row r="135" spans="1:6" x14ac:dyDescent="0.3">
      <c r="A135" s="107" t="s">
        <v>145</v>
      </c>
      <c r="B135" s="62">
        <f>+B129-B132</f>
        <v>2431956396.999999</v>
      </c>
      <c r="C135" s="62">
        <f t="shared" ref="C135" si="16">+C129-C132</f>
        <v>2520811912.4699993</v>
      </c>
      <c r="D135" s="62">
        <f t="shared" ref="D135" si="17">+D129-D132</f>
        <v>2458032624.9899993</v>
      </c>
      <c r="E135" s="62">
        <f>+E129-E132</f>
        <v>2458032624.9899998</v>
      </c>
      <c r="F135" s="92"/>
    </row>
    <row r="136" spans="1:6" x14ac:dyDescent="0.3">
      <c r="A136" s="108" t="s">
        <v>81</v>
      </c>
      <c r="B136" s="83">
        <f>+B130-B133</f>
        <v>2327410387.9899993</v>
      </c>
      <c r="C136" s="83">
        <f>+C130-C133</f>
        <v>2327410387.9899993</v>
      </c>
      <c r="D136" s="83">
        <f>+D130-D133</f>
        <v>2327410387.9899993</v>
      </c>
      <c r="E136" s="49">
        <f>+E130-E133</f>
        <v>2327410387.9899993</v>
      </c>
    </row>
    <row r="137" spans="1:6" x14ac:dyDescent="0.3">
      <c r="A137" s="109" t="s">
        <v>79</v>
      </c>
      <c r="B137" s="78">
        <f>+B131-B134</f>
        <v>104546009.00999999</v>
      </c>
      <c r="C137" s="78">
        <f>+C131-C134</f>
        <v>193401524.47999993</v>
      </c>
      <c r="D137" s="78">
        <f>+D131-D134</f>
        <v>130622236.99999994</v>
      </c>
      <c r="E137" s="63">
        <f>+E131-E134</f>
        <v>130622237</v>
      </c>
    </row>
    <row r="138" spans="1:6" x14ac:dyDescent="0.3">
      <c r="A138" s="171" t="s">
        <v>197</v>
      </c>
      <c r="B138" s="171"/>
      <c r="C138" s="171"/>
      <c r="D138" s="171"/>
      <c r="E138" s="171"/>
      <c r="F138" s="42"/>
    </row>
    <row r="139" spans="1:6" ht="60" customHeight="1" x14ac:dyDescent="0.3">
      <c r="A139" s="166" t="s">
        <v>89</v>
      </c>
      <c r="B139" s="167"/>
      <c r="C139" s="167"/>
      <c r="D139" s="167"/>
      <c r="E139" s="168"/>
      <c r="F139" s="64"/>
    </row>
    <row r="140" spans="1:6" ht="26.4" customHeight="1" x14ac:dyDescent="0.3">
      <c r="A140" s="127"/>
      <c r="B140" s="65"/>
      <c r="C140" s="65"/>
      <c r="D140" s="65"/>
      <c r="E140" s="65"/>
      <c r="F140" s="64"/>
    </row>
    <row r="141" spans="1:6" ht="31.2" x14ac:dyDescent="0.3">
      <c r="A141" s="28" t="s">
        <v>84</v>
      </c>
      <c r="B141" s="196" t="s">
        <v>206</v>
      </c>
      <c r="C141" s="173"/>
      <c r="D141" s="183" t="s">
        <v>48</v>
      </c>
      <c r="E141" s="184"/>
      <c r="F141" s="185"/>
    </row>
    <row r="142" spans="1:6" x14ac:dyDescent="0.3">
      <c r="A142" s="29" t="s">
        <v>46</v>
      </c>
      <c r="B142" s="196" t="s">
        <v>191</v>
      </c>
      <c r="C142" s="173"/>
      <c r="D142" s="186"/>
      <c r="E142" s="187"/>
      <c r="F142" s="188"/>
    </row>
    <row r="143" spans="1:6" x14ac:dyDescent="0.3">
      <c r="A143" s="30" t="s">
        <v>47</v>
      </c>
      <c r="B143" s="196" t="s">
        <v>207</v>
      </c>
      <c r="C143" s="173"/>
      <c r="D143" s="189"/>
      <c r="E143" s="190"/>
      <c r="F143" s="191"/>
    </row>
  </sheetData>
  <mergeCells count="72">
    <mergeCell ref="A138:E138"/>
    <mergeCell ref="A139:E139"/>
    <mergeCell ref="B141:C141"/>
    <mergeCell ref="D141:F143"/>
    <mergeCell ref="B142:C142"/>
    <mergeCell ref="B143:C143"/>
    <mergeCell ref="A120:F120"/>
    <mergeCell ref="A121:F121"/>
    <mergeCell ref="A122:F122"/>
    <mergeCell ref="A99:B99"/>
    <mergeCell ref="A106:B106"/>
    <mergeCell ref="A113:B113"/>
    <mergeCell ref="A116:F116"/>
    <mergeCell ref="A118:F118"/>
    <mergeCell ref="A117:F117"/>
    <mergeCell ref="A59:F59"/>
    <mergeCell ref="A92:F92"/>
    <mergeCell ref="A93:F93"/>
    <mergeCell ref="A94:F94"/>
    <mergeCell ref="A61:F61"/>
    <mergeCell ref="A62:F62"/>
    <mergeCell ref="A63:F63"/>
    <mergeCell ref="A74:F74"/>
    <mergeCell ref="A73:F73"/>
    <mergeCell ref="A76:F76"/>
    <mergeCell ref="A77:F77"/>
    <mergeCell ref="A78:F78"/>
    <mergeCell ref="A89:F89"/>
    <mergeCell ref="A90:F90"/>
    <mergeCell ref="A83:B83"/>
    <mergeCell ref="A86:B86"/>
    <mergeCell ref="A27:B27"/>
    <mergeCell ref="A28:B28"/>
    <mergeCell ref="A31:B31"/>
    <mergeCell ref="D55:F57"/>
    <mergeCell ref="A49:B49"/>
    <mergeCell ref="A50:B50"/>
    <mergeCell ref="A51:B51"/>
    <mergeCell ref="A52:F52"/>
    <mergeCell ref="A53:F53"/>
    <mergeCell ref="B55:C55"/>
    <mergeCell ref="B56:C56"/>
    <mergeCell ref="B57:C57"/>
    <mergeCell ref="A29:B29"/>
    <mergeCell ref="A30:B30"/>
    <mergeCell ref="A43:F43"/>
    <mergeCell ref="A44:F44"/>
    <mergeCell ref="A1:F2"/>
    <mergeCell ref="A33:F33"/>
    <mergeCell ref="A12:F12"/>
    <mergeCell ref="A13:F13"/>
    <mergeCell ref="A20:F20"/>
    <mergeCell ref="A21:F21"/>
    <mergeCell ref="A23:F23"/>
    <mergeCell ref="A24:F24"/>
    <mergeCell ref="A3:F3"/>
    <mergeCell ref="A32:E32"/>
    <mergeCell ref="C5:E5"/>
    <mergeCell ref="C6:E6"/>
    <mergeCell ref="C7:E7"/>
    <mergeCell ref="A10:F10"/>
    <mergeCell ref="A16:B16"/>
    <mergeCell ref="A26:B26"/>
    <mergeCell ref="A35:F35"/>
    <mergeCell ref="A46:F46"/>
    <mergeCell ref="A47:F47"/>
    <mergeCell ref="A36:F36"/>
    <mergeCell ref="A38:B38"/>
    <mergeCell ref="A39:B39"/>
    <mergeCell ref="A40:B40"/>
    <mergeCell ref="A41:B41"/>
    <mergeCell ref="A42:B42"/>
  </mergeCells>
  <phoneticPr fontId="9" type="noConversion"/>
  <printOptions horizontalCentered="1"/>
  <pageMargins left="0.70866141732283472" right="0.70866141732283472" top="0.94488188976377963" bottom="0.74803149606299213" header="0.19685039370078741" footer="0.31496062992125984"/>
  <pageSetup scale="63" orientation="portrait" r:id="rId1"/>
  <headerFooter>
    <oddHeader>&amp;L&amp;G&amp;R&amp;G</oddHeader>
    <oddFooter>&amp;L&amp;"Palatino Linotype,Normal"&amp;K979797&amp;D&amp;C&amp;"Palatino Linotype,Normal"&amp;K979797Reporte de Ejecución programática y presupuestaria (I trimestre)&amp;R&amp;"Palatino Linotype,Normal"&amp;K979797&amp;P</oddFooter>
  </headerFooter>
  <rowBreaks count="3" manualBreakCount="3">
    <brk id="44" max="5" man="1"/>
    <brk id="57" max="16383" man="1"/>
    <brk id="118" max="5" man="1"/>
  </rowBreaks>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55A9D8-C6C6-40ED-B385-69ED49849A3C}">
  <dimension ref="A1:H147"/>
  <sheetViews>
    <sheetView showGridLines="0" zoomScale="80" zoomScaleNormal="80" workbookViewId="0">
      <selection sqref="A1:F2"/>
    </sheetView>
  </sheetViews>
  <sheetFormatPr baseColWidth="10" defaultColWidth="11.44140625" defaultRowHeight="15.6" x14ac:dyDescent="0.3"/>
  <cols>
    <col min="1" max="1" width="50.88671875" style="37" customWidth="1"/>
    <col min="2" max="2" width="23.33203125" style="37" customWidth="1"/>
    <col min="3" max="3" width="21.33203125" style="37" customWidth="1"/>
    <col min="4" max="4" width="22.109375" style="37" customWidth="1"/>
    <col min="5" max="5" width="27.5546875" style="37" customWidth="1"/>
    <col min="6" max="6" width="23.109375" style="37" customWidth="1"/>
    <col min="7" max="16384" width="11.44140625" style="37"/>
  </cols>
  <sheetData>
    <row r="1" spans="1:6" ht="21.9" customHeight="1" x14ac:dyDescent="0.3">
      <c r="A1" s="165" t="s">
        <v>38</v>
      </c>
      <c r="B1" s="165"/>
      <c r="C1" s="165"/>
      <c r="D1" s="165"/>
      <c r="E1" s="165"/>
      <c r="F1" s="165"/>
    </row>
    <row r="2" spans="1:6" ht="21.9" customHeight="1" x14ac:dyDescent="0.3">
      <c r="A2" s="165"/>
      <c r="B2" s="165"/>
      <c r="C2" s="165"/>
      <c r="D2" s="165"/>
      <c r="E2" s="165"/>
      <c r="F2" s="165"/>
    </row>
    <row r="3" spans="1:6" ht="17.399999999999999" x14ac:dyDescent="0.4">
      <c r="A3" s="172" t="s">
        <v>192</v>
      </c>
      <c r="B3" s="172"/>
      <c r="C3" s="172"/>
      <c r="D3" s="172"/>
      <c r="E3" s="172"/>
      <c r="F3" s="172"/>
    </row>
    <row r="4" spans="1:6" ht="17.399999999999999" x14ac:dyDescent="0.3">
      <c r="A4" s="126"/>
      <c r="B4" s="126"/>
      <c r="C4" s="126"/>
      <c r="D4" s="126"/>
      <c r="E4" s="126"/>
      <c r="F4" s="126"/>
    </row>
    <row r="5" spans="1:6" ht="18" customHeight="1" x14ac:dyDescent="0.3">
      <c r="A5" s="71"/>
      <c r="B5" s="73" t="s">
        <v>22</v>
      </c>
      <c r="C5" s="173" t="s">
        <v>185</v>
      </c>
      <c r="D5" s="174"/>
      <c r="E5" s="174"/>
    </row>
    <row r="6" spans="1:6" ht="18" customHeight="1" x14ac:dyDescent="0.3">
      <c r="A6" s="72"/>
      <c r="B6" s="74" t="s">
        <v>33</v>
      </c>
      <c r="C6" s="175" t="s">
        <v>186</v>
      </c>
      <c r="D6" s="176"/>
      <c r="E6" s="176"/>
      <c r="F6" s="3"/>
    </row>
    <row r="7" spans="1:6" ht="18" customHeight="1" x14ac:dyDescent="0.3">
      <c r="A7" s="72"/>
      <c r="B7" s="75" t="s">
        <v>34</v>
      </c>
      <c r="C7" s="175" t="s">
        <v>186</v>
      </c>
      <c r="D7" s="176"/>
      <c r="E7" s="176"/>
      <c r="F7" s="3"/>
    </row>
    <row r="8" spans="1:6" s="1" customFormat="1" x14ac:dyDescent="0.35"/>
    <row r="9" spans="1:6" ht="15" customHeight="1" x14ac:dyDescent="0.3">
      <c r="A9" s="4"/>
      <c r="B9" s="122"/>
      <c r="C9" s="122"/>
      <c r="D9" s="122"/>
      <c r="E9" s="122"/>
      <c r="F9" s="122"/>
    </row>
    <row r="10" spans="1:6" ht="21.9" customHeight="1" x14ac:dyDescent="0.3">
      <c r="A10" s="177" t="s">
        <v>35</v>
      </c>
      <c r="B10" s="177"/>
      <c r="C10" s="177"/>
      <c r="D10" s="177"/>
      <c r="E10" s="177"/>
      <c r="F10" s="177"/>
    </row>
    <row r="11" spans="1:6" ht="15" customHeight="1" x14ac:dyDescent="0.3">
      <c r="A11" s="8"/>
      <c r="B11" s="8"/>
      <c r="C11" s="8"/>
      <c r="D11" s="8"/>
      <c r="E11" s="8"/>
      <c r="F11" s="8"/>
    </row>
    <row r="12" spans="1:6" ht="16.95" customHeight="1" x14ac:dyDescent="0.3">
      <c r="A12" s="169" t="s">
        <v>36</v>
      </c>
      <c r="B12" s="169"/>
      <c r="C12" s="169"/>
      <c r="D12" s="169"/>
      <c r="E12" s="169"/>
      <c r="F12" s="169"/>
    </row>
    <row r="13" spans="1:6" ht="16.95" customHeight="1" x14ac:dyDescent="0.3">
      <c r="A13" s="169" t="s">
        <v>19</v>
      </c>
      <c r="B13" s="169"/>
      <c r="C13" s="169"/>
      <c r="D13" s="169"/>
      <c r="E13" s="169"/>
      <c r="F13" s="169"/>
    </row>
    <row r="14" spans="1:6" ht="15" customHeight="1" x14ac:dyDescent="0.3">
      <c r="A14" s="122"/>
      <c r="B14" s="122"/>
      <c r="C14" s="122"/>
      <c r="D14" s="122"/>
      <c r="E14" s="122"/>
      <c r="F14" s="122"/>
    </row>
    <row r="15" spans="1:6" ht="18.600000000000001" customHeight="1" x14ac:dyDescent="0.3">
      <c r="A15" s="124" t="s">
        <v>17</v>
      </c>
      <c r="B15" s="9" t="s">
        <v>18</v>
      </c>
      <c r="C15" s="9" t="s">
        <v>5</v>
      </c>
      <c r="D15" s="9" t="s">
        <v>6</v>
      </c>
      <c r="E15" s="9" t="s">
        <v>7</v>
      </c>
      <c r="F15" s="124" t="s">
        <v>8</v>
      </c>
    </row>
    <row r="16" spans="1:6" ht="16.95" customHeight="1" x14ac:dyDescent="0.3">
      <c r="A16" s="178" t="s">
        <v>16</v>
      </c>
      <c r="B16" s="178"/>
      <c r="C16" s="114">
        <f t="shared" ref="C16:E16" si="0">+SUM(C18:C19)</f>
        <v>112090</v>
      </c>
      <c r="D16" s="114">
        <f t="shared" si="0"/>
        <v>71754</v>
      </c>
      <c r="E16" s="114">
        <f t="shared" si="0"/>
        <v>88835</v>
      </c>
      <c r="F16" s="114">
        <f>+SUM(F18:F19)</f>
        <v>93541.666666666672</v>
      </c>
    </row>
    <row r="17" spans="1:6" ht="16.95" customHeight="1" x14ac:dyDescent="0.3">
      <c r="A17" s="119"/>
      <c r="B17" s="112"/>
      <c r="C17" s="113"/>
      <c r="D17" s="113"/>
      <c r="E17" s="113"/>
      <c r="F17" s="113"/>
    </row>
    <row r="18" spans="1:6" ht="16.95" customHeight="1" x14ac:dyDescent="0.35">
      <c r="A18" s="119" t="s">
        <v>170</v>
      </c>
      <c r="B18" s="117" t="s">
        <v>169</v>
      </c>
      <c r="C18" s="113">
        <v>907</v>
      </c>
      <c r="D18" s="113">
        <v>1318</v>
      </c>
      <c r="E18" s="113">
        <v>1748</v>
      </c>
      <c r="F18" s="113">
        <f>+SUM(C18:E18)</f>
        <v>3973</v>
      </c>
    </row>
    <row r="19" spans="1:6" ht="16.95" customHeight="1" x14ac:dyDescent="0.35">
      <c r="A19" s="118" t="s">
        <v>171</v>
      </c>
      <c r="B19" s="117" t="s">
        <v>169</v>
      </c>
      <c r="C19" s="113">
        <v>111183</v>
      </c>
      <c r="D19" s="113">
        <v>70436</v>
      </c>
      <c r="E19" s="113">
        <v>87087</v>
      </c>
      <c r="F19" s="113">
        <f>+AVERAGE(C19:E19)</f>
        <v>89568.666666666672</v>
      </c>
    </row>
    <row r="20" spans="1:6" ht="60" customHeight="1" x14ac:dyDescent="0.3">
      <c r="A20" s="170" t="s">
        <v>196</v>
      </c>
      <c r="B20" s="171"/>
      <c r="C20" s="171"/>
      <c r="D20" s="171"/>
      <c r="E20" s="171"/>
      <c r="F20" s="171"/>
    </row>
    <row r="21" spans="1:6" ht="67.95" customHeight="1" x14ac:dyDescent="0.3">
      <c r="A21" s="166" t="s">
        <v>158</v>
      </c>
      <c r="B21" s="167"/>
      <c r="C21" s="167"/>
      <c r="D21" s="167"/>
      <c r="E21" s="167"/>
      <c r="F21" s="168"/>
    </row>
    <row r="22" spans="1:6" ht="16.95" customHeight="1" x14ac:dyDescent="0.3">
      <c r="A22" s="38"/>
      <c r="B22" s="38"/>
      <c r="C22" s="38"/>
      <c r="D22" s="39"/>
      <c r="E22" s="39"/>
      <c r="F22" s="40"/>
    </row>
    <row r="23" spans="1:6" ht="16.95" customHeight="1" x14ac:dyDescent="0.3">
      <c r="A23" s="169" t="s">
        <v>37</v>
      </c>
      <c r="B23" s="169"/>
      <c r="C23" s="169"/>
      <c r="D23" s="169"/>
      <c r="E23" s="169"/>
      <c r="F23" s="169"/>
    </row>
    <row r="24" spans="1:6" ht="16.95" customHeight="1" x14ac:dyDescent="0.3">
      <c r="A24" s="169" t="s">
        <v>20</v>
      </c>
      <c r="B24" s="169"/>
      <c r="C24" s="169"/>
      <c r="D24" s="169"/>
      <c r="E24" s="169"/>
      <c r="F24" s="169"/>
    </row>
    <row r="25" spans="1:6" x14ac:dyDescent="0.3">
      <c r="A25" s="38"/>
      <c r="B25" s="38"/>
      <c r="C25" s="39"/>
      <c r="D25" s="39"/>
      <c r="E25" s="39"/>
      <c r="F25" s="41"/>
    </row>
    <row r="26" spans="1:6" ht="15" customHeight="1" x14ac:dyDescent="0.3">
      <c r="A26" s="179" t="s">
        <v>17</v>
      </c>
      <c r="B26" s="180"/>
      <c r="C26" s="9" t="s">
        <v>5</v>
      </c>
      <c r="D26" s="9" t="s">
        <v>6</v>
      </c>
      <c r="E26" s="9" t="s">
        <v>7</v>
      </c>
      <c r="F26" s="124" t="s">
        <v>8</v>
      </c>
    </row>
    <row r="27" spans="1:6" ht="16.95" customHeight="1" x14ac:dyDescent="0.3">
      <c r="A27" s="178" t="s">
        <v>16</v>
      </c>
      <c r="B27" s="178"/>
      <c r="C27" s="12">
        <f t="shared" ref="C27:E27" si="1">+SUM(C29:C31)</f>
        <v>281152429.63</v>
      </c>
      <c r="D27" s="12">
        <f t="shared" si="1"/>
        <v>449225845.33000004</v>
      </c>
      <c r="E27" s="12">
        <f t="shared" si="1"/>
        <v>258633688.64000005</v>
      </c>
      <c r="F27" s="12">
        <f>+SUM(F29:F32)</f>
        <v>1167112886.3399999</v>
      </c>
    </row>
    <row r="28" spans="1:6" ht="16.95" customHeight="1" x14ac:dyDescent="0.3">
      <c r="A28" s="181"/>
      <c r="B28" s="181"/>
      <c r="C28" s="14"/>
      <c r="D28" s="14"/>
      <c r="E28" s="14"/>
      <c r="F28" s="14"/>
    </row>
    <row r="29" spans="1:6" ht="16.95" customHeight="1" x14ac:dyDescent="0.3">
      <c r="A29" s="182" t="s">
        <v>170</v>
      </c>
      <c r="B29" s="182"/>
      <c r="C29" s="115">
        <v>114172875</v>
      </c>
      <c r="D29" s="115">
        <v>291586103.90999997</v>
      </c>
      <c r="E29" s="115">
        <v>79921066.25</v>
      </c>
      <c r="F29" s="14">
        <f t="shared" ref="F29:F32" si="2">+SUM(C29:E29)</f>
        <v>485680045.15999997</v>
      </c>
    </row>
    <row r="30" spans="1:6" ht="16.95" customHeight="1" x14ac:dyDescent="0.3">
      <c r="A30" s="182" t="s">
        <v>171</v>
      </c>
      <c r="B30" s="182"/>
      <c r="C30" s="115">
        <v>87983034.730000004</v>
      </c>
      <c r="D30" s="115">
        <v>89003476.840000004</v>
      </c>
      <c r="E30" s="115">
        <v>93805724.600000009</v>
      </c>
      <c r="F30" s="14">
        <f t="shared" si="2"/>
        <v>270792236.17000002</v>
      </c>
    </row>
    <row r="31" spans="1:6" ht="16.95" customHeight="1" x14ac:dyDescent="0.3">
      <c r="A31" s="182" t="s">
        <v>172</v>
      </c>
      <c r="B31" s="182"/>
      <c r="C31" s="115">
        <v>78996519.900000006</v>
      </c>
      <c r="D31" s="115">
        <v>68636264.580000013</v>
      </c>
      <c r="E31" s="115">
        <v>84906897.790000007</v>
      </c>
      <c r="F31" s="14">
        <f t="shared" si="2"/>
        <v>232539682.27000004</v>
      </c>
    </row>
    <row r="32" spans="1:6" ht="16.95" customHeight="1" x14ac:dyDescent="0.3">
      <c r="A32" s="128" t="s">
        <v>219</v>
      </c>
      <c r="B32" s="128"/>
      <c r="C32" s="115">
        <v>37575735.789999992</v>
      </c>
      <c r="D32" s="115">
        <v>140525186.94999999</v>
      </c>
      <c r="E32" s="115"/>
      <c r="F32" s="14">
        <f t="shared" si="2"/>
        <v>178100922.73999998</v>
      </c>
    </row>
    <row r="33" spans="1:7" ht="16.95" customHeight="1" x14ac:dyDescent="0.3">
      <c r="A33" s="171" t="s">
        <v>197</v>
      </c>
      <c r="B33" s="171"/>
      <c r="C33" s="171"/>
      <c r="D33" s="171"/>
      <c r="E33" s="171"/>
      <c r="F33" s="42"/>
    </row>
    <row r="34" spans="1:7" ht="72" customHeight="1" x14ac:dyDescent="0.3">
      <c r="A34" s="166" t="s">
        <v>158</v>
      </c>
      <c r="B34" s="167"/>
      <c r="C34" s="167"/>
      <c r="D34" s="167"/>
      <c r="E34" s="167"/>
      <c r="F34" s="168"/>
    </row>
    <row r="35" spans="1:7" ht="15" customHeight="1" x14ac:dyDescent="0.3"/>
    <row r="36" spans="1:7" ht="16.95" customHeight="1" x14ac:dyDescent="0.3">
      <c r="A36" s="158" t="s">
        <v>39</v>
      </c>
      <c r="B36" s="158"/>
      <c r="C36" s="158"/>
      <c r="D36" s="158"/>
      <c r="E36" s="158"/>
      <c r="F36" s="158"/>
    </row>
    <row r="37" spans="1:7" ht="30" customHeight="1" x14ac:dyDescent="0.3">
      <c r="A37" s="159" t="s">
        <v>40</v>
      </c>
      <c r="B37" s="159"/>
      <c r="C37" s="159"/>
      <c r="D37" s="159"/>
      <c r="E37" s="159"/>
      <c r="F37" s="159"/>
    </row>
    <row r="38" spans="1:7" ht="15" customHeight="1" x14ac:dyDescent="0.3"/>
    <row r="39" spans="1:7" x14ac:dyDescent="0.3">
      <c r="A39" s="160" t="s">
        <v>23</v>
      </c>
      <c r="B39" s="160"/>
      <c r="C39" s="7" t="s">
        <v>41</v>
      </c>
      <c r="D39" s="121" t="s">
        <v>42</v>
      </c>
      <c r="E39" s="7" t="s">
        <v>43</v>
      </c>
      <c r="F39" s="121" t="s">
        <v>24</v>
      </c>
    </row>
    <row r="40" spans="1:7" ht="27.9" customHeight="1" x14ac:dyDescent="0.3">
      <c r="A40" s="161" t="s">
        <v>28</v>
      </c>
      <c r="B40" s="162"/>
      <c r="C40" s="16"/>
      <c r="D40" s="16"/>
      <c r="E40" s="144" t="s">
        <v>198</v>
      </c>
      <c r="F40" s="146"/>
    </row>
    <row r="41" spans="1:7" ht="27.9" customHeight="1" x14ac:dyDescent="0.3">
      <c r="A41" s="161" t="s">
        <v>29</v>
      </c>
      <c r="B41" s="161"/>
      <c r="C41" s="16"/>
      <c r="D41" s="16"/>
      <c r="E41" s="145" t="s">
        <v>198</v>
      </c>
      <c r="F41" s="146"/>
    </row>
    <row r="42" spans="1:7" ht="27.9" customHeight="1" x14ac:dyDescent="0.3">
      <c r="A42" s="163" t="s">
        <v>27</v>
      </c>
      <c r="B42" s="163"/>
      <c r="C42" s="16"/>
      <c r="D42" s="16"/>
      <c r="E42" s="145" t="s">
        <v>198</v>
      </c>
      <c r="F42" s="146"/>
    </row>
    <row r="43" spans="1:7" ht="27.9" customHeight="1" x14ac:dyDescent="0.3">
      <c r="A43" s="164" t="s">
        <v>30</v>
      </c>
      <c r="B43" s="164"/>
      <c r="C43" s="16"/>
      <c r="D43" s="16"/>
      <c r="E43" s="145" t="s">
        <v>198</v>
      </c>
      <c r="F43" s="146"/>
    </row>
    <row r="44" spans="1:7" s="88" customFormat="1" x14ac:dyDescent="0.3">
      <c r="A44" s="171" t="s">
        <v>199</v>
      </c>
      <c r="B44" s="171"/>
      <c r="C44" s="171"/>
      <c r="D44" s="171"/>
      <c r="E44" s="171"/>
      <c r="F44" s="171"/>
      <c r="G44" s="37"/>
    </row>
    <row r="45" spans="1:7" s="88" customFormat="1" ht="54.9" customHeight="1" x14ac:dyDescent="0.3">
      <c r="A45" s="195" t="s">
        <v>200</v>
      </c>
      <c r="B45" s="195"/>
      <c r="C45" s="195"/>
      <c r="D45" s="195"/>
      <c r="E45" s="195"/>
      <c r="F45" s="195"/>
      <c r="G45" s="37"/>
    </row>
    <row r="46" spans="1:7" s="88" customFormat="1" ht="15" customHeight="1" x14ac:dyDescent="0.3">
      <c r="A46" s="127"/>
      <c r="B46" s="127"/>
      <c r="C46" s="127"/>
      <c r="D46" s="127"/>
      <c r="E46" s="127"/>
      <c r="F46" s="127"/>
      <c r="G46" s="37"/>
    </row>
    <row r="47" spans="1:7" s="88" customFormat="1" ht="15" customHeight="1" x14ac:dyDescent="0.3">
      <c r="A47" s="127"/>
      <c r="B47" s="127"/>
      <c r="C47" s="127"/>
      <c r="D47" s="127"/>
      <c r="E47" s="127"/>
      <c r="F47" s="127"/>
      <c r="G47" s="37"/>
    </row>
    <row r="48" spans="1:7" x14ac:dyDescent="0.3">
      <c r="A48" s="158" t="s">
        <v>44</v>
      </c>
      <c r="B48" s="158"/>
      <c r="C48" s="158"/>
      <c r="D48" s="158"/>
      <c r="E48" s="158"/>
      <c r="F48" s="158"/>
    </row>
    <row r="49" spans="1:8" x14ac:dyDescent="0.3">
      <c r="A49" s="158" t="s">
        <v>25</v>
      </c>
      <c r="B49" s="158"/>
      <c r="C49" s="158"/>
      <c r="D49" s="158"/>
      <c r="E49" s="158"/>
      <c r="F49" s="158"/>
    </row>
    <row r="51" spans="1:8" x14ac:dyDescent="0.3">
      <c r="A51" s="179" t="s">
        <v>23</v>
      </c>
      <c r="B51" s="179"/>
      <c r="C51" s="9" t="s">
        <v>41</v>
      </c>
      <c r="D51" s="124" t="s">
        <v>42</v>
      </c>
      <c r="E51" s="9" t="s">
        <v>85</v>
      </c>
      <c r="F51" s="124" t="s">
        <v>24</v>
      </c>
    </row>
    <row r="52" spans="1:8" ht="17.399999999999999" customHeight="1" x14ac:dyDescent="0.3">
      <c r="A52" s="192" t="s">
        <v>31</v>
      </c>
      <c r="B52" s="192"/>
      <c r="C52" s="20"/>
      <c r="D52" s="20" t="s">
        <v>198</v>
      </c>
      <c r="E52" s="31"/>
      <c r="F52" s="44"/>
      <c r="G52" s="88"/>
    </row>
    <row r="53" spans="1:8" ht="28.2" customHeight="1" x14ac:dyDescent="0.3">
      <c r="A53" s="193" t="s">
        <v>32</v>
      </c>
      <c r="B53" s="193"/>
      <c r="C53" s="32"/>
      <c r="D53" s="32" t="s">
        <v>198</v>
      </c>
      <c r="E53" s="33"/>
      <c r="F53" s="45"/>
      <c r="G53" s="88"/>
    </row>
    <row r="54" spans="1:8" x14ac:dyDescent="0.3">
      <c r="A54" s="194" t="s">
        <v>199</v>
      </c>
      <c r="B54" s="194"/>
      <c r="C54" s="194"/>
      <c r="D54" s="194"/>
      <c r="E54" s="194"/>
      <c r="F54" s="194"/>
    </row>
    <row r="55" spans="1:8" ht="50.1" customHeight="1" x14ac:dyDescent="0.3">
      <c r="A55" s="195" t="s">
        <v>201</v>
      </c>
      <c r="B55" s="195"/>
      <c r="C55" s="195"/>
      <c r="D55" s="195"/>
      <c r="E55" s="195"/>
      <c r="F55" s="195"/>
    </row>
    <row r="56" spans="1:8" x14ac:dyDescent="0.3">
      <c r="E56" s="46"/>
    </row>
    <row r="57" spans="1:8" ht="31.2" x14ac:dyDescent="0.35">
      <c r="A57" s="2" t="s">
        <v>45</v>
      </c>
      <c r="B57" s="196" t="s">
        <v>209</v>
      </c>
      <c r="C57" s="173"/>
      <c r="D57" s="183" t="s">
        <v>48</v>
      </c>
      <c r="E57" s="184"/>
      <c r="F57" s="185"/>
      <c r="G57" s="1"/>
      <c r="H57" s="1"/>
    </row>
    <row r="58" spans="1:8" x14ac:dyDescent="0.35">
      <c r="A58" s="2" t="s">
        <v>46</v>
      </c>
      <c r="B58" s="196" t="s">
        <v>210</v>
      </c>
      <c r="C58" s="173"/>
      <c r="D58" s="186"/>
      <c r="E58" s="187"/>
      <c r="F58" s="188"/>
      <c r="G58" s="1"/>
      <c r="H58" s="1"/>
    </row>
    <row r="59" spans="1:8" x14ac:dyDescent="0.35">
      <c r="A59" s="2" t="s">
        <v>47</v>
      </c>
      <c r="B59" s="196" t="s">
        <v>211</v>
      </c>
      <c r="C59" s="173"/>
      <c r="D59" s="189"/>
      <c r="E59" s="190"/>
      <c r="F59" s="191"/>
      <c r="G59" s="1"/>
      <c r="H59" s="1"/>
    </row>
    <row r="60" spans="1:8" x14ac:dyDescent="0.35">
      <c r="A60" s="1"/>
      <c r="B60" s="1"/>
      <c r="C60" s="1"/>
      <c r="D60" s="1"/>
      <c r="E60" s="1"/>
      <c r="F60" s="1"/>
      <c r="G60" s="1"/>
      <c r="H60" s="1"/>
    </row>
    <row r="62" spans="1:8" ht="21.9" customHeight="1" x14ac:dyDescent="0.3">
      <c r="A62" s="177" t="s">
        <v>49</v>
      </c>
      <c r="B62" s="177"/>
      <c r="C62" s="177"/>
      <c r="D62" s="177"/>
      <c r="E62" s="177"/>
      <c r="F62" s="177"/>
    </row>
    <row r="63" spans="1:8" ht="9.9" customHeight="1" x14ac:dyDescent="0.3"/>
    <row r="64" spans="1:8" x14ac:dyDescent="0.3">
      <c r="A64" s="158" t="s">
        <v>50</v>
      </c>
      <c r="B64" s="158"/>
      <c r="C64" s="158"/>
      <c r="D64" s="158"/>
      <c r="E64" s="158"/>
      <c r="F64" s="158"/>
    </row>
    <row r="65" spans="1:7" x14ac:dyDescent="0.3">
      <c r="A65" s="158" t="s">
        <v>61</v>
      </c>
      <c r="B65" s="158"/>
      <c r="C65" s="158"/>
      <c r="D65" s="158"/>
      <c r="E65" s="158"/>
      <c r="F65" s="158"/>
    </row>
    <row r="66" spans="1:7" x14ac:dyDescent="0.3">
      <c r="A66" s="158" t="s">
        <v>51</v>
      </c>
      <c r="B66" s="158"/>
      <c r="C66" s="158"/>
      <c r="D66" s="158"/>
      <c r="E66" s="158"/>
      <c r="F66" s="158"/>
    </row>
    <row r="67" spans="1:7" ht="9.9" customHeight="1" x14ac:dyDescent="0.3"/>
    <row r="68" spans="1:7" ht="30" x14ac:dyDescent="0.3">
      <c r="A68" s="70" t="s">
        <v>62</v>
      </c>
      <c r="B68" s="70" t="s">
        <v>66</v>
      </c>
      <c r="C68" s="70" t="s">
        <v>70</v>
      </c>
      <c r="D68" s="70" t="s">
        <v>67</v>
      </c>
      <c r="E68" s="70" t="s">
        <v>68</v>
      </c>
      <c r="F68" s="70" t="s">
        <v>69</v>
      </c>
    </row>
    <row r="69" spans="1:7" x14ac:dyDescent="0.3">
      <c r="A69" s="123" t="s">
        <v>16</v>
      </c>
      <c r="B69" s="36">
        <f>+SUM(B71:B75)</f>
        <v>3573681181</v>
      </c>
      <c r="C69" s="79">
        <f>+SUM(C71:C75)</f>
        <v>100</v>
      </c>
      <c r="D69" s="11"/>
      <c r="E69" s="11"/>
      <c r="F69" s="11"/>
    </row>
    <row r="70" spans="1:7" ht="9.9" customHeight="1" x14ac:dyDescent="0.3">
      <c r="A70" s="25"/>
      <c r="B70" s="26"/>
      <c r="C70" s="67"/>
      <c r="D70" s="24"/>
      <c r="E70" s="24"/>
      <c r="F70" s="24"/>
    </row>
    <row r="71" spans="1:7" x14ac:dyDescent="0.3">
      <c r="A71" s="25" t="s">
        <v>63</v>
      </c>
      <c r="B71" s="26">
        <f>'1T'!B68</f>
        <v>3573681181</v>
      </c>
      <c r="C71" s="67">
        <f>+B71/$B$69*100</f>
        <v>100</v>
      </c>
      <c r="D71" s="24" t="s">
        <v>174</v>
      </c>
      <c r="E71" s="24" t="s">
        <v>208</v>
      </c>
      <c r="F71" s="24" t="s">
        <v>175</v>
      </c>
      <c r="G71" s="89"/>
    </row>
    <row r="72" spans="1:7" x14ac:dyDescent="0.3">
      <c r="A72" s="25" t="s">
        <v>64</v>
      </c>
      <c r="B72" s="26">
        <v>0</v>
      </c>
      <c r="C72" s="67">
        <f t="shared" ref="C72" si="3">+B72/$B$69*100</f>
        <v>0</v>
      </c>
      <c r="D72" s="25"/>
      <c r="E72" s="25"/>
      <c r="F72" s="25"/>
      <c r="G72" s="89"/>
    </row>
    <row r="73" spans="1:7" x14ac:dyDescent="0.3">
      <c r="A73" s="25" t="s">
        <v>65</v>
      </c>
      <c r="B73" s="26">
        <v>0</v>
      </c>
      <c r="C73" s="67">
        <f>+B73/$B$69*100</f>
        <v>0</v>
      </c>
      <c r="D73" s="25"/>
      <c r="E73" s="25"/>
      <c r="F73" s="25"/>
      <c r="G73" s="89"/>
    </row>
    <row r="74" spans="1:7" x14ac:dyDescent="0.3">
      <c r="A74" s="25" t="s">
        <v>166</v>
      </c>
      <c r="B74" s="26">
        <v>0</v>
      </c>
      <c r="C74" s="67">
        <f t="shared" ref="C74:C75" si="4">+B74/$B$69*100</f>
        <v>0</v>
      </c>
      <c r="D74" s="24"/>
      <c r="E74" s="24"/>
      <c r="F74" s="24"/>
    </row>
    <row r="75" spans="1:7" x14ac:dyDescent="0.3">
      <c r="A75" s="27" t="s">
        <v>167</v>
      </c>
      <c r="B75" s="26">
        <v>0</v>
      </c>
      <c r="C75" s="67">
        <f t="shared" si="4"/>
        <v>0</v>
      </c>
      <c r="D75" s="77"/>
      <c r="E75" s="77"/>
      <c r="F75" s="77"/>
    </row>
    <row r="76" spans="1:7" x14ac:dyDescent="0.3">
      <c r="A76" s="194" t="s">
        <v>205</v>
      </c>
      <c r="B76" s="194"/>
      <c r="C76" s="194"/>
      <c r="D76" s="194"/>
      <c r="E76" s="194"/>
      <c r="F76" s="194"/>
    </row>
    <row r="77" spans="1:7" ht="50.1" customHeight="1" x14ac:dyDescent="0.3">
      <c r="A77" s="195" t="s">
        <v>168</v>
      </c>
      <c r="B77" s="195"/>
      <c r="C77" s="195"/>
      <c r="D77" s="195"/>
      <c r="E77" s="195"/>
      <c r="F77" s="195"/>
    </row>
    <row r="78" spans="1:7" ht="9.9" customHeight="1" x14ac:dyDescent="0.3">
      <c r="A78" s="25"/>
      <c r="B78" s="49"/>
      <c r="C78" s="24"/>
    </row>
    <row r="79" spans="1:7" x14ac:dyDescent="0.3">
      <c r="A79" s="158" t="s">
        <v>71</v>
      </c>
      <c r="B79" s="158"/>
      <c r="C79" s="158"/>
      <c r="D79" s="158"/>
      <c r="E79" s="158"/>
      <c r="F79" s="158"/>
    </row>
    <row r="80" spans="1:7" x14ac:dyDescent="0.3">
      <c r="A80" s="158" t="s">
        <v>72</v>
      </c>
      <c r="B80" s="158"/>
      <c r="C80" s="158"/>
      <c r="D80" s="158"/>
      <c r="E80" s="158"/>
      <c r="F80" s="158"/>
    </row>
    <row r="81" spans="1:6" x14ac:dyDescent="0.3">
      <c r="A81" s="158" t="s">
        <v>51</v>
      </c>
      <c r="B81" s="158"/>
      <c r="C81" s="158"/>
      <c r="D81" s="158"/>
      <c r="E81" s="158"/>
      <c r="F81" s="158"/>
    </row>
    <row r="82" spans="1:6" ht="9.9" customHeight="1" x14ac:dyDescent="0.3"/>
    <row r="83" spans="1:6" x14ac:dyDescent="0.3">
      <c r="A83" s="69" t="s">
        <v>54</v>
      </c>
      <c r="B83" s="69" t="s">
        <v>55</v>
      </c>
      <c r="C83" s="69" t="s">
        <v>5</v>
      </c>
      <c r="D83" s="69" t="s">
        <v>6</v>
      </c>
      <c r="E83" s="69" t="s">
        <v>7</v>
      </c>
      <c r="F83" s="69" t="s">
        <v>8</v>
      </c>
    </row>
    <row r="84" spans="1:6" x14ac:dyDescent="0.3">
      <c r="A84" s="123" t="s">
        <v>16</v>
      </c>
      <c r="B84" s="50"/>
      <c r="C84" s="12">
        <f>+C86+C90</f>
        <v>297806765.07999998</v>
      </c>
      <c r="D84" s="12">
        <f t="shared" ref="D84:E84" si="5">+D86+D90</f>
        <v>297806765.07999998</v>
      </c>
      <c r="E84" s="12">
        <f t="shared" si="5"/>
        <v>297806765.07999998</v>
      </c>
      <c r="F84" s="36">
        <f>+F86+F90</f>
        <v>893420295.24000001</v>
      </c>
    </row>
    <row r="85" spans="1:6" ht="9.9" customHeight="1" x14ac:dyDescent="0.3">
      <c r="A85" s="13"/>
      <c r="B85" s="51"/>
      <c r="C85" s="14"/>
      <c r="D85" s="14"/>
      <c r="E85" s="14"/>
      <c r="F85" s="52"/>
    </row>
    <row r="86" spans="1:6" x14ac:dyDescent="0.3">
      <c r="A86" s="197" t="s">
        <v>73</v>
      </c>
      <c r="B86" s="197"/>
      <c r="C86" s="53">
        <f>+SUM(C87:C88)</f>
        <v>297806765.07999998</v>
      </c>
      <c r="D86" s="53">
        <f>+SUM(D87:D88)</f>
        <v>297806765.07999998</v>
      </c>
      <c r="E86" s="53">
        <f>+SUM(E87:E88)</f>
        <v>297806765.07999998</v>
      </c>
      <c r="F86" s="54">
        <f>+SUM(F87:F88)</f>
        <v>893420295.24000001</v>
      </c>
    </row>
    <row r="87" spans="1:6" x14ac:dyDescent="0.3">
      <c r="A87" s="55" t="s">
        <v>176</v>
      </c>
      <c r="B87" s="51" t="s">
        <v>188</v>
      </c>
      <c r="C87" s="15">
        <v>297806765.07999998</v>
      </c>
      <c r="D87" s="15">
        <v>297806765.07999998</v>
      </c>
      <c r="E87" s="15">
        <v>297806765.07999998</v>
      </c>
      <c r="F87" s="56">
        <f>+C87+D87+E87</f>
        <v>893420295.24000001</v>
      </c>
    </row>
    <row r="88" spans="1:6" x14ac:dyDescent="0.3">
      <c r="A88" s="55"/>
      <c r="B88" s="51"/>
      <c r="C88" s="15">
        <v>0</v>
      </c>
      <c r="D88" s="15">
        <v>0</v>
      </c>
      <c r="E88" s="15">
        <v>0</v>
      </c>
      <c r="F88" s="56">
        <f t="shared" ref="F88" si="6">+C88+D88+E88</f>
        <v>0</v>
      </c>
    </row>
    <row r="89" spans="1:6" x14ac:dyDescent="0.3">
      <c r="A89" s="128"/>
      <c r="B89" s="51"/>
      <c r="C89" s="15"/>
      <c r="D89" s="15"/>
      <c r="E89" s="15"/>
      <c r="F89" s="56"/>
    </row>
    <row r="90" spans="1:6" x14ac:dyDescent="0.3">
      <c r="A90" s="197" t="s">
        <v>74</v>
      </c>
      <c r="B90" s="197"/>
      <c r="C90" s="53">
        <f>+SUM(C91:C92)</f>
        <v>0</v>
      </c>
      <c r="D90" s="53">
        <f>+SUM(D91:D92)</f>
        <v>0</v>
      </c>
      <c r="E90" s="53">
        <f>+SUM(E91:E92)</f>
        <v>0</v>
      </c>
      <c r="F90" s="54">
        <f>+SUM(F91:F92)</f>
        <v>0</v>
      </c>
    </row>
    <row r="91" spans="1:6" x14ac:dyDescent="0.3">
      <c r="A91" s="55" t="s">
        <v>57</v>
      </c>
      <c r="B91" s="51" t="s">
        <v>52</v>
      </c>
      <c r="C91" s="57">
        <v>0</v>
      </c>
      <c r="D91" s="57">
        <v>0</v>
      </c>
      <c r="E91" s="57">
        <v>0</v>
      </c>
      <c r="F91" s="58">
        <f t="shared" ref="F91:F92" si="7">+C91+D91+E91</f>
        <v>0</v>
      </c>
    </row>
    <row r="92" spans="1:6" x14ac:dyDescent="0.3">
      <c r="A92" s="55" t="s">
        <v>57</v>
      </c>
      <c r="B92" s="51" t="s">
        <v>52</v>
      </c>
      <c r="C92" s="57">
        <v>0</v>
      </c>
      <c r="D92" s="57">
        <v>0</v>
      </c>
      <c r="E92" s="57">
        <v>0</v>
      </c>
      <c r="F92" s="58">
        <f t="shared" si="7"/>
        <v>0</v>
      </c>
    </row>
    <row r="93" spans="1:6" x14ac:dyDescent="0.3">
      <c r="A93" s="194" t="s">
        <v>205</v>
      </c>
      <c r="B93" s="194"/>
      <c r="C93" s="194"/>
      <c r="D93" s="194"/>
      <c r="E93" s="194"/>
      <c r="F93" s="194"/>
    </row>
    <row r="94" spans="1:6" ht="41.4" customHeight="1" x14ac:dyDescent="0.3">
      <c r="A94" s="195" t="s">
        <v>149</v>
      </c>
      <c r="B94" s="195"/>
      <c r="C94" s="195"/>
      <c r="D94" s="195"/>
      <c r="E94" s="195"/>
      <c r="F94" s="195"/>
    </row>
    <row r="95" spans="1:6" ht="9.9" customHeight="1" x14ac:dyDescent="0.3">
      <c r="A95" s="25"/>
      <c r="B95" s="49"/>
      <c r="C95" s="24"/>
    </row>
    <row r="96" spans="1:6" x14ac:dyDescent="0.3">
      <c r="A96" s="158" t="s">
        <v>75</v>
      </c>
      <c r="B96" s="158"/>
      <c r="C96" s="158"/>
      <c r="D96" s="158"/>
      <c r="E96" s="158"/>
      <c r="F96" s="158"/>
    </row>
    <row r="97" spans="1:6" ht="32.25" customHeight="1" x14ac:dyDescent="0.3">
      <c r="A97" s="159" t="s">
        <v>53</v>
      </c>
      <c r="B97" s="159"/>
      <c r="C97" s="159"/>
      <c r="D97" s="159"/>
      <c r="E97" s="159"/>
      <c r="F97" s="159"/>
    </row>
    <row r="98" spans="1:6" x14ac:dyDescent="0.3">
      <c r="A98" s="158" t="s">
        <v>51</v>
      </c>
      <c r="B98" s="158"/>
      <c r="C98" s="158"/>
      <c r="D98" s="158"/>
      <c r="E98" s="158"/>
      <c r="F98" s="158"/>
    </row>
    <row r="99" spans="1:6" ht="9.9" customHeight="1" x14ac:dyDescent="0.3">
      <c r="A99" s="90"/>
      <c r="B99" s="91"/>
      <c r="C99" s="91"/>
      <c r="D99" s="91"/>
      <c r="E99" s="91"/>
      <c r="F99" s="92"/>
    </row>
    <row r="100" spans="1:6" x14ac:dyDescent="0.3">
      <c r="A100" s="69" t="s">
        <v>54</v>
      </c>
      <c r="B100" s="69" t="s">
        <v>55</v>
      </c>
      <c r="C100" s="69" t="s">
        <v>5</v>
      </c>
      <c r="D100" s="69" t="s">
        <v>6</v>
      </c>
      <c r="E100" s="69" t="s">
        <v>7</v>
      </c>
      <c r="F100" s="69" t="s">
        <v>8</v>
      </c>
    </row>
    <row r="101" spans="1:6" x14ac:dyDescent="0.3">
      <c r="A101" s="123" t="s">
        <v>16</v>
      </c>
      <c r="B101" s="50"/>
      <c r="C101" s="36">
        <f>+C103+C110+C117</f>
        <v>318728165.42000002</v>
      </c>
      <c r="D101" s="36">
        <f>+D103+D110+D117</f>
        <v>589751032.27999997</v>
      </c>
      <c r="E101" s="36">
        <f t="shared" ref="E101:F101" si="8">+E103+E110+E117</f>
        <v>258633688.64000002</v>
      </c>
      <c r="F101" s="36">
        <f t="shared" si="8"/>
        <v>1167112886.3399999</v>
      </c>
    </row>
    <row r="102" spans="1:6" ht="9.9" customHeight="1" x14ac:dyDescent="0.3">
      <c r="A102" s="13"/>
      <c r="B102" s="51"/>
      <c r="C102" s="14"/>
      <c r="D102" s="14"/>
      <c r="E102" s="14"/>
      <c r="F102" s="52"/>
    </row>
    <row r="103" spans="1:6" ht="15" customHeight="1" x14ac:dyDescent="0.3">
      <c r="A103" s="197" t="s">
        <v>56</v>
      </c>
      <c r="B103" s="197"/>
      <c r="C103" s="54">
        <f>+SUM(C104:C108)</f>
        <v>281152429.63</v>
      </c>
      <c r="D103" s="54">
        <f>+SUM(D104:D108)</f>
        <v>449225845.32999998</v>
      </c>
      <c r="E103" s="54">
        <f t="shared" ref="E103" si="9">+SUM(E104:E108)</f>
        <v>258633688.64000002</v>
      </c>
      <c r="F103" s="54">
        <f>+SUM(F104:F108)</f>
        <v>989011963.60000002</v>
      </c>
    </row>
    <row r="104" spans="1:6" x14ac:dyDescent="0.3">
      <c r="A104" s="140">
        <v>0</v>
      </c>
      <c r="B104" s="51" t="s">
        <v>177</v>
      </c>
      <c r="C104" s="15">
        <v>60654391.270000003</v>
      </c>
      <c r="D104" s="15">
        <v>60132806.250000007</v>
      </c>
      <c r="E104" s="15">
        <v>63353448.530000009</v>
      </c>
      <c r="F104" s="56">
        <f>+C104+D104+E104</f>
        <v>184140646.05000001</v>
      </c>
    </row>
    <row r="105" spans="1:6" x14ac:dyDescent="0.3">
      <c r="A105" s="140">
        <v>1</v>
      </c>
      <c r="B105" s="51" t="s">
        <v>178</v>
      </c>
      <c r="C105" s="15">
        <v>102880341.87</v>
      </c>
      <c r="D105" s="59">
        <v>96566780.370000005</v>
      </c>
      <c r="E105" s="59">
        <v>113661965.11000001</v>
      </c>
      <c r="F105" s="56">
        <f t="shared" ref="F105:F108" si="10">+C105+D105+E105</f>
        <v>313109087.35000002</v>
      </c>
    </row>
    <row r="106" spans="1:6" x14ac:dyDescent="0.3">
      <c r="A106" s="140">
        <v>2</v>
      </c>
      <c r="B106" s="51" t="s">
        <v>179</v>
      </c>
      <c r="C106" s="15">
        <v>0</v>
      </c>
      <c r="D106" s="15">
        <v>0</v>
      </c>
      <c r="E106" s="15">
        <v>12360</v>
      </c>
      <c r="F106" s="56">
        <f t="shared" si="10"/>
        <v>12360</v>
      </c>
    </row>
    <row r="107" spans="1:6" x14ac:dyDescent="0.3">
      <c r="A107" s="140" t="s">
        <v>182</v>
      </c>
      <c r="B107" s="51" t="s">
        <v>180</v>
      </c>
      <c r="C107" s="15">
        <v>0</v>
      </c>
      <c r="D107" s="15">
        <v>0</v>
      </c>
      <c r="E107" s="15">
        <v>0</v>
      </c>
      <c r="F107" s="56">
        <f t="shared" si="10"/>
        <v>0</v>
      </c>
    </row>
    <row r="108" spans="1:6" x14ac:dyDescent="0.3">
      <c r="A108" s="140" t="s">
        <v>183</v>
      </c>
      <c r="B108" s="51" t="s">
        <v>181</v>
      </c>
      <c r="C108" s="15">
        <v>117617696.48999999</v>
      </c>
      <c r="D108" s="15">
        <v>292526258.70999998</v>
      </c>
      <c r="E108" s="15">
        <v>81605915</v>
      </c>
      <c r="F108" s="56">
        <f t="shared" si="10"/>
        <v>491749870.19999999</v>
      </c>
    </row>
    <row r="109" spans="1:6" x14ac:dyDescent="0.3">
      <c r="A109" s="128"/>
      <c r="B109" s="51"/>
      <c r="C109" s="15"/>
      <c r="D109" s="15"/>
      <c r="E109" s="15"/>
      <c r="F109" s="56"/>
    </row>
    <row r="110" spans="1:6" ht="15" customHeight="1" x14ac:dyDescent="0.3">
      <c r="A110" s="197" t="s">
        <v>58</v>
      </c>
      <c r="B110" s="197"/>
      <c r="C110" s="54">
        <f>+SUM(C111:C115)</f>
        <v>37575735.789999999</v>
      </c>
      <c r="D110" s="54">
        <f t="shared" ref="D110:F110" si="11">+SUM(D111:D115)</f>
        <v>140525186.94999999</v>
      </c>
      <c r="E110" s="54">
        <f t="shared" si="11"/>
        <v>0</v>
      </c>
      <c r="F110" s="54">
        <f t="shared" si="11"/>
        <v>178100922.73999998</v>
      </c>
    </row>
    <row r="111" spans="1:6" x14ac:dyDescent="0.3">
      <c r="A111" s="140">
        <v>0</v>
      </c>
      <c r="B111" s="51" t="s">
        <v>177</v>
      </c>
      <c r="C111" s="57">
        <v>0</v>
      </c>
      <c r="D111" s="57">
        <v>0</v>
      </c>
      <c r="E111" s="57">
        <v>0</v>
      </c>
      <c r="F111" s="41">
        <f>+C111+D111+E111</f>
        <v>0</v>
      </c>
    </row>
    <row r="112" spans="1:6" x14ac:dyDescent="0.3">
      <c r="A112" s="140">
        <v>1</v>
      </c>
      <c r="B112" s="51" t="s">
        <v>178</v>
      </c>
      <c r="C112" s="57">
        <v>0</v>
      </c>
      <c r="D112" s="57">
        <v>0</v>
      </c>
      <c r="E112" s="57">
        <v>0</v>
      </c>
      <c r="F112" s="41">
        <f t="shared" ref="F112:F115" si="12">+C112+D112+E112</f>
        <v>0</v>
      </c>
    </row>
    <row r="113" spans="1:6" x14ac:dyDescent="0.3">
      <c r="A113" s="140">
        <v>2</v>
      </c>
      <c r="B113" s="51" t="s">
        <v>179</v>
      </c>
      <c r="C113" s="57">
        <v>0</v>
      </c>
      <c r="D113" s="57">
        <v>0</v>
      </c>
      <c r="E113" s="57">
        <v>0</v>
      </c>
      <c r="F113" s="41">
        <f t="shared" si="12"/>
        <v>0</v>
      </c>
    </row>
    <row r="114" spans="1:6" x14ac:dyDescent="0.3">
      <c r="A114" s="140" t="s">
        <v>182</v>
      </c>
      <c r="B114" s="51" t="s">
        <v>180</v>
      </c>
      <c r="C114" s="57">
        <v>31001092.84</v>
      </c>
      <c r="D114" s="57">
        <v>140525186.94999999</v>
      </c>
      <c r="E114" s="57">
        <v>0</v>
      </c>
      <c r="F114" s="41">
        <f t="shared" si="12"/>
        <v>171526279.78999999</v>
      </c>
    </row>
    <row r="115" spans="1:6" x14ac:dyDescent="0.3">
      <c r="A115" s="140" t="s">
        <v>183</v>
      </c>
      <c r="B115" s="51" t="s">
        <v>181</v>
      </c>
      <c r="C115" s="57">
        <v>6574642.9500000002</v>
      </c>
      <c r="D115" s="57">
        <v>0</v>
      </c>
      <c r="E115" s="57">
        <v>0</v>
      </c>
      <c r="F115" s="41">
        <f t="shared" si="12"/>
        <v>6574642.9500000002</v>
      </c>
    </row>
    <row r="116" spans="1:6" x14ac:dyDescent="0.3">
      <c r="C116" s="41"/>
      <c r="D116" s="41"/>
      <c r="E116" s="41"/>
      <c r="F116" s="41"/>
    </row>
    <row r="117" spans="1:6" x14ac:dyDescent="0.3">
      <c r="A117" s="197" t="s">
        <v>59</v>
      </c>
      <c r="B117" s="197"/>
      <c r="C117" s="54">
        <f>+SUM(C118:C119)</f>
        <v>0</v>
      </c>
      <c r="D117" s="54">
        <f t="shared" ref="D117:F117" si="13">+SUM(D118:D119)</f>
        <v>0</v>
      </c>
      <c r="E117" s="54">
        <f t="shared" si="13"/>
        <v>0</v>
      </c>
      <c r="F117" s="54">
        <f t="shared" si="13"/>
        <v>0</v>
      </c>
    </row>
    <row r="118" spans="1:6" x14ac:dyDescent="0.3">
      <c r="A118" s="76" t="s">
        <v>57</v>
      </c>
      <c r="B118" s="51" t="s">
        <v>52</v>
      </c>
      <c r="C118" s="57">
        <v>0</v>
      </c>
      <c r="D118" s="57">
        <v>0</v>
      </c>
      <c r="E118" s="57">
        <v>0</v>
      </c>
      <c r="F118" s="41">
        <f>+C118+D118+E118</f>
        <v>0</v>
      </c>
    </row>
    <row r="119" spans="1:6" x14ac:dyDescent="0.3">
      <c r="A119" s="48" t="s">
        <v>57</v>
      </c>
      <c r="B119" s="48" t="s">
        <v>52</v>
      </c>
      <c r="C119" s="60">
        <v>0</v>
      </c>
      <c r="D119" s="60">
        <v>0</v>
      </c>
      <c r="E119" s="60">
        <v>0</v>
      </c>
      <c r="F119" s="61">
        <f>+C119+D119+E119</f>
        <v>0</v>
      </c>
    </row>
    <row r="120" spans="1:6" ht="15" customHeight="1" x14ac:dyDescent="0.3">
      <c r="A120" s="199" t="s">
        <v>60</v>
      </c>
      <c r="B120" s="199"/>
      <c r="C120" s="199"/>
      <c r="D120" s="199"/>
      <c r="E120" s="199"/>
      <c r="F120" s="199"/>
    </row>
    <row r="121" spans="1:6" ht="15" customHeight="1" x14ac:dyDescent="0.3">
      <c r="A121" s="194" t="s">
        <v>205</v>
      </c>
      <c r="B121" s="194"/>
      <c r="C121" s="194"/>
      <c r="D121" s="194"/>
      <c r="E121" s="194"/>
      <c r="F121" s="194"/>
    </row>
    <row r="122" spans="1:6" ht="50.1" customHeight="1" x14ac:dyDescent="0.3">
      <c r="A122" s="195" t="s">
        <v>150</v>
      </c>
      <c r="B122" s="195"/>
      <c r="C122" s="195"/>
      <c r="D122" s="195"/>
      <c r="E122" s="195"/>
      <c r="F122" s="195"/>
    </row>
    <row r="123" spans="1:6" ht="15" customHeight="1" x14ac:dyDescent="0.3">
      <c r="A123" s="55"/>
      <c r="B123" s="51"/>
    </row>
    <row r="124" spans="1:6" x14ac:dyDescent="0.3">
      <c r="A124" s="158" t="s">
        <v>77</v>
      </c>
      <c r="B124" s="158"/>
      <c r="C124" s="158"/>
      <c r="D124" s="158"/>
      <c r="E124" s="158"/>
      <c r="F124" s="158"/>
    </row>
    <row r="125" spans="1:6" x14ac:dyDescent="0.3">
      <c r="A125" s="158" t="s">
        <v>78</v>
      </c>
      <c r="B125" s="158"/>
      <c r="C125" s="158"/>
      <c r="D125" s="158"/>
      <c r="E125" s="158"/>
      <c r="F125" s="158"/>
    </row>
    <row r="126" spans="1:6" x14ac:dyDescent="0.3">
      <c r="A126" s="158" t="s">
        <v>51</v>
      </c>
      <c r="B126" s="158"/>
      <c r="C126" s="158"/>
      <c r="D126" s="158"/>
      <c r="E126" s="158"/>
      <c r="F126" s="158"/>
    </row>
    <row r="127" spans="1:6" ht="15" customHeight="1" x14ac:dyDescent="0.3">
      <c r="A127" s="90"/>
      <c r="B127" s="91"/>
      <c r="C127" s="91"/>
      <c r="D127" s="91"/>
      <c r="E127" s="91"/>
      <c r="F127" s="92"/>
    </row>
    <row r="128" spans="1:6" x14ac:dyDescent="0.3">
      <c r="A128" s="69" t="s">
        <v>76</v>
      </c>
      <c r="B128" s="69" t="s">
        <v>5</v>
      </c>
      <c r="C128" s="69" t="s">
        <v>6</v>
      </c>
      <c r="D128" s="69" t="s">
        <v>7</v>
      </c>
      <c r="E128" s="69" t="s">
        <v>8</v>
      </c>
      <c r="F128" s="23"/>
    </row>
    <row r="129" spans="1:6" x14ac:dyDescent="0.3">
      <c r="A129" s="107" t="s">
        <v>80</v>
      </c>
      <c r="B129" s="62">
        <f>+B130+B131</f>
        <v>2458032624.9899993</v>
      </c>
      <c r="C129" s="62">
        <f t="shared" ref="C129:D131" si="14">+B139</f>
        <v>2437111224.6499991</v>
      </c>
      <c r="D129" s="62">
        <f t="shared" si="14"/>
        <v>2145166957.4499996</v>
      </c>
      <c r="E129" s="62">
        <f>SUM(E130:E131)</f>
        <v>2458032624.9899993</v>
      </c>
      <c r="F129" s="92"/>
    </row>
    <row r="130" spans="1:6" x14ac:dyDescent="0.3">
      <c r="A130" s="108" t="s">
        <v>81</v>
      </c>
      <c r="B130" s="26">
        <f>+'1T'!E136</f>
        <v>2327410387.9899993</v>
      </c>
      <c r="C130" s="26">
        <f t="shared" si="14"/>
        <v>2289834652.1999993</v>
      </c>
      <c r="D130" s="26">
        <f t="shared" si="14"/>
        <v>2149309465.2499995</v>
      </c>
      <c r="E130" s="66">
        <f>+B130</f>
        <v>2327410387.9899993</v>
      </c>
      <c r="F130" s="23"/>
    </row>
    <row r="131" spans="1:6" x14ac:dyDescent="0.3">
      <c r="A131" s="108" t="s">
        <v>79</v>
      </c>
      <c r="B131" s="26">
        <f>+'1T'!E137</f>
        <v>130622237</v>
      </c>
      <c r="C131" s="26">
        <f t="shared" si="14"/>
        <v>147276572.44999999</v>
      </c>
      <c r="D131" s="26">
        <f t="shared" si="14"/>
        <v>-4142507.8000000119</v>
      </c>
      <c r="E131" s="66">
        <f>B131</f>
        <v>130622237</v>
      </c>
      <c r="F131" s="23"/>
    </row>
    <row r="132" spans="1:6" x14ac:dyDescent="0.3">
      <c r="A132" s="107" t="s">
        <v>83</v>
      </c>
      <c r="B132" s="62">
        <f>C84</f>
        <v>297806765.07999998</v>
      </c>
      <c r="C132" s="62">
        <f t="shared" ref="C132:D132" si="15">D84</f>
        <v>297806765.07999998</v>
      </c>
      <c r="D132" s="62">
        <f t="shared" si="15"/>
        <v>297806765.07999998</v>
      </c>
      <c r="E132" s="62">
        <f>+B132+C132+D132</f>
        <v>893420295.24000001</v>
      </c>
      <c r="F132" s="92"/>
    </row>
    <row r="133" spans="1:6" x14ac:dyDescent="0.3">
      <c r="A133" s="107" t="s">
        <v>144</v>
      </c>
      <c r="B133" s="62">
        <f>+B134+B135</f>
        <v>2755839390.0699992</v>
      </c>
      <c r="C133" s="62">
        <f>+C134+C135</f>
        <v>2734917989.7299995</v>
      </c>
      <c r="D133" s="62">
        <f t="shared" ref="D133" si="16">+D134+D135</f>
        <v>2442973722.5299997</v>
      </c>
      <c r="E133" s="62">
        <f>E129+E132</f>
        <v>3351452920.2299995</v>
      </c>
      <c r="F133" s="92"/>
    </row>
    <row r="134" spans="1:6" x14ac:dyDescent="0.3">
      <c r="A134" s="108" t="s">
        <v>81</v>
      </c>
      <c r="B134" s="26">
        <f>+B130</f>
        <v>2327410387.9899993</v>
      </c>
      <c r="C134" s="26">
        <f>+C130</f>
        <v>2289834652.1999993</v>
      </c>
      <c r="D134" s="26">
        <f>+D130</f>
        <v>2149309465.2499995</v>
      </c>
      <c r="E134" s="66">
        <f>+E130</f>
        <v>2327410387.9899993</v>
      </c>
      <c r="F134" s="23"/>
    </row>
    <row r="135" spans="1:6" x14ac:dyDescent="0.3">
      <c r="A135" s="108" t="s">
        <v>79</v>
      </c>
      <c r="B135" s="26">
        <f>B132+B131</f>
        <v>428429002.07999998</v>
      </c>
      <c r="C135" s="26">
        <f>C132+C131</f>
        <v>445083337.52999997</v>
      </c>
      <c r="D135" s="26">
        <f>D132+D131</f>
        <v>293664257.27999997</v>
      </c>
      <c r="E135" s="66">
        <f>E132+E131</f>
        <v>1024042532.24</v>
      </c>
      <c r="F135" s="23"/>
    </row>
    <row r="136" spans="1:6" x14ac:dyDescent="0.3">
      <c r="A136" s="107" t="s">
        <v>82</v>
      </c>
      <c r="B136" s="62">
        <f>+B137+B138</f>
        <v>318728165.42000002</v>
      </c>
      <c r="C136" s="62">
        <f>+C137+C138</f>
        <v>589751032.27999997</v>
      </c>
      <c r="D136" s="62">
        <f>+D137+D138</f>
        <v>258633688.64000002</v>
      </c>
      <c r="E136" s="62">
        <f>+B136+C136+D136</f>
        <v>1167112886.3400002</v>
      </c>
      <c r="F136" s="92"/>
    </row>
    <row r="137" spans="1:6" x14ac:dyDescent="0.3">
      <c r="A137" s="108" t="s">
        <v>81</v>
      </c>
      <c r="B137" s="83">
        <f>C110</f>
        <v>37575735.789999999</v>
      </c>
      <c r="C137" s="83">
        <f t="shared" ref="C137:D137" si="17">D110</f>
        <v>140525186.94999999</v>
      </c>
      <c r="D137" s="83">
        <f t="shared" si="17"/>
        <v>0</v>
      </c>
      <c r="E137" s="49">
        <f>+B137+C137+D137</f>
        <v>178100922.73999998</v>
      </c>
      <c r="F137" s="92"/>
    </row>
    <row r="138" spans="1:6" x14ac:dyDescent="0.3">
      <c r="A138" s="108" t="s">
        <v>79</v>
      </c>
      <c r="B138" s="83">
        <f>C103</f>
        <v>281152429.63</v>
      </c>
      <c r="C138" s="83">
        <f t="shared" ref="C138" si="18">D103</f>
        <v>449225845.32999998</v>
      </c>
      <c r="D138" s="83">
        <f>E103</f>
        <v>258633688.64000002</v>
      </c>
      <c r="E138" s="49">
        <f>+B138+C138+D138</f>
        <v>989011963.60000002</v>
      </c>
      <c r="F138" s="92"/>
    </row>
    <row r="139" spans="1:6" x14ac:dyDescent="0.3">
      <c r="A139" s="107" t="s">
        <v>145</v>
      </c>
      <c r="B139" s="62">
        <f t="shared" ref="B139:E140" si="19">+B133-B136</f>
        <v>2437111224.6499991</v>
      </c>
      <c r="C139" s="62">
        <f t="shared" si="19"/>
        <v>2145166957.4499996</v>
      </c>
      <c r="D139" s="62">
        <f t="shared" si="19"/>
        <v>2184340033.8899999</v>
      </c>
      <c r="E139" s="62">
        <f t="shared" si="19"/>
        <v>2184340033.8899994</v>
      </c>
      <c r="F139" s="92"/>
    </row>
    <row r="140" spans="1:6" x14ac:dyDescent="0.3">
      <c r="A140" s="108" t="s">
        <v>81</v>
      </c>
      <c r="B140" s="83">
        <f t="shared" si="19"/>
        <v>2289834652.1999993</v>
      </c>
      <c r="C140" s="83">
        <f t="shared" si="19"/>
        <v>2149309465.2499995</v>
      </c>
      <c r="D140" s="83">
        <f t="shared" si="19"/>
        <v>2149309465.2499995</v>
      </c>
      <c r="E140" s="49">
        <f t="shared" si="19"/>
        <v>2149309465.2499995</v>
      </c>
    </row>
    <row r="141" spans="1:6" x14ac:dyDescent="0.3">
      <c r="A141" s="109" t="s">
        <v>79</v>
      </c>
      <c r="B141" s="78">
        <f>B135-B138</f>
        <v>147276572.44999999</v>
      </c>
      <c r="C141" s="78">
        <f>+C135-C138</f>
        <v>-4142507.8000000119</v>
      </c>
      <c r="D141" s="78">
        <f>+D135-D138</f>
        <v>35030568.639999956</v>
      </c>
      <c r="E141" s="63">
        <f>+E135-E138</f>
        <v>35030568.639999986</v>
      </c>
    </row>
    <row r="142" spans="1:6" x14ac:dyDescent="0.3">
      <c r="A142" s="171" t="s">
        <v>197</v>
      </c>
      <c r="B142" s="171"/>
      <c r="C142" s="171"/>
      <c r="D142" s="171"/>
      <c r="E142" s="171"/>
      <c r="F142" s="42"/>
    </row>
    <row r="143" spans="1:6" ht="50.1" customHeight="1" x14ac:dyDescent="0.3">
      <c r="A143" s="166" t="s">
        <v>89</v>
      </c>
      <c r="B143" s="167"/>
      <c r="C143" s="167"/>
      <c r="D143" s="167"/>
      <c r="E143" s="168"/>
      <c r="F143" s="64"/>
    </row>
    <row r="144" spans="1:6" x14ac:dyDescent="0.3">
      <c r="A144" s="127"/>
      <c r="B144" s="65"/>
      <c r="C144" s="65"/>
      <c r="D144" s="65"/>
      <c r="E144" s="65"/>
      <c r="F144" s="64"/>
    </row>
    <row r="145" spans="1:6" ht="31.2" x14ac:dyDescent="0.3">
      <c r="A145" s="80" t="s">
        <v>84</v>
      </c>
      <c r="B145" s="196" t="s">
        <v>189</v>
      </c>
      <c r="C145" s="173"/>
      <c r="D145" s="200" t="s">
        <v>48</v>
      </c>
      <c r="E145" s="184"/>
      <c r="F145" s="185"/>
    </row>
    <row r="146" spans="1:6" x14ac:dyDescent="0.3">
      <c r="A146" s="81" t="s">
        <v>46</v>
      </c>
      <c r="B146" s="196" t="s">
        <v>191</v>
      </c>
      <c r="C146" s="173"/>
      <c r="D146" s="187"/>
      <c r="E146" s="187"/>
      <c r="F146" s="188"/>
    </row>
    <row r="147" spans="1:6" x14ac:dyDescent="0.3">
      <c r="A147" s="82" t="s">
        <v>47</v>
      </c>
      <c r="B147" s="196" t="s">
        <v>190</v>
      </c>
      <c r="C147" s="173"/>
      <c r="D147" s="190"/>
      <c r="E147" s="190"/>
      <c r="F147" s="191"/>
    </row>
  </sheetData>
  <mergeCells count="72">
    <mergeCell ref="A121:F121"/>
    <mergeCell ref="A122:F122"/>
    <mergeCell ref="A124:F124"/>
    <mergeCell ref="A125:F125"/>
    <mergeCell ref="A126:F126"/>
    <mergeCell ref="A142:E142"/>
    <mergeCell ref="A143:E143"/>
    <mergeCell ref="B145:C145"/>
    <mergeCell ref="D145:F147"/>
    <mergeCell ref="B146:C146"/>
    <mergeCell ref="B147:C147"/>
    <mergeCell ref="A117:B117"/>
    <mergeCell ref="A120:F120"/>
    <mergeCell ref="A90:B90"/>
    <mergeCell ref="A93:F93"/>
    <mergeCell ref="A94:F94"/>
    <mergeCell ref="A96:F96"/>
    <mergeCell ref="A97:F97"/>
    <mergeCell ref="A98:F98"/>
    <mergeCell ref="A103:B103"/>
    <mergeCell ref="A110:B110"/>
    <mergeCell ref="A77:F77"/>
    <mergeCell ref="A79:F79"/>
    <mergeCell ref="A80:F80"/>
    <mergeCell ref="A81:F81"/>
    <mergeCell ref="A86:B86"/>
    <mergeCell ref="A62:F62"/>
    <mergeCell ref="A64:F64"/>
    <mergeCell ref="A65:F65"/>
    <mergeCell ref="A66:F66"/>
    <mergeCell ref="A76:F76"/>
    <mergeCell ref="A55:F55"/>
    <mergeCell ref="B57:C57"/>
    <mergeCell ref="D57:F59"/>
    <mergeCell ref="B58:C58"/>
    <mergeCell ref="B59:C59"/>
    <mergeCell ref="A49:F49"/>
    <mergeCell ref="A51:B51"/>
    <mergeCell ref="A52:B52"/>
    <mergeCell ref="A53:B53"/>
    <mergeCell ref="A54:F54"/>
    <mergeCell ref="A42:B42"/>
    <mergeCell ref="A43:B43"/>
    <mergeCell ref="A44:F44"/>
    <mergeCell ref="A45:F45"/>
    <mergeCell ref="A48:F48"/>
    <mergeCell ref="A34:F34"/>
    <mergeCell ref="A36:F36"/>
    <mergeCell ref="A39:B39"/>
    <mergeCell ref="A40:B40"/>
    <mergeCell ref="A41:B41"/>
    <mergeCell ref="A37:F37"/>
    <mergeCell ref="A33:E33"/>
    <mergeCell ref="A23:F23"/>
    <mergeCell ref="A24:F24"/>
    <mergeCell ref="A26:B26"/>
    <mergeCell ref="A27:B27"/>
    <mergeCell ref="A30:B30"/>
    <mergeCell ref="A31:B31"/>
    <mergeCell ref="A28:B28"/>
    <mergeCell ref="A29:B29"/>
    <mergeCell ref="A10:F10"/>
    <mergeCell ref="A12:F12"/>
    <mergeCell ref="A13:F13"/>
    <mergeCell ref="A20:F20"/>
    <mergeCell ref="A21:F21"/>
    <mergeCell ref="A16:B16"/>
    <mergeCell ref="A1:F2"/>
    <mergeCell ref="A3:F3"/>
    <mergeCell ref="C5:E5"/>
    <mergeCell ref="C6:E6"/>
    <mergeCell ref="C7:E7"/>
  </mergeCells>
  <phoneticPr fontId="9" type="noConversion"/>
  <printOptions horizontalCentered="1"/>
  <pageMargins left="0.70866141732283472" right="0.70866141732283472" top="0.94488188976377963" bottom="0.74803149606299213" header="0.19685039370078741" footer="0.31496062992125984"/>
  <pageSetup scale="64" orientation="portrait" r:id="rId1"/>
  <headerFooter>
    <oddHeader>&amp;L&amp;G&amp;R&amp;G</oddHeader>
    <oddFooter>&amp;L&amp;"Palatino Linotype,Normal"&amp;K979797&amp;D&amp;C&amp;"Palatino Linotype,Normal"&amp;K979797Reporte de Ejecución programática y presupuestaria (I trimestre)&amp;R&amp;"Palatino Linotype,Normal"&amp;K979797&amp;P</oddFooter>
  </headerFooter>
  <rowBreaks count="2" manualBreakCount="2">
    <brk id="45" max="5" man="1"/>
    <brk id="60" max="16383" man="1"/>
  </rowBreaks>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782D00-C5FC-48D1-8423-7FB1B4B4DF38}">
  <dimension ref="A1:F105"/>
  <sheetViews>
    <sheetView showGridLines="0" zoomScale="80" zoomScaleNormal="80" workbookViewId="0">
      <selection sqref="A1:E1"/>
    </sheetView>
  </sheetViews>
  <sheetFormatPr baseColWidth="10" defaultColWidth="11.44140625" defaultRowHeight="15.6" x14ac:dyDescent="0.3"/>
  <cols>
    <col min="1" max="1" width="51.6640625" style="37" customWidth="1"/>
    <col min="2" max="2" width="22.5546875" style="37" bestFit="1" customWidth="1"/>
    <col min="3" max="6" width="20.6640625" style="37" customWidth="1"/>
    <col min="7" max="16384" width="11.44140625" style="37"/>
  </cols>
  <sheetData>
    <row r="1" spans="1:6" ht="42" customHeight="1" x14ac:dyDescent="0.3">
      <c r="A1" s="205" t="s">
        <v>38</v>
      </c>
      <c r="B1" s="205"/>
      <c r="C1" s="205"/>
      <c r="D1" s="205"/>
      <c r="E1" s="205"/>
      <c r="F1" s="104"/>
    </row>
    <row r="2" spans="1:6" ht="20.100000000000001" customHeight="1" x14ac:dyDescent="0.3">
      <c r="A2" s="206" t="s">
        <v>193</v>
      </c>
      <c r="B2" s="206"/>
      <c r="C2" s="206"/>
      <c r="D2" s="206"/>
      <c r="E2" s="206"/>
      <c r="F2" s="84"/>
    </row>
    <row r="3" spans="1:6" ht="15" customHeight="1" x14ac:dyDescent="0.3"/>
    <row r="4" spans="1:6" ht="18" customHeight="1" x14ac:dyDescent="0.3">
      <c r="A4" s="85"/>
      <c r="B4" s="73" t="s">
        <v>22</v>
      </c>
      <c r="C4" s="173" t="s">
        <v>185</v>
      </c>
      <c r="D4" s="174"/>
      <c r="E4" s="174"/>
      <c r="F4" s="3"/>
    </row>
    <row r="5" spans="1:6" ht="18" customHeight="1" x14ac:dyDescent="0.3">
      <c r="A5" s="85"/>
      <c r="B5" s="74" t="s">
        <v>33</v>
      </c>
      <c r="C5" s="175" t="s">
        <v>186</v>
      </c>
      <c r="D5" s="176"/>
      <c r="E5" s="176"/>
      <c r="F5" s="3"/>
    </row>
    <row r="6" spans="1:6" ht="18" customHeight="1" x14ac:dyDescent="0.3">
      <c r="A6" s="85"/>
      <c r="B6" s="75" t="s">
        <v>34</v>
      </c>
      <c r="C6" s="175" t="s">
        <v>186</v>
      </c>
      <c r="D6" s="176"/>
      <c r="E6" s="176"/>
      <c r="F6" s="3"/>
    </row>
    <row r="7" spans="1:6" ht="15" customHeight="1" x14ac:dyDescent="0.3">
      <c r="A7" s="85"/>
      <c r="B7" s="3"/>
      <c r="C7" s="3"/>
      <c r="D7" s="3"/>
      <c r="E7" s="3"/>
      <c r="F7" s="3"/>
    </row>
    <row r="8" spans="1:6" ht="21.9" customHeight="1" x14ac:dyDescent="0.3">
      <c r="A8" s="177" t="s">
        <v>136</v>
      </c>
      <c r="B8" s="177"/>
      <c r="C8" s="177"/>
      <c r="D8" s="177"/>
      <c r="E8" s="177"/>
    </row>
    <row r="9" spans="1:6" ht="15" customHeight="1" x14ac:dyDescent="0.3"/>
    <row r="10" spans="1:6" x14ac:dyDescent="0.3">
      <c r="A10" s="169" t="s">
        <v>36</v>
      </c>
      <c r="B10" s="169"/>
      <c r="C10" s="169"/>
      <c r="D10" s="169"/>
      <c r="E10" s="169"/>
      <c r="F10" s="86"/>
    </row>
    <row r="11" spans="1:6" ht="15" customHeight="1" x14ac:dyDescent="0.3">
      <c r="A11" s="169" t="s">
        <v>19</v>
      </c>
      <c r="B11" s="169"/>
      <c r="C11" s="169"/>
      <c r="D11" s="169"/>
      <c r="E11" s="169"/>
      <c r="F11" s="86"/>
    </row>
    <row r="12" spans="1:6" ht="15" customHeight="1" x14ac:dyDescent="0.3">
      <c r="A12" s="38"/>
      <c r="B12" s="38"/>
      <c r="C12" s="38"/>
      <c r="D12" s="39"/>
      <c r="E12" s="39"/>
      <c r="F12" s="40"/>
    </row>
    <row r="13" spans="1:6" x14ac:dyDescent="0.3">
      <c r="A13" s="121" t="s">
        <v>17</v>
      </c>
      <c r="B13" s="7" t="s">
        <v>18</v>
      </c>
      <c r="C13" s="121" t="s">
        <v>92</v>
      </c>
      <c r="D13" s="7" t="s">
        <v>93</v>
      </c>
      <c r="E13" s="7" t="s">
        <v>135</v>
      </c>
      <c r="F13" s="40"/>
    </row>
    <row r="14" spans="1:6" ht="16.95" customHeight="1" x14ac:dyDescent="0.3">
      <c r="A14" s="178" t="s">
        <v>16</v>
      </c>
      <c r="B14" s="178"/>
      <c r="C14" s="114">
        <f>+SUM(C16:C17)</f>
        <v>125357</v>
      </c>
      <c r="D14" s="114">
        <f t="shared" ref="D14:E14" si="0">+SUM(D16:D17)</f>
        <v>93541.666666666672</v>
      </c>
      <c r="E14" s="114">
        <f t="shared" si="0"/>
        <v>218898.66666666669</v>
      </c>
    </row>
    <row r="15" spans="1:6" ht="16.95" customHeight="1" x14ac:dyDescent="0.3">
      <c r="A15" s="119"/>
      <c r="B15" s="112"/>
      <c r="C15" s="113"/>
      <c r="D15" s="113"/>
      <c r="E15" s="113"/>
      <c r="F15" s="113"/>
    </row>
    <row r="16" spans="1:6" ht="16.95" customHeight="1" x14ac:dyDescent="0.35">
      <c r="A16" s="119" t="s">
        <v>170</v>
      </c>
      <c r="B16" s="117" t="s">
        <v>169</v>
      </c>
      <c r="C16" s="113">
        <f>+'1T'!F18</f>
        <v>4266</v>
      </c>
      <c r="D16" s="113">
        <f>+'2T'!F18</f>
        <v>3973</v>
      </c>
      <c r="E16" s="113">
        <f>+SUM(C16:D16)</f>
        <v>8239</v>
      </c>
      <c r="F16" s="113"/>
    </row>
    <row r="17" spans="1:6" ht="16.95" customHeight="1" x14ac:dyDescent="0.35">
      <c r="A17" s="118" t="s">
        <v>171</v>
      </c>
      <c r="B17" s="117" t="s">
        <v>169</v>
      </c>
      <c r="C17" s="113">
        <f>+'1T'!F19</f>
        <v>121091</v>
      </c>
      <c r="D17" s="113">
        <f>+'2T'!F19</f>
        <v>89568.666666666672</v>
      </c>
      <c r="E17" s="113">
        <f>+SUM(C17:D17)</f>
        <v>210659.66666666669</v>
      </c>
      <c r="F17" s="113"/>
    </row>
    <row r="18" spans="1:6" ht="57" customHeight="1" x14ac:dyDescent="0.3">
      <c r="A18" s="170" t="s">
        <v>196</v>
      </c>
      <c r="B18" s="171"/>
      <c r="C18" s="171"/>
      <c r="D18" s="171"/>
      <c r="E18" s="171"/>
      <c r="F18" s="171"/>
    </row>
    <row r="19" spans="1:6" ht="60" customHeight="1" x14ac:dyDescent="0.3">
      <c r="A19" s="195" t="s">
        <v>159</v>
      </c>
      <c r="B19" s="195"/>
      <c r="C19" s="195"/>
      <c r="D19" s="195"/>
      <c r="E19" s="195"/>
    </row>
    <row r="20" spans="1:6" ht="15" customHeight="1" x14ac:dyDescent="0.3">
      <c r="A20" s="38"/>
      <c r="B20" s="38"/>
      <c r="C20" s="38"/>
      <c r="D20" s="39"/>
      <c r="E20" s="39"/>
      <c r="F20" s="40"/>
    </row>
    <row r="21" spans="1:6" x14ac:dyDescent="0.3">
      <c r="A21" s="169" t="s">
        <v>37</v>
      </c>
      <c r="B21" s="169"/>
      <c r="C21" s="169"/>
      <c r="D21" s="169"/>
      <c r="E21" s="86"/>
      <c r="F21" s="122"/>
    </row>
    <row r="22" spans="1:6" ht="15" customHeight="1" x14ac:dyDescent="0.3">
      <c r="A22" s="169" t="s">
        <v>20</v>
      </c>
      <c r="B22" s="169"/>
      <c r="C22" s="169"/>
      <c r="D22" s="169"/>
      <c r="E22" s="86"/>
      <c r="F22" s="122"/>
    </row>
    <row r="23" spans="1:6" ht="15" customHeight="1" x14ac:dyDescent="0.3">
      <c r="A23" s="38"/>
      <c r="B23" s="38"/>
      <c r="C23" s="39"/>
      <c r="D23" s="39"/>
      <c r="E23" s="39"/>
      <c r="F23" s="41"/>
    </row>
    <row r="24" spans="1:6" ht="16.95" customHeight="1" x14ac:dyDescent="0.3">
      <c r="A24" s="121" t="s">
        <v>21</v>
      </c>
      <c r="B24" s="7" t="s">
        <v>92</v>
      </c>
      <c r="C24" s="7" t="s">
        <v>93</v>
      </c>
      <c r="D24" s="121" t="s">
        <v>9</v>
      </c>
      <c r="F24" s="41"/>
    </row>
    <row r="25" spans="1:6" ht="16.95" customHeight="1" x14ac:dyDescent="0.3">
      <c r="A25" s="129" t="s">
        <v>16</v>
      </c>
      <c r="B25" s="12">
        <f>+SUM(B27:B30)</f>
        <v>762798058.23999989</v>
      </c>
      <c r="C25" s="12">
        <f t="shared" ref="C25:D25" si="1">+SUM(C27:C30)</f>
        <v>1167112886.3399999</v>
      </c>
      <c r="D25" s="12">
        <f t="shared" si="1"/>
        <v>1929910944.5799999</v>
      </c>
      <c r="F25" s="41"/>
    </row>
    <row r="26" spans="1:6" ht="16.95" customHeight="1" x14ac:dyDescent="0.3">
      <c r="A26" s="130"/>
      <c r="B26" s="130"/>
      <c r="C26" s="131"/>
      <c r="D26" s="131"/>
      <c r="F26" s="41"/>
    </row>
    <row r="27" spans="1:6" ht="16.95" customHeight="1" x14ac:dyDescent="0.3">
      <c r="A27" s="132" t="s">
        <v>170</v>
      </c>
      <c r="B27" s="133">
        <f>+'1T'!F29</f>
        <v>175357848.41</v>
      </c>
      <c r="C27" s="15">
        <f>+'2T'!F29</f>
        <v>485680045.15999997</v>
      </c>
      <c r="D27" s="15">
        <f>+SUM(B27:C27)</f>
        <v>661037893.56999993</v>
      </c>
      <c r="F27" s="41"/>
    </row>
    <row r="28" spans="1:6" ht="16.95" customHeight="1" x14ac:dyDescent="0.3">
      <c r="A28" s="132" t="s">
        <v>171</v>
      </c>
      <c r="B28" s="133">
        <f>+'1T'!F30</f>
        <v>277090590.39999998</v>
      </c>
      <c r="C28" s="15">
        <f>+'2T'!F30</f>
        <v>270792236.17000002</v>
      </c>
      <c r="D28" s="15">
        <f t="shared" ref="D28:D30" si="2">+SUM(B28:C28)</f>
        <v>547882826.56999993</v>
      </c>
      <c r="F28" s="41"/>
    </row>
    <row r="29" spans="1:6" ht="16.95" customHeight="1" x14ac:dyDescent="0.3">
      <c r="A29" s="132" t="s">
        <v>172</v>
      </c>
      <c r="B29" s="133">
        <f>+'1T'!F31</f>
        <v>310349619.42999995</v>
      </c>
      <c r="C29" s="15">
        <f>+'2T'!F31</f>
        <v>232539682.27000004</v>
      </c>
      <c r="D29" s="15">
        <f t="shared" si="2"/>
        <v>542889301.70000005</v>
      </c>
      <c r="F29" s="41"/>
    </row>
    <row r="30" spans="1:6" ht="16.95" customHeight="1" x14ac:dyDescent="0.3">
      <c r="A30" s="132" t="str">
        <f>'2T'!A32</f>
        <v xml:space="preserve">Ejecución de superávit </v>
      </c>
      <c r="B30" s="133"/>
      <c r="C30" s="15">
        <f>'2T'!F32</f>
        <v>178100922.73999998</v>
      </c>
      <c r="D30" s="15">
        <f t="shared" si="2"/>
        <v>178100922.73999998</v>
      </c>
      <c r="F30" s="41"/>
    </row>
    <row r="31" spans="1:6" ht="15" customHeight="1" x14ac:dyDescent="0.3">
      <c r="A31" s="171" t="s">
        <v>197</v>
      </c>
      <c r="B31" s="171"/>
      <c r="C31" s="171"/>
      <c r="D31" s="171"/>
      <c r="E31" s="171"/>
      <c r="F31" s="42"/>
    </row>
    <row r="32" spans="1:6" ht="60" customHeight="1" x14ac:dyDescent="0.3">
      <c r="A32" s="166" t="s">
        <v>159</v>
      </c>
      <c r="B32" s="167"/>
      <c r="C32" s="167"/>
      <c r="D32" s="168"/>
      <c r="F32" s="64"/>
    </row>
    <row r="33" spans="1:6" ht="15" customHeight="1" x14ac:dyDescent="0.3">
      <c r="A33" s="127"/>
      <c r="B33" s="127"/>
      <c r="C33" s="127"/>
      <c r="D33" s="127"/>
      <c r="E33" s="41"/>
      <c r="F33" s="64"/>
    </row>
    <row r="34" spans="1:6" ht="15" customHeight="1" x14ac:dyDescent="0.3"/>
    <row r="35" spans="1:6" ht="21.9" customHeight="1" x14ac:dyDescent="0.3">
      <c r="A35" s="177" t="s">
        <v>137</v>
      </c>
      <c r="B35" s="177"/>
      <c r="C35" s="177"/>
      <c r="D35" s="177"/>
      <c r="E35" s="177"/>
    </row>
    <row r="36" spans="1:6" ht="15" customHeight="1" x14ac:dyDescent="0.3"/>
    <row r="37" spans="1:6" x14ac:dyDescent="0.3">
      <c r="A37" s="158" t="s">
        <v>71</v>
      </c>
      <c r="B37" s="158"/>
      <c r="C37" s="158"/>
      <c r="D37" s="158"/>
      <c r="E37" s="158"/>
      <c r="F37" s="43"/>
    </row>
    <row r="38" spans="1:6" ht="31.5" customHeight="1" x14ac:dyDescent="0.3">
      <c r="A38" s="159" t="s">
        <v>72</v>
      </c>
      <c r="B38" s="159"/>
      <c r="C38" s="159"/>
      <c r="D38" s="159"/>
      <c r="E38" s="159"/>
      <c r="F38" s="43"/>
    </row>
    <row r="39" spans="1:6" x14ac:dyDescent="0.3">
      <c r="A39" s="158" t="s">
        <v>51</v>
      </c>
      <c r="B39" s="158"/>
      <c r="C39" s="158"/>
      <c r="D39" s="158"/>
      <c r="E39" s="158"/>
      <c r="F39" s="43"/>
    </row>
    <row r="40" spans="1:6" ht="15" customHeight="1" x14ac:dyDescent="0.3"/>
    <row r="41" spans="1:6" ht="31.2" x14ac:dyDescent="0.3">
      <c r="A41" s="69" t="s">
        <v>54</v>
      </c>
      <c r="B41" s="69" t="s">
        <v>55</v>
      </c>
      <c r="C41" s="69" t="s">
        <v>92</v>
      </c>
      <c r="D41" s="69" t="s">
        <v>93</v>
      </c>
      <c r="E41" s="69" t="s">
        <v>9</v>
      </c>
    </row>
    <row r="42" spans="1:6" x14ac:dyDescent="0.3">
      <c r="A42" s="105" t="s">
        <v>16</v>
      </c>
      <c r="B42" s="50"/>
      <c r="C42" s="36">
        <f>+C44+C48</f>
        <v>893420295.24000001</v>
      </c>
      <c r="D42" s="36">
        <f>+D44+D48</f>
        <v>893420295.24000001</v>
      </c>
      <c r="E42" s="36">
        <f>+E44+E48</f>
        <v>1786840590.48</v>
      </c>
    </row>
    <row r="43" spans="1:6" ht="15" customHeight="1" x14ac:dyDescent="0.3">
      <c r="A43" s="13"/>
      <c r="B43" s="51"/>
      <c r="C43" s="14"/>
      <c r="D43" s="14"/>
      <c r="E43" s="14"/>
    </row>
    <row r="44" spans="1:6" x14ac:dyDescent="0.3">
      <c r="A44" s="197" t="s">
        <v>73</v>
      </c>
      <c r="B44" s="197"/>
      <c r="C44" s="54">
        <f>+SUM(C45:C46)</f>
        <v>893420295.24000001</v>
      </c>
      <c r="D44" s="54">
        <f>+SUM(D45:D46)</f>
        <v>893420295.24000001</v>
      </c>
      <c r="E44" s="54">
        <f>+SUM(E45:E46)</f>
        <v>1786840590.48</v>
      </c>
    </row>
    <row r="45" spans="1:6" ht="16.5" customHeight="1" x14ac:dyDescent="0.3">
      <c r="A45" s="55" t="s">
        <v>176</v>
      </c>
      <c r="B45" s="51" t="s">
        <v>188</v>
      </c>
      <c r="C45" s="143">
        <f>+'1T'!F84</f>
        <v>893420295.24000001</v>
      </c>
      <c r="D45" s="15">
        <f>+'2T'!F87</f>
        <v>893420295.24000001</v>
      </c>
      <c r="E45" s="15">
        <f>+C45+D45</f>
        <v>1786840590.48</v>
      </c>
    </row>
    <row r="46" spans="1:6" ht="16.5" customHeight="1" x14ac:dyDescent="0.3">
      <c r="A46" s="55"/>
      <c r="B46" s="51"/>
      <c r="C46" s="15"/>
      <c r="D46" s="15">
        <f>+'2T'!F88</f>
        <v>0</v>
      </c>
      <c r="E46" s="15">
        <f>+C46+D46</f>
        <v>0</v>
      </c>
    </row>
    <row r="47" spans="1:6" ht="16.5" customHeight="1" x14ac:dyDescent="0.3">
      <c r="A47" s="128"/>
      <c r="B47" s="51"/>
      <c r="C47" s="15"/>
      <c r="D47" s="15"/>
      <c r="E47" s="15"/>
    </row>
    <row r="48" spans="1:6" ht="16.5" customHeight="1" x14ac:dyDescent="0.3">
      <c r="A48" s="197" t="s">
        <v>74</v>
      </c>
      <c r="B48" s="197"/>
      <c r="C48" s="54">
        <f>+SUM(C49:C50)</f>
        <v>0</v>
      </c>
      <c r="D48" s="54">
        <f>+SUM(D49:D50)</f>
        <v>0</v>
      </c>
      <c r="E48" s="54">
        <f>+SUM(E49:E50)</f>
        <v>0</v>
      </c>
    </row>
    <row r="49" spans="1:6" ht="16.5" customHeight="1" x14ac:dyDescent="0.3">
      <c r="A49" s="55" t="s">
        <v>57</v>
      </c>
      <c r="B49" s="51" t="s">
        <v>52</v>
      </c>
      <c r="C49" s="57">
        <f>+'1T'!F87</f>
        <v>0</v>
      </c>
      <c r="D49" s="57">
        <f>+'2T'!F91</f>
        <v>0</v>
      </c>
      <c r="E49" s="57">
        <f>+C49+D49</f>
        <v>0</v>
      </c>
    </row>
    <row r="50" spans="1:6" ht="16.5" customHeight="1" x14ac:dyDescent="0.3">
      <c r="A50" s="55" t="s">
        <v>57</v>
      </c>
      <c r="B50" s="51" t="s">
        <v>52</v>
      </c>
      <c r="C50" s="57">
        <f>+'1T'!F88</f>
        <v>0</v>
      </c>
      <c r="D50" s="57">
        <f>+'2T'!F92</f>
        <v>0</v>
      </c>
      <c r="E50" s="57">
        <f>+C50+D50</f>
        <v>0</v>
      </c>
    </row>
    <row r="51" spans="1:6" x14ac:dyDescent="0.3">
      <c r="A51" s="171" t="s">
        <v>197</v>
      </c>
      <c r="B51" s="171"/>
      <c r="C51" s="171"/>
      <c r="D51" s="171"/>
      <c r="E51" s="171"/>
    </row>
    <row r="52" spans="1:6" ht="50.1" customHeight="1" x14ac:dyDescent="0.3">
      <c r="A52" s="201" t="s">
        <v>151</v>
      </c>
      <c r="B52" s="202"/>
      <c r="C52" s="202"/>
      <c r="D52" s="202"/>
      <c r="E52" s="203"/>
    </row>
    <row r="53" spans="1:6" x14ac:dyDescent="0.3">
      <c r="A53" s="25"/>
      <c r="B53" s="49"/>
      <c r="C53" s="24"/>
    </row>
    <row r="54" spans="1:6" x14ac:dyDescent="0.3">
      <c r="A54" s="158" t="s">
        <v>75</v>
      </c>
      <c r="B54" s="158"/>
      <c r="C54" s="158"/>
      <c r="D54" s="158"/>
      <c r="E54" s="158"/>
      <c r="F54" s="43"/>
    </row>
    <row r="55" spans="1:6" ht="32.25" customHeight="1" x14ac:dyDescent="0.3">
      <c r="A55" s="159" t="s">
        <v>53</v>
      </c>
      <c r="B55" s="159"/>
      <c r="C55" s="159"/>
      <c r="D55" s="159"/>
      <c r="E55" s="159"/>
      <c r="F55" s="3"/>
    </row>
    <row r="56" spans="1:6" x14ac:dyDescent="0.3">
      <c r="A56" s="158" t="s">
        <v>51</v>
      </c>
      <c r="B56" s="158"/>
      <c r="C56" s="158"/>
      <c r="D56" s="158"/>
      <c r="E56" s="158"/>
      <c r="F56" s="43"/>
    </row>
    <row r="57" spans="1:6" x14ac:dyDescent="0.3">
      <c r="A57" s="90"/>
      <c r="B57" s="91"/>
      <c r="C57" s="91"/>
      <c r="D57" s="91"/>
      <c r="E57" s="91"/>
      <c r="F57" s="92"/>
    </row>
    <row r="58" spans="1:6" ht="31.2" x14ac:dyDescent="0.3">
      <c r="A58" s="69" t="s">
        <v>54</v>
      </c>
      <c r="B58" s="69" t="s">
        <v>55</v>
      </c>
      <c r="C58" s="69" t="s">
        <v>92</v>
      </c>
      <c r="D58" s="69" t="s">
        <v>93</v>
      </c>
      <c r="E58" s="69" t="s">
        <v>9</v>
      </c>
    </row>
    <row r="59" spans="1:6" x14ac:dyDescent="0.3">
      <c r="A59" s="105" t="s">
        <v>16</v>
      </c>
      <c r="B59" s="50"/>
      <c r="C59" s="36">
        <f>+C61+C68+C75</f>
        <v>762798058.24000013</v>
      </c>
      <c r="D59" s="36">
        <f t="shared" ref="D59" si="3">+D61+D68+D75</f>
        <v>1167112886.3399999</v>
      </c>
      <c r="E59" s="36">
        <f>+E61+E68+E75</f>
        <v>1929910944.5799999</v>
      </c>
    </row>
    <row r="60" spans="1:6" x14ac:dyDescent="0.3">
      <c r="A60" s="13"/>
      <c r="B60" s="51"/>
      <c r="C60" s="14"/>
      <c r="D60" s="14"/>
      <c r="E60" s="52"/>
    </row>
    <row r="61" spans="1:6" x14ac:dyDescent="0.3">
      <c r="A61" s="197" t="s">
        <v>56</v>
      </c>
      <c r="B61" s="197"/>
      <c r="C61" s="54">
        <f>+SUM(C62:C66)</f>
        <v>762798058.24000013</v>
      </c>
      <c r="D61" s="54">
        <f t="shared" ref="D61:E61" si="4">+SUM(D62:D66)</f>
        <v>989011963.60000002</v>
      </c>
      <c r="E61" s="54">
        <f t="shared" si="4"/>
        <v>1751810021.8399999</v>
      </c>
    </row>
    <row r="62" spans="1:6" x14ac:dyDescent="0.3">
      <c r="A62" s="140">
        <v>0</v>
      </c>
      <c r="B62" s="51" t="s">
        <v>177</v>
      </c>
      <c r="C62" s="15">
        <f>+'1T'!F100</f>
        <v>230730913.29000002</v>
      </c>
      <c r="D62" s="15">
        <f>+'2T'!F104</f>
        <v>184140646.05000001</v>
      </c>
      <c r="E62" s="94">
        <f>+C62+D62</f>
        <v>414871559.34000003</v>
      </c>
    </row>
    <row r="63" spans="1:6" x14ac:dyDescent="0.3">
      <c r="A63" s="140">
        <v>1</v>
      </c>
      <c r="B63" s="51" t="s">
        <v>178</v>
      </c>
      <c r="C63" s="15">
        <f>+'1T'!F101</f>
        <v>350308249.87000006</v>
      </c>
      <c r="D63" s="59">
        <f>+'2T'!F105</f>
        <v>313109087.35000002</v>
      </c>
      <c r="E63" s="94">
        <f t="shared" ref="E63:E66" si="5">+C63+D63</f>
        <v>663417337.22000003</v>
      </c>
    </row>
    <row r="64" spans="1:6" x14ac:dyDescent="0.3">
      <c r="A64" s="140">
        <v>2</v>
      </c>
      <c r="B64" s="51" t="s">
        <v>179</v>
      </c>
      <c r="C64" s="15">
        <f>+'1T'!F102</f>
        <v>0</v>
      </c>
      <c r="D64" s="15">
        <f>+'2T'!F106</f>
        <v>12360</v>
      </c>
      <c r="E64" s="94">
        <f t="shared" si="5"/>
        <v>12360</v>
      </c>
    </row>
    <row r="65" spans="1:5" x14ac:dyDescent="0.3">
      <c r="A65" s="140" t="s">
        <v>182</v>
      </c>
      <c r="B65" s="51" t="s">
        <v>180</v>
      </c>
      <c r="C65" s="15">
        <f>+'1T'!F103</f>
        <v>0</v>
      </c>
      <c r="D65" s="59">
        <f>+'2T'!F107</f>
        <v>0</v>
      </c>
      <c r="E65" s="94">
        <f t="shared" si="5"/>
        <v>0</v>
      </c>
    </row>
    <row r="66" spans="1:5" x14ac:dyDescent="0.3">
      <c r="A66" s="140" t="s">
        <v>183</v>
      </c>
      <c r="B66" s="51" t="s">
        <v>181</v>
      </c>
      <c r="C66" s="15">
        <f>+'1T'!F104</f>
        <v>181758895.08000001</v>
      </c>
      <c r="D66" s="15">
        <f>+'2T'!F108</f>
        <v>491749870.19999999</v>
      </c>
      <c r="E66" s="94">
        <f t="shared" si="5"/>
        <v>673508765.27999997</v>
      </c>
    </row>
    <row r="67" spans="1:5" x14ac:dyDescent="0.3">
      <c r="A67" s="128"/>
      <c r="B67" s="51"/>
      <c r="C67" s="15"/>
      <c r="D67" s="15"/>
      <c r="E67" s="94"/>
    </row>
    <row r="68" spans="1:5" x14ac:dyDescent="0.3">
      <c r="A68" s="197" t="s">
        <v>58</v>
      </c>
      <c r="B68" s="197"/>
      <c r="C68" s="54">
        <f>+SUM(C69:C73)</f>
        <v>0</v>
      </c>
      <c r="D68" s="54">
        <f t="shared" ref="D68:E68" si="6">+SUM(D69:D73)</f>
        <v>178100922.73999998</v>
      </c>
      <c r="E68" s="54">
        <f t="shared" si="6"/>
        <v>178100922.73999998</v>
      </c>
    </row>
    <row r="69" spans="1:5" x14ac:dyDescent="0.3">
      <c r="A69" s="140">
        <v>0</v>
      </c>
      <c r="B69" s="51" t="s">
        <v>177</v>
      </c>
      <c r="C69" s="57"/>
      <c r="D69" s="57">
        <f>+'2T'!F111</f>
        <v>0</v>
      </c>
      <c r="E69" s="95">
        <f>+C69+D69</f>
        <v>0</v>
      </c>
    </row>
    <row r="70" spans="1:5" x14ac:dyDescent="0.3">
      <c r="A70" s="140">
        <v>1</v>
      </c>
      <c r="B70" s="51" t="s">
        <v>178</v>
      </c>
      <c r="C70" s="57">
        <f>+'1T'!F108</f>
        <v>0</v>
      </c>
      <c r="D70" s="57">
        <f>+'2T'!F112</f>
        <v>0</v>
      </c>
      <c r="E70" s="95">
        <f t="shared" ref="E70:E73" si="7">+C70+D70</f>
        <v>0</v>
      </c>
    </row>
    <row r="71" spans="1:5" x14ac:dyDescent="0.3">
      <c r="A71" s="140">
        <v>2</v>
      </c>
      <c r="B71" s="51" t="s">
        <v>179</v>
      </c>
      <c r="C71" s="57">
        <f>+'1T'!F109</f>
        <v>0</v>
      </c>
      <c r="D71" s="57">
        <f>+'2T'!F113</f>
        <v>0</v>
      </c>
      <c r="E71" s="95">
        <f t="shared" si="7"/>
        <v>0</v>
      </c>
    </row>
    <row r="72" spans="1:5" x14ac:dyDescent="0.3">
      <c r="A72" s="140" t="s">
        <v>182</v>
      </c>
      <c r="B72" s="51" t="s">
        <v>180</v>
      </c>
      <c r="C72" s="57">
        <f>+'1T'!F110</f>
        <v>0</v>
      </c>
      <c r="D72" s="57">
        <f>+'2T'!F114</f>
        <v>171526279.78999999</v>
      </c>
      <c r="E72" s="95">
        <f t="shared" si="7"/>
        <v>171526279.78999999</v>
      </c>
    </row>
    <row r="73" spans="1:5" x14ac:dyDescent="0.3">
      <c r="A73" s="140" t="s">
        <v>183</v>
      </c>
      <c r="B73" s="51" t="s">
        <v>181</v>
      </c>
      <c r="C73" s="57">
        <f>+'1T'!F111</f>
        <v>0</v>
      </c>
      <c r="D73" s="57">
        <f>+'2T'!F115</f>
        <v>6574642.9500000002</v>
      </c>
      <c r="E73" s="95">
        <f t="shared" si="7"/>
        <v>6574642.9500000002</v>
      </c>
    </row>
    <row r="74" spans="1:5" x14ac:dyDescent="0.3">
      <c r="C74" s="41"/>
      <c r="D74" s="41"/>
      <c r="E74" s="41"/>
    </row>
    <row r="75" spans="1:5" x14ac:dyDescent="0.3">
      <c r="A75" s="197" t="s">
        <v>59</v>
      </c>
      <c r="B75" s="197"/>
      <c r="C75" s="54">
        <f>+SUM(C76:C77)</f>
        <v>0</v>
      </c>
      <c r="D75" s="54">
        <f t="shared" ref="D75:E75" si="8">+SUM(D76:D77)</f>
        <v>0</v>
      </c>
      <c r="E75" s="54">
        <f t="shared" si="8"/>
        <v>0</v>
      </c>
    </row>
    <row r="76" spans="1:5" x14ac:dyDescent="0.3">
      <c r="A76" s="76" t="s">
        <v>57</v>
      </c>
      <c r="B76" s="51" t="s">
        <v>52</v>
      </c>
      <c r="C76" s="57">
        <f>+'1T'!F114</f>
        <v>0</v>
      </c>
      <c r="D76" s="57">
        <f>+'2T'!F118</f>
        <v>0</v>
      </c>
      <c r="E76" s="57">
        <f>+C76+D76</f>
        <v>0</v>
      </c>
    </row>
    <row r="77" spans="1:5" x14ac:dyDescent="0.3">
      <c r="A77" s="48" t="s">
        <v>57</v>
      </c>
      <c r="B77" s="48" t="s">
        <v>52</v>
      </c>
      <c r="C77" s="60">
        <f>+'1T'!F115</f>
        <v>0</v>
      </c>
      <c r="D77" s="60">
        <f>+'2T'!F119</f>
        <v>0</v>
      </c>
      <c r="E77" s="60">
        <f>+C77+D77</f>
        <v>0</v>
      </c>
    </row>
    <row r="78" spans="1:5" ht="16.5" customHeight="1" x14ac:dyDescent="0.3">
      <c r="A78" s="204" t="s">
        <v>60</v>
      </c>
      <c r="B78" s="204"/>
      <c r="C78" s="204"/>
      <c r="D78" s="204"/>
      <c r="E78" s="204"/>
    </row>
    <row r="79" spans="1:5" x14ac:dyDescent="0.3">
      <c r="A79" s="171" t="s">
        <v>197</v>
      </c>
      <c r="B79" s="171"/>
      <c r="C79" s="171"/>
      <c r="D79" s="171"/>
      <c r="E79" s="171"/>
    </row>
    <row r="80" spans="1:5" x14ac:dyDescent="0.3">
      <c r="A80" s="55"/>
      <c r="B80" s="51"/>
    </row>
    <row r="81" spans="1:6" x14ac:dyDescent="0.3">
      <c r="A81" s="158" t="s">
        <v>77</v>
      </c>
      <c r="B81" s="158"/>
      <c r="C81" s="158"/>
      <c r="D81" s="158"/>
      <c r="E81" s="158"/>
      <c r="F81" s="68"/>
    </row>
    <row r="82" spans="1:6" x14ac:dyDescent="0.3">
      <c r="A82" s="158" t="s">
        <v>78</v>
      </c>
      <c r="B82" s="158"/>
      <c r="C82" s="158"/>
      <c r="D82" s="158"/>
      <c r="E82" s="158"/>
      <c r="F82" s="68"/>
    </row>
    <row r="83" spans="1:6" x14ac:dyDescent="0.3">
      <c r="A83" s="158" t="s">
        <v>51</v>
      </c>
      <c r="B83" s="158"/>
      <c r="C83" s="158"/>
      <c r="D83" s="158"/>
      <c r="E83" s="158"/>
      <c r="F83" s="68"/>
    </row>
    <row r="84" spans="1:6" x14ac:dyDescent="0.3">
      <c r="A84" s="90"/>
      <c r="B84" s="91"/>
      <c r="C84" s="91"/>
      <c r="D84" s="91"/>
      <c r="E84" s="91"/>
      <c r="F84" s="92"/>
    </row>
    <row r="85" spans="1:6" x14ac:dyDescent="0.3">
      <c r="A85" s="69" t="s">
        <v>76</v>
      </c>
      <c r="B85" s="69" t="s">
        <v>92</v>
      </c>
      <c r="C85" s="69" t="s">
        <v>93</v>
      </c>
      <c r="D85" s="69" t="s">
        <v>9</v>
      </c>
      <c r="F85" s="23"/>
    </row>
    <row r="86" spans="1:6" x14ac:dyDescent="0.3">
      <c r="A86" s="107" t="s">
        <v>80</v>
      </c>
      <c r="B86" s="62">
        <f>+B87</f>
        <v>2327410387.9899993</v>
      </c>
      <c r="C86" s="62">
        <f t="shared" ref="C86" si="9">+B96</f>
        <v>2458032624.9899998</v>
      </c>
      <c r="D86" s="62">
        <f>+B86</f>
        <v>2327410387.9899993</v>
      </c>
      <c r="F86" s="92"/>
    </row>
    <row r="87" spans="1:6" x14ac:dyDescent="0.3">
      <c r="A87" s="108" t="s">
        <v>81</v>
      </c>
      <c r="B87" s="26">
        <f>+'1T'!E126</f>
        <v>2327410387.9899993</v>
      </c>
      <c r="C87" s="26">
        <f>+'2T'!E130</f>
        <v>2327410387.9899993</v>
      </c>
      <c r="D87" s="66">
        <f>B87</f>
        <v>2327410387.9899993</v>
      </c>
      <c r="F87" s="23"/>
    </row>
    <row r="88" spans="1:6" x14ac:dyDescent="0.3">
      <c r="A88" s="108" t="s">
        <v>79</v>
      </c>
      <c r="B88" s="26" t="s">
        <v>90</v>
      </c>
      <c r="C88" s="26">
        <f>+'2T'!E131</f>
        <v>130622237</v>
      </c>
      <c r="D88" s="66" t="str">
        <f>+B88</f>
        <v>N/A</v>
      </c>
      <c r="F88" s="23"/>
    </row>
    <row r="89" spans="1:6" x14ac:dyDescent="0.3">
      <c r="A89" s="107" t="s">
        <v>83</v>
      </c>
      <c r="B89" s="62">
        <f>+'1T'!E128</f>
        <v>893420295.24000001</v>
      </c>
      <c r="C89" s="62">
        <f>+'2T'!E132</f>
        <v>893420295.24000001</v>
      </c>
      <c r="D89" s="62">
        <f>+B89+C89</f>
        <v>1786840590.48</v>
      </c>
      <c r="F89" s="92"/>
    </row>
    <row r="90" spans="1:6" x14ac:dyDescent="0.3">
      <c r="A90" s="107" t="s">
        <v>144</v>
      </c>
      <c r="B90" s="62">
        <f>+B91+B92</f>
        <v>3220830683.2299995</v>
      </c>
      <c r="C90" s="62">
        <f t="shared" ref="C90" si="10">+C91+C92</f>
        <v>3351452920.2299995</v>
      </c>
      <c r="D90" s="62">
        <f>+D86+D89</f>
        <v>4114250978.4699993</v>
      </c>
      <c r="F90" s="92"/>
    </row>
    <row r="91" spans="1:6" x14ac:dyDescent="0.3">
      <c r="A91" s="108" t="s">
        <v>81</v>
      </c>
      <c r="B91" s="26">
        <f>+B87</f>
        <v>2327410387.9899993</v>
      </c>
      <c r="C91" s="26">
        <f>+C87</f>
        <v>2327410387.9899993</v>
      </c>
      <c r="D91" s="66">
        <f>+B91+C91</f>
        <v>4654820775.9799986</v>
      </c>
      <c r="F91" s="23"/>
    </row>
    <row r="92" spans="1:6" x14ac:dyDescent="0.3">
      <c r="A92" s="108" t="s">
        <v>79</v>
      </c>
      <c r="B92" s="26">
        <f>+B89</f>
        <v>893420295.24000001</v>
      </c>
      <c r="C92" s="26">
        <f>C88+C89</f>
        <v>1024042532.24</v>
      </c>
      <c r="D92" s="66">
        <f>+B92+C92</f>
        <v>1917462827.48</v>
      </c>
      <c r="F92" s="23"/>
    </row>
    <row r="93" spans="1:6" x14ac:dyDescent="0.3">
      <c r="A93" s="107" t="s">
        <v>82</v>
      </c>
      <c r="B93" s="62">
        <f>+B94+B95</f>
        <v>762798058.24000001</v>
      </c>
      <c r="C93" s="62">
        <f>+C94+C95</f>
        <v>1167112886.3399999</v>
      </c>
      <c r="D93" s="62">
        <f>+D94+D95</f>
        <v>1929910944.5800002</v>
      </c>
      <c r="F93" s="92"/>
    </row>
    <row r="94" spans="1:6" x14ac:dyDescent="0.3">
      <c r="A94" s="108" t="s">
        <v>81</v>
      </c>
      <c r="B94" s="83">
        <f>C68</f>
        <v>0</v>
      </c>
      <c r="C94" s="83">
        <f>+'2T'!E137</f>
        <v>178100922.73999998</v>
      </c>
      <c r="D94" s="49">
        <f>+B94+C94</f>
        <v>178100922.73999998</v>
      </c>
      <c r="F94" s="92"/>
    </row>
    <row r="95" spans="1:6" x14ac:dyDescent="0.3">
      <c r="A95" s="108" t="s">
        <v>79</v>
      </c>
      <c r="B95" s="83">
        <f>+'1T'!E134</f>
        <v>762798058.24000001</v>
      </c>
      <c r="C95" s="83">
        <f>+'2T'!E138</f>
        <v>989011963.60000002</v>
      </c>
      <c r="D95" s="49">
        <f>+B95+C95</f>
        <v>1751810021.8400002</v>
      </c>
      <c r="F95" s="92"/>
    </row>
    <row r="96" spans="1:6" x14ac:dyDescent="0.3">
      <c r="A96" s="107" t="s">
        <v>145</v>
      </c>
      <c r="B96" s="62">
        <f t="shared" ref="B96:C98" si="11">+B90-B93</f>
        <v>2458032624.9899998</v>
      </c>
      <c r="C96" s="62">
        <f t="shared" si="11"/>
        <v>2184340033.8899994</v>
      </c>
      <c r="D96" s="62">
        <f>+D90-D93</f>
        <v>2184340033.8899994</v>
      </c>
      <c r="F96" s="92"/>
    </row>
    <row r="97" spans="1:6" x14ac:dyDescent="0.3">
      <c r="A97" s="108" t="s">
        <v>81</v>
      </c>
      <c r="B97" s="83">
        <f>+B91-B94</f>
        <v>2327410387.9899993</v>
      </c>
      <c r="C97" s="83">
        <f t="shared" si="11"/>
        <v>2149309465.2499995</v>
      </c>
      <c r="D97" s="49">
        <f>C97</f>
        <v>2149309465.2499995</v>
      </c>
    </row>
    <row r="98" spans="1:6" x14ac:dyDescent="0.3">
      <c r="A98" s="109" t="s">
        <v>79</v>
      </c>
      <c r="B98" s="78">
        <f t="shared" si="11"/>
        <v>130622237</v>
      </c>
      <c r="C98" s="78">
        <f t="shared" si="11"/>
        <v>35030568.639999986</v>
      </c>
      <c r="D98" s="63">
        <f>C98</f>
        <v>35030568.639999986</v>
      </c>
    </row>
    <row r="99" spans="1:6" ht="18" customHeight="1" x14ac:dyDescent="0.3">
      <c r="A99" s="171" t="s">
        <v>205</v>
      </c>
      <c r="B99" s="171"/>
      <c r="C99" s="171"/>
      <c r="D99" s="171"/>
      <c r="F99" s="42"/>
    </row>
    <row r="100" spans="1:6" x14ac:dyDescent="0.3">
      <c r="A100" s="127"/>
      <c r="B100" s="127"/>
      <c r="C100" s="127"/>
      <c r="D100" s="127"/>
    </row>
    <row r="101" spans="1:6" x14ac:dyDescent="0.35">
      <c r="A101" s="1"/>
      <c r="B101" s="1"/>
      <c r="C101" s="1"/>
      <c r="D101" s="1"/>
      <c r="E101" s="1"/>
    </row>
    <row r="102" spans="1:6" x14ac:dyDescent="0.35">
      <c r="A102" s="1"/>
      <c r="B102" s="1"/>
      <c r="C102" s="1"/>
      <c r="D102" s="1"/>
      <c r="E102" s="1"/>
    </row>
    <row r="103" spans="1:6" x14ac:dyDescent="0.35">
      <c r="A103" s="1"/>
      <c r="B103" s="1"/>
      <c r="C103" s="1"/>
      <c r="D103" s="1"/>
      <c r="E103" s="1"/>
    </row>
    <row r="104" spans="1:6" x14ac:dyDescent="0.35">
      <c r="A104" s="1"/>
      <c r="B104" s="1"/>
      <c r="C104" s="1"/>
      <c r="D104" s="1"/>
      <c r="E104" s="1"/>
    </row>
    <row r="105" spans="1:6" x14ac:dyDescent="0.35">
      <c r="A105" s="1"/>
      <c r="B105" s="1"/>
      <c r="C105" s="1"/>
      <c r="D105" s="1"/>
      <c r="E105" s="1"/>
    </row>
  </sheetData>
  <mergeCells count="35">
    <mergeCell ref="A1:E1"/>
    <mergeCell ref="A2:E2"/>
    <mergeCell ref="A19:E19"/>
    <mergeCell ref="A10:E10"/>
    <mergeCell ref="A11:E11"/>
    <mergeCell ref="A8:E8"/>
    <mergeCell ref="A14:B14"/>
    <mergeCell ref="C4:E4"/>
    <mergeCell ref="C5:E5"/>
    <mergeCell ref="C6:E6"/>
    <mergeCell ref="A18:F18"/>
    <mergeCell ref="A55:E55"/>
    <mergeCell ref="A54:E54"/>
    <mergeCell ref="A56:E56"/>
    <mergeCell ref="A99:D99"/>
    <mergeCell ref="A81:E81"/>
    <mergeCell ref="A82:E82"/>
    <mergeCell ref="A83:E83"/>
    <mergeCell ref="A61:B61"/>
    <mergeCell ref="A68:B68"/>
    <mergeCell ref="A75:B75"/>
    <mergeCell ref="A78:E78"/>
    <mergeCell ref="A79:E79"/>
    <mergeCell ref="A52:E52"/>
    <mergeCell ref="A38:E38"/>
    <mergeCell ref="A37:E37"/>
    <mergeCell ref="A39:E39"/>
    <mergeCell ref="A44:B44"/>
    <mergeCell ref="A48:B48"/>
    <mergeCell ref="A35:E35"/>
    <mergeCell ref="A21:D21"/>
    <mergeCell ref="A22:D22"/>
    <mergeCell ref="A32:D32"/>
    <mergeCell ref="A51:E51"/>
    <mergeCell ref="A31:E31"/>
  </mergeCells>
  <printOptions horizontalCentered="1"/>
  <pageMargins left="0.70866141732283472" right="0.70866141732283472" top="0.94488188976377963" bottom="0.74803149606299213" header="0.19685039370078741" footer="0.31496062992125984"/>
  <pageSetup scale="65" orientation="portrait" r:id="rId1"/>
  <headerFooter>
    <oddHeader>&amp;L&amp;G&amp;R&amp;G</oddHeader>
    <oddFooter>&amp;L&amp;"Palatino Linotype,Normal"&amp;K979797&amp;D&amp;C&amp;"Palatino Linotype,Normal"&amp;K979797Reporte de Ejecución programática y presupuestaria (I trimestre)&amp;R&amp;"Palatino Linotype,Normal"&amp;K979797&amp;P</oddFooter>
  </headerFooter>
  <rowBreaks count="2" manualBreakCount="2">
    <brk id="33" max="4" man="1"/>
    <brk id="79" max="4" man="1"/>
  </rowBreaks>
  <ignoredErrors>
    <ignoredError sqref="C14:E17" evalError="1"/>
  </ignoredErrors>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228631-8644-450F-80F5-FAD09F59A07E}">
  <dimension ref="A1:F149"/>
  <sheetViews>
    <sheetView showGridLines="0" zoomScale="80" zoomScaleNormal="80" workbookViewId="0">
      <selection sqref="A1:F2"/>
    </sheetView>
  </sheetViews>
  <sheetFormatPr baseColWidth="10" defaultColWidth="11.44140625" defaultRowHeight="15.6" x14ac:dyDescent="0.3"/>
  <cols>
    <col min="1" max="1" width="50.88671875" style="37" customWidth="1"/>
    <col min="2" max="2" width="24.33203125" style="37" customWidth="1"/>
    <col min="3" max="3" width="30.88671875" style="37" customWidth="1"/>
    <col min="4" max="4" width="29.88671875" style="37" customWidth="1"/>
    <col min="5" max="5" width="32.44140625" style="37" customWidth="1"/>
    <col min="6" max="6" width="33.44140625" style="37" customWidth="1"/>
    <col min="7" max="16384" width="11.44140625" style="37"/>
  </cols>
  <sheetData>
    <row r="1" spans="1:6" s="1" customFormat="1" ht="21.9" customHeight="1" x14ac:dyDescent="0.35">
      <c r="A1" s="165" t="s">
        <v>38</v>
      </c>
      <c r="B1" s="165"/>
      <c r="C1" s="165"/>
      <c r="D1" s="165"/>
      <c r="E1" s="165"/>
      <c r="F1" s="165"/>
    </row>
    <row r="2" spans="1:6" s="1" customFormat="1" ht="21.9" customHeight="1" x14ac:dyDescent="0.35">
      <c r="A2" s="165"/>
      <c r="B2" s="165"/>
      <c r="C2" s="165"/>
      <c r="D2" s="165"/>
      <c r="E2" s="165"/>
      <c r="F2" s="165"/>
    </row>
    <row r="3" spans="1:6" s="1" customFormat="1" ht="17.399999999999999" x14ac:dyDescent="0.4">
      <c r="A3" s="172" t="s">
        <v>213</v>
      </c>
      <c r="B3" s="172"/>
      <c r="C3" s="172"/>
      <c r="D3" s="172"/>
      <c r="E3" s="172"/>
      <c r="F3" s="172"/>
    </row>
    <row r="4" spans="1:6" ht="17.399999999999999" x14ac:dyDescent="0.3">
      <c r="A4" s="126"/>
      <c r="B4" s="126"/>
      <c r="C4" s="126"/>
      <c r="D4" s="126"/>
      <c r="E4" s="126"/>
      <c r="F4" s="126"/>
    </row>
    <row r="5" spans="1:6" ht="18" customHeight="1" x14ac:dyDescent="0.3">
      <c r="A5" s="71"/>
      <c r="B5" s="73" t="s">
        <v>22</v>
      </c>
      <c r="C5" s="173" t="s">
        <v>185</v>
      </c>
      <c r="D5" s="174"/>
      <c r="E5" s="174"/>
    </row>
    <row r="6" spans="1:6" ht="31.5" customHeight="1" x14ac:dyDescent="0.3">
      <c r="A6" s="72"/>
      <c r="B6" s="74" t="s">
        <v>33</v>
      </c>
      <c r="C6" s="175" t="s">
        <v>186</v>
      </c>
      <c r="D6" s="176"/>
      <c r="E6" s="176"/>
      <c r="F6" s="3"/>
    </row>
    <row r="7" spans="1:6" ht="29.25" customHeight="1" x14ac:dyDescent="0.3">
      <c r="A7" s="72"/>
      <c r="B7" s="75" t="s">
        <v>34</v>
      </c>
      <c r="C7" s="175" t="s">
        <v>186</v>
      </c>
      <c r="D7" s="176"/>
      <c r="E7" s="176"/>
      <c r="F7" s="3"/>
    </row>
    <row r="8" spans="1:6" ht="15" customHeight="1" x14ac:dyDescent="0.3">
      <c r="A8" s="4"/>
      <c r="B8" s="122"/>
      <c r="C8" s="122"/>
      <c r="D8" s="122"/>
      <c r="E8" s="122"/>
      <c r="F8" s="122"/>
    </row>
    <row r="9" spans="1:6" x14ac:dyDescent="0.3">
      <c r="A9" s="6"/>
      <c r="B9" s="122"/>
      <c r="C9" s="122"/>
      <c r="D9" s="122"/>
      <c r="E9" s="122"/>
      <c r="F9" s="122"/>
    </row>
    <row r="10" spans="1:6" ht="21.9" customHeight="1" x14ac:dyDescent="0.3">
      <c r="A10" s="177" t="s">
        <v>35</v>
      </c>
      <c r="B10" s="177"/>
      <c r="C10" s="177"/>
      <c r="D10" s="177"/>
      <c r="E10" s="177"/>
      <c r="F10" s="177"/>
    </row>
    <row r="11" spans="1:6" ht="16.95" customHeight="1" x14ac:dyDescent="0.3">
      <c r="A11" s="8"/>
      <c r="B11" s="8"/>
      <c r="C11" s="8"/>
      <c r="D11" s="8"/>
      <c r="E11" s="8"/>
      <c r="F11" s="8"/>
    </row>
    <row r="12" spans="1:6" ht="16.95" customHeight="1" x14ac:dyDescent="0.3">
      <c r="A12" s="169" t="s">
        <v>36</v>
      </c>
      <c r="B12" s="169"/>
      <c r="C12" s="169"/>
      <c r="D12" s="169"/>
      <c r="E12" s="169"/>
      <c r="F12" s="169"/>
    </row>
    <row r="13" spans="1:6" ht="16.95" customHeight="1" x14ac:dyDescent="0.3">
      <c r="A13" s="169" t="s">
        <v>19</v>
      </c>
      <c r="B13" s="169"/>
      <c r="C13" s="169"/>
      <c r="D13" s="169"/>
      <c r="E13" s="169"/>
      <c r="F13" s="169"/>
    </row>
    <row r="14" spans="1:6" ht="16.95" customHeight="1" x14ac:dyDescent="0.3">
      <c r="A14" s="122"/>
      <c r="B14" s="122"/>
      <c r="C14" s="122"/>
      <c r="D14" s="122"/>
      <c r="E14" s="122"/>
      <c r="F14" s="122"/>
    </row>
    <row r="15" spans="1:6" ht="16.95" customHeight="1" x14ac:dyDescent="0.3">
      <c r="A15" s="124" t="s">
        <v>17</v>
      </c>
      <c r="B15" s="9" t="s">
        <v>18</v>
      </c>
      <c r="C15" s="9" t="s">
        <v>11</v>
      </c>
      <c r="D15" s="9" t="s">
        <v>86</v>
      </c>
      <c r="E15" s="9" t="s">
        <v>87</v>
      </c>
      <c r="F15" s="124" t="s">
        <v>10</v>
      </c>
    </row>
    <row r="16" spans="1:6" ht="16.95" customHeight="1" x14ac:dyDescent="0.3">
      <c r="A16" s="178" t="s">
        <v>16</v>
      </c>
      <c r="B16" s="178"/>
      <c r="C16" s="114">
        <f t="shared" ref="C16:E16" si="0">+SUM(C18:C19)</f>
        <v>146573</v>
      </c>
      <c r="D16" s="114">
        <f t="shared" si="0"/>
        <v>72294</v>
      </c>
      <c r="E16" s="114">
        <f t="shared" si="0"/>
        <v>83894</v>
      </c>
      <c r="F16" s="114">
        <f>+SUM(F18:F19)</f>
        <v>104695</v>
      </c>
    </row>
    <row r="17" spans="1:6" ht="16.95" customHeight="1" x14ac:dyDescent="0.3">
      <c r="A17" s="119"/>
      <c r="B17" s="112"/>
      <c r="C17" s="113"/>
      <c r="D17" s="113"/>
      <c r="E17" s="113"/>
      <c r="F17" s="113"/>
    </row>
    <row r="18" spans="1:6" ht="16.95" customHeight="1" x14ac:dyDescent="0.35">
      <c r="A18" s="119" t="s">
        <v>170</v>
      </c>
      <c r="B18" s="117" t="s">
        <v>169</v>
      </c>
      <c r="C18" s="113">
        <v>1053</v>
      </c>
      <c r="D18" s="113">
        <v>1848</v>
      </c>
      <c r="E18" s="113">
        <v>2761</v>
      </c>
      <c r="F18" s="113">
        <f>+SUM(C18:E18)</f>
        <v>5662</v>
      </c>
    </row>
    <row r="19" spans="1:6" ht="16.95" customHeight="1" x14ac:dyDescent="0.35">
      <c r="A19" s="118" t="s">
        <v>171</v>
      </c>
      <c r="B19" s="117" t="s">
        <v>169</v>
      </c>
      <c r="C19" s="113">
        <v>145520</v>
      </c>
      <c r="D19" s="113">
        <v>70446</v>
      </c>
      <c r="E19" s="113">
        <v>81133</v>
      </c>
      <c r="F19" s="113">
        <f>+AVERAGE(C19:E19)</f>
        <v>99033</v>
      </c>
    </row>
    <row r="20" spans="1:6" ht="48" customHeight="1" x14ac:dyDescent="0.3">
      <c r="A20" s="207" t="s">
        <v>196</v>
      </c>
      <c r="B20" s="208"/>
      <c r="C20" s="208"/>
      <c r="D20" s="208"/>
      <c r="E20" s="208"/>
      <c r="F20" s="208"/>
    </row>
    <row r="21" spans="1:6" ht="85.2" customHeight="1" x14ac:dyDescent="0.3">
      <c r="A21" s="166" t="s">
        <v>212</v>
      </c>
      <c r="B21" s="167"/>
      <c r="C21" s="167"/>
      <c r="D21" s="167"/>
      <c r="E21" s="167"/>
      <c r="F21" s="168"/>
    </row>
    <row r="22" spans="1:6" ht="16.95" customHeight="1" x14ac:dyDescent="0.3">
      <c r="A22" s="38"/>
      <c r="B22" s="38"/>
      <c r="C22" s="38"/>
      <c r="D22" s="39"/>
      <c r="E22" s="39"/>
      <c r="F22" s="40"/>
    </row>
    <row r="23" spans="1:6" ht="16.95" customHeight="1" x14ac:dyDescent="0.3">
      <c r="A23" s="169" t="s">
        <v>37</v>
      </c>
      <c r="B23" s="169"/>
      <c r="C23" s="169"/>
      <c r="D23" s="169"/>
      <c r="E23" s="169"/>
      <c r="F23" s="169"/>
    </row>
    <row r="24" spans="1:6" ht="16.95" customHeight="1" x14ac:dyDescent="0.3">
      <c r="A24" s="169" t="s">
        <v>20</v>
      </c>
      <c r="B24" s="169"/>
      <c r="C24" s="169"/>
      <c r="D24" s="169"/>
      <c r="E24" s="169"/>
      <c r="F24" s="169"/>
    </row>
    <row r="25" spans="1:6" x14ac:dyDescent="0.3">
      <c r="A25" s="38"/>
      <c r="B25" s="38"/>
      <c r="C25" s="39"/>
      <c r="D25" s="39"/>
      <c r="E25" s="39"/>
      <c r="F25" s="41"/>
    </row>
    <row r="26" spans="1:6" ht="15" customHeight="1" x14ac:dyDescent="0.3">
      <c r="A26" s="179" t="s">
        <v>17</v>
      </c>
      <c r="B26" s="180"/>
      <c r="C26" s="9" t="s">
        <v>11</v>
      </c>
      <c r="D26" s="9" t="s">
        <v>86</v>
      </c>
      <c r="E26" s="9" t="s">
        <v>87</v>
      </c>
      <c r="F26" s="124" t="s">
        <v>10</v>
      </c>
    </row>
    <row r="27" spans="1:6" ht="16.95" customHeight="1" x14ac:dyDescent="0.3">
      <c r="A27" s="178" t="s">
        <v>16</v>
      </c>
      <c r="B27" s="178"/>
      <c r="C27" s="12">
        <f t="shared" ref="C27:E27" si="1">+SUM(C29:C31)</f>
        <v>179650622.10000002</v>
      </c>
      <c r="D27" s="12">
        <f t="shared" si="1"/>
        <v>284500078.55000001</v>
      </c>
      <c r="E27" s="12">
        <f t="shared" si="1"/>
        <v>197728756.01999998</v>
      </c>
      <c r="F27" s="12">
        <f>+SUM(F29:F31)</f>
        <v>661879456.67000008</v>
      </c>
    </row>
    <row r="28" spans="1:6" ht="16.95" customHeight="1" x14ac:dyDescent="0.3">
      <c r="A28" s="181"/>
      <c r="B28" s="181"/>
      <c r="C28" s="14"/>
      <c r="D28" s="14"/>
      <c r="E28" s="14"/>
      <c r="F28" s="14"/>
    </row>
    <row r="29" spans="1:6" ht="16.95" customHeight="1" x14ac:dyDescent="0.3">
      <c r="A29" s="182" t="s">
        <v>170</v>
      </c>
      <c r="B29" s="182"/>
      <c r="C29" s="115">
        <v>15984202.5</v>
      </c>
      <c r="D29" s="115">
        <v>123306758.75</v>
      </c>
      <c r="E29" s="115">
        <v>120314727.56999999</v>
      </c>
      <c r="F29" s="115">
        <f t="shared" ref="F29:F30" si="2">+SUM(C29:E29)</f>
        <v>259605688.81999999</v>
      </c>
    </row>
    <row r="30" spans="1:6" ht="16.95" customHeight="1" x14ac:dyDescent="0.3">
      <c r="A30" s="182" t="s">
        <v>171</v>
      </c>
      <c r="B30" s="182"/>
      <c r="C30" s="115">
        <v>71386644.819999993</v>
      </c>
      <c r="D30" s="115">
        <v>93657314.920000002</v>
      </c>
      <c r="E30" s="115"/>
      <c r="F30" s="115">
        <f t="shared" si="2"/>
        <v>165043959.74000001</v>
      </c>
    </row>
    <row r="31" spans="1:6" ht="16.95" customHeight="1" x14ac:dyDescent="0.3">
      <c r="A31" s="182" t="s">
        <v>172</v>
      </c>
      <c r="B31" s="182"/>
      <c r="C31" s="115">
        <v>92279774.780000031</v>
      </c>
      <c r="D31" s="115">
        <v>67536004.879999995</v>
      </c>
      <c r="E31" s="115">
        <v>77414028.449999988</v>
      </c>
      <c r="F31" s="116">
        <f>+SUM(C31:E31)</f>
        <v>237229808.11000001</v>
      </c>
    </row>
    <row r="32" spans="1:6" ht="16.5" customHeight="1" x14ac:dyDescent="0.3">
      <c r="A32" s="194" t="s">
        <v>205</v>
      </c>
      <c r="B32" s="194"/>
      <c r="C32" s="194"/>
      <c r="D32" s="194"/>
      <c r="E32" s="194"/>
      <c r="F32" s="194"/>
    </row>
    <row r="33" spans="1:6" ht="73.2" customHeight="1" x14ac:dyDescent="0.3">
      <c r="A33" s="166" t="s">
        <v>159</v>
      </c>
      <c r="B33" s="167"/>
      <c r="C33" s="167"/>
      <c r="D33" s="167"/>
      <c r="E33" s="167"/>
      <c r="F33" s="168"/>
    </row>
    <row r="34" spans="1:6" ht="16.95" customHeight="1" x14ac:dyDescent="0.3"/>
    <row r="35" spans="1:6" ht="16.95" customHeight="1" x14ac:dyDescent="0.3">
      <c r="A35" s="158" t="s">
        <v>39</v>
      </c>
      <c r="B35" s="158"/>
      <c r="C35" s="158"/>
      <c r="D35" s="158"/>
      <c r="E35" s="158"/>
      <c r="F35" s="158"/>
    </row>
    <row r="36" spans="1:6" ht="35.25" customHeight="1" x14ac:dyDescent="0.3">
      <c r="A36" s="159" t="s">
        <v>40</v>
      </c>
      <c r="B36" s="159"/>
      <c r="C36" s="159"/>
      <c r="D36" s="159"/>
      <c r="E36" s="159"/>
      <c r="F36" s="159"/>
    </row>
    <row r="38" spans="1:6" x14ac:dyDescent="0.3">
      <c r="A38" s="160" t="s">
        <v>23</v>
      </c>
      <c r="B38" s="160"/>
      <c r="C38" s="7" t="s">
        <v>41</v>
      </c>
      <c r="D38" s="7" t="s">
        <v>42</v>
      </c>
      <c r="E38" s="7" t="s">
        <v>43</v>
      </c>
      <c r="F38" s="121" t="s">
        <v>24</v>
      </c>
    </row>
    <row r="39" spans="1:6" ht="27.9" customHeight="1" x14ac:dyDescent="0.3">
      <c r="A39" s="161" t="s">
        <v>28</v>
      </c>
      <c r="B39" s="162"/>
      <c r="C39" s="16"/>
      <c r="D39" s="16"/>
      <c r="E39" s="16" t="s">
        <v>198</v>
      </c>
      <c r="F39" s="17"/>
    </row>
    <row r="40" spans="1:6" ht="27.9" customHeight="1" x14ac:dyDescent="0.3">
      <c r="A40" s="161" t="s">
        <v>29</v>
      </c>
      <c r="B40" s="161"/>
      <c r="C40" s="16"/>
      <c r="D40" s="16"/>
      <c r="E40" s="16" t="s">
        <v>198</v>
      </c>
      <c r="F40" s="18"/>
    </row>
    <row r="41" spans="1:6" ht="27.9" customHeight="1" x14ac:dyDescent="0.3">
      <c r="A41" s="163" t="s">
        <v>27</v>
      </c>
      <c r="B41" s="163"/>
      <c r="C41" s="16"/>
      <c r="D41" s="16"/>
      <c r="E41" s="16" t="s">
        <v>198</v>
      </c>
      <c r="F41" s="18"/>
    </row>
    <row r="42" spans="1:6" ht="27.9" customHeight="1" x14ac:dyDescent="0.3">
      <c r="A42" s="164" t="s">
        <v>30</v>
      </c>
      <c r="B42" s="164"/>
      <c r="C42" s="16"/>
      <c r="D42" s="16"/>
      <c r="E42" s="16" t="s">
        <v>198</v>
      </c>
      <c r="F42" s="19"/>
    </row>
    <row r="43" spans="1:6" s="88" customFormat="1" x14ac:dyDescent="0.3">
      <c r="A43" s="171" t="s">
        <v>199</v>
      </c>
      <c r="B43" s="171"/>
      <c r="C43" s="171"/>
      <c r="D43" s="171"/>
      <c r="E43" s="171"/>
      <c r="F43" s="171"/>
    </row>
    <row r="44" spans="1:6" s="88" customFormat="1" ht="60.6" customHeight="1" x14ac:dyDescent="0.3">
      <c r="A44" s="195" t="s">
        <v>200</v>
      </c>
      <c r="B44" s="195"/>
      <c r="C44" s="195"/>
      <c r="D44" s="195"/>
      <c r="E44" s="195"/>
      <c r="F44" s="195"/>
    </row>
    <row r="45" spans="1:6" s="88" customFormat="1" ht="15" customHeight="1" x14ac:dyDescent="0.3">
      <c r="A45" s="127"/>
      <c r="B45" s="127"/>
      <c r="C45" s="127"/>
      <c r="D45" s="127"/>
      <c r="E45" s="127"/>
      <c r="F45" s="127"/>
    </row>
    <row r="46" spans="1:6" s="88" customFormat="1" ht="15" customHeight="1" x14ac:dyDescent="0.3">
      <c r="A46" s="127"/>
      <c r="B46" s="127"/>
      <c r="C46" s="127"/>
      <c r="D46" s="127"/>
      <c r="E46" s="127"/>
      <c r="F46" s="127"/>
    </row>
    <row r="48" spans="1:6" x14ac:dyDescent="0.3">
      <c r="A48" s="158" t="s">
        <v>44</v>
      </c>
      <c r="B48" s="158"/>
      <c r="C48" s="158"/>
      <c r="D48" s="158"/>
      <c r="E48" s="158"/>
      <c r="F48" s="158"/>
    </row>
    <row r="49" spans="1:6" x14ac:dyDescent="0.3">
      <c r="A49" s="158" t="s">
        <v>25</v>
      </c>
      <c r="B49" s="158"/>
      <c r="C49" s="158"/>
      <c r="D49" s="158"/>
      <c r="E49" s="158"/>
      <c r="F49" s="158"/>
    </row>
    <row r="51" spans="1:6" x14ac:dyDescent="0.3">
      <c r="A51" s="179" t="s">
        <v>23</v>
      </c>
      <c r="B51" s="179"/>
      <c r="C51" s="9" t="s">
        <v>41</v>
      </c>
      <c r="D51" s="9" t="s">
        <v>42</v>
      </c>
      <c r="E51" s="9" t="s">
        <v>85</v>
      </c>
      <c r="F51" s="124" t="s">
        <v>24</v>
      </c>
    </row>
    <row r="52" spans="1:6" ht="27.9" customHeight="1" x14ac:dyDescent="0.3">
      <c r="A52" s="192" t="s">
        <v>31</v>
      </c>
      <c r="B52" s="192"/>
      <c r="C52" s="20"/>
      <c r="D52" s="20" t="s">
        <v>198</v>
      </c>
      <c r="E52" s="31"/>
      <c r="F52" s="44"/>
    </row>
    <row r="53" spans="1:6" ht="27.9" customHeight="1" x14ac:dyDescent="0.3">
      <c r="A53" s="193" t="s">
        <v>32</v>
      </c>
      <c r="B53" s="193"/>
      <c r="C53" s="32"/>
      <c r="D53" s="32" t="s">
        <v>198</v>
      </c>
      <c r="E53" s="33"/>
      <c r="F53" s="45"/>
    </row>
    <row r="54" spans="1:6" x14ac:dyDescent="0.3">
      <c r="A54" s="194" t="s">
        <v>214</v>
      </c>
      <c r="B54" s="194"/>
      <c r="C54" s="194"/>
      <c r="D54" s="194"/>
      <c r="E54" s="194"/>
      <c r="F54" s="194"/>
    </row>
    <row r="55" spans="1:6" ht="45" customHeight="1" x14ac:dyDescent="0.3">
      <c r="A55" s="195" t="s">
        <v>201</v>
      </c>
      <c r="B55" s="195"/>
      <c r="C55" s="195"/>
      <c r="D55" s="195"/>
      <c r="E55" s="195"/>
      <c r="F55" s="195"/>
    </row>
    <row r="56" spans="1:6" x14ac:dyDescent="0.3">
      <c r="E56" s="46"/>
    </row>
    <row r="57" spans="1:6" ht="31.2" x14ac:dyDescent="0.3">
      <c r="A57" s="93" t="s">
        <v>45</v>
      </c>
      <c r="B57" s="209" t="s">
        <v>215</v>
      </c>
      <c r="C57" s="173"/>
      <c r="D57" s="183"/>
      <c r="E57" s="184"/>
      <c r="F57" s="185"/>
    </row>
    <row r="58" spans="1:6" x14ac:dyDescent="0.3">
      <c r="A58" s="74" t="s">
        <v>46</v>
      </c>
      <c r="B58" s="209" t="s">
        <v>191</v>
      </c>
      <c r="C58" s="173"/>
      <c r="D58" s="186"/>
      <c r="E58" s="187"/>
      <c r="F58" s="188"/>
    </row>
    <row r="59" spans="1:6" x14ac:dyDescent="0.3">
      <c r="A59" s="75" t="s">
        <v>47</v>
      </c>
      <c r="B59" s="209" t="s">
        <v>204</v>
      </c>
      <c r="C59" s="173"/>
      <c r="D59" s="189"/>
      <c r="E59" s="190"/>
      <c r="F59" s="191"/>
    </row>
    <row r="60" spans="1:6" x14ac:dyDescent="0.35">
      <c r="A60" s="1"/>
      <c r="B60" s="68"/>
      <c r="C60" s="68"/>
      <c r="D60" s="125"/>
      <c r="E60" s="125"/>
      <c r="F60" s="125"/>
    </row>
    <row r="61" spans="1:6" x14ac:dyDescent="0.35">
      <c r="A61" s="1"/>
      <c r="B61" s="68"/>
      <c r="C61" s="68"/>
      <c r="D61" s="125"/>
      <c r="E61" s="125"/>
      <c r="F61" s="125"/>
    </row>
    <row r="62" spans="1:6" x14ac:dyDescent="0.35">
      <c r="A62" s="1"/>
      <c r="B62" s="68"/>
      <c r="C62" s="68"/>
      <c r="D62" s="125"/>
      <c r="E62" s="125"/>
      <c r="F62" s="125"/>
    </row>
    <row r="64" spans="1:6" ht="21.9" customHeight="1" x14ac:dyDescent="0.3">
      <c r="A64" s="177" t="s">
        <v>49</v>
      </c>
      <c r="B64" s="177"/>
      <c r="C64" s="177"/>
      <c r="D64" s="177"/>
      <c r="E64" s="177"/>
      <c r="F64" s="177"/>
    </row>
    <row r="65" spans="1:6" ht="9.9" customHeight="1" x14ac:dyDescent="0.3"/>
    <row r="66" spans="1:6" x14ac:dyDescent="0.3">
      <c r="A66" s="158" t="s">
        <v>50</v>
      </c>
      <c r="B66" s="158"/>
      <c r="C66" s="158"/>
      <c r="D66" s="158"/>
      <c r="E66" s="158"/>
      <c r="F66" s="158"/>
    </row>
    <row r="67" spans="1:6" x14ac:dyDescent="0.3">
      <c r="A67" s="158" t="s">
        <v>61</v>
      </c>
      <c r="B67" s="158"/>
      <c r="C67" s="158"/>
      <c r="D67" s="158"/>
      <c r="E67" s="158"/>
      <c r="F67" s="158"/>
    </row>
    <row r="68" spans="1:6" x14ac:dyDescent="0.3">
      <c r="A68" s="158" t="s">
        <v>51</v>
      </c>
      <c r="B68" s="158"/>
      <c r="C68" s="158"/>
      <c r="D68" s="158"/>
      <c r="E68" s="158"/>
      <c r="F68" s="158"/>
    </row>
    <row r="69" spans="1:6" ht="9.9" customHeight="1" x14ac:dyDescent="0.3"/>
    <row r="70" spans="1:6" x14ac:dyDescent="0.3">
      <c r="A70" s="70" t="s">
        <v>62</v>
      </c>
      <c r="B70" s="70" t="s">
        <v>66</v>
      </c>
      <c r="C70" s="70" t="s">
        <v>70</v>
      </c>
      <c r="D70" s="70" t="s">
        <v>67</v>
      </c>
      <c r="E70" s="70" t="s">
        <v>68</v>
      </c>
      <c r="F70" s="70" t="s">
        <v>69</v>
      </c>
    </row>
    <row r="71" spans="1:6" x14ac:dyDescent="0.3">
      <c r="A71" s="123" t="s">
        <v>16</v>
      </c>
      <c r="B71" s="36">
        <f>+SUM(B73:B77)</f>
        <v>3573681181</v>
      </c>
      <c r="C71" s="79">
        <f>+SUM(C73:C77)</f>
        <v>100</v>
      </c>
      <c r="D71" s="11"/>
      <c r="E71" s="11"/>
      <c r="F71" s="11"/>
    </row>
    <row r="72" spans="1:6" x14ac:dyDescent="0.3">
      <c r="A72" s="25"/>
      <c r="B72" s="26"/>
      <c r="C72" s="67"/>
      <c r="D72" s="24"/>
      <c r="E72" s="24"/>
      <c r="F72" s="24"/>
    </row>
    <row r="73" spans="1:6" ht="15" customHeight="1" x14ac:dyDescent="0.3">
      <c r="A73" s="25" t="s">
        <v>63</v>
      </c>
      <c r="B73" s="26">
        <v>3573681181</v>
      </c>
      <c r="C73" s="67">
        <f>+B73/$B$71*100</f>
        <v>100</v>
      </c>
      <c r="D73" s="24" t="s">
        <v>174</v>
      </c>
      <c r="E73" s="24" t="s">
        <v>208</v>
      </c>
      <c r="F73" s="24" t="s">
        <v>175</v>
      </c>
    </row>
    <row r="74" spans="1:6" ht="15" customHeight="1" x14ac:dyDescent="0.3">
      <c r="A74" s="25" t="s">
        <v>64</v>
      </c>
      <c r="B74" s="26">
        <v>0</v>
      </c>
      <c r="C74" s="67">
        <f t="shared" ref="C74:C77" si="3">+B74/$B$71*100</f>
        <v>0</v>
      </c>
      <c r="D74" s="25"/>
      <c r="E74" s="25"/>
      <c r="F74" s="25"/>
    </row>
    <row r="75" spans="1:6" ht="15" customHeight="1" x14ac:dyDescent="0.3">
      <c r="A75" s="25" t="s">
        <v>65</v>
      </c>
      <c r="B75" s="26">
        <v>0</v>
      </c>
      <c r="C75" s="67">
        <f t="shared" si="3"/>
        <v>0</v>
      </c>
      <c r="D75" s="25"/>
      <c r="E75" s="25"/>
      <c r="F75" s="25"/>
    </row>
    <row r="76" spans="1:6" ht="15" customHeight="1" x14ac:dyDescent="0.3">
      <c r="A76" s="25" t="s">
        <v>166</v>
      </c>
      <c r="B76" s="26">
        <v>0</v>
      </c>
      <c r="C76" s="67">
        <f t="shared" si="3"/>
        <v>0</v>
      </c>
      <c r="D76" s="25"/>
      <c r="E76" s="25"/>
      <c r="F76" s="25"/>
    </row>
    <row r="77" spans="1:6" ht="15" customHeight="1" x14ac:dyDescent="0.3">
      <c r="A77" s="27" t="s">
        <v>167</v>
      </c>
      <c r="B77" s="26">
        <v>0</v>
      </c>
      <c r="C77" s="67">
        <f t="shared" si="3"/>
        <v>0</v>
      </c>
      <c r="D77" s="77"/>
      <c r="E77" s="77"/>
      <c r="F77" s="77"/>
    </row>
    <row r="78" spans="1:6" ht="15" customHeight="1" x14ac:dyDescent="0.3">
      <c r="A78" s="194" t="s">
        <v>205</v>
      </c>
      <c r="B78" s="194"/>
      <c r="C78" s="194"/>
      <c r="D78" s="194"/>
      <c r="E78" s="194"/>
      <c r="F78" s="194"/>
    </row>
    <row r="79" spans="1:6" ht="50.1" customHeight="1" x14ac:dyDescent="0.3">
      <c r="A79" s="195" t="s">
        <v>168</v>
      </c>
      <c r="B79" s="195"/>
      <c r="C79" s="195"/>
      <c r="D79" s="195"/>
      <c r="E79" s="195"/>
      <c r="F79" s="195"/>
    </row>
    <row r="80" spans="1:6" ht="9.9" customHeight="1" x14ac:dyDescent="0.3">
      <c r="A80" s="25"/>
      <c r="B80" s="49"/>
      <c r="C80" s="24"/>
    </row>
    <row r="81" spans="1:6" x14ac:dyDescent="0.3">
      <c r="A81" s="158" t="s">
        <v>71</v>
      </c>
      <c r="B81" s="158"/>
      <c r="C81" s="158"/>
      <c r="D81" s="158"/>
      <c r="E81" s="158"/>
      <c r="F81" s="158"/>
    </row>
    <row r="82" spans="1:6" x14ac:dyDescent="0.3">
      <c r="A82" s="158" t="s">
        <v>72</v>
      </c>
      <c r="B82" s="158"/>
      <c r="C82" s="158"/>
      <c r="D82" s="158"/>
      <c r="E82" s="158"/>
      <c r="F82" s="158"/>
    </row>
    <row r="83" spans="1:6" x14ac:dyDescent="0.3">
      <c r="A83" s="158" t="s">
        <v>51</v>
      </c>
      <c r="B83" s="158"/>
      <c r="C83" s="158"/>
      <c r="D83" s="158"/>
      <c r="E83" s="158"/>
      <c r="F83" s="158"/>
    </row>
    <row r="84" spans="1:6" ht="9.9" customHeight="1" x14ac:dyDescent="0.3"/>
    <row r="85" spans="1:6" x14ac:dyDescent="0.3">
      <c r="A85" s="69" t="s">
        <v>54</v>
      </c>
      <c r="B85" s="69" t="s">
        <v>55</v>
      </c>
      <c r="C85" s="69" t="s">
        <v>11</v>
      </c>
      <c r="D85" s="69" t="s">
        <v>86</v>
      </c>
      <c r="E85" s="69" t="s">
        <v>87</v>
      </c>
      <c r="F85" s="69" t="s">
        <v>10</v>
      </c>
    </row>
    <row r="86" spans="1:6" x14ac:dyDescent="0.3">
      <c r="A86" s="123" t="s">
        <v>16</v>
      </c>
      <c r="B86" s="50"/>
      <c r="C86" s="36">
        <f>+C88+C92+C96</f>
        <v>297806765.07999998</v>
      </c>
      <c r="D86" s="36">
        <f>+D88+D92+D96</f>
        <v>297806765.07999998</v>
      </c>
      <c r="E86" s="36">
        <f>+E88+E92+E96</f>
        <v>297806765.08999997</v>
      </c>
      <c r="F86" s="36">
        <f>+F88+F92+F96</f>
        <v>893420295.25</v>
      </c>
    </row>
    <row r="87" spans="1:6" ht="9.9" customHeight="1" x14ac:dyDescent="0.3">
      <c r="A87" s="13"/>
      <c r="B87" s="51"/>
      <c r="C87" s="14"/>
      <c r="D87" s="14"/>
      <c r="E87" s="14"/>
      <c r="F87" s="52"/>
    </row>
    <row r="88" spans="1:6" x14ac:dyDescent="0.3">
      <c r="A88" s="197" t="s">
        <v>73</v>
      </c>
      <c r="B88" s="197"/>
      <c r="C88" s="54">
        <f>+SUM(C89:C90)</f>
        <v>297806765.07999998</v>
      </c>
      <c r="D88" s="54">
        <f>+SUM(D89:D90)</f>
        <v>297806765.07999998</v>
      </c>
      <c r="E88" s="54">
        <f>+SUM(E89:E90)</f>
        <v>297806765.08999997</v>
      </c>
      <c r="F88" s="54">
        <f>+SUM(F89:F90)</f>
        <v>893420295.25</v>
      </c>
    </row>
    <row r="89" spans="1:6" x14ac:dyDescent="0.3">
      <c r="A89" s="55" t="s">
        <v>176</v>
      </c>
      <c r="B89" s="51" t="s">
        <v>188</v>
      </c>
      <c r="C89" s="15">
        <v>297806765.07999998</v>
      </c>
      <c r="D89" s="15">
        <v>297806765.07999998</v>
      </c>
      <c r="E89" s="15">
        <v>297806765.08999997</v>
      </c>
      <c r="F89" s="56">
        <f>+C89+D89+E89</f>
        <v>893420295.25</v>
      </c>
    </row>
    <row r="90" spans="1:6" x14ac:dyDescent="0.3">
      <c r="A90" s="55"/>
      <c r="B90" s="51"/>
      <c r="C90" s="15"/>
      <c r="D90" s="15"/>
      <c r="E90" s="15"/>
      <c r="F90" s="56"/>
    </row>
    <row r="91" spans="1:6" x14ac:dyDescent="0.3">
      <c r="A91" s="128"/>
      <c r="B91" s="51"/>
      <c r="C91" s="15"/>
      <c r="D91" s="15"/>
      <c r="E91" s="15"/>
      <c r="F91" s="56"/>
    </row>
    <row r="92" spans="1:6" x14ac:dyDescent="0.3">
      <c r="A92" s="197" t="s">
        <v>74</v>
      </c>
      <c r="B92" s="197"/>
      <c r="C92" s="54">
        <f>+SUM(C93:C94)</f>
        <v>0</v>
      </c>
      <c r="D92" s="54">
        <f>+SUM(D93:D94)</f>
        <v>0</v>
      </c>
      <c r="E92" s="54">
        <f>+SUM(E93:E94)</f>
        <v>0</v>
      </c>
      <c r="F92" s="54">
        <f>+SUM(F93:F94)</f>
        <v>0</v>
      </c>
    </row>
    <row r="93" spans="1:6" x14ac:dyDescent="0.3">
      <c r="A93" s="55" t="s">
        <v>57</v>
      </c>
      <c r="B93" s="51" t="s">
        <v>52</v>
      </c>
      <c r="C93" s="57">
        <v>0</v>
      </c>
      <c r="D93" s="57">
        <v>0</v>
      </c>
      <c r="E93" s="57">
        <v>0</v>
      </c>
      <c r="F93" s="58">
        <f>+C93+D93+E93</f>
        <v>0</v>
      </c>
    </row>
    <row r="94" spans="1:6" x14ac:dyDescent="0.3">
      <c r="A94" s="55" t="s">
        <v>57</v>
      </c>
      <c r="B94" s="51" t="s">
        <v>52</v>
      </c>
      <c r="C94" s="57">
        <v>0</v>
      </c>
      <c r="D94" s="57">
        <v>0</v>
      </c>
      <c r="E94" s="57">
        <v>0</v>
      </c>
      <c r="F94" s="58">
        <f t="shared" ref="F94" si="4">+C94+D94+E94</f>
        <v>0</v>
      </c>
    </row>
    <row r="95" spans="1:6" x14ac:dyDescent="0.3">
      <c r="A95" s="194" t="s">
        <v>205</v>
      </c>
      <c r="B95" s="194"/>
      <c r="C95" s="194"/>
      <c r="D95" s="194"/>
      <c r="E95" s="194"/>
      <c r="F95" s="194"/>
    </row>
    <row r="96" spans="1:6" ht="39" customHeight="1" x14ac:dyDescent="0.3">
      <c r="A96" s="195" t="s">
        <v>149</v>
      </c>
      <c r="B96" s="195"/>
      <c r="C96" s="195"/>
      <c r="D96" s="195"/>
      <c r="E96" s="195"/>
      <c r="F96" s="195"/>
    </row>
    <row r="97" spans="1:6" ht="9.9" customHeight="1" x14ac:dyDescent="0.3">
      <c r="A97" s="25"/>
      <c r="B97" s="49"/>
      <c r="C97" s="24"/>
    </row>
    <row r="98" spans="1:6" x14ac:dyDescent="0.3">
      <c r="A98" s="158" t="s">
        <v>75</v>
      </c>
      <c r="B98" s="158"/>
      <c r="C98" s="158"/>
      <c r="D98" s="158"/>
      <c r="E98" s="158"/>
      <c r="F98" s="158"/>
    </row>
    <row r="99" spans="1:6" ht="30.75" customHeight="1" x14ac:dyDescent="0.3">
      <c r="A99" s="159" t="s">
        <v>53</v>
      </c>
      <c r="B99" s="159"/>
      <c r="C99" s="159"/>
      <c r="D99" s="159"/>
      <c r="E99" s="159"/>
      <c r="F99" s="159"/>
    </row>
    <row r="100" spans="1:6" x14ac:dyDescent="0.3">
      <c r="A100" s="158" t="s">
        <v>51</v>
      </c>
      <c r="B100" s="158"/>
      <c r="C100" s="158"/>
      <c r="D100" s="158"/>
      <c r="E100" s="158"/>
      <c r="F100" s="158"/>
    </row>
    <row r="101" spans="1:6" ht="9.9" customHeight="1" x14ac:dyDescent="0.3">
      <c r="A101" s="90"/>
      <c r="B101" s="91"/>
      <c r="C101" s="91"/>
      <c r="D101" s="91"/>
      <c r="E101" s="91"/>
      <c r="F101" s="92"/>
    </row>
    <row r="102" spans="1:6" x14ac:dyDescent="0.3">
      <c r="A102" s="69" t="s">
        <v>54</v>
      </c>
      <c r="B102" s="69" t="s">
        <v>55</v>
      </c>
      <c r="C102" s="69" t="s">
        <v>11</v>
      </c>
      <c r="D102" s="69" t="s">
        <v>86</v>
      </c>
      <c r="E102" s="69" t="s">
        <v>87</v>
      </c>
      <c r="F102" s="69" t="s">
        <v>10</v>
      </c>
    </row>
    <row r="103" spans="1:6" x14ac:dyDescent="0.3">
      <c r="A103" s="123" t="s">
        <v>16</v>
      </c>
      <c r="B103" s="50"/>
      <c r="C103" s="36">
        <f>+C105+C112+C119</f>
        <v>179650622.10000002</v>
      </c>
      <c r="D103" s="36">
        <f t="shared" ref="D103:F103" si="5">+D105+D112+D119</f>
        <v>284500078.55000001</v>
      </c>
      <c r="E103" s="36">
        <f t="shared" si="5"/>
        <v>197728756.01999998</v>
      </c>
      <c r="F103" s="36">
        <f t="shared" si="5"/>
        <v>661879456.66999996</v>
      </c>
    </row>
    <row r="104" spans="1:6" x14ac:dyDescent="0.3">
      <c r="A104" s="13"/>
      <c r="B104" s="51"/>
      <c r="C104" s="14"/>
      <c r="D104" s="14"/>
      <c r="E104" s="14"/>
      <c r="F104" s="52"/>
    </row>
    <row r="105" spans="1:6" ht="15" customHeight="1" x14ac:dyDescent="0.3">
      <c r="A105" s="197" t="s">
        <v>56</v>
      </c>
      <c r="B105" s="197"/>
      <c r="C105" s="54">
        <f>+SUM(C106:C110)</f>
        <v>179650622.10000002</v>
      </c>
      <c r="D105" s="54">
        <f t="shared" ref="D105:E105" si="6">+SUM(D106:D110)</f>
        <v>284500078.55000001</v>
      </c>
      <c r="E105" s="54">
        <f t="shared" si="6"/>
        <v>197728756.01999998</v>
      </c>
      <c r="F105" s="54">
        <f>+SUM(F106:F110)</f>
        <v>661879456.66999996</v>
      </c>
    </row>
    <row r="106" spans="1:6" x14ac:dyDescent="0.3">
      <c r="A106" s="140">
        <v>0</v>
      </c>
      <c r="B106" s="51" t="s">
        <v>177</v>
      </c>
      <c r="C106" s="15">
        <v>57376385.890000015</v>
      </c>
      <c r="D106" s="15">
        <v>155317283.05000001</v>
      </c>
      <c r="E106" s="15">
        <v>61248316.569999985</v>
      </c>
      <c r="F106" s="56">
        <f>+C106+D106+E106</f>
        <v>273941985.50999999</v>
      </c>
    </row>
    <row r="107" spans="1:6" x14ac:dyDescent="0.3">
      <c r="A107" s="140">
        <v>1</v>
      </c>
      <c r="B107" s="51" t="s">
        <v>178</v>
      </c>
      <c r="C107" s="15">
        <v>93989017.659999996</v>
      </c>
      <c r="D107" s="59">
        <v>8575257.3599999994</v>
      </c>
      <c r="E107" s="59">
        <v>13150029.01</v>
      </c>
      <c r="F107" s="56">
        <f t="shared" ref="F107:F110" si="7">+C107+D107+E107</f>
        <v>115714304.03</v>
      </c>
    </row>
    <row r="108" spans="1:6" x14ac:dyDescent="0.3">
      <c r="A108" s="140">
        <v>2</v>
      </c>
      <c r="B108" s="51" t="s">
        <v>179</v>
      </c>
      <c r="C108" s="15">
        <v>74965</v>
      </c>
      <c r="D108" s="15">
        <v>328795</v>
      </c>
      <c r="E108" s="15">
        <v>515682.87</v>
      </c>
      <c r="F108" s="56">
        <f t="shared" si="7"/>
        <v>919442.87</v>
      </c>
    </row>
    <row r="109" spans="1:6" x14ac:dyDescent="0.3">
      <c r="A109" s="140" t="s">
        <v>182</v>
      </c>
      <c r="B109" s="51" t="s">
        <v>180</v>
      </c>
      <c r="C109" s="15">
        <v>0</v>
      </c>
      <c r="D109" s="15">
        <v>0</v>
      </c>
      <c r="E109" s="15">
        <v>0</v>
      </c>
      <c r="F109" s="56">
        <f t="shared" si="7"/>
        <v>0</v>
      </c>
    </row>
    <row r="110" spans="1:6" x14ac:dyDescent="0.3">
      <c r="A110" s="140" t="s">
        <v>183</v>
      </c>
      <c r="B110" s="51" t="s">
        <v>181</v>
      </c>
      <c r="C110" s="15">
        <v>28210253.550000001</v>
      </c>
      <c r="D110" s="15">
        <v>120278743.14</v>
      </c>
      <c r="E110" s="15">
        <v>122814727.56999999</v>
      </c>
      <c r="F110" s="56">
        <f t="shared" si="7"/>
        <v>271303724.25999999</v>
      </c>
    </row>
    <row r="111" spans="1:6" x14ac:dyDescent="0.3">
      <c r="A111" s="128"/>
      <c r="B111" s="51"/>
      <c r="C111" s="15"/>
      <c r="D111" s="15"/>
      <c r="E111" s="15"/>
      <c r="F111" s="56"/>
    </row>
    <row r="112" spans="1:6" ht="15" customHeight="1" x14ac:dyDescent="0.3">
      <c r="A112" s="197" t="s">
        <v>58</v>
      </c>
      <c r="B112" s="197"/>
      <c r="C112" s="54">
        <f>+SUM(C113:C117)</f>
        <v>0</v>
      </c>
      <c r="D112" s="54">
        <f t="shared" ref="D112:F112" si="8">+SUM(D113:D117)</f>
        <v>0</v>
      </c>
      <c r="E112" s="54">
        <f t="shared" si="8"/>
        <v>0</v>
      </c>
      <c r="F112" s="54">
        <f t="shared" si="8"/>
        <v>0</v>
      </c>
    </row>
    <row r="113" spans="1:6" x14ac:dyDescent="0.3">
      <c r="A113" s="55" t="s">
        <v>57</v>
      </c>
      <c r="B113" s="51" t="s">
        <v>52</v>
      </c>
      <c r="C113" s="57">
        <v>0</v>
      </c>
      <c r="D113" s="57">
        <v>0</v>
      </c>
      <c r="E113" s="57">
        <v>0</v>
      </c>
      <c r="F113" s="41">
        <f>+C113+D113+E113</f>
        <v>0</v>
      </c>
    </row>
    <row r="114" spans="1:6" x14ac:dyDescent="0.3">
      <c r="A114" s="55" t="s">
        <v>57</v>
      </c>
      <c r="B114" s="51" t="s">
        <v>52</v>
      </c>
      <c r="C114" s="57">
        <v>0</v>
      </c>
      <c r="D114" s="57">
        <v>0</v>
      </c>
      <c r="E114" s="57">
        <v>0</v>
      </c>
      <c r="F114" s="41">
        <f t="shared" ref="F114:F117" si="9">+C114+D114+E114</f>
        <v>0</v>
      </c>
    </row>
    <row r="115" spans="1:6" x14ac:dyDescent="0.3">
      <c r="A115" s="55" t="s">
        <v>57</v>
      </c>
      <c r="B115" s="51" t="s">
        <v>52</v>
      </c>
      <c r="C115" s="57">
        <v>0</v>
      </c>
      <c r="D115" s="57">
        <v>0</v>
      </c>
      <c r="E115" s="57">
        <v>0</v>
      </c>
      <c r="F115" s="41">
        <f t="shared" si="9"/>
        <v>0</v>
      </c>
    </row>
    <row r="116" spans="1:6" x14ac:dyDescent="0.3">
      <c r="A116" s="55" t="s">
        <v>57</v>
      </c>
      <c r="B116" s="51" t="s">
        <v>52</v>
      </c>
      <c r="C116" s="57">
        <v>0</v>
      </c>
      <c r="D116" s="57">
        <v>0</v>
      </c>
      <c r="E116" s="57">
        <v>0</v>
      </c>
      <c r="F116" s="41">
        <f t="shared" si="9"/>
        <v>0</v>
      </c>
    </row>
    <row r="117" spans="1:6" x14ac:dyDescent="0.3">
      <c r="A117" s="55" t="s">
        <v>57</v>
      </c>
      <c r="B117" s="51" t="s">
        <v>52</v>
      </c>
      <c r="C117" s="57">
        <v>0</v>
      </c>
      <c r="D117" s="57">
        <v>0</v>
      </c>
      <c r="E117" s="57">
        <v>0</v>
      </c>
      <c r="F117" s="41">
        <f t="shared" si="9"/>
        <v>0</v>
      </c>
    </row>
    <row r="118" spans="1:6" x14ac:dyDescent="0.3">
      <c r="C118" s="41"/>
      <c r="D118" s="41"/>
      <c r="E118" s="41"/>
      <c r="F118" s="41"/>
    </row>
    <row r="119" spans="1:6" x14ac:dyDescent="0.3">
      <c r="A119" s="197" t="s">
        <v>59</v>
      </c>
      <c r="B119" s="197"/>
      <c r="C119" s="54">
        <f>+SUM(C120:C121)</f>
        <v>0</v>
      </c>
      <c r="D119" s="54">
        <f t="shared" ref="D119:F119" si="10">+SUM(D120:D121)</f>
        <v>0</v>
      </c>
      <c r="E119" s="54">
        <f t="shared" si="10"/>
        <v>0</v>
      </c>
      <c r="F119" s="54">
        <f t="shared" si="10"/>
        <v>0</v>
      </c>
    </row>
    <row r="120" spans="1:6" x14ac:dyDescent="0.3">
      <c r="A120" s="76" t="s">
        <v>57</v>
      </c>
      <c r="B120" s="51" t="s">
        <v>52</v>
      </c>
      <c r="C120" s="57">
        <v>0</v>
      </c>
      <c r="D120" s="57">
        <v>0</v>
      </c>
      <c r="E120" s="57">
        <v>0</v>
      </c>
      <c r="F120" s="41">
        <f>+C120+D120+E120</f>
        <v>0</v>
      </c>
    </row>
    <row r="121" spans="1:6" x14ac:dyDescent="0.3">
      <c r="A121" s="48" t="s">
        <v>57</v>
      </c>
      <c r="B121" s="48" t="s">
        <v>52</v>
      </c>
      <c r="C121" s="60">
        <v>0</v>
      </c>
      <c r="D121" s="60">
        <v>0</v>
      </c>
      <c r="E121" s="60">
        <v>0</v>
      </c>
      <c r="F121" s="61">
        <f>+C121+D121+E121</f>
        <v>0</v>
      </c>
    </row>
    <row r="122" spans="1:6" ht="14.25" customHeight="1" x14ac:dyDescent="0.3">
      <c r="A122" s="199" t="s">
        <v>60</v>
      </c>
      <c r="B122" s="199"/>
      <c r="C122" s="199"/>
      <c r="D122" s="199"/>
      <c r="E122" s="199"/>
      <c r="F122" s="199"/>
    </row>
    <row r="123" spans="1:6" x14ac:dyDescent="0.3">
      <c r="A123" s="194" t="s">
        <v>205</v>
      </c>
      <c r="B123" s="194"/>
      <c r="C123" s="194"/>
      <c r="D123" s="194"/>
      <c r="E123" s="194"/>
      <c r="F123" s="194"/>
    </row>
    <row r="124" spans="1:6" ht="50.1" customHeight="1" x14ac:dyDescent="0.3">
      <c r="A124" s="195" t="s">
        <v>150</v>
      </c>
      <c r="B124" s="195"/>
      <c r="C124" s="195"/>
      <c r="D124" s="195"/>
      <c r="E124" s="195"/>
      <c r="F124" s="195"/>
    </row>
    <row r="125" spans="1:6" ht="9.9" customHeight="1" x14ac:dyDescent="0.3">
      <c r="A125" s="55"/>
      <c r="B125" s="51"/>
    </row>
    <row r="126" spans="1:6" x14ac:dyDescent="0.3">
      <c r="A126" s="158" t="s">
        <v>77</v>
      </c>
      <c r="B126" s="158"/>
      <c r="C126" s="158"/>
      <c r="D126" s="158"/>
      <c r="E126" s="158"/>
      <c r="F126" s="158"/>
    </row>
    <row r="127" spans="1:6" x14ac:dyDescent="0.3">
      <c r="A127" s="158" t="s">
        <v>78</v>
      </c>
      <c r="B127" s="158"/>
      <c r="C127" s="158"/>
      <c r="D127" s="158"/>
      <c r="E127" s="158"/>
      <c r="F127" s="158"/>
    </row>
    <row r="128" spans="1:6" x14ac:dyDescent="0.3">
      <c r="A128" s="158" t="s">
        <v>51</v>
      </c>
      <c r="B128" s="158"/>
      <c r="C128" s="158"/>
      <c r="D128" s="158"/>
      <c r="E128" s="158"/>
      <c r="F128" s="158"/>
    </row>
    <row r="129" spans="1:6" ht="9.9" customHeight="1" x14ac:dyDescent="0.3">
      <c r="A129" s="90"/>
      <c r="B129" s="91"/>
      <c r="C129" s="91"/>
      <c r="D129" s="91"/>
      <c r="E129" s="91"/>
      <c r="F129" s="92"/>
    </row>
    <row r="130" spans="1:6" x14ac:dyDescent="0.3">
      <c r="A130" s="69" t="s">
        <v>76</v>
      </c>
      <c r="B130" s="69" t="s">
        <v>11</v>
      </c>
      <c r="C130" s="69" t="s">
        <v>86</v>
      </c>
      <c r="D130" s="69" t="s">
        <v>87</v>
      </c>
      <c r="E130" s="69" t="s">
        <v>10</v>
      </c>
      <c r="F130" s="23"/>
    </row>
    <row r="131" spans="1:6" x14ac:dyDescent="0.3">
      <c r="A131" s="107" t="s">
        <v>80</v>
      </c>
      <c r="B131" s="62">
        <f>+B132+B133</f>
        <v>2184340033.8899994</v>
      </c>
      <c r="C131" s="62">
        <f t="shared" ref="C131:D133" si="11">+B141</f>
        <v>2302496176.8699994</v>
      </c>
      <c r="D131" s="62">
        <f t="shared" si="11"/>
        <v>2315802863.3999991</v>
      </c>
      <c r="E131" s="62">
        <f>+B131</f>
        <v>2184340033.8899994</v>
      </c>
      <c r="F131" s="92"/>
    </row>
    <row r="132" spans="1:6" x14ac:dyDescent="0.3">
      <c r="A132" s="108" t="s">
        <v>81</v>
      </c>
      <c r="B132" s="26">
        <f>'2T'!E140</f>
        <v>2149309465.2499995</v>
      </c>
      <c r="C132" s="26">
        <f t="shared" si="11"/>
        <v>2149309465.2499995</v>
      </c>
      <c r="D132" s="26">
        <f t="shared" si="11"/>
        <v>2149309465.2499995</v>
      </c>
      <c r="E132" s="66">
        <f>+B132</f>
        <v>2149309465.2499995</v>
      </c>
      <c r="F132" s="23"/>
    </row>
    <row r="133" spans="1:6" x14ac:dyDescent="0.3">
      <c r="A133" s="108" t="s">
        <v>79</v>
      </c>
      <c r="B133" s="26">
        <v>35030568.639999986</v>
      </c>
      <c r="C133" s="26">
        <f t="shared" si="11"/>
        <v>153186711.61999995</v>
      </c>
      <c r="D133" s="26">
        <f t="shared" si="11"/>
        <v>166493398.14999992</v>
      </c>
      <c r="E133" s="66">
        <f t="shared" ref="E133" si="12">+B133</f>
        <v>35030568.639999986</v>
      </c>
      <c r="F133" s="23"/>
    </row>
    <row r="134" spans="1:6" x14ac:dyDescent="0.3">
      <c r="A134" s="107" t="s">
        <v>83</v>
      </c>
      <c r="B134" s="62">
        <f>C86</f>
        <v>297806765.07999998</v>
      </c>
      <c r="C134" s="62">
        <f t="shared" ref="C134:D134" si="13">D86</f>
        <v>297806765.07999998</v>
      </c>
      <c r="D134" s="62">
        <f t="shared" si="13"/>
        <v>297806765.08999997</v>
      </c>
      <c r="E134" s="62">
        <f>+B134+C134+D134</f>
        <v>893420295.25</v>
      </c>
      <c r="F134" s="92"/>
    </row>
    <row r="135" spans="1:6" x14ac:dyDescent="0.3">
      <c r="A135" s="107" t="s">
        <v>144</v>
      </c>
      <c r="B135" s="62">
        <f>+B136+B137</f>
        <v>2482146798.9699993</v>
      </c>
      <c r="C135" s="62">
        <f t="shared" ref="C135:E135" si="14">+C136+C137</f>
        <v>2600302941.9499993</v>
      </c>
      <c r="D135" s="62">
        <f t="shared" si="14"/>
        <v>2613609628.4899993</v>
      </c>
      <c r="E135" s="62">
        <f t="shared" si="14"/>
        <v>3077760329.1399994</v>
      </c>
      <c r="F135" s="92"/>
    </row>
    <row r="136" spans="1:6" x14ac:dyDescent="0.3">
      <c r="A136" s="108" t="s">
        <v>81</v>
      </c>
      <c r="B136" s="26">
        <f>+B132</f>
        <v>2149309465.2499995</v>
      </c>
      <c r="C136" s="26">
        <f>+C132</f>
        <v>2149309465.2499995</v>
      </c>
      <c r="D136" s="26">
        <f>+D132</f>
        <v>2149309465.2499995</v>
      </c>
      <c r="E136" s="66">
        <f>+E132</f>
        <v>2149309465.2499995</v>
      </c>
      <c r="F136" s="23"/>
    </row>
    <row r="137" spans="1:6" x14ac:dyDescent="0.3">
      <c r="A137" s="108" t="s">
        <v>79</v>
      </c>
      <c r="B137" s="26">
        <f>+B134+B133</f>
        <v>332837333.71999997</v>
      </c>
      <c r="C137" s="26">
        <f>+C134+C133</f>
        <v>450993476.69999993</v>
      </c>
      <c r="D137" s="26">
        <f>+D134+D133</f>
        <v>464300163.23999989</v>
      </c>
      <c r="E137" s="66">
        <f>+E134+E133</f>
        <v>928450863.88999999</v>
      </c>
      <c r="F137" s="23"/>
    </row>
    <row r="138" spans="1:6" x14ac:dyDescent="0.3">
      <c r="A138" s="107" t="s">
        <v>82</v>
      </c>
      <c r="B138" s="62">
        <f>+B139+B140</f>
        <v>179650622.10000002</v>
      </c>
      <c r="C138" s="62">
        <f t="shared" ref="C138" si="15">+C139+C140</f>
        <v>284500078.55000001</v>
      </c>
      <c r="D138" s="62">
        <f>+D139+D140</f>
        <v>197728756.01999998</v>
      </c>
      <c r="E138" s="62">
        <f>+B138+C138+D138</f>
        <v>661879456.67000008</v>
      </c>
      <c r="F138" s="92"/>
    </row>
    <row r="139" spans="1:6" x14ac:dyDescent="0.3">
      <c r="A139" s="108" t="s">
        <v>81</v>
      </c>
      <c r="B139" s="83">
        <v>0</v>
      </c>
      <c r="C139" s="83">
        <v>0</v>
      </c>
      <c r="D139" s="83">
        <v>0</v>
      </c>
      <c r="E139" s="49">
        <f>+B139+C139+D139</f>
        <v>0</v>
      </c>
      <c r="F139" s="92"/>
    </row>
    <row r="140" spans="1:6" x14ac:dyDescent="0.3">
      <c r="A140" s="108" t="s">
        <v>79</v>
      </c>
      <c r="B140" s="83">
        <f>C103</f>
        <v>179650622.10000002</v>
      </c>
      <c r="C140" s="83">
        <f t="shared" ref="C140:D140" si="16">D103</f>
        <v>284500078.55000001</v>
      </c>
      <c r="D140" s="83">
        <f t="shared" si="16"/>
        <v>197728756.01999998</v>
      </c>
      <c r="E140" s="49">
        <f>+B140+C140+D140</f>
        <v>661879456.67000008</v>
      </c>
      <c r="F140" s="92"/>
    </row>
    <row r="141" spans="1:6" x14ac:dyDescent="0.3">
      <c r="A141" s="107" t="s">
        <v>145</v>
      </c>
      <c r="B141" s="62">
        <f>+B135-B138</f>
        <v>2302496176.8699994</v>
      </c>
      <c r="C141" s="62">
        <f t="shared" ref="C141:D142" si="17">+C135-C138</f>
        <v>2315802863.3999991</v>
      </c>
      <c r="D141" s="62">
        <f t="shared" si="17"/>
        <v>2415880872.4699993</v>
      </c>
      <c r="E141" s="62">
        <f>+E135-E138</f>
        <v>2415880872.4699993</v>
      </c>
      <c r="F141" s="92"/>
    </row>
    <row r="142" spans="1:6" x14ac:dyDescent="0.3">
      <c r="A142" s="108" t="s">
        <v>81</v>
      </c>
      <c r="B142" s="83">
        <f>+B136-B139</f>
        <v>2149309465.2499995</v>
      </c>
      <c r="C142" s="83">
        <f>+C136-C139</f>
        <v>2149309465.2499995</v>
      </c>
      <c r="D142" s="83">
        <f t="shared" si="17"/>
        <v>2149309465.2499995</v>
      </c>
      <c r="E142" s="49">
        <f>+E136-E139</f>
        <v>2149309465.2499995</v>
      </c>
    </row>
    <row r="143" spans="1:6" x14ac:dyDescent="0.3">
      <c r="A143" s="109" t="s">
        <v>79</v>
      </c>
      <c r="B143" s="78">
        <f>+B137-B140</f>
        <v>153186711.61999995</v>
      </c>
      <c r="C143" s="78">
        <f>+C137-C140</f>
        <v>166493398.14999992</v>
      </c>
      <c r="D143" s="78">
        <f>+D137-D140</f>
        <v>266571407.21999991</v>
      </c>
      <c r="E143" s="63">
        <f>+E137-E140</f>
        <v>266571407.21999991</v>
      </c>
    </row>
    <row r="144" spans="1:6" x14ac:dyDescent="0.3">
      <c r="A144" s="194" t="s">
        <v>205</v>
      </c>
      <c r="B144" s="194"/>
      <c r="C144" s="194"/>
      <c r="D144" s="194"/>
      <c r="E144" s="194"/>
      <c r="F144" s="194"/>
    </row>
    <row r="145" spans="1:6" ht="43.95" customHeight="1" x14ac:dyDescent="0.3">
      <c r="A145" s="166" t="s">
        <v>89</v>
      </c>
      <c r="B145" s="167"/>
      <c r="C145" s="167"/>
      <c r="D145" s="167"/>
      <c r="E145" s="168"/>
      <c r="F145" s="64"/>
    </row>
    <row r="146" spans="1:6" x14ac:dyDescent="0.3">
      <c r="A146" s="127"/>
      <c r="B146" s="65"/>
      <c r="C146" s="65"/>
      <c r="D146" s="65"/>
      <c r="E146" s="65"/>
      <c r="F146" s="64"/>
    </row>
    <row r="147" spans="1:6" ht="31.2" x14ac:dyDescent="0.3">
      <c r="A147" s="93" t="s">
        <v>84</v>
      </c>
      <c r="B147" s="209" t="s">
        <v>216</v>
      </c>
      <c r="C147" s="173"/>
      <c r="D147" s="183"/>
      <c r="E147" s="184"/>
      <c r="F147" s="185"/>
    </row>
    <row r="148" spans="1:6" x14ac:dyDescent="0.3">
      <c r="A148" s="74" t="s">
        <v>46</v>
      </c>
      <c r="B148" s="209" t="s">
        <v>191</v>
      </c>
      <c r="C148" s="173"/>
      <c r="D148" s="186"/>
      <c r="E148" s="187"/>
      <c r="F148" s="188"/>
    </row>
    <row r="149" spans="1:6" x14ac:dyDescent="0.3">
      <c r="A149" s="75" t="s">
        <v>47</v>
      </c>
      <c r="B149" s="209" t="s">
        <v>217</v>
      </c>
      <c r="C149" s="173"/>
      <c r="D149" s="189"/>
      <c r="E149" s="190"/>
      <c r="F149" s="191"/>
    </row>
  </sheetData>
  <mergeCells count="72">
    <mergeCell ref="A105:B105"/>
    <mergeCell ref="A112:B112"/>
    <mergeCell ref="A119:B119"/>
    <mergeCell ref="A122:F122"/>
    <mergeCell ref="A123:F123"/>
    <mergeCell ref="A124:F124"/>
    <mergeCell ref="A126:F126"/>
    <mergeCell ref="A127:F127"/>
    <mergeCell ref="A128:F128"/>
    <mergeCell ref="A144:F144"/>
    <mergeCell ref="A145:E145"/>
    <mergeCell ref="B147:C147"/>
    <mergeCell ref="D147:F149"/>
    <mergeCell ref="B148:C148"/>
    <mergeCell ref="B149:C149"/>
    <mergeCell ref="A95:F95"/>
    <mergeCell ref="A96:F96"/>
    <mergeCell ref="A98:F98"/>
    <mergeCell ref="A99:F99"/>
    <mergeCell ref="A100:F100"/>
    <mergeCell ref="A81:F81"/>
    <mergeCell ref="A82:F82"/>
    <mergeCell ref="A83:F83"/>
    <mergeCell ref="A88:B88"/>
    <mergeCell ref="A92:B92"/>
    <mergeCell ref="A66:F66"/>
    <mergeCell ref="A67:F67"/>
    <mergeCell ref="A68:F68"/>
    <mergeCell ref="A78:F78"/>
    <mergeCell ref="A79:F79"/>
    <mergeCell ref="B57:C57"/>
    <mergeCell ref="D57:F59"/>
    <mergeCell ref="B58:C58"/>
    <mergeCell ref="B59:C59"/>
    <mergeCell ref="A64:F64"/>
    <mergeCell ref="A51:B51"/>
    <mergeCell ref="A52:B52"/>
    <mergeCell ref="A53:B53"/>
    <mergeCell ref="A54:F54"/>
    <mergeCell ref="A55:F55"/>
    <mergeCell ref="A42:B42"/>
    <mergeCell ref="A43:F43"/>
    <mergeCell ref="A44:F44"/>
    <mergeCell ref="A48:F48"/>
    <mergeCell ref="A49:F49"/>
    <mergeCell ref="A1:F2"/>
    <mergeCell ref="A3:F3"/>
    <mergeCell ref="C5:E5"/>
    <mergeCell ref="C6:E6"/>
    <mergeCell ref="C7:E7"/>
    <mergeCell ref="A31:B31"/>
    <mergeCell ref="A16:B16"/>
    <mergeCell ref="A28:B28"/>
    <mergeCell ref="A29:B29"/>
    <mergeCell ref="A32:F32"/>
    <mergeCell ref="A23:F23"/>
    <mergeCell ref="A24:F24"/>
    <mergeCell ref="A26:B26"/>
    <mergeCell ref="A27:B27"/>
    <mergeCell ref="A30:B30"/>
    <mergeCell ref="A10:F10"/>
    <mergeCell ref="A12:F12"/>
    <mergeCell ref="A13:F13"/>
    <mergeCell ref="A20:F20"/>
    <mergeCell ref="A21:F21"/>
    <mergeCell ref="A41:B41"/>
    <mergeCell ref="A36:F36"/>
    <mergeCell ref="A33:F33"/>
    <mergeCell ref="A35:F35"/>
    <mergeCell ref="A38:B38"/>
    <mergeCell ref="A39:B39"/>
    <mergeCell ref="A40:B40"/>
  </mergeCells>
  <printOptions horizontalCentered="1"/>
  <pageMargins left="0.70866141732283472" right="0.70866141732283472" top="0.94488188976377963" bottom="0.74803149606299213" header="0.19685039370078741" footer="0.31496062992125984"/>
  <pageSetup paperSize="8" scale="62" orientation="landscape" r:id="rId1"/>
  <headerFooter>
    <oddHeader>&amp;L&amp;G&amp;R&amp;G</oddHeader>
    <oddFooter>&amp;L&amp;"Palatino Linotype,Normal"&amp;K979797&amp;D&amp;C&amp;"Palatino Linotype,Normal"&amp;K979797Reporte de Ejecución programática y presupuestaria (I trimestre)&amp;R&amp;"Palatino Linotype,Normal"&amp;K979797&amp;P</oddFooter>
  </headerFooter>
  <rowBreaks count="3" manualBreakCount="3">
    <brk id="44" max="5" man="1"/>
    <brk id="62" max="16383" man="1"/>
    <brk id="124" max="5" man="1"/>
  </row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0DDB02-BE05-4CD9-B4BF-C3CDDDA6C7B4}">
  <dimension ref="A1:G114"/>
  <sheetViews>
    <sheetView showGridLines="0" zoomScale="80" zoomScaleNormal="80" zoomScaleSheetLayoutView="100" workbookViewId="0">
      <selection sqref="A1:F1"/>
    </sheetView>
  </sheetViews>
  <sheetFormatPr baseColWidth="10" defaultColWidth="11.44140625" defaultRowHeight="15.6" x14ac:dyDescent="0.3"/>
  <cols>
    <col min="1" max="1" width="56.109375" style="37" customWidth="1"/>
    <col min="2" max="2" width="26.5546875" style="37" customWidth="1"/>
    <col min="3" max="6" width="20.6640625" style="37" customWidth="1"/>
    <col min="7" max="16384" width="11.44140625" style="37"/>
  </cols>
  <sheetData>
    <row r="1" spans="1:6" ht="42" customHeight="1" x14ac:dyDescent="0.45">
      <c r="A1" s="165" t="s">
        <v>38</v>
      </c>
      <c r="B1" s="165"/>
      <c r="C1" s="165"/>
      <c r="D1" s="165"/>
      <c r="E1" s="165"/>
      <c r="F1" s="165"/>
    </row>
    <row r="2" spans="1:6" ht="17.399999999999999" x14ac:dyDescent="0.4">
      <c r="A2" s="172" t="s">
        <v>194</v>
      </c>
      <c r="B2" s="172"/>
      <c r="C2" s="172"/>
      <c r="D2" s="172"/>
      <c r="E2" s="172"/>
      <c r="F2" s="172"/>
    </row>
    <row r="4" spans="1:6" ht="18" customHeight="1" x14ac:dyDescent="0.3">
      <c r="A4" s="85"/>
      <c r="B4" s="73" t="s">
        <v>22</v>
      </c>
      <c r="C4" s="173" t="s">
        <v>185</v>
      </c>
      <c r="D4" s="174"/>
      <c r="E4" s="174"/>
    </row>
    <row r="5" spans="1:6" ht="18" customHeight="1" x14ac:dyDescent="0.3">
      <c r="A5" s="85"/>
      <c r="B5" s="74" t="s">
        <v>33</v>
      </c>
      <c r="C5" s="175" t="s">
        <v>186</v>
      </c>
      <c r="D5" s="176"/>
      <c r="E5" s="176"/>
    </row>
    <row r="6" spans="1:6" ht="18" customHeight="1" x14ac:dyDescent="0.3">
      <c r="A6" s="85"/>
      <c r="B6" s="75" t="s">
        <v>34</v>
      </c>
      <c r="C6" s="175" t="s">
        <v>186</v>
      </c>
      <c r="D6" s="176"/>
      <c r="E6" s="176"/>
    </row>
    <row r="7" spans="1:6" x14ac:dyDescent="0.3">
      <c r="A7" s="85"/>
      <c r="B7" s="3"/>
      <c r="C7" s="3"/>
      <c r="D7" s="3"/>
      <c r="E7" s="3"/>
      <c r="F7" s="3"/>
    </row>
    <row r="8" spans="1:6" ht="21" customHeight="1" x14ac:dyDescent="0.3">
      <c r="A8" s="177" t="s">
        <v>152</v>
      </c>
      <c r="B8" s="177"/>
      <c r="C8" s="177"/>
      <c r="D8" s="177"/>
      <c r="E8" s="177"/>
      <c r="F8" s="177"/>
    </row>
    <row r="10" spans="1:6" x14ac:dyDescent="0.3">
      <c r="A10" s="169" t="s">
        <v>36</v>
      </c>
      <c r="B10" s="169"/>
      <c r="C10" s="169"/>
      <c r="D10" s="169"/>
      <c r="E10" s="169"/>
      <c r="F10" s="169"/>
    </row>
    <row r="11" spans="1:6" ht="15" customHeight="1" x14ac:dyDescent="0.3">
      <c r="A11" s="169" t="s">
        <v>19</v>
      </c>
      <c r="B11" s="169"/>
      <c r="C11" s="169"/>
      <c r="D11" s="169"/>
      <c r="E11" s="169"/>
      <c r="F11" s="169"/>
    </row>
    <row r="12" spans="1:6" x14ac:dyDescent="0.35">
      <c r="A12" s="38"/>
      <c r="B12" s="38"/>
      <c r="C12" s="38"/>
      <c r="D12" s="39"/>
      <c r="E12" s="39"/>
      <c r="F12" s="1"/>
    </row>
    <row r="13" spans="1:6" ht="31.2" x14ac:dyDescent="0.3">
      <c r="A13" s="121" t="s">
        <v>17</v>
      </c>
      <c r="B13" s="7" t="s">
        <v>18</v>
      </c>
      <c r="C13" s="121" t="s">
        <v>92</v>
      </c>
      <c r="D13" s="7" t="s">
        <v>93</v>
      </c>
      <c r="E13" s="7" t="s">
        <v>95</v>
      </c>
      <c r="F13" s="106" t="s">
        <v>96</v>
      </c>
    </row>
    <row r="14" spans="1:6" ht="16.95" customHeight="1" x14ac:dyDescent="0.3">
      <c r="A14" s="178" t="s">
        <v>16</v>
      </c>
      <c r="B14" s="178"/>
      <c r="C14" s="114">
        <f>+SUM(C16:C17)</f>
        <v>125357</v>
      </c>
      <c r="D14" s="114">
        <f t="shared" ref="D14:F14" si="0">+SUM(D16:D17)</f>
        <v>93541.666666666672</v>
      </c>
      <c r="E14" s="114">
        <f t="shared" si="0"/>
        <v>104695</v>
      </c>
      <c r="F14" s="114">
        <f t="shared" si="0"/>
        <v>323593.66666666669</v>
      </c>
    </row>
    <row r="15" spans="1:6" ht="16.95" customHeight="1" x14ac:dyDescent="0.3">
      <c r="A15" s="119"/>
      <c r="B15" s="112"/>
      <c r="C15" s="113"/>
      <c r="D15" s="113"/>
      <c r="E15" s="113"/>
      <c r="F15" s="113"/>
    </row>
    <row r="16" spans="1:6" ht="16.95" customHeight="1" x14ac:dyDescent="0.35">
      <c r="A16" s="119" t="s">
        <v>170</v>
      </c>
      <c r="B16" s="117" t="s">
        <v>169</v>
      </c>
      <c r="C16" s="113">
        <f>+'1T'!F18</f>
        <v>4266</v>
      </c>
      <c r="D16" s="113">
        <f>+'2T'!F18</f>
        <v>3973</v>
      </c>
      <c r="E16" s="113">
        <f>+'3T'!F18</f>
        <v>5662</v>
      </c>
      <c r="F16" s="113">
        <f>+SUM(C16:E16)</f>
        <v>13901</v>
      </c>
    </row>
    <row r="17" spans="1:6" ht="16.95" customHeight="1" x14ac:dyDescent="0.35">
      <c r="A17" s="118" t="s">
        <v>171</v>
      </c>
      <c r="B17" s="117" t="s">
        <v>169</v>
      </c>
      <c r="C17" s="113">
        <f>+'1T'!F19</f>
        <v>121091</v>
      </c>
      <c r="D17" s="113">
        <f>+'2T'!F19</f>
        <v>89568.666666666672</v>
      </c>
      <c r="E17" s="113">
        <f>+'3T'!F19</f>
        <v>99033</v>
      </c>
      <c r="F17" s="134">
        <f>+SUM(C17:E17)</f>
        <v>309692.66666666669</v>
      </c>
    </row>
    <row r="18" spans="1:6" ht="49.5" customHeight="1" x14ac:dyDescent="0.3">
      <c r="A18" s="170" t="s">
        <v>196</v>
      </c>
      <c r="B18" s="171"/>
      <c r="C18" s="171"/>
      <c r="D18" s="171"/>
      <c r="E18" s="171"/>
      <c r="F18" s="171"/>
    </row>
    <row r="19" spans="1:6" ht="50.1" customHeight="1" x14ac:dyDescent="0.3">
      <c r="A19" s="166" t="s">
        <v>158</v>
      </c>
      <c r="B19" s="167"/>
      <c r="C19" s="167"/>
      <c r="D19" s="167"/>
      <c r="E19" s="167"/>
      <c r="F19" s="168"/>
    </row>
    <row r="20" spans="1:6" x14ac:dyDescent="0.35">
      <c r="A20" s="38"/>
      <c r="B20" s="38"/>
      <c r="C20" s="38"/>
      <c r="D20" s="39"/>
      <c r="E20" s="39"/>
      <c r="F20" s="1"/>
    </row>
    <row r="21" spans="1:6" ht="15" customHeight="1" x14ac:dyDescent="0.35">
      <c r="A21" s="169" t="s">
        <v>37</v>
      </c>
      <c r="B21" s="169"/>
      <c r="C21" s="169"/>
      <c r="D21" s="169"/>
      <c r="E21" s="169"/>
      <c r="F21" s="1"/>
    </row>
    <row r="22" spans="1:6" ht="17.25" customHeight="1" x14ac:dyDescent="0.35">
      <c r="A22" s="169" t="s">
        <v>20</v>
      </c>
      <c r="B22" s="169"/>
      <c r="C22" s="169"/>
      <c r="D22" s="169"/>
      <c r="E22" s="169"/>
      <c r="F22" s="1"/>
    </row>
    <row r="23" spans="1:6" ht="16.95" customHeight="1" x14ac:dyDescent="0.35">
      <c r="A23" s="38"/>
      <c r="B23" s="38"/>
      <c r="C23" s="39"/>
      <c r="D23" s="39"/>
      <c r="E23" s="39"/>
      <c r="F23" s="1"/>
    </row>
    <row r="24" spans="1:6" ht="31.2" x14ac:dyDescent="0.3">
      <c r="A24" s="121" t="s">
        <v>21</v>
      </c>
      <c r="B24" s="111" t="s">
        <v>92</v>
      </c>
      <c r="C24" s="111" t="s">
        <v>93</v>
      </c>
      <c r="D24" s="111" t="s">
        <v>95</v>
      </c>
      <c r="E24" s="111" t="s">
        <v>96</v>
      </c>
    </row>
    <row r="25" spans="1:6" ht="16.95" customHeight="1" x14ac:dyDescent="0.3">
      <c r="A25" s="129" t="s">
        <v>16</v>
      </c>
      <c r="B25" s="12">
        <f>+SUM(B27:B29)</f>
        <v>762798058.23999989</v>
      </c>
      <c r="C25" s="12">
        <f t="shared" ref="C25:E25" si="1">+SUM(C27:C29)</f>
        <v>989011963.5999999</v>
      </c>
      <c r="D25" s="12">
        <f t="shared" si="1"/>
        <v>661879456.67000008</v>
      </c>
      <c r="E25" s="12">
        <f t="shared" si="1"/>
        <v>2413689478.5099998</v>
      </c>
      <c r="F25" s="41"/>
    </row>
    <row r="26" spans="1:6" ht="16.95" customHeight="1" x14ac:dyDescent="0.3">
      <c r="A26" s="130"/>
      <c r="B26" s="130"/>
      <c r="C26" s="131"/>
      <c r="D26" s="131"/>
      <c r="F26" s="41"/>
    </row>
    <row r="27" spans="1:6" ht="16.95" customHeight="1" x14ac:dyDescent="0.3">
      <c r="A27" s="132" t="s">
        <v>170</v>
      </c>
      <c r="B27" s="133">
        <f>+'1T'!F29</f>
        <v>175357848.41</v>
      </c>
      <c r="C27" s="15">
        <f>+'2T'!F29</f>
        <v>485680045.15999997</v>
      </c>
      <c r="D27" s="15">
        <f>+'3T'!F29</f>
        <v>259605688.81999999</v>
      </c>
      <c r="E27" s="135">
        <f>+SUM(B27:D27)</f>
        <v>920643582.38999987</v>
      </c>
      <c r="F27" s="41"/>
    </row>
    <row r="28" spans="1:6" ht="16.95" customHeight="1" x14ac:dyDescent="0.3">
      <c r="A28" s="132" t="s">
        <v>171</v>
      </c>
      <c r="B28" s="133">
        <f>+'1T'!F30</f>
        <v>277090590.39999998</v>
      </c>
      <c r="C28" s="15">
        <f>+'2T'!F30</f>
        <v>270792236.17000002</v>
      </c>
      <c r="D28" s="15">
        <f>+'3T'!F30</f>
        <v>165043959.74000001</v>
      </c>
      <c r="E28" s="135">
        <f t="shared" ref="E28:E29" si="2">+SUM(B28:D28)</f>
        <v>712926786.30999994</v>
      </c>
      <c r="F28" s="41"/>
    </row>
    <row r="29" spans="1:6" ht="16.95" customHeight="1" x14ac:dyDescent="0.3">
      <c r="A29" s="132" t="s">
        <v>172</v>
      </c>
      <c r="B29" s="133">
        <f>+'1T'!F31</f>
        <v>310349619.42999995</v>
      </c>
      <c r="C29" s="15">
        <f>+'2T'!F31</f>
        <v>232539682.27000004</v>
      </c>
      <c r="D29" s="15">
        <f>+'3T'!F31</f>
        <v>237229808.11000001</v>
      </c>
      <c r="E29" s="136">
        <f t="shared" si="2"/>
        <v>780119109.81000006</v>
      </c>
      <c r="F29" s="41"/>
    </row>
    <row r="30" spans="1:6" ht="16.95" customHeight="1" x14ac:dyDescent="0.3">
      <c r="A30" s="132"/>
      <c r="B30" s="133"/>
      <c r="C30" s="15"/>
      <c r="D30" s="15"/>
      <c r="E30" s="135"/>
      <c r="F30" s="41"/>
    </row>
    <row r="31" spans="1:6" ht="15" customHeight="1" x14ac:dyDescent="0.35">
      <c r="A31" s="171" t="s">
        <v>197</v>
      </c>
      <c r="B31" s="171"/>
      <c r="C31" s="171"/>
      <c r="D31" s="171"/>
      <c r="E31" s="171"/>
      <c r="F31" s="1"/>
    </row>
    <row r="32" spans="1:6" ht="50.1" customHeight="1" x14ac:dyDescent="0.3">
      <c r="A32" s="166" t="s">
        <v>158</v>
      </c>
      <c r="B32" s="167"/>
      <c r="C32" s="167"/>
      <c r="D32" s="167"/>
      <c r="E32" s="168"/>
    </row>
    <row r="33" spans="1:6" ht="15" customHeight="1" x14ac:dyDescent="0.35">
      <c r="A33" s="1"/>
      <c r="B33" s="1"/>
      <c r="C33" s="1"/>
      <c r="D33" s="1"/>
      <c r="E33" s="1"/>
      <c r="F33" s="1"/>
    </row>
    <row r="35" spans="1:6" ht="21" customHeight="1" x14ac:dyDescent="0.3">
      <c r="A35" s="177" t="s">
        <v>94</v>
      </c>
      <c r="B35" s="177"/>
      <c r="C35" s="177"/>
      <c r="D35" s="177"/>
      <c r="E35" s="177"/>
      <c r="F35" s="177"/>
    </row>
    <row r="36" spans="1:6" ht="9.9" customHeight="1" x14ac:dyDescent="0.3"/>
    <row r="37" spans="1:6" x14ac:dyDescent="0.3">
      <c r="A37" s="158" t="s">
        <v>71</v>
      </c>
      <c r="B37" s="158"/>
      <c r="C37" s="158"/>
      <c r="D37" s="158"/>
      <c r="E37" s="158"/>
      <c r="F37" s="158"/>
    </row>
    <row r="38" spans="1:6" ht="17.25" customHeight="1" x14ac:dyDescent="0.3">
      <c r="A38" s="159" t="s">
        <v>72</v>
      </c>
      <c r="B38" s="159"/>
      <c r="C38" s="159"/>
      <c r="D38" s="159"/>
      <c r="E38" s="159"/>
      <c r="F38" s="159"/>
    </row>
    <row r="39" spans="1:6" x14ac:dyDescent="0.3">
      <c r="A39" s="158" t="s">
        <v>51</v>
      </c>
      <c r="B39" s="158"/>
      <c r="C39" s="158"/>
      <c r="D39" s="158"/>
      <c r="E39" s="158"/>
      <c r="F39" s="158"/>
    </row>
    <row r="40" spans="1:6" ht="9.9" customHeight="1" x14ac:dyDescent="0.3"/>
    <row r="41" spans="1:6" ht="31.2" x14ac:dyDescent="0.3">
      <c r="A41" s="69" t="s">
        <v>54</v>
      </c>
      <c r="B41" s="69" t="s">
        <v>55</v>
      </c>
      <c r="C41" s="69" t="s">
        <v>92</v>
      </c>
      <c r="D41" s="69" t="s">
        <v>93</v>
      </c>
      <c r="E41" s="69" t="s">
        <v>95</v>
      </c>
      <c r="F41" s="69" t="s">
        <v>96</v>
      </c>
    </row>
    <row r="42" spans="1:6" x14ac:dyDescent="0.3">
      <c r="A42" s="123" t="s">
        <v>16</v>
      </c>
      <c r="B42" s="50"/>
      <c r="C42" s="36">
        <f>+C44+C48</f>
        <v>893420295.24000001</v>
      </c>
      <c r="D42" s="36">
        <f>+D44+D48</f>
        <v>893420295.24000001</v>
      </c>
      <c r="E42" s="36">
        <f>+E44+E48</f>
        <v>893420295.25</v>
      </c>
      <c r="F42" s="36">
        <f>+F44+F48</f>
        <v>2680260885.73</v>
      </c>
    </row>
    <row r="43" spans="1:6" x14ac:dyDescent="0.3">
      <c r="A43" s="13"/>
      <c r="B43" s="51"/>
      <c r="C43" s="14"/>
      <c r="D43" s="14"/>
      <c r="E43" s="14"/>
      <c r="F43" s="52"/>
    </row>
    <row r="44" spans="1:6" x14ac:dyDescent="0.3">
      <c r="A44" s="197" t="s">
        <v>73</v>
      </c>
      <c r="B44" s="197"/>
      <c r="C44" s="54">
        <f>+SUM(C45:C46)</f>
        <v>893420295.24000001</v>
      </c>
      <c r="D44" s="54">
        <f>+SUM(D45:D46)</f>
        <v>893420295.24000001</v>
      </c>
      <c r="E44" s="54">
        <f>+SUM(E45:E46)</f>
        <v>893420295.25</v>
      </c>
      <c r="F44" s="54">
        <f>+SUM(F45:F46)</f>
        <v>2680260885.73</v>
      </c>
    </row>
    <row r="45" spans="1:6" x14ac:dyDescent="0.3">
      <c r="A45" s="55" t="s">
        <v>176</v>
      </c>
      <c r="B45" s="51" t="s">
        <v>188</v>
      </c>
      <c r="C45" s="15">
        <f>+'1T'!F84</f>
        <v>893420295.24000001</v>
      </c>
      <c r="D45" s="15">
        <f>+'2T'!F87</f>
        <v>893420295.24000001</v>
      </c>
      <c r="E45" s="15">
        <f>+'3T'!F89</f>
        <v>893420295.25</v>
      </c>
      <c r="F45" s="94">
        <f>+C45+D45+E45</f>
        <v>2680260885.73</v>
      </c>
    </row>
    <row r="46" spans="1:6" x14ac:dyDescent="0.3">
      <c r="A46" s="55"/>
      <c r="B46" s="51"/>
      <c r="C46" s="15"/>
      <c r="D46" s="15">
        <f>+'2T'!F88</f>
        <v>0</v>
      </c>
      <c r="E46" s="15">
        <f>+'3T'!F90</f>
        <v>0</v>
      </c>
      <c r="F46" s="94">
        <f>+C46+D46+E46</f>
        <v>0</v>
      </c>
    </row>
    <row r="47" spans="1:6" x14ac:dyDescent="0.3">
      <c r="A47" s="128"/>
      <c r="B47" s="51"/>
      <c r="C47" s="15"/>
      <c r="D47" s="15"/>
      <c r="E47" s="15"/>
      <c r="F47" s="94"/>
    </row>
    <row r="48" spans="1:6" x14ac:dyDescent="0.3">
      <c r="A48" s="197" t="s">
        <v>74</v>
      </c>
      <c r="B48" s="197"/>
      <c r="C48" s="54">
        <f>+SUM(C49:C50)</f>
        <v>0</v>
      </c>
      <c r="D48" s="54">
        <f>+SUM(D49:D50)</f>
        <v>0</v>
      </c>
      <c r="E48" s="54">
        <f>+SUM(E49:E50)</f>
        <v>0</v>
      </c>
      <c r="F48" s="54">
        <f>+SUM(F49:F50)</f>
        <v>0</v>
      </c>
    </row>
    <row r="49" spans="1:6" x14ac:dyDescent="0.3">
      <c r="A49" s="55" t="s">
        <v>57</v>
      </c>
      <c r="B49" s="51" t="s">
        <v>52</v>
      </c>
      <c r="C49" s="57">
        <f>+'1T'!F87</f>
        <v>0</v>
      </c>
      <c r="D49" s="57">
        <f>+'2T'!F91</f>
        <v>0</v>
      </c>
      <c r="E49" s="57">
        <f>+'3T'!F93</f>
        <v>0</v>
      </c>
      <c r="F49" s="95">
        <f>+C49+D49+E49</f>
        <v>0</v>
      </c>
    </row>
    <row r="50" spans="1:6" x14ac:dyDescent="0.3">
      <c r="A50" s="55" t="s">
        <v>57</v>
      </c>
      <c r="B50" s="51" t="s">
        <v>52</v>
      </c>
      <c r="C50" s="57">
        <f>+'1T'!F88</f>
        <v>0</v>
      </c>
      <c r="D50" s="57">
        <f>+'2T'!F92</f>
        <v>0</v>
      </c>
      <c r="E50" s="57">
        <f>+'3T'!F94</f>
        <v>0</v>
      </c>
      <c r="F50" s="97">
        <f>+C50+D50+E50</f>
        <v>0</v>
      </c>
    </row>
    <row r="51" spans="1:6" x14ac:dyDescent="0.3">
      <c r="A51" s="171" t="s">
        <v>197</v>
      </c>
      <c r="B51" s="171"/>
      <c r="C51" s="171"/>
      <c r="D51" s="171"/>
      <c r="E51" s="171"/>
    </row>
    <row r="52" spans="1:6" ht="50.1" customHeight="1" x14ac:dyDescent="0.3">
      <c r="A52" s="166" t="s">
        <v>153</v>
      </c>
      <c r="B52" s="167"/>
      <c r="C52" s="167"/>
      <c r="D52" s="167"/>
      <c r="E52" s="167"/>
      <c r="F52" s="168"/>
    </row>
    <row r="53" spans="1:6" x14ac:dyDescent="0.3">
      <c r="A53" s="25"/>
      <c r="B53" s="49"/>
      <c r="C53" s="24"/>
    </row>
    <row r="54" spans="1:6" x14ac:dyDescent="0.3">
      <c r="A54" s="158" t="s">
        <v>75</v>
      </c>
      <c r="B54" s="158"/>
      <c r="C54" s="158"/>
      <c r="D54" s="158"/>
      <c r="E54" s="158"/>
      <c r="F54" s="158"/>
    </row>
    <row r="55" spans="1:6" ht="17.25" customHeight="1" x14ac:dyDescent="0.3">
      <c r="A55" s="159" t="s">
        <v>53</v>
      </c>
      <c r="B55" s="159"/>
      <c r="C55" s="159"/>
      <c r="D55" s="159"/>
      <c r="E55" s="159"/>
      <c r="F55" s="159"/>
    </row>
    <row r="56" spans="1:6" x14ac:dyDescent="0.3">
      <c r="A56" s="158" t="s">
        <v>51</v>
      </c>
      <c r="B56" s="158"/>
      <c r="C56" s="158"/>
      <c r="D56" s="158"/>
      <c r="E56" s="158"/>
      <c r="F56" s="158"/>
    </row>
    <row r="57" spans="1:6" x14ac:dyDescent="0.3">
      <c r="A57" s="90"/>
      <c r="B57" s="91"/>
      <c r="C57" s="91"/>
      <c r="D57" s="91"/>
      <c r="E57" s="91"/>
    </row>
    <row r="58" spans="1:6" ht="31.2" x14ac:dyDescent="0.3">
      <c r="A58" s="69" t="s">
        <v>54</v>
      </c>
      <c r="B58" s="69" t="s">
        <v>55</v>
      </c>
      <c r="C58" s="69" t="s">
        <v>92</v>
      </c>
      <c r="D58" s="69" t="s">
        <v>93</v>
      </c>
      <c r="E58" s="69" t="s">
        <v>95</v>
      </c>
      <c r="F58" s="69" t="s">
        <v>96</v>
      </c>
    </row>
    <row r="59" spans="1:6" x14ac:dyDescent="0.3">
      <c r="A59" s="123" t="s">
        <v>16</v>
      </c>
      <c r="B59" s="50"/>
      <c r="C59" s="36">
        <f>+C61+C68+C75</f>
        <v>762798058.24000013</v>
      </c>
      <c r="D59" s="36">
        <f t="shared" ref="D59:E59" si="3">+D61+D68+D75</f>
        <v>1167112886.3399999</v>
      </c>
      <c r="E59" s="36">
        <f t="shared" si="3"/>
        <v>661879456.66999996</v>
      </c>
      <c r="F59" s="36">
        <f>+F61+F68+F75</f>
        <v>2591790401.2499995</v>
      </c>
    </row>
    <row r="60" spans="1:6" x14ac:dyDescent="0.3">
      <c r="A60" s="13"/>
      <c r="B60" s="51"/>
      <c r="C60" s="14"/>
      <c r="D60" s="14"/>
      <c r="E60" s="14"/>
      <c r="F60" s="52"/>
    </row>
    <row r="61" spans="1:6" x14ac:dyDescent="0.3">
      <c r="A61" s="197" t="s">
        <v>56</v>
      </c>
      <c r="B61" s="197"/>
      <c r="C61" s="54">
        <f>+SUM(C62:C66)</f>
        <v>762798058.24000013</v>
      </c>
      <c r="D61" s="54">
        <f t="shared" ref="D61:E61" si="4">+SUM(D62:D66)</f>
        <v>989011963.60000002</v>
      </c>
      <c r="E61" s="54">
        <f t="shared" si="4"/>
        <v>661879456.66999996</v>
      </c>
      <c r="F61" s="54">
        <f>+SUM(F62:F66)</f>
        <v>2413689478.5099998</v>
      </c>
    </row>
    <row r="62" spans="1:6" x14ac:dyDescent="0.3">
      <c r="A62" s="140">
        <v>0</v>
      </c>
      <c r="B62" s="51" t="s">
        <v>177</v>
      </c>
      <c r="C62" s="15">
        <f>+'1T'!F100</f>
        <v>230730913.29000002</v>
      </c>
      <c r="D62" s="15">
        <f>+'2T'!F104</f>
        <v>184140646.05000001</v>
      </c>
      <c r="E62" s="15">
        <f>+'3T'!F106</f>
        <v>273941985.50999999</v>
      </c>
      <c r="F62" s="94">
        <f>+C62+D62+E62</f>
        <v>688813544.85000002</v>
      </c>
    </row>
    <row r="63" spans="1:6" x14ac:dyDescent="0.3">
      <c r="A63" s="140">
        <v>1</v>
      </c>
      <c r="B63" s="51" t="s">
        <v>178</v>
      </c>
      <c r="C63" s="15">
        <f>+'1T'!F101</f>
        <v>350308249.87000006</v>
      </c>
      <c r="D63" s="15">
        <f>+'2T'!F105</f>
        <v>313109087.35000002</v>
      </c>
      <c r="E63" s="59">
        <f>+'3T'!F107</f>
        <v>115714304.03</v>
      </c>
      <c r="F63" s="94">
        <f t="shared" ref="F63:F66" si="5">+C63+D63+E63</f>
        <v>779131641.25</v>
      </c>
    </row>
    <row r="64" spans="1:6" x14ac:dyDescent="0.3">
      <c r="A64" s="140">
        <v>2</v>
      </c>
      <c r="B64" s="51" t="s">
        <v>179</v>
      </c>
      <c r="C64" s="15">
        <f>+'1T'!F102</f>
        <v>0</v>
      </c>
      <c r="D64" s="15">
        <f>+'2T'!F106</f>
        <v>12360</v>
      </c>
      <c r="E64" s="15">
        <f>+'3T'!F108</f>
        <v>919442.87</v>
      </c>
      <c r="F64" s="94">
        <f t="shared" si="5"/>
        <v>931802.87</v>
      </c>
    </row>
    <row r="65" spans="1:6" x14ac:dyDescent="0.3">
      <c r="A65" s="140" t="s">
        <v>182</v>
      </c>
      <c r="B65" s="51" t="s">
        <v>180</v>
      </c>
      <c r="C65" s="15">
        <f>+'1T'!F103</f>
        <v>0</v>
      </c>
      <c r="D65" s="15">
        <f>+'2T'!F107</f>
        <v>0</v>
      </c>
      <c r="E65" s="59">
        <f>+'3T'!F109</f>
        <v>0</v>
      </c>
      <c r="F65" s="94">
        <f t="shared" si="5"/>
        <v>0</v>
      </c>
    </row>
    <row r="66" spans="1:6" x14ac:dyDescent="0.3">
      <c r="A66" s="140" t="s">
        <v>183</v>
      </c>
      <c r="B66" s="51" t="s">
        <v>181</v>
      </c>
      <c r="C66" s="15">
        <f>+'1T'!F104</f>
        <v>181758895.08000001</v>
      </c>
      <c r="D66" s="15">
        <f>+'2T'!F108</f>
        <v>491749870.19999999</v>
      </c>
      <c r="E66" s="15">
        <f>+'3T'!F110</f>
        <v>271303724.25999999</v>
      </c>
      <c r="F66" s="94">
        <f t="shared" si="5"/>
        <v>944812489.53999996</v>
      </c>
    </row>
    <row r="67" spans="1:6" x14ac:dyDescent="0.3">
      <c r="A67" s="128"/>
      <c r="B67" s="51"/>
      <c r="C67" s="15"/>
      <c r="D67" s="15"/>
      <c r="E67" s="15"/>
      <c r="F67" s="94"/>
    </row>
    <row r="68" spans="1:6" x14ac:dyDescent="0.3">
      <c r="A68" s="197" t="s">
        <v>58</v>
      </c>
      <c r="B68" s="197"/>
      <c r="C68" s="54">
        <f>+SUM(C69:C73)</f>
        <v>0</v>
      </c>
      <c r="D68" s="54">
        <f t="shared" ref="D68:E68" si="6">+SUM(D69:D73)</f>
        <v>178100922.73999998</v>
      </c>
      <c r="E68" s="54">
        <f t="shared" si="6"/>
        <v>0</v>
      </c>
      <c r="F68" s="54">
        <f>+SUM(F69:F73)</f>
        <v>178100922.73999998</v>
      </c>
    </row>
    <row r="69" spans="1:6" x14ac:dyDescent="0.3">
      <c r="A69" s="55" t="s">
        <v>57</v>
      </c>
      <c r="B69" s="51" t="s">
        <v>52</v>
      </c>
      <c r="C69" s="57">
        <f>+'1T'!F107</f>
        <v>0</v>
      </c>
      <c r="D69" s="57">
        <f>+'2T'!F111</f>
        <v>0</v>
      </c>
      <c r="E69" s="57">
        <f>+'3T'!F113</f>
        <v>0</v>
      </c>
      <c r="F69" s="95">
        <f>+C69+D69+E69</f>
        <v>0</v>
      </c>
    </row>
    <row r="70" spans="1:6" x14ac:dyDescent="0.3">
      <c r="A70" s="55" t="s">
        <v>57</v>
      </c>
      <c r="B70" s="51" t="s">
        <v>52</v>
      </c>
      <c r="C70" s="57">
        <f>+'1T'!F108</f>
        <v>0</v>
      </c>
      <c r="D70" s="57">
        <f>+'2T'!F112</f>
        <v>0</v>
      </c>
      <c r="E70" s="57">
        <f>+'3T'!F114</f>
        <v>0</v>
      </c>
      <c r="F70" s="95">
        <f>+C70+D70+E70</f>
        <v>0</v>
      </c>
    </row>
    <row r="71" spans="1:6" x14ac:dyDescent="0.3">
      <c r="A71" s="55" t="s">
        <v>57</v>
      </c>
      <c r="B71" s="51" t="s">
        <v>52</v>
      </c>
      <c r="C71" s="57">
        <f>+'1T'!F109</f>
        <v>0</v>
      </c>
      <c r="D71" s="57">
        <f>+'2T'!F113</f>
        <v>0</v>
      </c>
      <c r="E71" s="57">
        <f>+'3T'!F115</f>
        <v>0</v>
      </c>
      <c r="F71" s="95">
        <f>+C71+D71+E71</f>
        <v>0</v>
      </c>
    </row>
    <row r="72" spans="1:6" x14ac:dyDescent="0.3">
      <c r="A72" s="55" t="s">
        <v>57</v>
      </c>
      <c r="B72" s="51" t="s">
        <v>52</v>
      </c>
      <c r="C72" s="57">
        <f>+'1T'!F110</f>
        <v>0</v>
      </c>
      <c r="D72" s="57">
        <f>+'2T'!F114</f>
        <v>171526279.78999999</v>
      </c>
      <c r="E72" s="57">
        <f>+'3T'!F116</f>
        <v>0</v>
      </c>
      <c r="F72" s="95">
        <f t="shared" ref="F72" si="7">+C72+D72+E72</f>
        <v>171526279.78999999</v>
      </c>
    </row>
    <row r="73" spans="1:6" x14ac:dyDescent="0.3">
      <c r="A73" s="55" t="s">
        <v>57</v>
      </c>
      <c r="B73" s="51" t="s">
        <v>52</v>
      </c>
      <c r="C73" s="57">
        <f>+'1T'!F111</f>
        <v>0</v>
      </c>
      <c r="D73" s="57">
        <f>+'2T'!F115</f>
        <v>6574642.9500000002</v>
      </c>
      <c r="E73" s="57">
        <f>+'3T'!F117</f>
        <v>0</v>
      </c>
      <c r="F73" s="95">
        <f>+C73+D73+E73</f>
        <v>6574642.9500000002</v>
      </c>
    </row>
    <row r="74" spans="1:6" x14ac:dyDescent="0.3">
      <c r="C74" s="41"/>
      <c r="D74" s="41"/>
      <c r="E74" s="41"/>
      <c r="F74" s="41"/>
    </row>
    <row r="75" spans="1:6" x14ac:dyDescent="0.3">
      <c r="A75" s="197" t="s">
        <v>59</v>
      </c>
      <c r="B75" s="197"/>
      <c r="C75" s="54">
        <f>+SUM(C76:C77)</f>
        <v>0</v>
      </c>
      <c r="D75" s="54">
        <f t="shared" ref="D75:E75" si="8">+SUM(D76:D77)</f>
        <v>0</v>
      </c>
      <c r="E75" s="54">
        <f t="shared" si="8"/>
        <v>0</v>
      </c>
      <c r="F75" s="54">
        <f>+SUM(F76:F77)</f>
        <v>0</v>
      </c>
    </row>
    <row r="76" spans="1:6" x14ac:dyDescent="0.3">
      <c r="A76" s="76" t="s">
        <v>57</v>
      </c>
      <c r="B76" s="51" t="s">
        <v>52</v>
      </c>
      <c r="C76" s="57">
        <f>+'1T'!F114</f>
        <v>0</v>
      </c>
      <c r="D76" s="57">
        <f>+'2T'!F118</f>
        <v>0</v>
      </c>
      <c r="E76" s="57">
        <f>+'3T'!F120</f>
        <v>0</v>
      </c>
      <c r="F76" s="95">
        <f>+C76+D76+E76</f>
        <v>0</v>
      </c>
    </row>
    <row r="77" spans="1:6" x14ac:dyDescent="0.3">
      <c r="A77" s="48" t="s">
        <v>57</v>
      </c>
      <c r="B77" s="48" t="s">
        <v>52</v>
      </c>
      <c r="C77" s="96">
        <f>+'1T'!F115</f>
        <v>0</v>
      </c>
      <c r="D77" s="96">
        <f>+'2T'!F119</f>
        <v>0</v>
      </c>
      <c r="E77" s="60">
        <f>+'3T'!F121</f>
        <v>0</v>
      </c>
      <c r="F77" s="97">
        <f>+C77+D77+E77</f>
        <v>0</v>
      </c>
    </row>
    <row r="78" spans="1:6" ht="14.25" customHeight="1" x14ac:dyDescent="0.3">
      <c r="A78" s="198" t="s">
        <v>60</v>
      </c>
      <c r="B78" s="198"/>
      <c r="C78" s="198"/>
      <c r="D78" s="198"/>
      <c r="E78" s="198"/>
      <c r="F78" s="198"/>
    </row>
    <row r="79" spans="1:6" x14ac:dyDescent="0.3">
      <c r="A79" s="210" t="s">
        <v>205</v>
      </c>
      <c r="B79" s="210"/>
      <c r="C79" s="210"/>
      <c r="D79" s="210"/>
      <c r="E79" s="210"/>
      <c r="F79" s="210"/>
    </row>
    <row r="80" spans="1:6" x14ac:dyDescent="0.3">
      <c r="A80" s="55"/>
      <c r="B80" s="51"/>
    </row>
    <row r="81" spans="1:6" x14ac:dyDescent="0.3">
      <c r="A81" s="158" t="s">
        <v>77</v>
      </c>
      <c r="B81" s="158"/>
      <c r="C81" s="158"/>
      <c r="D81" s="158"/>
      <c r="E81" s="158"/>
      <c r="F81" s="43"/>
    </row>
    <row r="82" spans="1:6" x14ac:dyDescent="0.3">
      <c r="A82" s="158" t="s">
        <v>78</v>
      </c>
      <c r="B82" s="158"/>
      <c r="C82" s="158"/>
      <c r="D82" s="158"/>
      <c r="E82" s="158"/>
      <c r="F82" s="43"/>
    </row>
    <row r="83" spans="1:6" x14ac:dyDescent="0.3">
      <c r="A83" s="158" t="s">
        <v>51</v>
      </c>
      <c r="B83" s="158"/>
      <c r="C83" s="158"/>
      <c r="D83" s="158"/>
      <c r="E83" s="158"/>
      <c r="F83" s="43"/>
    </row>
    <row r="84" spans="1:6" x14ac:dyDescent="0.3">
      <c r="A84" s="90"/>
      <c r="B84" s="91"/>
      <c r="C84" s="91"/>
      <c r="D84" s="91"/>
      <c r="E84" s="91"/>
    </row>
    <row r="85" spans="1:6" ht="31.2" x14ac:dyDescent="0.3">
      <c r="A85" s="69" t="s">
        <v>76</v>
      </c>
      <c r="B85" s="69" t="s">
        <v>92</v>
      </c>
      <c r="C85" s="69" t="s">
        <v>93</v>
      </c>
      <c r="D85" s="69" t="s">
        <v>95</v>
      </c>
      <c r="E85" s="69" t="s">
        <v>96</v>
      </c>
    </row>
    <row r="86" spans="1:6" x14ac:dyDescent="0.3">
      <c r="A86" s="107" t="s">
        <v>80</v>
      </c>
      <c r="B86" s="62">
        <f>+B87</f>
        <v>2327410387.9899993</v>
      </c>
      <c r="C86" s="62">
        <f t="shared" ref="C86:D86" si="9">+B96</f>
        <v>2458032624.9899998</v>
      </c>
      <c r="D86" s="62">
        <f t="shared" si="9"/>
        <v>2184340033.8899994</v>
      </c>
      <c r="E86" s="62">
        <f>+B86</f>
        <v>2327410387.9899993</v>
      </c>
    </row>
    <row r="87" spans="1:6" x14ac:dyDescent="0.3">
      <c r="A87" s="108" t="s">
        <v>81</v>
      </c>
      <c r="B87" s="26">
        <f>+'1T'!E126</f>
        <v>2327410387.9899993</v>
      </c>
      <c r="C87" s="26">
        <f>+'2T'!E130</f>
        <v>2327410387.9899993</v>
      </c>
      <c r="D87" s="26">
        <f>+'3T'!E132</f>
        <v>2149309465.2499995</v>
      </c>
      <c r="E87" s="66">
        <f>B87</f>
        <v>2327410387.9899993</v>
      </c>
    </row>
    <row r="88" spans="1:6" x14ac:dyDescent="0.3">
      <c r="A88" s="108" t="s">
        <v>79</v>
      </c>
      <c r="B88" s="26" t="str">
        <f>+'1T'!E127</f>
        <v>N/A</v>
      </c>
      <c r="C88" s="26">
        <f>+'2T'!E131</f>
        <v>130622237</v>
      </c>
      <c r="D88" s="26">
        <f>+'3T'!E133</f>
        <v>35030568.639999986</v>
      </c>
      <c r="E88" s="66" t="str">
        <f>+B88</f>
        <v>N/A</v>
      </c>
    </row>
    <row r="89" spans="1:6" x14ac:dyDescent="0.3">
      <c r="A89" s="107" t="s">
        <v>83</v>
      </c>
      <c r="B89" s="62">
        <f>+'1T'!E128</f>
        <v>893420295.24000001</v>
      </c>
      <c r="C89" s="62">
        <f>+'2T'!E132</f>
        <v>893420295.24000001</v>
      </c>
      <c r="D89" s="62">
        <f>+'3T'!E134</f>
        <v>893420295.25</v>
      </c>
      <c r="E89" s="62">
        <f>+B89+C89+D89</f>
        <v>2680260885.73</v>
      </c>
    </row>
    <row r="90" spans="1:6" x14ac:dyDescent="0.3">
      <c r="A90" s="107" t="s">
        <v>144</v>
      </c>
      <c r="B90" s="62">
        <f>+B91+B92</f>
        <v>3220830683.2299995</v>
      </c>
      <c r="C90" s="62">
        <f>+C91+C92</f>
        <v>3351452920.2299995</v>
      </c>
      <c r="D90" s="62">
        <f>+D91+D92</f>
        <v>3077760329.1399994</v>
      </c>
      <c r="E90" s="62">
        <f>+E86+E89</f>
        <v>5007671273.7199993</v>
      </c>
    </row>
    <row r="91" spans="1:6" x14ac:dyDescent="0.3">
      <c r="A91" s="108" t="s">
        <v>81</v>
      </c>
      <c r="B91" s="26">
        <f>+B87</f>
        <v>2327410387.9899993</v>
      </c>
      <c r="C91" s="26">
        <f>+C87</f>
        <v>2327410387.9899993</v>
      </c>
      <c r="D91" s="26">
        <f>+D87</f>
        <v>2149309465.2499995</v>
      </c>
      <c r="E91" s="66">
        <f>+B91+C91+D91</f>
        <v>6804130241.2299976</v>
      </c>
    </row>
    <row r="92" spans="1:6" x14ac:dyDescent="0.3">
      <c r="A92" s="108" t="s">
        <v>79</v>
      </c>
      <c r="B92" s="26">
        <f>+B89</f>
        <v>893420295.24000001</v>
      </c>
      <c r="C92" s="26">
        <f>C89+C88</f>
        <v>1024042532.24</v>
      </c>
      <c r="D92" s="26">
        <f>D89+D88</f>
        <v>928450863.88999999</v>
      </c>
      <c r="E92" s="66">
        <f>+B92+C92+D92-C88-D88</f>
        <v>2680260885.73</v>
      </c>
    </row>
    <row r="93" spans="1:6" x14ac:dyDescent="0.3">
      <c r="A93" s="107" t="s">
        <v>82</v>
      </c>
      <c r="B93" s="62">
        <f>+B94+B95</f>
        <v>762798058.24000001</v>
      </c>
      <c r="C93" s="62">
        <f>+C94+C95</f>
        <v>1167112886.3399999</v>
      </c>
      <c r="D93" s="62">
        <f>+D94+D95</f>
        <v>661879456.67000008</v>
      </c>
      <c r="E93" s="62">
        <f>+B93+C93+D93</f>
        <v>2591790401.25</v>
      </c>
    </row>
    <row r="94" spans="1:6" x14ac:dyDescent="0.3">
      <c r="A94" s="108" t="s">
        <v>81</v>
      </c>
      <c r="B94" s="83">
        <f>+'1T'!E133</f>
        <v>0</v>
      </c>
      <c r="C94" s="83">
        <f>+'2T'!E137</f>
        <v>178100922.73999998</v>
      </c>
      <c r="D94" s="83">
        <f>+'3T'!E139</f>
        <v>0</v>
      </c>
      <c r="E94" s="49">
        <f>+B94+C94+D94</f>
        <v>178100922.73999998</v>
      </c>
    </row>
    <row r="95" spans="1:6" x14ac:dyDescent="0.3">
      <c r="A95" s="108" t="s">
        <v>79</v>
      </c>
      <c r="B95" s="83">
        <f>+'1T'!E134</f>
        <v>762798058.24000001</v>
      </c>
      <c r="C95" s="83">
        <f>+'2T'!E138</f>
        <v>989011963.60000002</v>
      </c>
      <c r="D95" s="83">
        <f>+'3T'!E140</f>
        <v>661879456.67000008</v>
      </c>
      <c r="E95" s="49">
        <f>+B95+C95+D95</f>
        <v>2413689478.5100002</v>
      </c>
    </row>
    <row r="96" spans="1:6" x14ac:dyDescent="0.3">
      <c r="A96" s="107" t="s">
        <v>145</v>
      </c>
      <c r="B96" s="62">
        <f t="shared" ref="B96:D98" si="10">+B90-B93</f>
        <v>2458032624.9899998</v>
      </c>
      <c r="C96" s="62">
        <f t="shared" si="10"/>
        <v>2184340033.8899994</v>
      </c>
      <c r="D96" s="62">
        <f t="shared" si="10"/>
        <v>2415880872.4699993</v>
      </c>
      <c r="E96" s="62">
        <f>+E90-E93</f>
        <v>2415880872.4699993</v>
      </c>
    </row>
    <row r="97" spans="1:7" x14ac:dyDescent="0.3">
      <c r="A97" s="108" t="s">
        <v>81</v>
      </c>
      <c r="B97" s="83">
        <f t="shared" si="10"/>
        <v>2327410387.9899993</v>
      </c>
      <c r="C97" s="83">
        <f t="shared" si="10"/>
        <v>2149309465.2499995</v>
      </c>
      <c r="D97" s="83">
        <f t="shared" si="10"/>
        <v>2149309465.2499995</v>
      </c>
      <c r="E97" s="49">
        <f>D97</f>
        <v>2149309465.2499995</v>
      </c>
    </row>
    <row r="98" spans="1:7" x14ac:dyDescent="0.3">
      <c r="A98" s="109" t="s">
        <v>79</v>
      </c>
      <c r="B98" s="78">
        <f t="shared" si="10"/>
        <v>130622237</v>
      </c>
      <c r="C98" s="78">
        <f t="shared" si="10"/>
        <v>35030568.639999986</v>
      </c>
      <c r="D98" s="78">
        <f t="shared" si="10"/>
        <v>266571407.21999991</v>
      </c>
      <c r="E98" s="63">
        <f>+E92-E95</f>
        <v>266571407.21999979</v>
      </c>
    </row>
    <row r="99" spans="1:7" x14ac:dyDescent="0.3">
      <c r="A99" s="171" t="s">
        <v>205</v>
      </c>
      <c r="B99" s="171"/>
      <c r="C99" s="171"/>
      <c r="D99" s="171"/>
    </row>
    <row r="100" spans="1:7" x14ac:dyDescent="0.3">
      <c r="A100" s="127"/>
      <c r="B100" s="127"/>
      <c r="C100" s="127"/>
      <c r="D100" s="127"/>
    </row>
    <row r="109" spans="1:7" x14ac:dyDescent="0.35">
      <c r="A109" s="1"/>
      <c r="B109" s="1"/>
      <c r="C109" s="1"/>
      <c r="D109" s="1"/>
      <c r="E109" s="1"/>
      <c r="F109" s="1"/>
      <c r="G109" s="1"/>
    </row>
    <row r="110" spans="1:7" x14ac:dyDescent="0.35">
      <c r="A110" s="1"/>
      <c r="B110" s="1"/>
      <c r="C110" s="1"/>
      <c r="D110" s="1"/>
      <c r="E110" s="1"/>
      <c r="F110" s="1"/>
      <c r="G110" s="1"/>
    </row>
    <row r="111" spans="1:7" x14ac:dyDescent="0.35">
      <c r="A111" s="1"/>
      <c r="B111" s="1"/>
      <c r="C111" s="1"/>
      <c r="D111" s="1"/>
      <c r="E111" s="1"/>
      <c r="F111" s="1"/>
      <c r="G111" s="1"/>
    </row>
    <row r="112" spans="1:7" x14ac:dyDescent="0.35">
      <c r="A112" s="1"/>
      <c r="B112" s="1"/>
      <c r="C112" s="1"/>
      <c r="D112" s="1"/>
      <c r="E112" s="1"/>
      <c r="F112" s="1"/>
      <c r="G112" s="1"/>
    </row>
    <row r="113" spans="1:7" x14ac:dyDescent="0.35">
      <c r="A113" s="1"/>
      <c r="B113" s="1"/>
      <c r="C113" s="1"/>
      <c r="D113" s="1"/>
      <c r="E113" s="1"/>
      <c r="F113" s="1"/>
      <c r="G113" s="1"/>
    </row>
    <row r="114" spans="1:7" x14ac:dyDescent="0.35">
      <c r="A114" s="1"/>
      <c r="B114" s="1"/>
      <c r="C114" s="1"/>
      <c r="D114" s="1"/>
      <c r="E114" s="1"/>
      <c r="F114" s="1"/>
      <c r="G114" s="1"/>
    </row>
  </sheetData>
  <mergeCells count="35">
    <mergeCell ref="A31:E31"/>
    <mergeCell ref="A18:F18"/>
    <mergeCell ref="A2:F2"/>
    <mergeCell ref="A1:F1"/>
    <mergeCell ref="C4:E4"/>
    <mergeCell ref="C5:E5"/>
    <mergeCell ref="C6:E6"/>
    <mergeCell ref="A21:E21"/>
    <mergeCell ref="A10:F10"/>
    <mergeCell ref="A11:F11"/>
    <mergeCell ref="A8:F8"/>
    <mergeCell ref="A19:F19"/>
    <mergeCell ref="A14:B14"/>
    <mergeCell ref="A52:F52"/>
    <mergeCell ref="A44:B44"/>
    <mergeCell ref="A35:F35"/>
    <mergeCell ref="A37:F37"/>
    <mergeCell ref="A38:F38"/>
    <mergeCell ref="A39:F39"/>
    <mergeCell ref="A32:E32"/>
    <mergeCell ref="A22:E22"/>
    <mergeCell ref="A81:E81"/>
    <mergeCell ref="A99:D99"/>
    <mergeCell ref="A79:F79"/>
    <mergeCell ref="A82:E82"/>
    <mergeCell ref="A83:E83"/>
    <mergeCell ref="A61:B61"/>
    <mergeCell ref="A68:B68"/>
    <mergeCell ref="A75:B75"/>
    <mergeCell ref="A56:F56"/>
    <mergeCell ref="A78:F78"/>
    <mergeCell ref="A48:B48"/>
    <mergeCell ref="A51:E51"/>
    <mergeCell ref="A54:F54"/>
    <mergeCell ref="A55:F55"/>
  </mergeCells>
  <printOptions horizontalCentered="1"/>
  <pageMargins left="0.70866141732283472" right="0.70866141732283472" top="0.94488188976377963" bottom="0.74803149606299213" header="0.19685039370078741" footer="0.31496062992125984"/>
  <pageSetup scale="50" orientation="portrait" r:id="rId1"/>
  <headerFooter>
    <oddHeader>&amp;L&amp;G&amp;R&amp;G</oddHeader>
    <oddFooter>&amp;L&amp;"Palatino Linotype,Normal"&amp;K979797&amp;D&amp;C&amp;"Palatino Linotype,Normal"&amp;K979797Reporte de Ejecución programática y presupuestaria (I trimestre)&amp;R&amp;"Palatino Linotype,Normal"&amp;K979797&amp;P</oddFooter>
  </headerFooter>
  <rowBreaks count="1" manualBreakCount="1">
    <brk id="32" max="5" man="1"/>
  </rowBreaks>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636D9-1666-488B-879D-AFC7C3DF6AA6}">
  <dimension ref="A1:I179"/>
  <sheetViews>
    <sheetView showGridLines="0" zoomScale="80" zoomScaleNormal="80" zoomScaleSheetLayoutView="90" workbookViewId="0">
      <selection sqref="A1:F2"/>
    </sheetView>
  </sheetViews>
  <sheetFormatPr baseColWidth="10" defaultColWidth="11.44140625" defaultRowHeight="15.6" x14ac:dyDescent="0.35"/>
  <cols>
    <col min="1" max="1" width="51.88671875" style="1" customWidth="1"/>
    <col min="2" max="2" width="23" style="1" customWidth="1"/>
    <col min="3" max="3" width="20.5546875" style="1" customWidth="1"/>
    <col min="4" max="4" width="21.5546875" style="1" customWidth="1"/>
    <col min="5" max="5" width="20.33203125" style="1" customWidth="1"/>
    <col min="6" max="6" width="20" style="1" customWidth="1"/>
    <col min="7" max="8" width="11.44140625" style="1"/>
    <col min="9" max="9" width="17.109375" style="1" bestFit="1" customWidth="1"/>
    <col min="10" max="16384" width="11.44140625" style="1"/>
  </cols>
  <sheetData>
    <row r="1" spans="1:7" ht="21.9" customHeight="1" x14ac:dyDescent="0.35">
      <c r="A1" s="165" t="s">
        <v>38</v>
      </c>
      <c r="B1" s="165"/>
      <c r="C1" s="165"/>
      <c r="D1" s="165"/>
      <c r="E1" s="165"/>
      <c r="F1" s="165"/>
    </row>
    <row r="2" spans="1:7" ht="21.9" customHeight="1" x14ac:dyDescent="0.35">
      <c r="A2" s="165"/>
      <c r="B2" s="165"/>
      <c r="C2" s="165"/>
      <c r="D2" s="165"/>
      <c r="E2" s="165"/>
      <c r="F2" s="165"/>
    </row>
    <row r="3" spans="1:7" ht="17.399999999999999" x14ac:dyDescent="0.4">
      <c r="A3" s="172" t="s">
        <v>218</v>
      </c>
      <c r="B3" s="172"/>
      <c r="C3" s="172"/>
      <c r="D3" s="172"/>
      <c r="E3" s="172"/>
      <c r="F3" s="172"/>
    </row>
    <row r="4" spans="1:7" ht="17.399999999999999" x14ac:dyDescent="0.35">
      <c r="A4" s="126"/>
      <c r="B4" s="126"/>
      <c r="C4" s="126"/>
      <c r="D4" s="126"/>
      <c r="E4" s="126"/>
      <c r="F4" s="126"/>
    </row>
    <row r="5" spans="1:7" ht="18" customHeight="1" x14ac:dyDescent="0.35">
      <c r="A5" s="71"/>
      <c r="B5" s="73" t="s">
        <v>22</v>
      </c>
      <c r="C5" s="173" t="s">
        <v>185</v>
      </c>
      <c r="D5" s="174"/>
      <c r="E5" s="174"/>
      <c r="F5" s="37"/>
    </row>
    <row r="6" spans="1:7" ht="18" customHeight="1" x14ac:dyDescent="0.35">
      <c r="A6" s="72"/>
      <c r="B6" s="74" t="s">
        <v>33</v>
      </c>
      <c r="C6" s="175" t="s">
        <v>186</v>
      </c>
      <c r="D6" s="176"/>
      <c r="E6" s="176"/>
      <c r="F6" s="3"/>
    </row>
    <row r="7" spans="1:7" ht="18" customHeight="1" x14ac:dyDescent="0.35">
      <c r="A7" s="72"/>
      <c r="B7" s="75" t="s">
        <v>34</v>
      </c>
      <c r="C7" s="175" t="s">
        <v>186</v>
      </c>
      <c r="D7" s="176"/>
      <c r="E7" s="176"/>
      <c r="F7" s="3"/>
    </row>
    <row r="8" spans="1:7" ht="15" customHeight="1" x14ac:dyDescent="0.35">
      <c r="A8" s="4"/>
      <c r="B8" s="122"/>
      <c r="C8" s="122"/>
      <c r="D8" s="122"/>
      <c r="E8" s="122"/>
      <c r="F8" s="122"/>
    </row>
    <row r="9" spans="1:7" x14ac:dyDescent="0.35">
      <c r="A9" s="6"/>
      <c r="B9" s="122"/>
      <c r="C9" s="122"/>
      <c r="D9" s="122"/>
      <c r="E9" s="122"/>
      <c r="F9" s="122"/>
    </row>
    <row r="10" spans="1:7" ht="21.9" customHeight="1" x14ac:dyDescent="0.35">
      <c r="A10" s="177" t="s">
        <v>35</v>
      </c>
      <c r="B10" s="177"/>
      <c r="C10" s="177"/>
      <c r="D10" s="177"/>
      <c r="E10" s="177"/>
      <c r="F10" s="177"/>
    </row>
    <row r="11" spans="1:7" s="37" customFormat="1" ht="16.95" customHeight="1" x14ac:dyDescent="0.35">
      <c r="A11" s="8"/>
      <c r="B11" s="8"/>
      <c r="C11" s="8"/>
      <c r="D11" s="8"/>
      <c r="E11" s="8"/>
      <c r="F11" s="8"/>
      <c r="G11" s="1"/>
    </row>
    <row r="12" spans="1:7" s="37" customFormat="1" ht="16.95" customHeight="1" x14ac:dyDescent="0.35">
      <c r="A12" s="169" t="s">
        <v>36</v>
      </c>
      <c r="B12" s="169"/>
      <c r="C12" s="169"/>
      <c r="D12" s="169"/>
      <c r="E12" s="169"/>
      <c r="F12" s="169"/>
      <c r="G12" s="1"/>
    </row>
    <row r="13" spans="1:7" s="37" customFormat="1" ht="16.95" customHeight="1" x14ac:dyDescent="0.35">
      <c r="A13" s="169" t="s">
        <v>19</v>
      </c>
      <c r="B13" s="169"/>
      <c r="C13" s="169"/>
      <c r="D13" s="169"/>
      <c r="E13" s="169"/>
      <c r="F13" s="169"/>
      <c r="G13" s="1"/>
    </row>
    <row r="14" spans="1:7" s="37" customFormat="1" ht="16.95" customHeight="1" x14ac:dyDescent="0.35">
      <c r="A14" s="122"/>
      <c r="B14" s="122"/>
      <c r="C14" s="122"/>
      <c r="D14" s="122"/>
      <c r="E14" s="122"/>
      <c r="F14" s="122"/>
      <c r="G14" s="1"/>
    </row>
    <row r="15" spans="1:7" s="37" customFormat="1" ht="16.95" customHeight="1" x14ac:dyDescent="0.35">
      <c r="A15" s="124" t="s">
        <v>17</v>
      </c>
      <c r="B15" s="9" t="s">
        <v>18</v>
      </c>
      <c r="C15" s="9" t="s">
        <v>14</v>
      </c>
      <c r="D15" s="9" t="s">
        <v>15</v>
      </c>
      <c r="E15" s="9" t="s">
        <v>88</v>
      </c>
      <c r="F15" s="124" t="s">
        <v>12</v>
      </c>
      <c r="G15" s="1"/>
    </row>
    <row r="16" spans="1:7" s="37" customFormat="1" ht="16.95" customHeight="1" x14ac:dyDescent="0.3">
      <c r="A16" s="178" t="s">
        <v>16</v>
      </c>
      <c r="B16" s="178"/>
      <c r="C16" s="114">
        <f t="shared" ref="C16:E16" si="0">+SUM(C18:C19)</f>
        <v>147558</v>
      </c>
      <c r="D16" s="114">
        <f t="shared" si="0"/>
        <v>72906</v>
      </c>
      <c r="E16" s="114">
        <f t="shared" si="0"/>
        <v>85683</v>
      </c>
      <c r="F16" s="114">
        <f>+SUM(F18:F19)</f>
        <v>108081</v>
      </c>
    </row>
    <row r="17" spans="1:9" s="37" customFormat="1" ht="16.95" customHeight="1" x14ac:dyDescent="0.3">
      <c r="A17" s="119"/>
      <c r="B17" s="112"/>
      <c r="C17" s="113"/>
      <c r="D17" s="113"/>
      <c r="E17" s="113"/>
      <c r="F17" s="113"/>
    </row>
    <row r="18" spans="1:9" s="37" customFormat="1" ht="16.95" customHeight="1" x14ac:dyDescent="0.35">
      <c r="A18" s="119" t="s">
        <v>170</v>
      </c>
      <c r="B18" s="117" t="s">
        <v>169</v>
      </c>
      <c r="C18" s="113">
        <v>2038</v>
      </c>
      <c r="D18" s="113">
        <v>2460</v>
      </c>
      <c r="E18" s="113">
        <v>4550</v>
      </c>
      <c r="F18" s="113">
        <f>+SUM(C18:E18)</f>
        <v>9048</v>
      </c>
    </row>
    <row r="19" spans="1:9" s="37" customFormat="1" ht="16.95" customHeight="1" x14ac:dyDescent="0.35">
      <c r="A19" s="118" t="s">
        <v>171</v>
      </c>
      <c r="B19" s="117" t="s">
        <v>169</v>
      </c>
      <c r="C19" s="113">
        <v>145520</v>
      </c>
      <c r="D19" s="113">
        <v>70446</v>
      </c>
      <c r="E19" s="113">
        <v>81133</v>
      </c>
      <c r="F19" s="113">
        <f>+AVERAGE(C19:E19)</f>
        <v>99033</v>
      </c>
    </row>
    <row r="20" spans="1:9" ht="51.75" customHeight="1" x14ac:dyDescent="0.35">
      <c r="A20" s="170" t="s">
        <v>196</v>
      </c>
      <c r="B20" s="171"/>
      <c r="C20" s="171"/>
      <c r="D20" s="171"/>
      <c r="E20" s="171"/>
      <c r="F20" s="171"/>
    </row>
    <row r="21" spans="1:9" s="37" customFormat="1" ht="66" customHeight="1" x14ac:dyDescent="0.35">
      <c r="A21" s="166" t="s">
        <v>160</v>
      </c>
      <c r="B21" s="167"/>
      <c r="C21" s="167"/>
      <c r="D21" s="167"/>
      <c r="E21" s="167"/>
      <c r="F21" s="168"/>
      <c r="G21" s="1"/>
    </row>
    <row r="22" spans="1:9" s="37" customFormat="1" ht="16.95" customHeight="1" x14ac:dyDescent="0.35">
      <c r="A22" s="38"/>
      <c r="B22" s="38"/>
      <c r="C22" s="38"/>
      <c r="D22" s="39"/>
      <c r="E22" s="39"/>
      <c r="F22" s="40"/>
      <c r="G22" s="1"/>
    </row>
    <row r="23" spans="1:9" s="37" customFormat="1" ht="16.95" customHeight="1" x14ac:dyDescent="0.35">
      <c r="A23" s="169" t="s">
        <v>37</v>
      </c>
      <c r="B23" s="169"/>
      <c r="C23" s="169"/>
      <c r="D23" s="169"/>
      <c r="E23" s="169"/>
      <c r="F23" s="169"/>
      <c r="G23" s="1"/>
    </row>
    <row r="24" spans="1:9" s="37" customFormat="1" ht="16.95" customHeight="1" x14ac:dyDescent="0.35">
      <c r="A24" s="169" t="s">
        <v>20</v>
      </c>
      <c r="B24" s="169"/>
      <c r="C24" s="169"/>
      <c r="D24" s="169"/>
      <c r="E24" s="169"/>
      <c r="F24" s="169"/>
      <c r="G24" s="1"/>
    </row>
    <row r="25" spans="1:9" s="37" customFormat="1" x14ac:dyDescent="0.35">
      <c r="A25" s="38"/>
      <c r="B25" s="38"/>
      <c r="C25" s="39"/>
      <c r="D25" s="39"/>
      <c r="E25" s="39"/>
      <c r="F25" s="41"/>
      <c r="G25" s="1"/>
    </row>
    <row r="26" spans="1:9" ht="15" customHeight="1" x14ac:dyDescent="0.35">
      <c r="A26" s="179" t="s">
        <v>17</v>
      </c>
      <c r="B26" s="180"/>
      <c r="C26" s="9" t="s">
        <v>14</v>
      </c>
      <c r="D26" s="9" t="s">
        <v>15</v>
      </c>
      <c r="E26" s="9" t="s">
        <v>88</v>
      </c>
      <c r="F26" s="124" t="s">
        <v>12</v>
      </c>
    </row>
    <row r="27" spans="1:9" s="37" customFormat="1" ht="16.95" customHeight="1" x14ac:dyDescent="0.3">
      <c r="A27" s="178" t="s">
        <v>16</v>
      </c>
      <c r="B27" s="178"/>
      <c r="C27" s="12">
        <f>+SUM(C29:C32)</f>
        <v>121480472.02000001</v>
      </c>
      <c r="D27" s="12">
        <f>+SUM(D29:D32)</f>
        <v>94331733.700000003</v>
      </c>
      <c r="E27" s="12">
        <f>+SUM(E29:E32)</f>
        <v>1709885214.27</v>
      </c>
      <c r="F27" s="12">
        <f>+SUM(F29:F32)</f>
        <v>1925697419.99</v>
      </c>
    </row>
    <row r="28" spans="1:9" s="37" customFormat="1" ht="16.95" customHeight="1" x14ac:dyDescent="0.3">
      <c r="A28" s="181"/>
      <c r="B28" s="181"/>
      <c r="C28" s="14"/>
      <c r="D28" s="14"/>
      <c r="E28" s="14"/>
      <c r="F28" s="14"/>
    </row>
    <row r="29" spans="1:9" s="37" customFormat="1" ht="16.95" customHeight="1" x14ac:dyDescent="0.3">
      <c r="A29" s="182" t="s">
        <v>170</v>
      </c>
      <c r="B29" s="182"/>
      <c r="C29" s="115">
        <v>22475862.5</v>
      </c>
      <c r="D29" s="115">
        <v>0</v>
      </c>
      <c r="E29" s="115">
        <v>98211954</v>
      </c>
      <c r="F29" s="115">
        <f>+SUM(C29:E29)</f>
        <v>120687816.5</v>
      </c>
    </row>
    <row r="30" spans="1:9" s="37" customFormat="1" ht="16.95" customHeight="1" x14ac:dyDescent="0.3">
      <c r="A30" s="182" t="s">
        <v>171</v>
      </c>
      <c r="B30" s="182"/>
      <c r="C30" s="115">
        <v>74654413.280000001</v>
      </c>
      <c r="D30" s="115">
        <v>4326441.0299999993</v>
      </c>
      <c r="E30" s="115">
        <v>320969710.96999997</v>
      </c>
      <c r="F30" s="115">
        <f t="shared" ref="F30:F32" si="1">+SUM(C30:E30)</f>
        <v>399950565.27999997</v>
      </c>
    </row>
    <row r="31" spans="1:9" s="37" customFormat="1" ht="16.95" customHeight="1" x14ac:dyDescent="0.3">
      <c r="A31" s="182" t="s">
        <v>172</v>
      </c>
      <c r="B31" s="182"/>
      <c r="C31" s="115">
        <v>24350196.240000002</v>
      </c>
      <c r="D31" s="115">
        <v>89937068.920000002</v>
      </c>
      <c r="E31" s="115">
        <v>315355052.63</v>
      </c>
      <c r="F31" s="115">
        <f t="shared" si="1"/>
        <v>429642317.78999996</v>
      </c>
      <c r="I31" s="41"/>
    </row>
    <row r="32" spans="1:9" s="37" customFormat="1" ht="16.95" customHeight="1" x14ac:dyDescent="0.3">
      <c r="A32" s="128" t="s">
        <v>220</v>
      </c>
      <c r="B32" s="128"/>
      <c r="C32" s="115"/>
      <c r="D32" s="115">
        <v>68223.75</v>
      </c>
      <c r="E32" s="115">
        <v>975348496.67000008</v>
      </c>
      <c r="F32" s="115">
        <f t="shared" si="1"/>
        <v>975416720.42000008</v>
      </c>
      <c r="I32" s="41"/>
    </row>
    <row r="33" spans="1:7" ht="16.95" customHeight="1" x14ac:dyDescent="0.35">
      <c r="A33" s="194" t="s">
        <v>205</v>
      </c>
      <c r="B33" s="194"/>
      <c r="C33" s="194"/>
      <c r="D33" s="194"/>
      <c r="E33" s="194"/>
      <c r="F33" s="194"/>
    </row>
    <row r="34" spans="1:7" ht="16.95" customHeight="1" x14ac:dyDescent="0.35">
      <c r="A34" s="37"/>
      <c r="B34" s="37"/>
      <c r="C34" s="37"/>
      <c r="D34" s="37"/>
      <c r="E34" s="37"/>
      <c r="F34" s="37"/>
    </row>
    <row r="35" spans="1:7" ht="16.95" customHeight="1" x14ac:dyDescent="0.35">
      <c r="A35" s="158" t="s">
        <v>39</v>
      </c>
      <c r="B35" s="158"/>
      <c r="C35" s="158"/>
      <c r="D35" s="158"/>
      <c r="E35" s="158"/>
      <c r="F35" s="158"/>
    </row>
    <row r="36" spans="1:7" ht="16.95" customHeight="1" x14ac:dyDescent="0.35">
      <c r="A36" s="43" t="s">
        <v>40</v>
      </c>
      <c r="B36" s="43"/>
      <c r="C36" s="43"/>
      <c r="D36" s="43"/>
      <c r="E36" s="43"/>
      <c r="F36" s="43"/>
    </row>
    <row r="37" spans="1:7" x14ac:dyDescent="0.35">
      <c r="A37" s="37"/>
      <c r="B37" s="37"/>
      <c r="C37" s="37"/>
      <c r="D37" s="37"/>
      <c r="E37" s="37"/>
      <c r="F37" s="37"/>
    </row>
    <row r="38" spans="1:7" ht="31.2" x14ac:dyDescent="0.35">
      <c r="A38" s="160" t="s">
        <v>23</v>
      </c>
      <c r="B38" s="160"/>
      <c r="C38" s="7" t="s">
        <v>41</v>
      </c>
      <c r="D38" s="121" t="s">
        <v>42</v>
      </c>
      <c r="E38" s="21" t="s">
        <v>43</v>
      </c>
      <c r="F38" s="121" t="s">
        <v>24</v>
      </c>
    </row>
    <row r="39" spans="1:7" ht="30" customHeight="1" x14ac:dyDescent="0.35">
      <c r="A39" s="161" t="s">
        <v>28</v>
      </c>
      <c r="B39" s="162"/>
      <c r="C39" s="16"/>
      <c r="D39" s="20" t="s">
        <v>198</v>
      </c>
      <c r="E39" s="20"/>
      <c r="F39" s="17"/>
    </row>
    <row r="40" spans="1:7" ht="30" customHeight="1" x14ac:dyDescent="0.35">
      <c r="A40" s="161" t="s">
        <v>29</v>
      </c>
      <c r="B40" s="161"/>
      <c r="C40" s="16"/>
      <c r="D40" s="16" t="s">
        <v>198</v>
      </c>
      <c r="E40" s="16"/>
      <c r="F40" s="18"/>
    </row>
    <row r="41" spans="1:7" ht="30" customHeight="1" x14ac:dyDescent="0.35">
      <c r="A41" s="163" t="s">
        <v>27</v>
      </c>
      <c r="B41" s="163"/>
      <c r="C41" s="16"/>
      <c r="D41" s="20" t="s">
        <v>198</v>
      </c>
      <c r="E41" s="16"/>
      <c r="F41" s="18"/>
    </row>
    <row r="42" spans="1:7" ht="30" customHeight="1" x14ac:dyDescent="0.35">
      <c r="A42" s="164" t="s">
        <v>30</v>
      </c>
      <c r="B42" s="164"/>
      <c r="C42" s="16"/>
      <c r="D42" s="32" t="s">
        <v>198</v>
      </c>
      <c r="E42" s="16"/>
      <c r="F42" s="19"/>
    </row>
    <row r="43" spans="1:7" s="88" customFormat="1" x14ac:dyDescent="0.35">
      <c r="A43" s="171" t="s">
        <v>199</v>
      </c>
      <c r="B43" s="171"/>
      <c r="C43" s="171"/>
      <c r="D43" s="171"/>
      <c r="E43" s="171"/>
      <c r="F43" s="171"/>
      <c r="G43" s="1"/>
    </row>
    <row r="44" spans="1:7" s="88" customFormat="1" ht="69.599999999999994" customHeight="1" x14ac:dyDescent="0.35">
      <c r="A44" s="195" t="s">
        <v>200</v>
      </c>
      <c r="B44" s="195"/>
      <c r="C44" s="195"/>
      <c r="D44" s="195"/>
      <c r="E44" s="195"/>
      <c r="F44" s="195"/>
      <c r="G44" s="1"/>
    </row>
    <row r="45" spans="1:7" x14ac:dyDescent="0.35">
      <c r="A45" s="37"/>
      <c r="B45" s="37"/>
      <c r="C45" s="37"/>
      <c r="D45" s="37"/>
      <c r="E45" s="37"/>
      <c r="F45" s="37"/>
    </row>
    <row r="46" spans="1:7" x14ac:dyDescent="0.35">
      <c r="A46" s="37"/>
      <c r="B46" s="37"/>
      <c r="C46" s="37"/>
      <c r="D46" s="37"/>
      <c r="E46" s="37"/>
      <c r="F46" s="37"/>
    </row>
    <row r="47" spans="1:7" x14ac:dyDescent="0.35">
      <c r="A47" s="37"/>
      <c r="B47" s="37"/>
      <c r="C47" s="37"/>
      <c r="D47" s="37"/>
      <c r="E47" s="37"/>
      <c r="F47" s="37"/>
    </row>
    <row r="48" spans="1:7" x14ac:dyDescent="0.35">
      <c r="A48" s="37"/>
      <c r="B48" s="37"/>
      <c r="C48" s="37"/>
      <c r="D48" s="37"/>
      <c r="E48" s="37"/>
      <c r="F48" s="37"/>
    </row>
    <row r="49" spans="1:7" x14ac:dyDescent="0.35">
      <c r="A49" s="158" t="s">
        <v>44</v>
      </c>
      <c r="B49" s="158"/>
      <c r="C49" s="158"/>
      <c r="D49" s="158"/>
      <c r="E49" s="158"/>
      <c r="F49" s="158"/>
    </row>
    <row r="50" spans="1:7" x14ac:dyDescent="0.35">
      <c r="A50" s="158" t="s">
        <v>25</v>
      </c>
      <c r="B50" s="158"/>
      <c r="C50" s="158"/>
      <c r="D50" s="158"/>
      <c r="E50" s="158"/>
      <c r="F50" s="158"/>
    </row>
    <row r="51" spans="1:7" x14ac:dyDescent="0.35">
      <c r="A51" s="37"/>
      <c r="B51" s="37"/>
      <c r="C51" s="37"/>
      <c r="D51" s="37"/>
      <c r="E51" s="37"/>
      <c r="F51" s="37"/>
    </row>
    <row r="52" spans="1:7" x14ac:dyDescent="0.35">
      <c r="A52" s="179" t="s">
        <v>23</v>
      </c>
      <c r="B52" s="179"/>
      <c r="C52" s="9" t="s">
        <v>41</v>
      </c>
      <c r="D52" s="124" t="s">
        <v>42</v>
      </c>
      <c r="E52" s="22" t="s">
        <v>85</v>
      </c>
      <c r="F52" s="124" t="s">
        <v>24</v>
      </c>
    </row>
    <row r="53" spans="1:7" ht="30" customHeight="1" x14ac:dyDescent="0.35">
      <c r="A53" s="192" t="s">
        <v>31</v>
      </c>
      <c r="B53" s="192"/>
      <c r="C53" s="20"/>
      <c r="D53" s="20" t="s">
        <v>198</v>
      </c>
      <c r="E53" s="31"/>
      <c r="F53" s="44"/>
      <c r="G53" s="88"/>
    </row>
    <row r="54" spans="1:7" ht="30" customHeight="1" x14ac:dyDescent="0.35">
      <c r="A54" s="193" t="s">
        <v>32</v>
      </c>
      <c r="B54" s="193"/>
      <c r="C54" s="32"/>
      <c r="D54" s="32" t="s">
        <v>198</v>
      </c>
      <c r="E54" s="33"/>
      <c r="F54" s="45"/>
      <c r="G54" s="88"/>
    </row>
    <row r="55" spans="1:7" x14ac:dyDescent="0.35">
      <c r="A55" s="171" t="s">
        <v>199</v>
      </c>
      <c r="B55" s="171"/>
      <c r="C55" s="171"/>
      <c r="D55" s="171"/>
      <c r="E55" s="171"/>
      <c r="F55" s="171"/>
    </row>
    <row r="56" spans="1:7" ht="50.1" customHeight="1" x14ac:dyDescent="0.35">
      <c r="A56" s="195" t="s">
        <v>201</v>
      </c>
      <c r="B56" s="195"/>
      <c r="C56" s="195"/>
      <c r="D56" s="195"/>
      <c r="E56" s="195"/>
      <c r="F56" s="195"/>
    </row>
    <row r="57" spans="1:7" x14ac:dyDescent="0.35">
      <c r="A57" s="37"/>
      <c r="B57" s="37"/>
      <c r="C57" s="37"/>
      <c r="D57" s="37"/>
      <c r="E57" s="46"/>
      <c r="F57" s="37"/>
    </row>
    <row r="58" spans="1:7" ht="31.2" x14ac:dyDescent="0.35">
      <c r="A58" s="2" t="s">
        <v>45</v>
      </c>
      <c r="B58" s="209" t="s">
        <v>215</v>
      </c>
      <c r="C58" s="173"/>
      <c r="D58" s="211" t="s">
        <v>48</v>
      </c>
      <c r="E58" s="212"/>
      <c r="F58" s="213"/>
    </row>
    <row r="59" spans="1:7" x14ac:dyDescent="0.35">
      <c r="A59" s="2" t="s">
        <v>46</v>
      </c>
      <c r="B59" s="209" t="s">
        <v>191</v>
      </c>
      <c r="C59" s="173"/>
      <c r="D59" s="214"/>
      <c r="E59" s="215"/>
      <c r="F59" s="216"/>
    </row>
    <row r="60" spans="1:7" x14ac:dyDescent="0.35">
      <c r="A60" s="2" t="s">
        <v>47</v>
      </c>
      <c r="B60" s="209" t="s">
        <v>204</v>
      </c>
      <c r="C60" s="173"/>
      <c r="D60" s="217"/>
      <c r="E60" s="218"/>
      <c r="F60" s="219"/>
    </row>
    <row r="63" spans="1:7" ht="12.75" customHeight="1" x14ac:dyDescent="0.35">
      <c r="A63" s="37"/>
      <c r="B63" s="37"/>
      <c r="C63" s="37"/>
      <c r="D63" s="37"/>
      <c r="E63" s="37"/>
      <c r="F63" s="37"/>
    </row>
    <row r="64" spans="1:7" ht="21.9" customHeight="1" x14ac:dyDescent="0.35">
      <c r="A64" s="177" t="s">
        <v>49</v>
      </c>
      <c r="B64" s="177"/>
      <c r="C64" s="177"/>
      <c r="D64" s="177"/>
      <c r="E64" s="177"/>
      <c r="F64" s="177"/>
    </row>
    <row r="65" spans="1:7" ht="9.9" customHeight="1" x14ac:dyDescent="0.35">
      <c r="A65" s="37"/>
      <c r="B65" s="37"/>
      <c r="C65" s="37"/>
      <c r="D65" s="37"/>
      <c r="E65" s="37"/>
      <c r="F65" s="37"/>
    </row>
    <row r="66" spans="1:7" x14ac:dyDescent="0.35">
      <c r="A66" s="158" t="s">
        <v>50</v>
      </c>
      <c r="B66" s="158"/>
      <c r="C66" s="158"/>
      <c r="D66" s="158"/>
      <c r="E66" s="158"/>
      <c r="F66" s="158"/>
    </row>
    <row r="67" spans="1:7" x14ac:dyDescent="0.35">
      <c r="A67" s="158" t="s">
        <v>61</v>
      </c>
      <c r="B67" s="158"/>
      <c r="C67" s="158"/>
      <c r="D67" s="158"/>
      <c r="E67" s="158"/>
      <c r="F67" s="158"/>
    </row>
    <row r="68" spans="1:7" x14ac:dyDescent="0.35">
      <c r="A68" s="158" t="s">
        <v>51</v>
      </c>
      <c r="B68" s="158"/>
      <c r="C68" s="158"/>
      <c r="D68" s="158"/>
      <c r="E68" s="158"/>
      <c r="F68" s="158"/>
    </row>
    <row r="69" spans="1:7" ht="9.9" customHeight="1" x14ac:dyDescent="0.35">
      <c r="A69" s="37"/>
      <c r="B69" s="37"/>
      <c r="C69" s="37"/>
      <c r="D69" s="37"/>
      <c r="E69" s="37"/>
      <c r="F69" s="37"/>
    </row>
    <row r="70" spans="1:7" ht="30" x14ac:dyDescent="0.35">
      <c r="A70" s="70" t="s">
        <v>62</v>
      </c>
      <c r="B70" s="70" t="s">
        <v>66</v>
      </c>
      <c r="C70" s="70" t="s">
        <v>70</v>
      </c>
      <c r="D70" s="70" t="s">
        <v>67</v>
      </c>
      <c r="E70" s="70" t="s">
        <v>68</v>
      </c>
      <c r="F70" s="70" t="s">
        <v>69</v>
      </c>
    </row>
    <row r="71" spans="1:7" x14ac:dyDescent="0.35">
      <c r="A71" s="123" t="s">
        <v>16</v>
      </c>
      <c r="B71" s="36">
        <f>+SUM(B73:B77)</f>
        <v>3756893135</v>
      </c>
      <c r="C71" s="79">
        <f>+SUM(C73:C77)</f>
        <v>104.87668792846831</v>
      </c>
      <c r="D71" s="11"/>
      <c r="E71" s="11"/>
      <c r="F71" s="11"/>
    </row>
    <row r="72" spans="1:7" ht="9.9" customHeight="1" x14ac:dyDescent="0.35">
      <c r="A72" s="25"/>
      <c r="B72" s="26"/>
      <c r="C72" s="67"/>
      <c r="D72" s="24"/>
      <c r="E72" s="24"/>
      <c r="F72" s="24"/>
    </row>
    <row r="73" spans="1:7" ht="30" x14ac:dyDescent="0.35">
      <c r="A73" s="25" t="s">
        <v>63</v>
      </c>
      <c r="B73" s="26">
        <v>3573681181</v>
      </c>
      <c r="C73" s="67">
        <v>100</v>
      </c>
      <c r="D73" s="24" t="s">
        <v>174</v>
      </c>
      <c r="E73" s="24" t="s">
        <v>208</v>
      </c>
      <c r="F73" s="24"/>
      <c r="G73" s="139"/>
    </row>
    <row r="74" spans="1:7" x14ac:dyDescent="0.35">
      <c r="A74" s="25" t="s">
        <v>64</v>
      </c>
      <c r="B74" s="26">
        <v>183211954</v>
      </c>
      <c r="C74" s="67">
        <f t="shared" ref="C74:C77" si="2">+B74/$B$71*100</f>
        <v>4.8766879284683196</v>
      </c>
      <c r="D74" s="25"/>
      <c r="E74" s="25"/>
      <c r="F74" s="25"/>
      <c r="G74" s="139"/>
    </row>
    <row r="75" spans="1:7" x14ac:dyDescent="0.35">
      <c r="A75" s="25" t="s">
        <v>65</v>
      </c>
      <c r="B75" s="26">
        <v>0</v>
      </c>
      <c r="C75" s="67">
        <f t="shared" si="2"/>
        <v>0</v>
      </c>
      <c r="D75" s="25"/>
      <c r="E75" s="25"/>
      <c r="F75" s="25"/>
    </row>
    <row r="76" spans="1:7" x14ac:dyDescent="0.35">
      <c r="A76" s="25" t="s">
        <v>166</v>
      </c>
      <c r="B76" s="26">
        <v>0</v>
      </c>
      <c r="C76" s="67">
        <f t="shared" si="2"/>
        <v>0</v>
      </c>
      <c r="D76" s="25"/>
      <c r="E76" s="25"/>
      <c r="F76" s="25"/>
    </row>
    <row r="77" spans="1:7" x14ac:dyDescent="0.35">
      <c r="A77" s="27" t="s">
        <v>167</v>
      </c>
      <c r="B77" s="26">
        <v>0</v>
      </c>
      <c r="C77" s="67">
        <f t="shared" si="2"/>
        <v>0</v>
      </c>
      <c r="D77" s="77"/>
      <c r="E77" s="77"/>
      <c r="F77" s="77"/>
    </row>
    <row r="78" spans="1:7" ht="14.4" customHeight="1" x14ac:dyDescent="0.35">
      <c r="A78" s="194" t="s">
        <v>205</v>
      </c>
      <c r="B78" s="194"/>
      <c r="C78" s="194"/>
      <c r="D78" s="194"/>
      <c r="E78" s="194"/>
      <c r="F78" s="194"/>
    </row>
    <row r="79" spans="1:7" ht="50.1" customHeight="1" x14ac:dyDescent="0.35">
      <c r="A79" s="195" t="s">
        <v>168</v>
      </c>
      <c r="B79" s="195"/>
      <c r="C79" s="195"/>
      <c r="D79" s="195"/>
      <c r="E79" s="195"/>
      <c r="F79" s="195"/>
    </row>
    <row r="80" spans="1:7" ht="9.9" customHeight="1" x14ac:dyDescent="0.35">
      <c r="A80" s="25"/>
      <c r="B80" s="49"/>
      <c r="C80" s="24"/>
      <c r="D80" s="37"/>
      <c r="E80" s="37"/>
      <c r="F80" s="37"/>
    </row>
    <row r="81" spans="1:6" x14ac:dyDescent="0.35">
      <c r="A81" s="158" t="s">
        <v>71</v>
      </c>
      <c r="B81" s="158"/>
      <c r="C81" s="158"/>
      <c r="D81" s="158"/>
      <c r="E81" s="158"/>
      <c r="F81" s="158"/>
    </row>
    <row r="82" spans="1:6" x14ac:dyDescent="0.35">
      <c r="A82" s="158" t="s">
        <v>72</v>
      </c>
      <c r="B82" s="158"/>
      <c r="C82" s="158"/>
      <c r="D82" s="158"/>
      <c r="E82" s="158"/>
      <c r="F82" s="158"/>
    </row>
    <row r="83" spans="1:6" x14ac:dyDescent="0.35">
      <c r="A83" s="158" t="s">
        <v>51</v>
      </c>
      <c r="B83" s="158"/>
      <c r="C83" s="158"/>
      <c r="D83" s="158"/>
      <c r="E83" s="158"/>
      <c r="F83" s="158"/>
    </row>
    <row r="84" spans="1:6" ht="9.9" customHeight="1" x14ac:dyDescent="0.35">
      <c r="A84" s="37"/>
      <c r="B84" s="37"/>
      <c r="C84" s="37"/>
      <c r="D84" s="37"/>
      <c r="E84" s="37"/>
      <c r="F84" s="37"/>
    </row>
    <row r="85" spans="1:6" ht="31.2" x14ac:dyDescent="0.35">
      <c r="A85" s="69" t="s">
        <v>54</v>
      </c>
      <c r="B85" s="69" t="s">
        <v>55</v>
      </c>
      <c r="C85" s="69" t="s">
        <v>14</v>
      </c>
      <c r="D85" s="69" t="s">
        <v>15</v>
      </c>
      <c r="E85" s="69" t="s">
        <v>88</v>
      </c>
      <c r="F85" s="69" t="s">
        <v>12</v>
      </c>
    </row>
    <row r="86" spans="1:6" x14ac:dyDescent="0.35">
      <c r="A86" s="123" t="s">
        <v>16</v>
      </c>
      <c r="B86" s="50"/>
      <c r="C86" s="36">
        <f>+C88+C92+C96</f>
        <v>297806765.08999997</v>
      </c>
      <c r="D86" s="36">
        <f>+D88+D92+D96</f>
        <v>297806765.08999997</v>
      </c>
      <c r="E86" s="36">
        <f>+E88+E92+E96</f>
        <v>481018719.08999997</v>
      </c>
      <c r="F86" s="36">
        <f>+F88+F92+F96</f>
        <v>1076632249.27</v>
      </c>
    </row>
    <row r="87" spans="1:6" ht="9.9" customHeight="1" x14ac:dyDescent="0.35">
      <c r="A87" s="13"/>
      <c r="B87" s="51"/>
      <c r="C87" s="14"/>
      <c r="D87" s="14"/>
      <c r="E87" s="14"/>
      <c r="F87" s="52"/>
    </row>
    <row r="88" spans="1:6" x14ac:dyDescent="0.35">
      <c r="A88" s="197" t="s">
        <v>73</v>
      </c>
      <c r="B88" s="197"/>
      <c r="C88" s="54">
        <f>+SUM(C89:C90)</f>
        <v>297806765.08999997</v>
      </c>
      <c r="D88" s="54">
        <f>+SUM(D89:D90)</f>
        <v>297806765.08999997</v>
      </c>
      <c r="E88" s="54">
        <f>+SUM(E89:E90)</f>
        <v>481018719.08999997</v>
      </c>
      <c r="F88" s="54">
        <f>+SUM(F89:F90)</f>
        <v>1076632249.27</v>
      </c>
    </row>
    <row r="89" spans="1:6" x14ac:dyDescent="0.35">
      <c r="A89" s="55" t="s">
        <v>176</v>
      </c>
      <c r="B89" s="51" t="s">
        <v>188</v>
      </c>
      <c r="C89" s="15">
        <v>297806765.08999997</v>
      </c>
      <c r="D89" s="15">
        <v>297806765.08999997</v>
      </c>
      <c r="E89" s="15">
        <v>481018719.08999997</v>
      </c>
      <c r="F89" s="56">
        <f>+C89+D89+E89</f>
        <v>1076632249.27</v>
      </c>
    </row>
    <row r="90" spans="1:6" x14ac:dyDescent="0.35">
      <c r="A90" s="55"/>
      <c r="B90" s="51"/>
      <c r="C90" s="15"/>
      <c r="D90" s="15"/>
      <c r="E90" s="15"/>
      <c r="F90" s="56"/>
    </row>
    <row r="91" spans="1:6" x14ac:dyDescent="0.35">
      <c r="A91" s="128"/>
      <c r="B91" s="51"/>
      <c r="C91" s="15"/>
      <c r="D91" s="15"/>
      <c r="E91" s="15"/>
      <c r="F91" s="56"/>
    </row>
    <row r="92" spans="1:6" x14ac:dyDescent="0.35">
      <c r="A92" s="197" t="s">
        <v>74</v>
      </c>
      <c r="B92" s="197"/>
      <c r="C92" s="54">
        <f>+SUM(C93:C94)</f>
        <v>0</v>
      </c>
      <c r="D92" s="54">
        <f>+SUM(D93:D94)</f>
        <v>0</v>
      </c>
      <c r="E92" s="54">
        <f>+SUM(E93:E94)</f>
        <v>0</v>
      </c>
      <c r="F92" s="54">
        <f>+SUM(F93:F94)</f>
        <v>0</v>
      </c>
    </row>
    <row r="93" spans="1:6" x14ac:dyDescent="0.35">
      <c r="A93" s="55" t="s">
        <v>57</v>
      </c>
      <c r="B93" s="51" t="s">
        <v>52</v>
      </c>
      <c r="C93" s="57">
        <v>0</v>
      </c>
      <c r="D93" s="57">
        <v>0</v>
      </c>
      <c r="E93" s="57">
        <v>0</v>
      </c>
      <c r="F93" s="58">
        <f t="shared" ref="F93:F94" si="3">+C93+D93+E93</f>
        <v>0</v>
      </c>
    </row>
    <row r="94" spans="1:6" x14ac:dyDescent="0.35">
      <c r="A94" s="55" t="s">
        <v>57</v>
      </c>
      <c r="B94" s="51" t="s">
        <v>52</v>
      </c>
      <c r="C94" s="57">
        <v>0</v>
      </c>
      <c r="D94" s="57">
        <v>0</v>
      </c>
      <c r="E94" s="57">
        <v>0</v>
      </c>
      <c r="F94" s="58">
        <f t="shared" si="3"/>
        <v>0</v>
      </c>
    </row>
    <row r="95" spans="1:6" x14ac:dyDescent="0.35">
      <c r="A95" s="194" t="s">
        <v>205</v>
      </c>
      <c r="B95" s="194"/>
      <c r="C95" s="194"/>
      <c r="D95" s="194"/>
      <c r="E95" s="194"/>
      <c r="F95" s="194"/>
    </row>
    <row r="96" spans="1:6" ht="45" customHeight="1" x14ac:dyDescent="0.35">
      <c r="A96" s="195" t="s">
        <v>149</v>
      </c>
      <c r="B96" s="195"/>
      <c r="C96" s="195"/>
      <c r="D96" s="195"/>
      <c r="E96" s="195"/>
      <c r="F96" s="195"/>
    </row>
    <row r="97" spans="1:6" ht="9.9" customHeight="1" x14ac:dyDescent="0.35">
      <c r="A97" s="25"/>
      <c r="B97" s="49"/>
      <c r="C97" s="24"/>
      <c r="D97" s="37"/>
      <c r="E97" s="37"/>
      <c r="F97" s="37"/>
    </row>
    <row r="98" spans="1:6" x14ac:dyDescent="0.35">
      <c r="A98" s="158" t="s">
        <v>75</v>
      </c>
      <c r="B98" s="158"/>
      <c r="C98" s="158"/>
      <c r="D98" s="158"/>
      <c r="E98" s="158"/>
      <c r="F98" s="158"/>
    </row>
    <row r="99" spans="1:6" ht="33" customHeight="1" x14ac:dyDescent="0.35">
      <c r="A99" s="159" t="s">
        <v>53</v>
      </c>
      <c r="B99" s="159"/>
      <c r="C99" s="159"/>
      <c r="D99" s="159"/>
      <c r="E99" s="159"/>
      <c r="F99" s="159"/>
    </row>
    <row r="100" spans="1:6" x14ac:dyDescent="0.35">
      <c r="A100" s="158" t="s">
        <v>51</v>
      </c>
      <c r="B100" s="158"/>
      <c r="C100" s="158"/>
      <c r="D100" s="158"/>
      <c r="E100" s="158"/>
      <c r="F100" s="158"/>
    </row>
    <row r="101" spans="1:6" ht="9.9" customHeight="1" x14ac:dyDescent="0.35">
      <c r="A101" s="90"/>
      <c r="B101" s="91"/>
      <c r="C101" s="91"/>
      <c r="D101" s="91"/>
      <c r="E101" s="91"/>
      <c r="F101" s="92"/>
    </row>
    <row r="102" spans="1:6" ht="31.2" x14ac:dyDescent="0.35">
      <c r="A102" s="69" t="s">
        <v>54</v>
      </c>
      <c r="B102" s="69" t="s">
        <v>55</v>
      </c>
      <c r="C102" s="69" t="s">
        <v>14</v>
      </c>
      <c r="D102" s="69" t="s">
        <v>15</v>
      </c>
      <c r="E102" s="69" t="s">
        <v>88</v>
      </c>
      <c r="F102" s="69" t="s">
        <v>12</v>
      </c>
    </row>
    <row r="103" spans="1:6" x14ac:dyDescent="0.35">
      <c r="A103" s="123" t="s">
        <v>16</v>
      </c>
      <c r="B103" s="50"/>
      <c r="C103" s="36">
        <f>+C105+C112+C119</f>
        <v>121480472.02000001</v>
      </c>
      <c r="D103" s="36">
        <f t="shared" ref="D103:F103" si="4">+D105+D112+D119</f>
        <v>94331733.699999988</v>
      </c>
      <c r="E103" s="36">
        <f t="shared" si="4"/>
        <v>1709885214.27</v>
      </c>
      <c r="F103" s="36">
        <f t="shared" si="4"/>
        <v>1925697419.9900002</v>
      </c>
    </row>
    <row r="104" spans="1:6" x14ac:dyDescent="0.35">
      <c r="A104" s="13"/>
      <c r="B104" s="51"/>
      <c r="C104" s="14"/>
      <c r="D104" s="14"/>
      <c r="E104" s="14"/>
      <c r="F104" s="52"/>
    </row>
    <row r="105" spans="1:6" ht="15.75" customHeight="1" x14ac:dyDescent="0.35">
      <c r="A105" s="197" t="s">
        <v>56</v>
      </c>
      <c r="B105" s="197"/>
      <c r="C105" s="54">
        <f>+SUM(C106:C110)</f>
        <v>121480472.02000001</v>
      </c>
      <c r="D105" s="54">
        <f t="shared" ref="D105:E105" si="5">+SUM(D106:D110)</f>
        <v>94263509.949999988</v>
      </c>
      <c r="E105" s="54">
        <f t="shared" si="5"/>
        <v>734536717.5999999</v>
      </c>
      <c r="F105" s="54">
        <f>+SUM(F106:F110)</f>
        <v>950280699.57000005</v>
      </c>
    </row>
    <row r="106" spans="1:6" x14ac:dyDescent="0.35">
      <c r="A106" s="140">
        <v>0</v>
      </c>
      <c r="B106" s="51" t="s">
        <v>177</v>
      </c>
      <c r="C106" s="15">
        <v>6930842.9199999999</v>
      </c>
      <c r="D106" s="15">
        <v>35870361.039999999</v>
      </c>
      <c r="E106" s="15">
        <v>74771346.280000001</v>
      </c>
      <c r="F106" s="56">
        <f>+C106+D106+E106</f>
        <v>117572550.24000001</v>
      </c>
    </row>
    <row r="107" spans="1:6" x14ac:dyDescent="0.35">
      <c r="A107" s="140">
        <v>1</v>
      </c>
      <c r="B107" s="51" t="s">
        <v>178</v>
      </c>
      <c r="C107" s="15">
        <v>84679425.820000008</v>
      </c>
      <c r="D107" s="59">
        <v>42590995.430000007</v>
      </c>
      <c r="E107" s="59">
        <v>493190519.43999994</v>
      </c>
      <c r="F107" s="56">
        <f>+C107+D107+E107</f>
        <v>620460940.68999994</v>
      </c>
    </row>
    <row r="108" spans="1:6" x14ac:dyDescent="0.35">
      <c r="A108" s="140">
        <v>2</v>
      </c>
      <c r="B108" s="51" t="s">
        <v>179</v>
      </c>
      <c r="C108" s="15">
        <v>495968.25</v>
      </c>
      <c r="D108" s="15">
        <v>2256504.5</v>
      </c>
      <c r="E108" s="15">
        <v>2249753.08</v>
      </c>
      <c r="F108" s="56">
        <f t="shared" ref="F108:F110" si="6">+C108+D108+E108</f>
        <v>5002225.83</v>
      </c>
    </row>
    <row r="109" spans="1:6" x14ac:dyDescent="0.35">
      <c r="A109" s="140" t="s">
        <v>182</v>
      </c>
      <c r="B109" s="51" t="s">
        <v>180</v>
      </c>
      <c r="C109" s="15">
        <v>1866353</v>
      </c>
      <c r="D109" s="15">
        <v>7874199.2400000002</v>
      </c>
      <c r="E109" s="15">
        <v>56841043.730000004</v>
      </c>
      <c r="F109" s="56">
        <f t="shared" si="6"/>
        <v>66581595.970000006</v>
      </c>
    </row>
    <row r="110" spans="1:6" x14ac:dyDescent="0.35">
      <c r="A110" s="140" t="s">
        <v>183</v>
      </c>
      <c r="B110" s="51" t="s">
        <v>181</v>
      </c>
      <c r="C110" s="15">
        <v>27507882.030000001</v>
      </c>
      <c r="D110" s="15">
        <v>5671449.7399999993</v>
      </c>
      <c r="E110" s="15">
        <v>107484055.06999999</v>
      </c>
      <c r="F110" s="56">
        <f t="shared" si="6"/>
        <v>140663386.84</v>
      </c>
    </row>
    <row r="111" spans="1:6" x14ac:dyDescent="0.35">
      <c r="A111" s="128"/>
      <c r="B111" s="51"/>
      <c r="C111" s="15"/>
      <c r="D111" s="15"/>
      <c r="E111" s="15"/>
      <c r="F111" s="56"/>
    </row>
    <row r="112" spans="1:6" ht="15.75" customHeight="1" x14ac:dyDescent="0.35">
      <c r="A112" s="197" t="s">
        <v>58</v>
      </c>
      <c r="B112" s="197"/>
      <c r="C112" s="54">
        <f>+SUM(C113:C117)</f>
        <v>0</v>
      </c>
      <c r="D112" s="54">
        <f t="shared" ref="D112:F112" si="7">+SUM(D113:D117)</f>
        <v>68223.75</v>
      </c>
      <c r="E112" s="54">
        <f t="shared" si="7"/>
        <v>975348496.67000008</v>
      </c>
      <c r="F112" s="54">
        <f t="shared" si="7"/>
        <v>975416720.42000008</v>
      </c>
    </row>
    <row r="113" spans="1:6" x14ac:dyDescent="0.35">
      <c r="A113" s="140">
        <v>0</v>
      </c>
      <c r="B113" s="51" t="s">
        <v>177</v>
      </c>
      <c r="C113" s="57">
        <v>0</v>
      </c>
      <c r="D113" s="57">
        <v>0</v>
      </c>
      <c r="E113" s="57">
        <v>0</v>
      </c>
      <c r="F113" s="41">
        <f>+C113+D113+E113</f>
        <v>0</v>
      </c>
    </row>
    <row r="114" spans="1:6" x14ac:dyDescent="0.35">
      <c r="A114" s="140">
        <v>1</v>
      </c>
      <c r="B114" s="51" t="s">
        <v>178</v>
      </c>
      <c r="C114" s="57">
        <v>0</v>
      </c>
      <c r="D114" s="57">
        <v>0</v>
      </c>
      <c r="E114" s="57">
        <v>0</v>
      </c>
      <c r="F114" s="41">
        <f t="shared" ref="F114:F115" si="8">+C114+D114+E114</f>
        <v>0</v>
      </c>
    </row>
    <row r="115" spans="1:6" x14ac:dyDescent="0.35">
      <c r="A115" s="140">
        <v>2</v>
      </c>
      <c r="B115" s="51" t="s">
        <v>179</v>
      </c>
      <c r="C115" s="57">
        <v>0</v>
      </c>
      <c r="D115" s="57">
        <v>0</v>
      </c>
      <c r="E115" s="57">
        <v>4151902.5</v>
      </c>
      <c r="F115" s="41">
        <f t="shared" si="8"/>
        <v>4151902.5</v>
      </c>
    </row>
    <row r="116" spans="1:6" x14ac:dyDescent="0.35">
      <c r="A116" s="140" t="s">
        <v>182</v>
      </c>
      <c r="B116" s="51" t="s">
        <v>180</v>
      </c>
      <c r="C116" s="57">
        <v>0</v>
      </c>
      <c r="D116" s="57">
        <f>D32</f>
        <v>68223.75</v>
      </c>
      <c r="E116" s="57">
        <v>966196594.17000008</v>
      </c>
      <c r="F116" s="41">
        <f>+C116+D116+E116</f>
        <v>966264817.92000008</v>
      </c>
    </row>
    <row r="117" spans="1:6" x14ac:dyDescent="0.35">
      <c r="A117" s="140" t="s">
        <v>183</v>
      </c>
      <c r="B117" s="51" t="s">
        <v>181</v>
      </c>
      <c r="C117" s="57">
        <v>0</v>
      </c>
      <c r="D117" s="57">
        <v>0</v>
      </c>
      <c r="E117" s="57">
        <v>5000000</v>
      </c>
      <c r="F117" s="41">
        <f>+C117+D117+E117</f>
        <v>5000000</v>
      </c>
    </row>
    <row r="118" spans="1:6" x14ac:dyDescent="0.35">
      <c r="A118" s="37"/>
      <c r="B118" s="37"/>
      <c r="C118" s="41"/>
      <c r="D118" s="41"/>
      <c r="E118" s="41"/>
      <c r="F118" s="41"/>
    </row>
    <row r="119" spans="1:6" x14ac:dyDescent="0.35">
      <c r="A119" s="197" t="s">
        <v>59</v>
      </c>
      <c r="B119" s="197"/>
      <c r="C119" s="54">
        <f>+SUM(C120:C121)</f>
        <v>0</v>
      </c>
      <c r="D119" s="54">
        <f t="shared" ref="D119:F119" si="9">+SUM(D120:D121)</f>
        <v>0</v>
      </c>
      <c r="E119" s="54">
        <f t="shared" si="9"/>
        <v>0</v>
      </c>
      <c r="F119" s="54">
        <f t="shared" si="9"/>
        <v>0</v>
      </c>
    </row>
    <row r="120" spans="1:6" x14ac:dyDescent="0.35">
      <c r="A120" s="76" t="s">
        <v>57</v>
      </c>
      <c r="B120" s="51" t="s">
        <v>52</v>
      </c>
      <c r="C120" s="57">
        <v>0</v>
      </c>
      <c r="D120" s="57">
        <v>0</v>
      </c>
      <c r="E120" s="57">
        <v>0</v>
      </c>
      <c r="F120" s="41">
        <f>+C120+D120+E120</f>
        <v>0</v>
      </c>
    </row>
    <row r="121" spans="1:6" x14ac:dyDescent="0.35">
      <c r="A121" s="48" t="s">
        <v>57</v>
      </c>
      <c r="B121" s="48" t="s">
        <v>52</v>
      </c>
      <c r="C121" s="60">
        <v>0</v>
      </c>
      <c r="D121" s="60">
        <v>0</v>
      </c>
      <c r="E121" s="60">
        <v>0</v>
      </c>
      <c r="F121" s="61">
        <f>+C121+D121+E121</f>
        <v>0</v>
      </c>
    </row>
    <row r="122" spans="1:6" ht="15.75" customHeight="1" x14ac:dyDescent="0.35">
      <c r="A122" s="199" t="s">
        <v>60</v>
      </c>
      <c r="B122" s="199"/>
      <c r="C122" s="199"/>
      <c r="D122" s="199"/>
      <c r="E122" s="199"/>
      <c r="F122" s="199"/>
    </row>
    <row r="123" spans="1:6" ht="15.6" customHeight="1" x14ac:dyDescent="0.35">
      <c r="A123" s="194" t="s">
        <v>205</v>
      </c>
      <c r="B123" s="194"/>
      <c r="C123" s="194"/>
      <c r="D123" s="194"/>
      <c r="E123" s="194"/>
      <c r="F123" s="194"/>
    </row>
    <row r="124" spans="1:6" ht="50.1" customHeight="1" x14ac:dyDescent="0.35">
      <c r="A124" s="195" t="s">
        <v>154</v>
      </c>
      <c r="B124" s="195"/>
      <c r="C124" s="195"/>
      <c r="D124" s="195"/>
      <c r="E124" s="195"/>
      <c r="F124" s="195"/>
    </row>
    <row r="125" spans="1:6" ht="15" customHeight="1" x14ac:dyDescent="0.35">
      <c r="A125" s="127"/>
      <c r="B125" s="127"/>
      <c r="C125" s="127"/>
      <c r="D125" s="127"/>
      <c r="E125" s="127"/>
      <c r="F125" s="127"/>
    </row>
    <row r="126" spans="1:6" x14ac:dyDescent="0.35">
      <c r="A126" s="158" t="s">
        <v>77</v>
      </c>
      <c r="B126" s="158"/>
      <c r="C126" s="158"/>
      <c r="D126" s="158"/>
      <c r="E126" s="158"/>
      <c r="F126" s="158"/>
    </row>
    <row r="127" spans="1:6" x14ac:dyDescent="0.35">
      <c r="A127" s="158" t="s">
        <v>78</v>
      </c>
      <c r="B127" s="158"/>
      <c r="C127" s="158"/>
      <c r="D127" s="158"/>
      <c r="E127" s="158"/>
      <c r="F127" s="158"/>
    </row>
    <row r="128" spans="1:6" x14ac:dyDescent="0.35">
      <c r="A128" s="158" t="s">
        <v>51</v>
      </c>
      <c r="B128" s="158"/>
      <c r="C128" s="158"/>
      <c r="D128" s="158"/>
      <c r="E128" s="158"/>
      <c r="F128" s="158"/>
    </row>
    <row r="129" spans="1:6" ht="9.9" customHeight="1" x14ac:dyDescent="0.35">
      <c r="A129" s="90"/>
      <c r="B129" s="91"/>
      <c r="C129" s="91"/>
      <c r="D129" s="91"/>
      <c r="E129" s="91"/>
      <c r="F129" s="92"/>
    </row>
    <row r="130" spans="1:6" x14ac:dyDescent="0.35">
      <c r="A130" s="69" t="s">
        <v>76</v>
      </c>
      <c r="B130" s="69" t="s">
        <v>14</v>
      </c>
      <c r="C130" s="69" t="s">
        <v>15</v>
      </c>
      <c r="D130" s="69" t="s">
        <v>88</v>
      </c>
      <c r="E130" s="69" t="s">
        <v>12</v>
      </c>
      <c r="F130" s="23"/>
    </row>
    <row r="131" spans="1:6" x14ac:dyDescent="0.35">
      <c r="A131" s="107" t="s">
        <v>80</v>
      </c>
      <c r="B131" s="62">
        <f>+B132+B133</f>
        <v>2415880872.4699993</v>
      </c>
      <c r="C131" s="62">
        <f t="shared" ref="C131:D131" si="10">+B141</f>
        <v>2592207165.5399995</v>
      </c>
      <c r="D131" s="62">
        <f t="shared" si="10"/>
        <v>2795682196.9299994</v>
      </c>
      <c r="E131" s="62">
        <f>+B131</f>
        <v>2415880872.4699993</v>
      </c>
      <c r="F131" s="92"/>
    </row>
    <row r="132" spans="1:6" x14ac:dyDescent="0.35">
      <c r="A132" s="108" t="s">
        <v>81</v>
      </c>
      <c r="B132" s="26">
        <f>'3T'!E142</f>
        <v>2149309465.2499995</v>
      </c>
      <c r="C132" s="26">
        <f>+B142</f>
        <v>2149309465.2499995</v>
      </c>
      <c r="D132" s="26">
        <f>+C142</f>
        <v>2149241241.4999995</v>
      </c>
      <c r="E132" s="66">
        <f>+B132</f>
        <v>2149309465.2499995</v>
      </c>
      <c r="F132" s="23"/>
    </row>
    <row r="133" spans="1:6" x14ac:dyDescent="0.35">
      <c r="A133" s="108" t="s">
        <v>79</v>
      </c>
      <c r="B133" s="26">
        <f>'3T'!E143</f>
        <v>266571407.21999991</v>
      </c>
      <c r="C133" s="26">
        <f>+B143</f>
        <v>442897700.28999996</v>
      </c>
      <c r="D133" s="26">
        <f>+C143</f>
        <v>646440955.42999983</v>
      </c>
      <c r="E133" s="66">
        <f>+B133</f>
        <v>266571407.21999991</v>
      </c>
      <c r="F133" s="23"/>
    </row>
    <row r="134" spans="1:6" x14ac:dyDescent="0.35">
      <c r="A134" s="107" t="s">
        <v>83</v>
      </c>
      <c r="B134" s="62">
        <f>C88</f>
        <v>297806765.08999997</v>
      </c>
      <c r="C134" s="62">
        <f t="shared" ref="C134:D134" si="11">D88</f>
        <v>297806765.08999997</v>
      </c>
      <c r="D134" s="62">
        <f t="shared" si="11"/>
        <v>481018719.08999997</v>
      </c>
      <c r="E134" s="62">
        <f>+B134+C134+D134</f>
        <v>1076632249.27</v>
      </c>
      <c r="F134" s="92"/>
    </row>
    <row r="135" spans="1:6" x14ac:dyDescent="0.35">
      <c r="A135" s="107" t="s">
        <v>144</v>
      </c>
      <c r="B135" s="62">
        <f>+B136+B137</f>
        <v>2713687637.5599995</v>
      </c>
      <c r="C135" s="62">
        <f t="shared" ref="C135" si="12">+C136+C137</f>
        <v>2890013930.6299992</v>
      </c>
      <c r="D135" s="62">
        <f>+D136+D137</f>
        <v>3276700916.0199995</v>
      </c>
      <c r="E135" s="62">
        <f>+E136+E137</f>
        <v>3492513121.7399993</v>
      </c>
      <c r="F135" s="92"/>
    </row>
    <row r="136" spans="1:6" x14ac:dyDescent="0.35">
      <c r="A136" s="108" t="s">
        <v>81</v>
      </c>
      <c r="B136" s="26">
        <f>+B132</f>
        <v>2149309465.2499995</v>
      </c>
      <c r="C136" s="26">
        <f>+C132</f>
        <v>2149309465.2499995</v>
      </c>
      <c r="D136" s="26">
        <f>+D132</f>
        <v>2149241241.4999995</v>
      </c>
      <c r="E136" s="66">
        <f>+E132</f>
        <v>2149309465.2499995</v>
      </c>
      <c r="F136" s="23"/>
    </row>
    <row r="137" spans="1:6" x14ac:dyDescent="0.35">
      <c r="A137" s="108" t="s">
        <v>79</v>
      </c>
      <c r="B137" s="26">
        <f>+B134+B133</f>
        <v>564378172.30999994</v>
      </c>
      <c r="C137" s="26">
        <f>+C134+C133</f>
        <v>740704465.37999988</v>
      </c>
      <c r="D137" s="26">
        <f>+D134+D133</f>
        <v>1127459674.5199997</v>
      </c>
      <c r="E137" s="66">
        <f>+E134+E133</f>
        <v>1343203656.4899998</v>
      </c>
      <c r="F137" s="23"/>
    </row>
    <row r="138" spans="1:6" x14ac:dyDescent="0.35">
      <c r="A138" s="107" t="s">
        <v>82</v>
      </c>
      <c r="B138" s="62">
        <f>+B139+B140</f>
        <v>121480472.02000001</v>
      </c>
      <c r="C138" s="62">
        <f>+C139+C140</f>
        <v>94331733.699999988</v>
      </c>
      <c r="D138" s="62">
        <f>+D139+D140</f>
        <v>1709885214.27</v>
      </c>
      <c r="E138" s="62">
        <f>+B138+C138+D138</f>
        <v>1925697419.99</v>
      </c>
      <c r="F138" s="92"/>
    </row>
    <row r="139" spans="1:6" x14ac:dyDescent="0.35">
      <c r="A139" s="108" t="s">
        <v>81</v>
      </c>
      <c r="B139" s="83">
        <f>C112</f>
        <v>0</v>
      </c>
      <c r="C139" s="83">
        <f t="shared" ref="C139" si="13">D112</f>
        <v>68223.75</v>
      </c>
      <c r="D139" s="83">
        <f>E112</f>
        <v>975348496.67000008</v>
      </c>
      <c r="E139" s="49">
        <f>+B139+C139+D139</f>
        <v>975416720.42000008</v>
      </c>
      <c r="F139" s="92"/>
    </row>
    <row r="140" spans="1:6" x14ac:dyDescent="0.35">
      <c r="A140" s="108" t="s">
        <v>79</v>
      </c>
      <c r="B140" s="83">
        <f>C105</f>
        <v>121480472.02000001</v>
      </c>
      <c r="C140" s="83">
        <f t="shared" ref="C140:D140" si="14">D105</f>
        <v>94263509.949999988</v>
      </c>
      <c r="D140" s="83">
        <f t="shared" si="14"/>
        <v>734536717.5999999</v>
      </c>
      <c r="E140" s="49">
        <f>+B140+C140+D140</f>
        <v>950280699.56999993</v>
      </c>
      <c r="F140" s="92"/>
    </row>
    <row r="141" spans="1:6" x14ac:dyDescent="0.35">
      <c r="A141" s="107" t="s">
        <v>145</v>
      </c>
      <c r="B141" s="62">
        <f t="shared" ref="B141:E143" si="15">+B135-B138</f>
        <v>2592207165.5399995</v>
      </c>
      <c r="C141" s="62">
        <f t="shared" si="15"/>
        <v>2795682196.9299994</v>
      </c>
      <c r="D141" s="62">
        <f t="shared" si="15"/>
        <v>1566815701.7499995</v>
      </c>
      <c r="E141" s="62">
        <f t="shared" si="15"/>
        <v>1566815701.7499993</v>
      </c>
      <c r="F141" s="92"/>
    </row>
    <row r="142" spans="1:6" x14ac:dyDescent="0.35">
      <c r="A142" s="108" t="s">
        <v>81</v>
      </c>
      <c r="B142" s="83">
        <f t="shared" si="15"/>
        <v>2149309465.2499995</v>
      </c>
      <c r="C142" s="83">
        <f t="shared" si="15"/>
        <v>2149241241.4999995</v>
      </c>
      <c r="D142" s="83">
        <f t="shared" si="15"/>
        <v>1173892744.8299994</v>
      </c>
      <c r="E142" s="49">
        <f t="shared" si="15"/>
        <v>1173892744.8299994</v>
      </c>
      <c r="F142" s="37"/>
    </row>
    <row r="143" spans="1:6" x14ac:dyDescent="0.35">
      <c r="A143" s="109" t="s">
        <v>79</v>
      </c>
      <c r="B143" s="78">
        <f t="shared" si="15"/>
        <v>442897700.28999996</v>
      </c>
      <c r="C143" s="78">
        <f t="shared" si="15"/>
        <v>646440955.42999983</v>
      </c>
      <c r="D143" s="78">
        <f t="shared" si="15"/>
        <v>392922956.91999984</v>
      </c>
      <c r="E143" s="63">
        <f t="shared" si="15"/>
        <v>392922956.91999984</v>
      </c>
      <c r="F143" s="37"/>
    </row>
    <row r="144" spans="1:6" x14ac:dyDescent="0.35">
      <c r="A144" s="194" t="s">
        <v>205</v>
      </c>
      <c r="B144" s="194"/>
      <c r="C144" s="194"/>
      <c r="D144" s="194"/>
      <c r="E144" s="194"/>
      <c r="F144" s="194"/>
    </row>
    <row r="145" spans="1:6" ht="50.1" customHeight="1" x14ac:dyDescent="0.35">
      <c r="A145" s="166" t="s">
        <v>89</v>
      </c>
      <c r="B145" s="167"/>
      <c r="C145" s="167"/>
      <c r="D145" s="167"/>
      <c r="E145" s="168"/>
      <c r="F145" s="64"/>
    </row>
    <row r="146" spans="1:6" x14ac:dyDescent="0.35">
      <c r="A146" s="127"/>
      <c r="B146" s="65"/>
      <c r="C146" s="65"/>
      <c r="D146" s="65"/>
      <c r="E146" s="65"/>
      <c r="F146" s="64"/>
    </row>
    <row r="147" spans="1:6" ht="31.2" x14ac:dyDescent="0.35">
      <c r="A147" s="93" t="s">
        <v>84</v>
      </c>
      <c r="B147" s="209" t="s">
        <v>216</v>
      </c>
      <c r="C147" s="173"/>
      <c r="D147" s="220" t="s">
        <v>48</v>
      </c>
      <c r="E147" s="221"/>
      <c r="F147" s="222"/>
    </row>
    <row r="148" spans="1:6" x14ac:dyDescent="0.35">
      <c r="A148" s="74" t="s">
        <v>46</v>
      </c>
      <c r="B148" s="209" t="s">
        <v>191</v>
      </c>
      <c r="C148" s="173"/>
      <c r="D148" s="223"/>
      <c r="E148" s="215"/>
      <c r="F148" s="224"/>
    </row>
    <row r="149" spans="1:6" x14ac:dyDescent="0.35">
      <c r="A149" s="75" t="s">
        <v>47</v>
      </c>
      <c r="B149" s="209" t="s">
        <v>217</v>
      </c>
      <c r="C149" s="173"/>
      <c r="D149" s="225"/>
      <c r="E149" s="226"/>
      <c r="F149" s="227"/>
    </row>
    <row r="150" spans="1:6" x14ac:dyDescent="0.35">
      <c r="A150" s="37"/>
      <c r="B150" s="37"/>
      <c r="C150" s="37"/>
      <c r="D150" s="37"/>
      <c r="E150" s="37"/>
      <c r="F150" s="37"/>
    </row>
    <row r="151" spans="1:6" x14ac:dyDescent="0.35">
      <c r="A151" s="37"/>
      <c r="B151" s="37"/>
      <c r="C151" s="37"/>
      <c r="D151" s="37"/>
      <c r="E151" s="37"/>
      <c r="F151" s="37"/>
    </row>
    <row r="152" spans="1:6" x14ac:dyDescent="0.35">
      <c r="A152" s="37"/>
      <c r="B152" s="37"/>
      <c r="C152" s="37"/>
      <c r="D152" s="37"/>
      <c r="E152" s="37"/>
      <c r="F152" s="37"/>
    </row>
    <row r="153" spans="1:6" x14ac:dyDescent="0.35">
      <c r="A153" s="37"/>
      <c r="B153" s="37"/>
      <c r="C153" s="37"/>
      <c r="D153" s="37"/>
      <c r="E153" s="37"/>
      <c r="F153" s="37"/>
    </row>
    <row r="154" spans="1:6" x14ac:dyDescent="0.35">
      <c r="A154" s="37"/>
      <c r="B154" s="37"/>
      <c r="C154" s="37"/>
      <c r="D154" s="37"/>
      <c r="E154" s="37"/>
      <c r="F154" s="37"/>
    </row>
    <row r="155" spans="1:6" x14ac:dyDescent="0.35">
      <c r="A155" s="37"/>
      <c r="B155" s="37"/>
      <c r="C155" s="37"/>
      <c r="D155" s="37"/>
      <c r="E155" s="37"/>
      <c r="F155" s="37"/>
    </row>
    <row r="156" spans="1:6" x14ac:dyDescent="0.35">
      <c r="A156" s="37"/>
      <c r="B156" s="37"/>
      <c r="C156" s="37"/>
      <c r="D156" s="37"/>
      <c r="E156" s="37"/>
      <c r="F156" s="37"/>
    </row>
    <row r="157" spans="1:6" x14ac:dyDescent="0.35">
      <c r="A157" s="37"/>
      <c r="B157" s="37"/>
      <c r="C157" s="37"/>
      <c r="D157" s="37"/>
      <c r="E157" s="37"/>
      <c r="F157" s="37"/>
    </row>
    <row r="158" spans="1:6" x14ac:dyDescent="0.35">
      <c r="A158" s="37"/>
      <c r="B158" s="37"/>
      <c r="C158" s="37"/>
      <c r="D158" s="37"/>
      <c r="E158" s="37"/>
      <c r="F158" s="37"/>
    </row>
    <row r="159" spans="1:6" x14ac:dyDescent="0.35">
      <c r="A159" s="37"/>
      <c r="B159" s="37"/>
      <c r="C159" s="37"/>
      <c r="D159" s="37"/>
      <c r="E159" s="37"/>
      <c r="F159" s="37"/>
    </row>
    <row r="160" spans="1:6" x14ac:dyDescent="0.35">
      <c r="A160" s="37"/>
      <c r="B160" s="37"/>
      <c r="C160" s="37"/>
      <c r="D160" s="37"/>
      <c r="E160" s="37"/>
      <c r="F160" s="37"/>
    </row>
    <row r="161" spans="1:6" x14ac:dyDescent="0.35">
      <c r="A161" s="37"/>
      <c r="B161" s="37"/>
      <c r="C161" s="37"/>
      <c r="D161" s="37"/>
      <c r="E161" s="37"/>
      <c r="F161" s="37"/>
    </row>
    <row r="162" spans="1:6" x14ac:dyDescent="0.35">
      <c r="A162" s="37"/>
      <c r="B162" s="37"/>
      <c r="C162" s="37"/>
      <c r="D162" s="37"/>
      <c r="E162" s="37"/>
      <c r="F162" s="37"/>
    </row>
    <row r="163" spans="1:6" x14ac:dyDescent="0.35">
      <c r="A163" s="37"/>
      <c r="B163" s="37"/>
      <c r="C163" s="37"/>
      <c r="D163" s="37"/>
      <c r="E163" s="37"/>
      <c r="F163" s="37"/>
    </row>
    <row r="164" spans="1:6" x14ac:dyDescent="0.35">
      <c r="A164" s="37"/>
      <c r="B164" s="37"/>
      <c r="C164" s="37"/>
      <c r="D164" s="37"/>
      <c r="E164" s="37"/>
      <c r="F164" s="37"/>
    </row>
    <row r="165" spans="1:6" x14ac:dyDescent="0.35">
      <c r="A165" s="37"/>
      <c r="B165" s="37"/>
      <c r="C165" s="37"/>
      <c r="D165" s="37"/>
      <c r="E165" s="37"/>
      <c r="F165" s="37"/>
    </row>
    <row r="166" spans="1:6" x14ac:dyDescent="0.35">
      <c r="A166" s="37"/>
      <c r="B166" s="37"/>
      <c r="C166" s="37"/>
      <c r="D166" s="37"/>
      <c r="E166" s="37"/>
      <c r="F166" s="37"/>
    </row>
    <row r="167" spans="1:6" x14ac:dyDescent="0.35">
      <c r="A167" s="37"/>
      <c r="B167" s="37"/>
      <c r="C167" s="37"/>
      <c r="D167" s="37"/>
      <c r="E167" s="37"/>
      <c r="F167" s="37"/>
    </row>
    <row r="168" spans="1:6" x14ac:dyDescent="0.35">
      <c r="A168" s="37"/>
      <c r="B168" s="37"/>
      <c r="C168" s="37"/>
      <c r="D168" s="37"/>
      <c r="E168" s="37"/>
      <c r="F168" s="37"/>
    </row>
    <row r="169" spans="1:6" x14ac:dyDescent="0.35">
      <c r="A169" s="37"/>
      <c r="B169" s="37"/>
      <c r="C169" s="37"/>
      <c r="D169" s="37"/>
      <c r="E169" s="37"/>
      <c r="F169" s="37"/>
    </row>
    <row r="170" spans="1:6" x14ac:dyDescent="0.35">
      <c r="A170" s="37"/>
      <c r="B170" s="37"/>
      <c r="C170" s="37"/>
      <c r="D170" s="37"/>
      <c r="E170" s="37"/>
      <c r="F170" s="37"/>
    </row>
    <row r="171" spans="1:6" x14ac:dyDescent="0.35">
      <c r="A171" s="37"/>
      <c r="B171" s="37"/>
      <c r="C171" s="37"/>
      <c r="D171" s="37"/>
      <c r="E171" s="37"/>
      <c r="F171" s="37"/>
    </row>
    <row r="172" spans="1:6" x14ac:dyDescent="0.35">
      <c r="A172" s="37"/>
      <c r="B172" s="37"/>
      <c r="C172" s="37"/>
      <c r="D172" s="37"/>
      <c r="E172" s="37"/>
      <c r="F172" s="37"/>
    </row>
    <row r="173" spans="1:6" x14ac:dyDescent="0.35">
      <c r="A173" s="37"/>
      <c r="B173" s="37"/>
      <c r="C173" s="37"/>
      <c r="D173" s="37"/>
      <c r="E173" s="37"/>
      <c r="F173" s="37"/>
    </row>
    <row r="174" spans="1:6" x14ac:dyDescent="0.35">
      <c r="A174" s="37"/>
      <c r="B174" s="37"/>
      <c r="C174" s="37"/>
      <c r="D174" s="37"/>
      <c r="E174" s="37"/>
      <c r="F174" s="37"/>
    </row>
    <row r="175" spans="1:6" x14ac:dyDescent="0.35">
      <c r="A175" s="37"/>
      <c r="B175" s="37"/>
      <c r="C175" s="37"/>
      <c r="D175" s="37"/>
      <c r="E175" s="37"/>
      <c r="F175" s="37"/>
    </row>
    <row r="176" spans="1:6" x14ac:dyDescent="0.35">
      <c r="A176" s="37"/>
      <c r="B176" s="37"/>
      <c r="C176" s="37"/>
      <c r="D176" s="37"/>
      <c r="E176" s="37"/>
      <c r="F176" s="37"/>
    </row>
    <row r="177" spans="1:6" x14ac:dyDescent="0.35">
      <c r="A177" s="37"/>
      <c r="B177" s="37"/>
      <c r="C177" s="37"/>
      <c r="D177" s="37"/>
      <c r="E177" s="37"/>
      <c r="F177" s="37"/>
    </row>
    <row r="178" spans="1:6" x14ac:dyDescent="0.35">
      <c r="A178" s="37"/>
      <c r="B178" s="37"/>
      <c r="C178" s="37"/>
      <c r="D178" s="37"/>
      <c r="E178" s="37"/>
      <c r="F178" s="37"/>
    </row>
    <row r="179" spans="1:6" x14ac:dyDescent="0.35">
      <c r="A179" s="37"/>
      <c r="B179" s="37"/>
      <c r="C179" s="37"/>
      <c r="D179" s="37"/>
      <c r="E179" s="37"/>
      <c r="F179" s="37"/>
    </row>
  </sheetData>
  <mergeCells count="70">
    <mergeCell ref="A105:B105"/>
    <mergeCell ref="A112:B112"/>
    <mergeCell ref="A119:B119"/>
    <mergeCell ref="A122:F122"/>
    <mergeCell ref="A123:F123"/>
    <mergeCell ref="A124:F124"/>
    <mergeCell ref="A126:F126"/>
    <mergeCell ref="A127:F127"/>
    <mergeCell ref="A128:F128"/>
    <mergeCell ref="A144:F144"/>
    <mergeCell ref="A145:E145"/>
    <mergeCell ref="B147:C147"/>
    <mergeCell ref="D147:F149"/>
    <mergeCell ref="B148:C148"/>
    <mergeCell ref="B149:C149"/>
    <mergeCell ref="A95:F95"/>
    <mergeCell ref="A96:F96"/>
    <mergeCell ref="A98:F98"/>
    <mergeCell ref="A99:F99"/>
    <mergeCell ref="A100:F100"/>
    <mergeCell ref="A81:F81"/>
    <mergeCell ref="A82:F82"/>
    <mergeCell ref="A83:F83"/>
    <mergeCell ref="A88:B88"/>
    <mergeCell ref="A92:B92"/>
    <mergeCell ref="A66:F66"/>
    <mergeCell ref="A67:F67"/>
    <mergeCell ref="A68:F68"/>
    <mergeCell ref="A78:F78"/>
    <mergeCell ref="A79:F79"/>
    <mergeCell ref="B58:C58"/>
    <mergeCell ref="D58:F60"/>
    <mergeCell ref="B59:C59"/>
    <mergeCell ref="B60:C60"/>
    <mergeCell ref="A64:F64"/>
    <mergeCell ref="A52:B52"/>
    <mergeCell ref="A53:B53"/>
    <mergeCell ref="A54:B54"/>
    <mergeCell ref="A55:F55"/>
    <mergeCell ref="A56:F56"/>
    <mergeCell ref="A42:B42"/>
    <mergeCell ref="A43:F43"/>
    <mergeCell ref="A44:F44"/>
    <mergeCell ref="A49:F49"/>
    <mergeCell ref="A50:F50"/>
    <mergeCell ref="A1:F2"/>
    <mergeCell ref="A3:F3"/>
    <mergeCell ref="C5:E5"/>
    <mergeCell ref="C6:E6"/>
    <mergeCell ref="C7:E7"/>
    <mergeCell ref="A31:B31"/>
    <mergeCell ref="A16:B16"/>
    <mergeCell ref="A28:B28"/>
    <mergeCell ref="A29:B29"/>
    <mergeCell ref="A33:F33"/>
    <mergeCell ref="A23:F23"/>
    <mergeCell ref="A24:F24"/>
    <mergeCell ref="A26:B26"/>
    <mergeCell ref="A27:B27"/>
    <mergeCell ref="A30:B30"/>
    <mergeCell ref="A10:F10"/>
    <mergeCell ref="A12:F12"/>
    <mergeCell ref="A13:F13"/>
    <mergeCell ref="A20:F20"/>
    <mergeCell ref="A21:F21"/>
    <mergeCell ref="A41:B41"/>
    <mergeCell ref="A35:F35"/>
    <mergeCell ref="A38:B38"/>
    <mergeCell ref="A39:B39"/>
    <mergeCell ref="A40:B40"/>
  </mergeCells>
  <printOptions horizontalCentered="1"/>
  <pageMargins left="0.70866141732283472" right="0.70866141732283472" top="0.94488188976377963" bottom="0.74803149606299213" header="0.19685039370078741" footer="0.31496062992125984"/>
  <pageSetup scale="59" orientation="portrait" r:id="rId1"/>
  <headerFooter>
    <oddHeader>&amp;L&amp;G&amp;R&amp;G</oddHeader>
    <oddFooter>&amp;L&amp;"Palatino Linotype,Normal"&amp;K979797&amp;D&amp;C&amp;"Palatino Linotype,Normal"&amp;K979797Reporte de Ejecución programática y presupuestaria (I trimestre)&amp;R&amp;"Palatino Linotype,Normal"&amp;K979797&amp;P</oddFooter>
  </headerFooter>
  <rowBreaks count="3" manualBreakCount="3">
    <brk id="44" max="5" man="1"/>
    <brk id="62" max="16383" man="1"/>
    <brk id="124" max="5" man="1"/>
  </rowBreaks>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3609F5-8E4B-4455-BEDC-0BEDA20B09D9}">
  <dimension ref="A1:I100"/>
  <sheetViews>
    <sheetView showGridLines="0" zoomScale="80" zoomScaleNormal="80" workbookViewId="0">
      <selection sqref="A1:G1"/>
    </sheetView>
  </sheetViews>
  <sheetFormatPr baseColWidth="10" defaultColWidth="11.44140625" defaultRowHeight="15.6" x14ac:dyDescent="0.35"/>
  <cols>
    <col min="1" max="1" width="47" style="1" bestFit="1" customWidth="1"/>
    <col min="2" max="2" width="24.5546875" style="1" customWidth="1"/>
    <col min="3" max="7" width="20.6640625" style="1" customWidth="1"/>
    <col min="8" max="8" width="16.5546875" style="148" bestFit="1" customWidth="1"/>
    <col min="9" max="9" width="14.6640625" style="1" bestFit="1" customWidth="1"/>
    <col min="10" max="16384" width="11.44140625" style="1"/>
  </cols>
  <sheetData>
    <row r="1" spans="1:8" ht="42" customHeight="1" x14ac:dyDescent="0.45">
      <c r="A1" s="165" t="s">
        <v>38</v>
      </c>
      <c r="B1" s="165"/>
      <c r="C1" s="165"/>
      <c r="D1" s="165"/>
      <c r="E1" s="165"/>
      <c r="F1" s="165"/>
      <c r="G1" s="165"/>
    </row>
    <row r="2" spans="1:8" ht="20.100000000000001" customHeight="1" x14ac:dyDescent="0.4">
      <c r="A2" s="172" t="s">
        <v>195</v>
      </c>
      <c r="B2" s="172"/>
      <c r="C2" s="172"/>
      <c r="D2" s="172"/>
      <c r="E2" s="172"/>
      <c r="F2" s="172"/>
      <c r="G2" s="172"/>
    </row>
    <row r="3" spans="1:8" ht="15" customHeight="1" x14ac:dyDescent="0.35">
      <c r="A3" s="37"/>
      <c r="B3" s="37"/>
      <c r="C3" s="37"/>
      <c r="D3" s="37"/>
      <c r="E3" s="37"/>
      <c r="F3" s="37"/>
    </row>
    <row r="4" spans="1:8" ht="18" customHeight="1" x14ac:dyDescent="0.35">
      <c r="A4" s="85"/>
      <c r="B4" s="73" t="s">
        <v>22</v>
      </c>
      <c r="C4" s="173" t="s">
        <v>185</v>
      </c>
      <c r="D4" s="174"/>
      <c r="E4" s="174"/>
      <c r="F4" s="37"/>
    </row>
    <row r="5" spans="1:8" ht="18" customHeight="1" x14ac:dyDescent="0.35">
      <c r="A5" s="85"/>
      <c r="B5" s="74" t="s">
        <v>33</v>
      </c>
      <c r="C5" s="175" t="s">
        <v>186</v>
      </c>
      <c r="D5" s="176"/>
      <c r="E5" s="176"/>
      <c r="F5" s="37"/>
    </row>
    <row r="6" spans="1:8" ht="18" customHeight="1" x14ac:dyDescent="0.35">
      <c r="A6" s="85"/>
      <c r="B6" s="75" t="s">
        <v>34</v>
      </c>
      <c r="C6" s="175" t="s">
        <v>186</v>
      </c>
      <c r="D6" s="176"/>
      <c r="E6" s="176"/>
      <c r="F6" s="37"/>
    </row>
    <row r="7" spans="1:8" ht="15" customHeight="1" x14ac:dyDescent="0.35">
      <c r="B7" s="3"/>
      <c r="C7" s="3"/>
      <c r="D7" s="3"/>
      <c r="E7" s="3"/>
      <c r="F7" s="3"/>
    </row>
    <row r="8" spans="1:8" ht="21.9" customHeight="1" x14ac:dyDescent="0.35">
      <c r="A8" s="177" t="s">
        <v>155</v>
      </c>
      <c r="B8" s="177"/>
      <c r="C8" s="177"/>
      <c r="D8" s="177"/>
      <c r="E8" s="177"/>
      <c r="F8" s="177"/>
      <c r="G8" s="177"/>
    </row>
    <row r="9" spans="1:8" ht="15" customHeight="1" x14ac:dyDescent="0.35">
      <c r="A9" s="6"/>
      <c r="B9" s="5"/>
      <c r="C9" s="5"/>
      <c r="D9" s="5"/>
      <c r="E9" s="5"/>
      <c r="F9" s="5"/>
    </row>
    <row r="10" spans="1:8" ht="18" customHeight="1" x14ac:dyDescent="0.35">
      <c r="A10" s="169" t="s">
        <v>36</v>
      </c>
      <c r="B10" s="169"/>
      <c r="C10" s="169"/>
      <c r="D10" s="169"/>
      <c r="E10" s="169"/>
      <c r="F10" s="169"/>
      <c r="G10" s="169"/>
    </row>
    <row r="11" spans="1:8" ht="18" customHeight="1" x14ac:dyDescent="0.35">
      <c r="A11" s="169" t="s">
        <v>19</v>
      </c>
      <c r="B11" s="169"/>
      <c r="C11" s="169"/>
      <c r="D11" s="169"/>
      <c r="E11" s="169"/>
      <c r="F11" s="169"/>
      <c r="G11" s="169"/>
    </row>
    <row r="12" spans="1:8" ht="15" customHeight="1" x14ac:dyDescent="0.35">
      <c r="A12" s="38"/>
      <c r="B12" s="38"/>
      <c r="C12" s="38"/>
      <c r="D12" s="39"/>
      <c r="E12" s="39"/>
    </row>
    <row r="13" spans="1:8" ht="18" customHeight="1" x14ac:dyDescent="0.35">
      <c r="A13" s="121" t="s">
        <v>17</v>
      </c>
      <c r="B13" s="7" t="s">
        <v>18</v>
      </c>
      <c r="C13" s="121" t="s">
        <v>92</v>
      </c>
      <c r="D13" s="7" t="s">
        <v>93</v>
      </c>
      <c r="E13" s="7" t="s">
        <v>95</v>
      </c>
      <c r="F13" s="106" t="s">
        <v>98</v>
      </c>
      <c r="G13" s="106" t="s">
        <v>13</v>
      </c>
    </row>
    <row r="14" spans="1:8" s="37" customFormat="1" ht="16.95" customHeight="1" x14ac:dyDescent="0.3">
      <c r="A14" s="178" t="s">
        <v>16</v>
      </c>
      <c r="B14" s="178"/>
      <c r="C14" s="114">
        <f>+SUM(C16:C17)</f>
        <v>125357</v>
      </c>
      <c r="D14" s="114">
        <f t="shared" ref="D14:G14" si="0">+SUM(D16:D17)</f>
        <v>93541.666666666672</v>
      </c>
      <c r="E14" s="114">
        <f t="shared" si="0"/>
        <v>104695</v>
      </c>
      <c r="F14" s="114">
        <f t="shared" si="0"/>
        <v>108081</v>
      </c>
      <c r="G14" s="114">
        <f t="shared" si="0"/>
        <v>431674.66666666669</v>
      </c>
      <c r="H14" s="149"/>
    </row>
    <row r="15" spans="1:8" s="37" customFormat="1" ht="16.95" customHeight="1" x14ac:dyDescent="0.3">
      <c r="A15" s="119"/>
      <c r="B15" s="112"/>
      <c r="C15" s="113"/>
      <c r="D15" s="113"/>
      <c r="E15" s="113"/>
      <c r="F15" s="113"/>
      <c r="G15" s="113"/>
      <c r="H15" s="149"/>
    </row>
    <row r="16" spans="1:8" s="37" customFormat="1" ht="17.25" customHeight="1" x14ac:dyDescent="0.35">
      <c r="A16" s="119" t="s">
        <v>170</v>
      </c>
      <c r="B16" s="117" t="s">
        <v>169</v>
      </c>
      <c r="C16" s="113">
        <f>+'1T'!F18</f>
        <v>4266</v>
      </c>
      <c r="D16" s="113">
        <f>+'2T'!F18</f>
        <v>3973</v>
      </c>
      <c r="E16" s="113">
        <f>+'3T'!F18</f>
        <v>5662</v>
      </c>
      <c r="F16" s="113">
        <f>+'4T'!F18</f>
        <v>9048</v>
      </c>
      <c r="G16" s="113">
        <f>+SUM(C16:F16)</f>
        <v>22949</v>
      </c>
      <c r="H16" s="149"/>
    </row>
    <row r="17" spans="1:9" s="37" customFormat="1" ht="27" customHeight="1" x14ac:dyDescent="0.35">
      <c r="A17" s="118" t="s">
        <v>171</v>
      </c>
      <c r="B17" s="117" t="s">
        <v>169</v>
      </c>
      <c r="C17" s="134">
        <f>+'1T'!F19</f>
        <v>121091</v>
      </c>
      <c r="D17" s="134">
        <f>+'2T'!F19</f>
        <v>89568.666666666672</v>
      </c>
      <c r="E17" s="134">
        <f>+'3T'!F19</f>
        <v>99033</v>
      </c>
      <c r="F17" s="134">
        <f>+'4T'!F19</f>
        <v>99033</v>
      </c>
      <c r="G17" s="134">
        <f>+SUM(C17:F17)</f>
        <v>408725.66666666669</v>
      </c>
      <c r="H17" s="149"/>
    </row>
    <row r="18" spans="1:9" ht="42" customHeight="1" x14ac:dyDescent="0.35">
      <c r="A18" s="170" t="s">
        <v>196</v>
      </c>
      <c r="B18" s="171"/>
      <c r="C18" s="171"/>
      <c r="D18" s="171"/>
      <c r="E18" s="171"/>
      <c r="F18" s="171"/>
    </row>
    <row r="19" spans="1:9" ht="54.75" customHeight="1" x14ac:dyDescent="0.35">
      <c r="A19" s="166" t="s">
        <v>158</v>
      </c>
      <c r="B19" s="167"/>
      <c r="C19" s="167"/>
      <c r="D19" s="167"/>
      <c r="E19" s="167"/>
      <c r="F19" s="167"/>
      <c r="G19" s="168"/>
    </row>
    <row r="20" spans="1:9" ht="15" customHeight="1" x14ac:dyDescent="0.35">
      <c r="A20" s="38"/>
      <c r="B20" s="38"/>
      <c r="C20" s="38"/>
      <c r="D20" s="39"/>
      <c r="E20" s="39"/>
    </row>
    <row r="21" spans="1:9" ht="18" customHeight="1" x14ac:dyDescent="0.35">
      <c r="A21" s="169" t="s">
        <v>37</v>
      </c>
      <c r="B21" s="169"/>
      <c r="C21" s="169"/>
      <c r="D21" s="169"/>
      <c r="E21" s="169"/>
      <c r="F21" s="169"/>
    </row>
    <row r="22" spans="1:9" ht="18" customHeight="1" x14ac:dyDescent="0.35">
      <c r="A22" s="169" t="s">
        <v>20</v>
      </c>
      <c r="B22" s="169"/>
      <c r="C22" s="169"/>
      <c r="D22" s="169"/>
      <c r="E22" s="169"/>
      <c r="F22" s="169"/>
    </row>
    <row r="23" spans="1:9" ht="15" customHeight="1" x14ac:dyDescent="0.35">
      <c r="A23" s="38"/>
      <c r="B23" s="38"/>
      <c r="C23" s="39"/>
      <c r="D23" s="39"/>
      <c r="E23" s="39"/>
    </row>
    <row r="24" spans="1:9" ht="18" customHeight="1" x14ac:dyDescent="0.35">
      <c r="A24" s="121" t="s">
        <v>21</v>
      </c>
      <c r="B24" s="121" t="s">
        <v>92</v>
      </c>
      <c r="C24" s="121" t="s">
        <v>93</v>
      </c>
      <c r="D24" s="121" t="s">
        <v>95</v>
      </c>
      <c r="E24" s="121" t="s">
        <v>98</v>
      </c>
      <c r="F24" s="121" t="s">
        <v>13</v>
      </c>
    </row>
    <row r="25" spans="1:9" s="37" customFormat="1" ht="16.95" customHeight="1" x14ac:dyDescent="0.3">
      <c r="A25" s="129" t="s">
        <v>16</v>
      </c>
      <c r="B25" s="12">
        <f>+SUM(B27:B30)</f>
        <v>762798058.23999989</v>
      </c>
      <c r="C25" s="12">
        <f t="shared" ref="C25:E25" si="1">+SUM(C27:C30)</f>
        <v>1167112886.3399999</v>
      </c>
      <c r="D25" s="12">
        <f t="shared" si="1"/>
        <v>661879456.67000008</v>
      </c>
      <c r="E25" s="12">
        <f t="shared" si="1"/>
        <v>1925697419.99</v>
      </c>
      <c r="F25" s="12">
        <f>+SUM(F27:F30)</f>
        <v>4517487821.2399998</v>
      </c>
      <c r="H25" s="149"/>
    </row>
    <row r="26" spans="1:9" s="37" customFormat="1" ht="16.95" customHeight="1" x14ac:dyDescent="0.3">
      <c r="A26" s="130"/>
      <c r="B26" s="130"/>
      <c r="C26" s="131"/>
      <c r="D26" s="131"/>
    </row>
    <row r="27" spans="1:9" s="37" customFormat="1" ht="16.95" customHeight="1" x14ac:dyDescent="0.3">
      <c r="A27" s="132" t="s">
        <v>170</v>
      </c>
      <c r="B27" s="133">
        <f>+'1T'!F29</f>
        <v>175357848.41</v>
      </c>
      <c r="C27" s="15">
        <f>+'2T'!F29</f>
        <v>485680045.15999997</v>
      </c>
      <c r="D27" s="15">
        <f>+'3T'!F29</f>
        <v>259605688.81999999</v>
      </c>
      <c r="E27" s="135">
        <f>+'4T'!F29</f>
        <v>120687816.5</v>
      </c>
      <c r="F27" s="135">
        <f>+SUM(B27:E27)</f>
        <v>1041331398.8899999</v>
      </c>
      <c r="H27" s="149"/>
    </row>
    <row r="28" spans="1:9" s="37" customFormat="1" ht="26.25" customHeight="1" x14ac:dyDescent="0.3">
      <c r="A28" s="132" t="s">
        <v>171</v>
      </c>
      <c r="B28" s="133">
        <f>+'1T'!F30</f>
        <v>277090590.39999998</v>
      </c>
      <c r="C28" s="15">
        <f>+'2T'!F30</f>
        <v>270792236.17000002</v>
      </c>
      <c r="D28" s="15">
        <f>+'3T'!F30</f>
        <v>165043959.74000001</v>
      </c>
      <c r="E28" s="135">
        <f>+'4T'!F30</f>
        <v>399950565.27999997</v>
      </c>
      <c r="F28" s="135">
        <f t="shared" ref="F28:F30" si="2">+SUM(B28:E28)</f>
        <v>1112877351.5899999</v>
      </c>
      <c r="H28" s="149"/>
      <c r="I28" s="142"/>
    </row>
    <row r="29" spans="1:9" s="37" customFormat="1" ht="31.5" customHeight="1" x14ac:dyDescent="0.3">
      <c r="A29" s="132" t="s">
        <v>172</v>
      </c>
      <c r="B29" s="137">
        <f>+'1T'!F31</f>
        <v>310349619.42999995</v>
      </c>
      <c r="C29" s="138">
        <f>+'2T'!F31</f>
        <v>232539682.27000004</v>
      </c>
      <c r="D29" s="138">
        <f>+'3T'!F31</f>
        <v>237229808.11000001</v>
      </c>
      <c r="E29" s="136">
        <f>+'4T'!F31</f>
        <v>429642317.78999996</v>
      </c>
      <c r="F29" s="136">
        <f t="shared" si="2"/>
        <v>1209761427.5999999</v>
      </c>
      <c r="H29" s="149"/>
      <c r="I29" s="142"/>
    </row>
    <row r="30" spans="1:9" s="37" customFormat="1" ht="12.6" customHeight="1" x14ac:dyDescent="0.3">
      <c r="A30" s="132" t="str">
        <f>'4T'!A32</f>
        <v xml:space="preserve">Ejecución de superávit libre </v>
      </c>
      <c r="B30" s="133"/>
      <c r="C30" s="15">
        <f>'2T'!F32</f>
        <v>178100922.73999998</v>
      </c>
      <c r="D30" s="15"/>
      <c r="E30" s="135">
        <f>'4T'!F32</f>
        <v>975416720.42000008</v>
      </c>
      <c r="F30" s="136">
        <f t="shared" si="2"/>
        <v>1153517643.1600001</v>
      </c>
      <c r="H30" s="149"/>
      <c r="I30" s="142"/>
    </row>
    <row r="31" spans="1:9" ht="18" customHeight="1" x14ac:dyDescent="0.35">
      <c r="A31" s="171" t="s">
        <v>205</v>
      </c>
      <c r="B31" s="171"/>
      <c r="C31" s="171"/>
      <c r="D31" s="171"/>
      <c r="G31" s="37"/>
      <c r="H31" s="149"/>
      <c r="I31" s="142"/>
    </row>
    <row r="32" spans="1:9" ht="60.75" customHeight="1" x14ac:dyDescent="0.35">
      <c r="A32" s="166" t="s">
        <v>158</v>
      </c>
      <c r="B32" s="167"/>
      <c r="C32" s="167"/>
      <c r="D32" s="167"/>
      <c r="E32" s="167"/>
      <c r="F32" s="168"/>
    </row>
    <row r="33" spans="1:7" ht="18" customHeight="1" x14ac:dyDescent="0.35"/>
    <row r="35" spans="1:7" ht="21" customHeight="1" x14ac:dyDescent="0.35">
      <c r="A35" s="177" t="s">
        <v>156</v>
      </c>
      <c r="B35" s="177"/>
      <c r="C35" s="177"/>
      <c r="D35" s="177"/>
      <c r="E35" s="177"/>
      <c r="F35" s="177"/>
      <c r="G35" s="177"/>
    </row>
    <row r="36" spans="1:7" ht="9.9" customHeight="1" x14ac:dyDescent="0.35">
      <c r="A36" s="37"/>
      <c r="B36" s="37"/>
      <c r="C36" s="37"/>
      <c r="D36" s="37"/>
      <c r="E36" s="37"/>
      <c r="F36" s="37"/>
    </row>
    <row r="37" spans="1:7" x14ac:dyDescent="0.35">
      <c r="A37" s="158" t="s">
        <v>71</v>
      </c>
      <c r="B37" s="158"/>
      <c r="C37" s="158"/>
      <c r="D37" s="158"/>
      <c r="E37" s="158"/>
      <c r="F37" s="158"/>
      <c r="G37" s="158"/>
    </row>
    <row r="38" spans="1:7" ht="17.25" customHeight="1" x14ac:dyDescent="0.35">
      <c r="A38" s="159" t="s">
        <v>72</v>
      </c>
      <c r="B38" s="159"/>
      <c r="C38" s="159"/>
      <c r="D38" s="159"/>
      <c r="E38" s="159"/>
      <c r="F38" s="159"/>
      <c r="G38" s="159"/>
    </row>
    <row r="39" spans="1:7" x14ac:dyDescent="0.35">
      <c r="A39" s="158" t="s">
        <v>51</v>
      </c>
      <c r="B39" s="158"/>
      <c r="C39" s="158"/>
      <c r="D39" s="158"/>
      <c r="E39" s="158"/>
      <c r="F39" s="158"/>
      <c r="G39" s="158"/>
    </row>
    <row r="40" spans="1:7" ht="9.9" customHeight="1" x14ac:dyDescent="0.35">
      <c r="A40" s="37"/>
      <c r="B40" s="37"/>
      <c r="C40" s="37"/>
      <c r="D40" s="37"/>
      <c r="E40" s="37"/>
      <c r="F40" s="37"/>
    </row>
    <row r="41" spans="1:7" x14ac:dyDescent="0.35">
      <c r="A41" s="69" t="s">
        <v>54</v>
      </c>
      <c r="B41" s="69" t="s">
        <v>55</v>
      </c>
      <c r="C41" s="69" t="s">
        <v>92</v>
      </c>
      <c r="D41" s="69" t="s">
        <v>93</v>
      </c>
      <c r="E41" s="69" t="s">
        <v>95</v>
      </c>
      <c r="F41" s="69" t="s">
        <v>97</v>
      </c>
      <c r="G41" s="69" t="s">
        <v>13</v>
      </c>
    </row>
    <row r="42" spans="1:7" x14ac:dyDescent="0.35">
      <c r="A42" s="123" t="s">
        <v>16</v>
      </c>
      <c r="B42" s="50"/>
      <c r="C42" s="36">
        <f>+C44+C48</f>
        <v>893420295.24000001</v>
      </c>
      <c r="D42" s="36">
        <f>+D44+D48</f>
        <v>893420295.24000001</v>
      </c>
      <c r="E42" s="36">
        <f>+E44+E48</f>
        <v>893420295.25</v>
      </c>
      <c r="F42" s="36">
        <f>+F44+F48</f>
        <v>1076632249.27</v>
      </c>
      <c r="G42" s="36">
        <f>+G44+G48</f>
        <v>3756893135</v>
      </c>
    </row>
    <row r="43" spans="1:7" x14ac:dyDescent="0.35">
      <c r="A43" s="13"/>
      <c r="B43" s="51"/>
      <c r="C43" s="14"/>
      <c r="D43" s="14"/>
      <c r="E43" s="14"/>
      <c r="F43" s="14"/>
      <c r="G43" s="52"/>
    </row>
    <row r="44" spans="1:7" x14ac:dyDescent="0.35">
      <c r="A44" s="197" t="s">
        <v>73</v>
      </c>
      <c r="B44" s="197"/>
      <c r="C44" s="54">
        <f>+SUM(C45:C46)</f>
        <v>893420295.24000001</v>
      </c>
      <c r="D44" s="54">
        <f>+SUM(D45:D46)</f>
        <v>893420295.24000001</v>
      </c>
      <c r="E44" s="54">
        <f>+SUM(E45:E46)</f>
        <v>893420295.25</v>
      </c>
      <c r="F44" s="54">
        <f>+SUM(F45:F46)</f>
        <v>1076632249.27</v>
      </c>
      <c r="G44" s="54">
        <f>+SUM(G45:G46)</f>
        <v>3756893135</v>
      </c>
    </row>
    <row r="45" spans="1:7" x14ac:dyDescent="0.35">
      <c r="A45" s="55" t="s">
        <v>176</v>
      </c>
      <c r="B45" s="51" t="s">
        <v>188</v>
      </c>
      <c r="C45" s="15">
        <f>+'1T'!F84</f>
        <v>893420295.24000001</v>
      </c>
      <c r="D45" s="15">
        <f>+'2T'!F87</f>
        <v>893420295.24000001</v>
      </c>
      <c r="E45" s="15">
        <f>+'3T'!F89</f>
        <v>893420295.25</v>
      </c>
      <c r="F45" s="15">
        <f>+'4T'!F89</f>
        <v>1076632249.27</v>
      </c>
      <c r="G45" s="94">
        <f>+C45+D45+E45+F45</f>
        <v>3756893135</v>
      </c>
    </row>
    <row r="46" spans="1:7" x14ac:dyDescent="0.35">
      <c r="A46" s="55"/>
      <c r="B46" s="51"/>
      <c r="C46" s="15"/>
      <c r="D46" s="15">
        <f>+'2T'!F88</f>
        <v>0</v>
      </c>
      <c r="E46" s="15">
        <f>+'3T'!F90</f>
        <v>0</v>
      </c>
      <c r="F46" s="15">
        <f>+'4T'!F90</f>
        <v>0</v>
      </c>
      <c r="G46" s="94">
        <f>+C46+D46+E46+F46</f>
        <v>0</v>
      </c>
    </row>
    <row r="47" spans="1:7" x14ac:dyDescent="0.35">
      <c r="A47" s="128"/>
      <c r="B47" s="51"/>
      <c r="C47" s="15"/>
      <c r="D47" s="15"/>
      <c r="E47" s="15"/>
      <c r="F47" s="15"/>
      <c r="G47" s="94"/>
    </row>
    <row r="48" spans="1:7" x14ac:dyDescent="0.35">
      <c r="A48" s="197" t="s">
        <v>74</v>
      </c>
      <c r="B48" s="197"/>
      <c r="C48" s="54">
        <f>+SUM(C49:C50)</f>
        <v>0</v>
      </c>
      <c r="D48" s="54">
        <f>+SUM(D49:D50)</f>
        <v>0</v>
      </c>
      <c r="E48" s="54">
        <f>+SUM(E49:E50)</f>
        <v>0</v>
      </c>
      <c r="F48" s="54">
        <f>+SUM(F49:F50)</f>
        <v>0</v>
      </c>
      <c r="G48" s="54">
        <f>+SUM(G49:G50)</f>
        <v>0</v>
      </c>
    </row>
    <row r="49" spans="1:9" x14ac:dyDescent="0.35">
      <c r="A49" s="55" t="s">
        <v>57</v>
      </c>
      <c r="B49" s="51" t="s">
        <v>52</v>
      </c>
      <c r="C49" s="57">
        <f>+'1T'!F87</f>
        <v>0</v>
      </c>
      <c r="D49" s="57">
        <f>+'2T'!F91</f>
        <v>0</v>
      </c>
      <c r="E49" s="57">
        <f>+'3T'!F93</f>
        <v>0</v>
      </c>
      <c r="F49" s="57">
        <f>+'4T'!F93</f>
        <v>0</v>
      </c>
      <c r="G49" s="95">
        <f>+C49+D49+E49+F49</f>
        <v>0</v>
      </c>
    </row>
    <row r="50" spans="1:9" x14ac:dyDescent="0.35">
      <c r="A50" s="55" t="s">
        <v>57</v>
      </c>
      <c r="B50" s="51" t="s">
        <v>52</v>
      </c>
      <c r="C50" s="57">
        <f>+'1T'!F88</f>
        <v>0</v>
      </c>
      <c r="D50" s="57">
        <f>+'2T'!F92</f>
        <v>0</v>
      </c>
      <c r="E50" s="57">
        <f>+'3T'!F94</f>
        <v>0</v>
      </c>
      <c r="F50" s="96">
        <f>+'4T'!F94</f>
        <v>0</v>
      </c>
      <c r="G50" s="97">
        <f>+C50+D50+E50+F50</f>
        <v>0</v>
      </c>
    </row>
    <row r="51" spans="1:9" x14ac:dyDescent="0.35">
      <c r="A51" s="171" t="s">
        <v>205</v>
      </c>
      <c r="B51" s="171"/>
      <c r="C51" s="171"/>
      <c r="D51" s="171"/>
      <c r="E51" s="171"/>
      <c r="F51" s="37"/>
    </row>
    <row r="52" spans="1:9" ht="50.1" customHeight="1" x14ac:dyDescent="0.35">
      <c r="A52" s="228" t="s">
        <v>157</v>
      </c>
      <c r="B52" s="229"/>
      <c r="C52" s="229"/>
      <c r="D52" s="229"/>
      <c r="E52" s="229"/>
      <c r="F52" s="229"/>
      <c r="G52" s="229"/>
    </row>
    <row r="53" spans="1:9" ht="9.9" customHeight="1" x14ac:dyDescent="0.35">
      <c r="A53" s="25"/>
      <c r="B53" s="49"/>
      <c r="C53" s="24"/>
      <c r="D53" s="37"/>
      <c r="E53" s="37"/>
      <c r="F53" s="37"/>
    </row>
    <row r="54" spans="1:9" x14ac:dyDescent="0.35">
      <c r="A54" s="158" t="s">
        <v>75</v>
      </c>
      <c r="B54" s="158"/>
      <c r="C54" s="158"/>
      <c r="D54" s="158"/>
      <c r="E54" s="158"/>
      <c r="F54" s="158"/>
      <c r="G54" s="158"/>
    </row>
    <row r="55" spans="1:9" ht="17.25" customHeight="1" x14ac:dyDescent="0.35">
      <c r="A55" s="159" t="s">
        <v>53</v>
      </c>
      <c r="B55" s="159"/>
      <c r="C55" s="159"/>
      <c r="D55" s="159"/>
      <c r="E55" s="159"/>
      <c r="F55" s="159"/>
      <c r="G55" s="159"/>
    </row>
    <row r="56" spans="1:9" x14ac:dyDescent="0.35">
      <c r="A56" s="158" t="s">
        <v>51</v>
      </c>
      <c r="B56" s="158"/>
      <c r="C56" s="158"/>
      <c r="D56" s="158"/>
      <c r="E56" s="158"/>
      <c r="F56" s="158"/>
      <c r="G56" s="158"/>
    </row>
    <row r="58" spans="1:9" x14ac:dyDescent="0.35">
      <c r="A58" s="69" t="s">
        <v>54</v>
      </c>
      <c r="B58" s="69" t="s">
        <v>55</v>
      </c>
      <c r="C58" s="69" t="s">
        <v>92</v>
      </c>
      <c r="D58" s="69" t="s">
        <v>93</v>
      </c>
      <c r="E58" s="69" t="s">
        <v>95</v>
      </c>
      <c r="F58" s="69" t="s">
        <v>98</v>
      </c>
      <c r="G58" s="69" t="s">
        <v>13</v>
      </c>
    </row>
    <row r="59" spans="1:9" x14ac:dyDescent="0.35">
      <c r="A59" s="123" t="s">
        <v>16</v>
      </c>
      <c r="B59" s="50"/>
      <c r="C59" s="36">
        <f>+C61+C68+C75</f>
        <v>762798058.24000013</v>
      </c>
      <c r="D59" s="36">
        <f t="shared" ref="D59:E59" si="3">+D61+D68+D75</f>
        <v>1167112886.3399999</v>
      </c>
      <c r="E59" s="36">
        <f t="shared" si="3"/>
        <v>661879456.66999996</v>
      </c>
      <c r="F59" s="36">
        <f>+F61+F68+F75</f>
        <v>1925697419.9900002</v>
      </c>
      <c r="G59" s="36">
        <f>+G61+G68+G75</f>
        <v>4517487821.2399998</v>
      </c>
    </row>
    <row r="60" spans="1:9" x14ac:dyDescent="0.35">
      <c r="A60" s="13"/>
      <c r="B60" s="51"/>
      <c r="C60" s="14"/>
      <c r="D60" s="14"/>
      <c r="E60" s="14"/>
      <c r="F60" s="52"/>
      <c r="G60" s="52"/>
    </row>
    <row r="61" spans="1:9" x14ac:dyDescent="0.35">
      <c r="A61" s="197" t="s">
        <v>56</v>
      </c>
      <c r="B61" s="197"/>
      <c r="C61" s="54">
        <f>+SUM(C62:C66)</f>
        <v>762798058.24000013</v>
      </c>
      <c r="D61" s="54">
        <f t="shared" ref="D61:E61" si="4">+SUM(D62:D66)</f>
        <v>989011963.60000002</v>
      </c>
      <c r="E61" s="54">
        <f t="shared" si="4"/>
        <v>661879456.66999996</v>
      </c>
      <c r="F61" s="54">
        <f>+SUM(F62:F66)</f>
        <v>950280699.57000005</v>
      </c>
      <c r="G61" s="54">
        <f>+SUM(G62:G66)</f>
        <v>3363970178.0799999</v>
      </c>
      <c r="I61" s="150"/>
    </row>
    <row r="62" spans="1:9" x14ac:dyDescent="0.35">
      <c r="A62" s="140">
        <v>0</v>
      </c>
      <c r="B62" s="51" t="s">
        <v>177</v>
      </c>
      <c r="C62" s="15">
        <f>+'1T'!F100</f>
        <v>230730913.29000002</v>
      </c>
      <c r="D62" s="15">
        <f>+'2T'!F104</f>
        <v>184140646.05000001</v>
      </c>
      <c r="E62" s="15">
        <f>+'3T'!F106</f>
        <v>273941985.50999999</v>
      </c>
      <c r="F62" s="15">
        <f>+'4T'!F106</f>
        <v>117572550.24000001</v>
      </c>
      <c r="G62" s="94">
        <f>+C62+D62+E62+F62</f>
        <v>806386095.09000003</v>
      </c>
      <c r="I62" s="150"/>
    </row>
    <row r="63" spans="1:9" x14ac:dyDescent="0.35">
      <c r="A63" s="140">
        <v>1</v>
      </c>
      <c r="B63" s="51" t="s">
        <v>178</v>
      </c>
      <c r="C63" s="15">
        <f>+'1T'!F101</f>
        <v>350308249.87000006</v>
      </c>
      <c r="D63" s="15">
        <f>+'2T'!F105</f>
        <v>313109087.35000002</v>
      </c>
      <c r="E63" s="15">
        <f>+'3T'!F107</f>
        <v>115714304.03</v>
      </c>
      <c r="F63" s="15">
        <f>+'4T'!F107</f>
        <v>620460940.68999994</v>
      </c>
      <c r="G63" s="94">
        <f t="shared" ref="G63:G66" si="5">+C63+D63+E63+F63</f>
        <v>1399592581.9400001</v>
      </c>
      <c r="I63" s="150"/>
    </row>
    <row r="64" spans="1:9" x14ac:dyDescent="0.35">
      <c r="A64" s="140">
        <v>2</v>
      </c>
      <c r="B64" s="51" t="s">
        <v>179</v>
      </c>
      <c r="C64" s="15">
        <f>+'1T'!F102</f>
        <v>0</v>
      </c>
      <c r="D64" s="15">
        <f>+'2T'!F106</f>
        <v>12360</v>
      </c>
      <c r="E64" s="15">
        <f>+'3T'!F108</f>
        <v>919442.87</v>
      </c>
      <c r="F64" s="15">
        <f>+'4T'!F108</f>
        <v>5002225.83</v>
      </c>
      <c r="G64" s="94">
        <f t="shared" si="5"/>
        <v>5934028.7000000002</v>
      </c>
      <c r="I64" s="150"/>
    </row>
    <row r="65" spans="1:9" x14ac:dyDescent="0.35">
      <c r="A65" s="140" t="s">
        <v>182</v>
      </c>
      <c r="B65" s="51" t="s">
        <v>180</v>
      </c>
      <c r="C65" s="15">
        <f>+'1T'!F103</f>
        <v>0</v>
      </c>
      <c r="D65" s="15">
        <f>+'2T'!F107</f>
        <v>0</v>
      </c>
      <c r="E65" s="15">
        <f>+'3T'!F109</f>
        <v>0</v>
      </c>
      <c r="F65" s="15">
        <f>+'4T'!F109</f>
        <v>66581595.970000006</v>
      </c>
      <c r="G65" s="94">
        <f t="shared" si="5"/>
        <v>66581595.970000006</v>
      </c>
      <c r="I65" s="150"/>
    </row>
    <row r="66" spans="1:9" x14ac:dyDescent="0.35">
      <c r="A66" s="140" t="s">
        <v>183</v>
      </c>
      <c r="B66" s="51" t="s">
        <v>181</v>
      </c>
      <c r="C66" s="15">
        <f>+'1T'!F104</f>
        <v>181758895.08000001</v>
      </c>
      <c r="D66" s="15">
        <f>+'2T'!F108</f>
        <v>491749870.19999999</v>
      </c>
      <c r="E66" s="15">
        <f>+'3T'!F110</f>
        <v>271303724.25999999</v>
      </c>
      <c r="F66" s="15">
        <f>+'4T'!F110</f>
        <v>140663386.84</v>
      </c>
      <c r="G66" s="94">
        <f t="shared" si="5"/>
        <v>1085475876.3799999</v>
      </c>
      <c r="I66" s="150"/>
    </row>
    <row r="67" spans="1:9" x14ac:dyDescent="0.35">
      <c r="A67" s="128"/>
      <c r="B67" s="51"/>
      <c r="C67" s="15"/>
      <c r="D67" s="15"/>
      <c r="E67" s="15"/>
      <c r="F67" s="94"/>
      <c r="G67" s="94"/>
    </row>
    <row r="68" spans="1:9" x14ac:dyDescent="0.35">
      <c r="A68" s="197" t="s">
        <v>58</v>
      </c>
      <c r="B68" s="197"/>
      <c r="C68" s="54">
        <f>+SUM(C69:C73)</f>
        <v>0</v>
      </c>
      <c r="D68" s="54">
        <f t="shared" ref="D68:F68" si="6">+SUM(D69:D73)</f>
        <v>178100922.73999998</v>
      </c>
      <c r="E68" s="54">
        <f t="shared" si="6"/>
        <v>0</v>
      </c>
      <c r="F68" s="54">
        <f t="shared" si="6"/>
        <v>975416720.42000008</v>
      </c>
      <c r="G68" s="54">
        <f>+SUM(G69:G73)</f>
        <v>1153517643.1600001</v>
      </c>
    </row>
    <row r="69" spans="1:9" x14ac:dyDescent="0.35">
      <c r="A69" s="55" t="s">
        <v>57</v>
      </c>
      <c r="B69" s="51" t="s">
        <v>52</v>
      </c>
      <c r="C69" s="57">
        <f>+'1T'!F107</f>
        <v>0</v>
      </c>
      <c r="D69" s="57">
        <f>+'2T'!F111</f>
        <v>0</v>
      </c>
      <c r="E69" s="57">
        <f>+'3T'!F113</f>
        <v>0</v>
      </c>
      <c r="F69" s="57">
        <f>+'4T'!F113</f>
        <v>0</v>
      </c>
      <c r="G69" s="95">
        <f>+C69+D69+E69+F69</f>
        <v>0</v>
      </c>
    </row>
    <row r="70" spans="1:9" x14ac:dyDescent="0.35">
      <c r="A70" s="55" t="s">
        <v>57</v>
      </c>
      <c r="B70" s="51" t="s">
        <v>52</v>
      </c>
      <c r="C70" s="57">
        <f>+'1T'!F108</f>
        <v>0</v>
      </c>
      <c r="D70" s="57">
        <f>+'2T'!F112</f>
        <v>0</v>
      </c>
      <c r="E70" s="57">
        <f>+'3T'!F114</f>
        <v>0</v>
      </c>
      <c r="F70" s="57">
        <f>+'4T'!F114</f>
        <v>0</v>
      </c>
      <c r="G70" s="95">
        <f t="shared" ref="G70:G73" si="7">+C70+D70+E70+F70</f>
        <v>0</v>
      </c>
    </row>
    <row r="71" spans="1:9" x14ac:dyDescent="0.35">
      <c r="A71" s="55" t="s">
        <v>57</v>
      </c>
      <c r="B71" s="51" t="s">
        <v>52</v>
      </c>
      <c r="C71" s="57">
        <f>+'1T'!F109</f>
        <v>0</v>
      </c>
      <c r="D71" s="57">
        <f>+'2T'!F113</f>
        <v>0</v>
      </c>
      <c r="E71" s="57">
        <f>+'3T'!F115</f>
        <v>0</v>
      </c>
      <c r="F71" s="57">
        <f>+'4T'!F115</f>
        <v>4151902.5</v>
      </c>
      <c r="G71" s="95">
        <f t="shared" si="7"/>
        <v>4151902.5</v>
      </c>
    </row>
    <row r="72" spans="1:9" x14ac:dyDescent="0.35">
      <c r="A72" s="55" t="s">
        <v>57</v>
      </c>
      <c r="B72" s="51" t="s">
        <v>52</v>
      </c>
      <c r="C72" s="57">
        <f>+'1T'!F110</f>
        <v>0</v>
      </c>
      <c r="D72" s="57">
        <f>+'2T'!F114</f>
        <v>171526279.78999999</v>
      </c>
      <c r="E72" s="57">
        <f>+'3T'!F116</f>
        <v>0</v>
      </c>
      <c r="F72" s="57">
        <f>+'4T'!F116</f>
        <v>966264817.92000008</v>
      </c>
      <c r="G72" s="95">
        <f t="shared" si="7"/>
        <v>1137791097.71</v>
      </c>
    </row>
    <row r="73" spans="1:9" x14ac:dyDescent="0.35">
      <c r="A73" s="55" t="s">
        <v>57</v>
      </c>
      <c r="B73" s="51" t="s">
        <v>52</v>
      </c>
      <c r="C73" s="57">
        <f>+'1T'!F111</f>
        <v>0</v>
      </c>
      <c r="D73" s="57">
        <f>+'2T'!F115</f>
        <v>6574642.9500000002</v>
      </c>
      <c r="E73" s="57">
        <f>+'3T'!F117</f>
        <v>0</v>
      </c>
      <c r="F73" s="57">
        <f>+'4T'!F117</f>
        <v>5000000</v>
      </c>
      <c r="G73" s="95">
        <f t="shared" si="7"/>
        <v>11574642.949999999</v>
      </c>
    </row>
    <row r="74" spans="1:9" x14ac:dyDescent="0.35">
      <c r="A74" s="37"/>
      <c r="B74" s="37"/>
      <c r="C74" s="41"/>
      <c r="D74" s="41"/>
      <c r="E74" s="41"/>
      <c r="F74" s="41"/>
      <c r="G74" s="41"/>
    </row>
    <row r="75" spans="1:9" x14ac:dyDescent="0.35">
      <c r="A75" s="197" t="s">
        <v>59</v>
      </c>
      <c r="B75" s="197"/>
      <c r="C75" s="54">
        <f>+SUM(C76:C77)</f>
        <v>0</v>
      </c>
      <c r="D75" s="54">
        <f t="shared" ref="D75:E75" si="8">+SUM(D76:D77)</f>
        <v>0</v>
      </c>
      <c r="E75" s="54">
        <f t="shared" si="8"/>
        <v>0</v>
      </c>
      <c r="F75" s="54">
        <f>+SUM(F76:F77)</f>
        <v>0</v>
      </c>
      <c r="G75" s="54">
        <f>+SUM(G76:G77)</f>
        <v>0</v>
      </c>
    </row>
    <row r="76" spans="1:9" x14ac:dyDescent="0.35">
      <c r="A76" s="76" t="s">
        <v>57</v>
      </c>
      <c r="B76" s="51" t="s">
        <v>52</v>
      </c>
      <c r="C76" s="57">
        <f>+'1T'!F114</f>
        <v>0</v>
      </c>
      <c r="D76" s="57">
        <f>+'2T'!F118</f>
        <v>0</v>
      </c>
      <c r="E76" s="57">
        <f>+'3T'!F120</f>
        <v>0</v>
      </c>
      <c r="F76" s="57">
        <f>+'4T'!F120</f>
        <v>0</v>
      </c>
      <c r="G76" s="98">
        <f>+C76+D76+E76+F76</f>
        <v>0</v>
      </c>
    </row>
    <row r="77" spans="1:9" x14ac:dyDescent="0.35">
      <c r="A77" s="48" t="s">
        <v>57</v>
      </c>
      <c r="B77" s="48" t="s">
        <v>52</v>
      </c>
      <c r="C77" s="96">
        <f>+'1T'!F115</f>
        <v>0</v>
      </c>
      <c r="D77" s="96">
        <f>+'2T'!F119</f>
        <v>0</v>
      </c>
      <c r="E77" s="96">
        <f>+'3T'!F121</f>
        <v>0</v>
      </c>
      <c r="F77" s="96">
        <f>+'4T'!F121</f>
        <v>0</v>
      </c>
      <c r="G77" s="97">
        <f>+C77+D77+E77+F77</f>
        <v>0</v>
      </c>
    </row>
    <row r="78" spans="1:9" x14ac:dyDescent="0.35">
      <c r="A78" s="198" t="s">
        <v>60</v>
      </c>
      <c r="B78" s="198"/>
      <c r="C78" s="198"/>
      <c r="D78" s="198"/>
      <c r="E78" s="198"/>
      <c r="F78" s="198"/>
    </row>
    <row r="79" spans="1:9" x14ac:dyDescent="0.35">
      <c r="A79" s="210" t="s">
        <v>205</v>
      </c>
      <c r="B79" s="210"/>
      <c r="C79" s="210"/>
      <c r="D79" s="210"/>
      <c r="E79" s="210"/>
      <c r="F79" s="210"/>
    </row>
    <row r="80" spans="1:9" x14ac:dyDescent="0.35">
      <c r="A80" s="55"/>
      <c r="B80" s="51"/>
      <c r="C80" s="37"/>
      <c r="D80" s="37"/>
      <c r="E80" s="37"/>
      <c r="F80" s="37"/>
    </row>
    <row r="81" spans="1:7" x14ac:dyDescent="0.35">
      <c r="A81" s="158" t="s">
        <v>77</v>
      </c>
      <c r="B81" s="158"/>
      <c r="C81" s="158"/>
      <c r="D81" s="158"/>
      <c r="E81" s="158"/>
      <c r="F81" s="158"/>
    </row>
    <row r="82" spans="1:7" x14ac:dyDescent="0.35">
      <c r="A82" s="158" t="s">
        <v>78</v>
      </c>
      <c r="B82" s="158"/>
      <c r="C82" s="158"/>
      <c r="D82" s="158"/>
      <c r="E82" s="158"/>
      <c r="F82" s="158"/>
    </row>
    <row r="83" spans="1:7" x14ac:dyDescent="0.35">
      <c r="A83" s="158" t="s">
        <v>51</v>
      </c>
      <c r="B83" s="158"/>
      <c r="C83" s="158"/>
      <c r="D83" s="158"/>
      <c r="E83" s="158"/>
      <c r="F83" s="158"/>
    </row>
    <row r="84" spans="1:7" x14ac:dyDescent="0.35">
      <c r="A84" s="90"/>
      <c r="B84" s="91"/>
      <c r="C84" s="91"/>
      <c r="D84" s="91"/>
      <c r="E84" s="91"/>
      <c r="F84" s="37"/>
    </row>
    <row r="85" spans="1:7" x14ac:dyDescent="0.35">
      <c r="A85" s="69" t="s">
        <v>76</v>
      </c>
      <c r="B85" s="69" t="s">
        <v>92</v>
      </c>
      <c r="C85" s="69" t="s">
        <v>93</v>
      </c>
      <c r="D85" s="69" t="s">
        <v>95</v>
      </c>
      <c r="E85" s="69" t="s">
        <v>97</v>
      </c>
      <c r="F85" s="69" t="s">
        <v>13</v>
      </c>
    </row>
    <row r="86" spans="1:7" x14ac:dyDescent="0.35">
      <c r="A86" s="107" t="s">
        <v>80</v>
      </c>
      <c r="B86" s="62">
        <f>+B87</f>
        <v>2327410387.9899993</v>
      </c>
      <c r="C86" s="62">
        <f>+B96</f>
        <v>2458032624.9899998</v>
      </c>
      <c r="D86" s="62">
        <f t="shared" ref="D86" si="9">+C96</f>
        <v>2184340033.8899994</v>
      </c>
      <c r="E86" s="62">
        <f>+D96</f>
        <v>2415880872.4699993</v>
      </c>
      <c r="F86" s="62">
        <f>+B86</f>
        <v>2327410387.9899993</v>
      </c>
      <c r="G86" s="147"/>
    </row>
    <row r="87" spans="1:7" x14ac:dyDescent="0.35">
      <c r="A87" s="108" t="s">
        <v>81</v>
      </c>
      <c r="B87" s="26">
        <f>+'1T'!E126</f>
        <v>2327410387.9899993</v>
      </c>
      <c r="C87" s="26">
        <f>+'2T'!E130</f>
        <v>2327410387.9899993</v>
      </c>
      <c r="D87" s="26">
        <f>+'3T'!E132</f>
        <v>2149309465.2499995</v>
      </c>
      <c r="E87" s="26">
        <f>+'4T'!E132</f>
        <v>2149309465.2499995</v>
      </c>
      <c r="F87" s="66">
        <f>B87</f>
        <v>2327410387.9899993</v>
      </c>
      <c r="G87" s="147"/>
    </row>
    <row r="88" spans="1:7" x14ac:dyDescent="0.35">
      <c r="A88" s="108" t="s">
        <v>79</v>
      </c>
      <c r="B88" s="26" t="s">
        <v>90</v>
      </c>
      <c r="C88" s="26">
        <f>+'2T'!E131</f>
        <v>130622237</v>
      </c>
      <c r="D88" s="26">
        <f>+'3T'!E133</f>
        <v>35030568.639999986</v>
      </c>
      <c r="E88" s="26">
        <f>+'4T'!E133</f>
        <v>266571407.21999991</v>
      </c>
      <c r="F88" s="66">
        <v>0</v>
      </c>
      <c r="G88" s="147"/>
    </row>
    <row r="89" spans="1:7" x14ac:dyDescent="0.35">
      <c r="A89" s="107" t="s">
        <v>83</v>
      </c>
      <c r="B89" s="62">
        <f>+'1T'!E128</f>
        <v>893420295.24000001</v>
      </c>
      <c r="C89" s="62">
        <f>+'2T'!E132</f>
        <v>893420295.24000001</v>
      </c>
      <c r="D89" s="62">
        <f>+'3T'!E134</f>
        <v>893420295.25</v>
      </c>
      <c r="E89" s="62">
        <f>+'4T'!E134</f>
        <v>1076632249.27</v>
      </c>
      <c r="F89" s="62">
        <f>+B89+C89+D89+E89</f>
        <v>3756893135</v>
      </c>
    </row>
    <row r="90" spans="1:7" x14ac:dyDescent="0.35">
      <c r="A90" s="107" t="s">
        <v>144</v>
      </c>
      <c r="B90" s="62">
        <f>+B91+B92</f>
        <v>3220830683.2299995</v>
      </c>
      <c r="C90" s="62">
        <f>+C91+C92</f>
        <v>3351452920.2299995</v>
      </c>
      <c r="D90" s="62">
        <f>+D91+D92</f>
        <v>3077760329.1399994</v>
      </c>
      <c r="E90" s="62">
        <f>+E91+E92</f>
        <v>3492513121.7399993</v>
      </c>
      <c r="F90" s="62">
        <f>+F86+F89</f>
        <v>6084303522.9899998</v>
      </c>
    </row>
    <row r="91" spans="1:7" x14ac:dyDescent="0.35">
      <c r="A91" s="108" t="s">
        <v>81</v>
      </c>
      <c r="B91" s="26">
        <f>+B87</f>
        <v>2327410387.9899993</v>
      </c>
      <c r="C91" s="26">
        <f>+C87</f>
        <v>2327410387.9899993</v>
      </c>
      <c r="D91" s="26">
        <f>+D87</f>
        <v>2149309465.2499995</v>
      </c>
      <c r="E91" s="26">
        <f>+E87</f>
        <v>2149309465.2499995</v>
      </c>
      <c r="F91" s="66">
        <f>F87</f>
        <v>2327410387.9899993</v>
      </c>
    </row>
    <row r="92" spans="1:7" x14ac:dyDescent="0.35">
      <c r="A92" s="108" t="s">
        <v>79</v>
      </c>
      <c r="B92" s="26">
        <f>+B89</f>
        <v>893420295.24000001</v>
      </c>
      <c r="C92" s="26">
        <f>+C89+C88</f>
        <v>1024042532.24</v>
      </c>
      <c r="D92" s="26">
        <f>D89+D88</f>
        <v>928450863.88999999</v>
      </c>
      <c r="E92" s="26">
        <f>E89+E88</f>
        <v>1343203656.4899998</v>
      </c>
      <c r="F92" s="66">
        <f>F89</f>
        <v>3756893135</v>
      </c>
    </row>
    <row r="93" spans="1:7" x14ac:dyDescent="0.35">
      <c r="A93" s="107" t="s">
        <v>82</v>
      </c>
      <c r="B93" s="62">
        <f>+B94+B95</f>
        <v>762798058.24000001</v>
      </c>
      <c r="C93" s="62">
        <f>+C94+C95</f>
        <v>1167112886.3399999</v>
      </c>
      <c r="D93" s="62">
        <f>+D94+D95</f>
        <v>661879456.67000008</v>
      </c>
      <c r="E93" s="62">
        <f>+E94+E95</f>
        <v>1925697419.99</v>
      </c>
      <c r="F93" s="62">
        <f>+B93+C93+D93+E93</f>
        <v>4517487821.2399998</v>
      </c>
    </row>
    <row r="94" spans="1:7" x14ac:dyDescent="0.35">
      <c r="A94" s="108" t="s">
        <v>81</v>
      </c>
      <c r="B94" s="83">
        <f>+'1T'!E133</f>
        <v>0</v>
      </c>
      <c r="C94" s="83">
        <f>+'2T'!E137</f>
        <v>178100922.73999998</v>
      </c>
      <c r="D94" s="83">
        <f>+'3T'!E139</f>
        <v>0</v>
      </c>
      <c r="E94" s="83">
        <f>+'4T'!E139</f>
        <v>975416720.42000008</v>
      </c>
      <c r="F94" s="49">
        <f>+B94+C94+D94+E94</f>
        <v>1153517643.1600001</v>
      </c>
    </row>
    <row r="95" spans="1:7" x14ac:dyDescent="0.35">
      <c r="A95" s="108" t="s">
        <v>79</v>
      </c>
      <c r="B95" s="83">
        <f>+'1T'!E134</f>
        <v>762798058.24000001</v>
      </c>
      <c r="C95" s="83">
        <f>D61</f>
        <v>989011963.60000002</v>
      </c>
      <c r="D95" s="83">
        <f>+'3T'!E140</f>
        <v>661879456.67000008</v>
      </c>
      <c r="E95" s="83">
        <f>+'4T'!E140</f>
        <v>950280699.56999993</v>
      </c>
      <c r="F95" s="49">
        <f>+B95+C95+D95+E95</f>
        <v>3363970178.0799999</v>
      </c>
    </row>
    <row r="96" spans="1:7" x14ac:dyDescent="0.35">
      <c r="A96" s="107" t="s">
        <v>145</v>
      </c>
      <c r="B96" s="62">
        <f t="shared" ref="B96:F97" si="10">+B90-B93</f>
        <v>2458032624.9899998</v>
      </c>
      <c r="C96" s="62">
        <f t="shared" si="10"/>
        <v>2184340033.8899994</v>
      </c>
      <c r="D96" s="62">
        <f t="shared" si="10"/>
        <v>2415880872.4699993</v>
      </c>
      <c r="E96" s="62">
        <f t="shared" si="10"/>
        <v>1566815701.7499993</v>
      </c>
      <c r="F96" s="62">
        <f t="shared" si="10"/>
        <v>1566815701.75</v>
      </c>
    </row>
    <row r="97" spans="1:6" x14ac:dyDescent="0.35">
      <c r="A97" s="108" t="s">
        <v>81</v>
      </c>
      <c r="B97" s="83">
        <f t="shared" si="10"/>
        <v>2327410387.9899993</v>
      </c>
      <c r="C97" s="83">
        <f t="shared" si="10"/>
        <v>2149309465.2499995</v>
      </c>
      <c r="D97" s="83">
        <f t="shared" si="10"/>
        <v>2149309465.2499995</v>
      </c>
      <c r="E97" s="83">
        <f t="shared" si="10"/>
        <v>1173892744.8299994</v>
      </c>
      <c r="F97" s="49">
        <f t="shared" si="10"/>
        <v>1173892744.8299992</v>
      </c>
    </row>
    <row r="98" spans="1:6" x14ac:dyDescent="0.35">
      <c r="A98" s="109" t="s">
        <v>79</v>
      </c>
      <c r="B98" s="78">
        <f>+B92-B95</f>
        <v>130622237</v>
      </c>
      <c r="C98" s="78">
        <f t="shared" ref="C98:D98" si="11">+C92-C95</f>
        <v>35030568.639999986</v>
      </c>
      <c r="D98" s="78">
        <f t="shared" si="11"/>
        <v>266571407.21999991</v>
      </c>
      <c r="E98" s="78">
        <f>+E92-E95</f>
        <v>392922956.91999984</v>
      </c>
      <c r="F98" s="63">
        <f>+F92-F95</f>
        <v>392922956.92000008</v>
      </c>
    </row>
    <row r="99" spans="1:6" x14ac:dyDescent="0.35">
      <c r="A99" s="171" t="s">
        <v>205</v>
      </c>
      <c r="B99" s="171"/>
      <c r="C99" s="171"/>
      <c r="D99" s="171"/>
      <c r="E99" s="37"/>
      <c r="F99" s="37"/>
    </row>
    <row r="100" spans="1:6" x14ac:dyDescent="0.35">
      <c r="A100" s="127"/>
      <c r="B100" s="127"/>
      <c r="C100" s="127"/>
      <c r="D100" s="127"/>
      <c r="E100" s="37"/>
      <c r="F100" s="37"/>
    </row>
  </sheetData>
  <mergeCells count="35">
    <mergeCell ref="A83:F83"/>
    <mergeCell ref="A99:D99"/>
    <mergeCell ref="A61:B61"/>
    <mergeCell ref="A68:B68"/>
    <mergeCell ref="A75:B75"/>
    <mergeCell ref="A78:F78"/>
    <mergeCell ref="A79:F79"/>
    <mergeCell ref="A81:F81"/>
    <mergeCell ref="A82:F82"/>
    <mergeCell ref="A44:B44"/>
    <mergeCell ref="A37:G37"/>
    <mergeCell ref="A38:G38"/>
    <mergeCell ref="A39:G39"/>
    <mergeCell ref="A35:G35"/>
    <mergeCell ref="A56:G56"/>
    <mergeCell ref="A48:B48"/>
    <mergeCell ref="A51:E51"/>
    <mergeCell ref="A52:G52"/>
    <mergeCell ref="A55:G55"/>
    <mergeCell ref="A54:G54"/>
    <mergeCell ref="C4:E4"/>
    <mergeCell ref="C5:E5"/>
    <mergeCell ref="C6:E6"/>
    <mergeCell ref="A1:G1"/>
    <mergeCell ref="A2:G2"/>
    <mergeCell ref="A32:F32"/>
    <mergeCell ref="A22:F22"/>
    <mergeCell ref="A21:F21"/>
    <mergeCell ref="A8:G8"/>
    <mergeCell ref="A11:G11"/>
    <mergeCell ref="A10:G10"/>
    <mergeCell ref="A19:G19"/>
    <mergeCell ref="A14:B14"/>
    <mergeCell ref="A31:D31"/>
    <mergeCell ref="A18:F18"/>
  </mergeCells>
  <printOptions horizontalCentered="1"/>
  <pageMargins left="0.70866141732283472" right="0.70866141732283472" top="0.94488188976377963" bottom="0.74803149606299213" header="0.19685039370078741" footer="0.31496062992125984"/>
  <pageSetup scale="50" orientation="portrait" r:id="rId1"/>
  <headerFooter>
    <oddHeader>&amp;L&amp;G&amp;R&amp;G</oddHeader>
    <oddFooter>&amp;L&amp;"Palatino Linotype,Normal"&amp;K979797&amp;D&amp;C&amp;"Palatino Linotype,Normal"&amp;K979797Reporte de Ejecución programática y presupuestaria (I trimestre)&amp;R&amp;"Palatino Linotype,Normal"&amp;K979797&amp;P</oddFooter>
  </headerFooter>
  <rowBreaks count="1" manualBreakCount="1">
    <brk id="33" max="16383" man="1"/>
  </rowBreaks>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C31579EE2B15044A21CA214DC1621B7" ma:contentTypeVersion="14" ma:contentTypeDescription="Crear nuevo documento." ma:contentTypeScope="" ma:versionID="8260f902f2d60db69e695c40ea4e902b">
  <xsd:schema xmlns:xsd="http://www.w3.org/2001/XMLSchema" xmlns:xs="http://www.w3.org/2001/XMLSchema" xmlns:p="http://schemas.microsoft.com/office/2006/metadata/properties" xmlns:ns3="3be6da85-fe21-4610-adb7-d3a94d3af923" xmlns:ns4="4413b21b-dea0-4953-b6fb-287dbf680181" targetNamespace="http://schemas.microsoft.com/office/2006/metadata/properties" ma:root="true" ma:fieldsID="871d47853e11c214d02b94e708f3e850" ns3:_="" ns4:_="">
    <xsd:import namespace="3be6da85-fe21-4610-adb7-d3a94d3af923"/>
    <xsd:import namespace="4413b21b-dea0-4953-b6fb-287dbf680181"/>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GenerationTime" minOccurs="0"/>
                <xsd:element ref="ns3:MediaServiceEventHashCode" minOccurs="0"/>
                <xsd:element ref="ns3:MediaServiceOCR" minOccurs="0"/>
                <xsd:element ref="ns3:MediaServiceAutoKeyPoints" minOccurs="0"/>
                <xsd:element ref="ns3:MediaServiceKeyPoints" minOccurs="0"/>
                <xsd:element ref="ns3:MediaServiceDateTaken" minOccurs="0"/>
                <xsd:element ref="ns3:MediaServiceLocatio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e6da85-fe21-4610-adb7-d3a94d3af92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DateTaken" ma:index="19" nillable="true" ma:displayName="MediaServiceDateTaken" ma:hidden="true" ma:internalName="MediaServiceDateTaken"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413b21b-dea0-4953-b6fb-287dbf680181"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SharingHintHash" ma:index="12"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E6050B5-F82E-4BE2-A8D9-3BB2E94122C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e6da85-fe21-4610-adb7-d3a94d3af923"/>
    <ds:schemaRef ds:uri="4413b21b-dea0-4953-b6fb-287dbf68018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2EDFD0C-C76C-4B97-A82D-A90D862E5C6C}">
  <ds:schemaRefs>
    <ds:schemaRef ds:uri="http://schemas.microsoft.com/sharepoint/v3/contenttype/forms"/>
  </ds:schemaRefs>
</ds:datastoreItem>
</file>

<file path=customXml/itemProps3.xml><?xml version="1.0" encoding="utf-8"?>
<ds:datastoreItem xmlns:ds="http://schemas.openxmlformats.org/officeDocument/2006/customXml" ds:itemID="{C277D53E-41DB-40B5-AC48-AE9FBE30DF9E}">
  <ds:schemaRefs>
    <ds:schemaRef ds:uri="http://schemas.microsoft.com/office/2006/metadata/properties"/>
    <ds:schemaRef ds:uri="http://schemas.openxmlformats.org/package/2006/metadata/core-properties"/>
    <ds:schemaRef ds:uri="http://purl.org/dc/elements/1.1/"/>
    <ds:schemaRef ds:uri="http://www.w3.org/XML/1998/namespace"/>
    <ds:schemaRef ds:uri="http://purl.org/dc/dcmitype/"/>
    <ds:schemaRef ds:uri="http://schemas.microsoft.com/office/2006/documentManagement/types"/>
    <ds:schemaRef ds:uri="http://schemas.microsoft.com/office/infopath/2007/PartnerControls"/>
    <ds:schemaRef ds:uri="4413b21b-dea0-4953-b6fb-287dbf680181"/>
    <ds:schemaRef ds:uri="3be6da85-fe21-4610-adb7-d3a94d3af923"/>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8</vt:i4>
      </vt:variant>
    </vt:vector>
  </HeadingPairs>
  <TitlesOfParts>
    <vt:vector size="16" baseType="lpstr">
      <vt:lpstr>Instrucciones</vt:lpstr>
      <vt:lpstr>1T</vt:lpstr>
      <vt:lpstr>2T</vt:lpstr>
      <vt:lpstr>I Semestre</vt:lpstr>
      <vt:lpstr>3T</vt:lpstr>
      <vt:lpstr>III T Acumulado</vt:lpstr>
      <vt:lpstr>4T</vt:lpstr>
      <vt:lpstr>Anual</vt:lpstr>
      <vt:lpstr>'1T'!Área_de_impresión</vt:lpstr>
      <vt:lpstr>'2T'!Área_de_impresión</vt:lpstr>
      <vt:lpstr>'3T'!Área_de_impresión</vt:lpstr>
      <vt:lpstr>'4T'!Área_de_impresión</vt:lpstr>
      <vt:lpstr>Anual!Área_de_impresión</vt:lpstr>
      <vt:lpstr>'I Semestre'!Área_de_impresión</vt:lpstr>
      <vt:lpstr>'III T Acumulado'!Área_de_impresión</vt:lpstr>
      <vt:lpstr>Instrucciones!Área_de_impresión</vt:lpstr>
    </vt:vector>
  </TitlesOfParts>
  <Company>Lenovo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Sirlen Rivera Serrano;Stephanie Salas Soto;Tatiana Vargas Baltodano</dc:creator>
  <cp:lastModifiedBy>Stephanie Tatiana Salas Soto</cp:lastModifiedBy>
  <cp:lastPrinted>2023-03-23T21:17:12Z</cp:lastPrinted>
  <dcterms:created xsi:type="dcterms:W3CDTF">2011-10-26T20:29:12Z</dcterms:created>
  <dcterms:modified xsi:type="dcterms:W3CDTF">2025-12-31T03:52:06Z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0x010100EC31579EE2B15044A21CA214DC1621B7</vt:lpwstr>
  </property>
</Properties>
</file>