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33142EB9-FE7A-4067-964C-5D649B0A28CD}"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 name="Total IIT" sheetId="26" state="hidden" r:id="rId9"/>
    <sheet name="Abril" sheetId="27" state="hidden" r:id="rId10"/>
    <sheet name="Mayo" sheetId="28" state="hidden" r:id="rId11"/>
    <sheet name="Junio" sheetId="29" state="hidden" r:id="rId12"/>
  </sheets>
  <definedNames>
    <definedName name="_xlnm._FilterDatabase" localSheetId="9" hidden="1">Abril!$A$12:$O$72</definedName>
    <definedName name="_xlnm._FilterDatabase" localSheetId="11" hidden="1">Junio!$A$9:$O$71</definedName>
    <definedName name="_xlnm._FilterDatabase" localSheetId="10" hidden="1">Mayo!$A$9:$O$71</definedName>
    <definedName name="_xlnm._FilterDatabase" localSheetId="8" hidden="1">'Total IIT'!$A$9:$O$71</definedName>
    <definedName name="_xlnm.Print_Area" localSheetId="1">'1T'!$A$1:$F$167</definedName>
    <definedName name="_xlnm.Print_Area" localSheetId="2">'2T'!$A$1:$F$166</definedName>
    <definedName name="_xlnm.Print_Area" localSheetId="4">'3T'!$A$1:$F$190</definedName>
    <definedName name="_xlnm.Print_Area" localSheetId="6">'4T'!$A$1:$F$196</definedName>
    <definedName name="_xlnm.Print_Area" localSheetId="7">Anual!$A$1:$G$127</definedName>
    <definedName name="_xlnm.Print_Area" localSheetId="3">'I Semestre'!$A$1:$E$132</definedName>
    <definedName name="_xlnm.Print_Area" localSheetId="5">'III T Acumulado'!$A$1:$F$116</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24" l="1"/>
  <c r="F107" i="20"/>
  <c r="G82" i="24"/>
  <c r="G81" i="24"/>
  <c r="G80" i="24"/>
  <c r="G79" i="24"/>
  <c r="G78" i="24"/>
  <c r="G77" i="24"/>
  <c r="G76" i="24"/>
  <c r="G75" i="24"/>
  <c r="G74" i="24"/>
  <c r="G73" i="24"/>
  <c r="G72" i="24"/>
  <c r="G71" i="24"/>
  <c r="G70" i="24"/>
  <c r="G69" i="24"/>
  <c r="G68" i="24"/>
  <c r="G67" i="24"/>
  <c r="G66" i="24"/>
  <c r="G65" i="24"/>
  <c r="G64" i="24"/>
  <c r="G63" i="24"/>
  <c r="G62" i="24"/>
  <c r="G61" i="24"/>
  <c r="G60" i="24"/>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59" i="24"/>
  <c r="E59" i="24"/>
  <c r="D59" i="24"/>
  <c r="C59" i="24"/>
  <c r="G59" i="24" l="1"/>
  <c r="D104" i="20"/>
  <c r="E108" i="20"/>
  <c r="E104" i="20" s="1"/>
  <c r="F127" i="20"/>
  <c r="F126" i="20"/>
  <c r="F125" i="20"/>
  <c r="F124" i="20"/>
  <c r="F123" i="20"/>
  <c r="F122" i="20"/>
  <c r="F121" i="20"/>
  <c r="F120" i="20"/>
  <c r="F119" i="20"/>
  <c r="F118" i="20"/>
  <c r="F117" i="20"/>
  <c r="F116" i="20"/>
  <c r="F115" i="20"/>
  <c r="F114" i="20"/>
  <c r="F113" i="20"/>
  <c r="F112" i="20"/>
  <c r="F111" i="20"/>
  <c r="F110" i="20"/>
  <c r="F109" i="20"/>
  <c r="F108" i="20"/>
  <c r="F106" i="20"/>
  <c r="F105" i="20"/>
  <c r="C104" i="20"/>
  <c r="F104" i="20" l="1"/>
  <c r="E30" i="19"/>
  <c r="D30" i="19"/>
  <c r="C30" i="19"/>
  <c r="E82" i="23"/>
  <c r="E81" i="23"/>
  <c r="E80" i="23"/>
  <c r="E79" i="23"/>
  <c r="E78" i="23"/>
  <c r="E77" i="23"/>
  <c r="E76" i="23"/>
  <c r="E75" i="23"/>
  <c r="E74" i="23"/>
  <c r="E73" i="23"/>
  <c r="E72" i="23"/>
  <c r="E71" i="23"/>
  <c r="E70" i="23"/>
  <c r="E69" i="23"/>
  <c r="E68" i="23"/>
  <c r="E67" i="23"/>
  <c r="E66" i="23"/>
  <c r="E65" i="23"/>
  <c r="E64" i="23"/>
  <c r="E63" i="23"/>
  <c r="E62" i="23"/>
  <c r="E61" i="23"/>
  <c r="E60" i="23"/>
  <c r="E59" i="23" s="1"/>
  <c r="F104" i="19"/>
  <c r="E104" i="19"/>
  <c r="D104" i="19"/>
  <c r="C104" i="19"/>
  <c r="F106" i="17" l="1"/>
  <c r="D61" i="23" s="1"/>
  <c r="F107" i="17"/>
  <c r="D62" i="23" s="1"/>
  <c r="F108" i="17"/>
  <c r="D63" i="23" s="1"/>
  <c r="F109" i="17"/>
  <c r="D64" i="23" s="1"/>
  <c r="F110" i="17"/>
  <c r="D65" i="23" s="1"/>
  <c r="F111" i="17"/>
  <c r="D66" i="23" s="1"/>
  <c r="F112" i="17"/>
  <c r="D67" i="23" s="1"/>
  <c r="F113" i="17"/>
  <c r="D68" i="23" s="1"/>
  <c r="F114" i="17"/>
  <c r="D69" i="23" s="1"/>
  <c r="F115" i="17"/>
  <c r="D70" i="23" s="1"/>
  <c r="F116" i="17"/>
  <c r="D71" i="23" s="1"/>
  <c r="F117" i="17"/>
  <c r="D72" i="23" s="1"/>
  <c r="F118" i="17"/>
  <c r="D73" i="23" s="1"/>
  <c r="F119" i="17"/>
  <c r="D74" i="23" s="1"/>
  <c r="F120" i="17"/>
  <c r="D75" i="23" s="1"/>
  <c r="F121" i="17"/>
  <c r="D76" i="23" s="1"/>
  <c r="F122" i="17"/>
  <c r="D77" i="23" s="1"/>
  <c r="F123" i="17"/>
  <c r="D78" i="23" s="1"/>
  <c r="F124" i="17"/>
  <c r="D79" i="23" s="1"/>
  <c r="F79" i="23" s="1"/>
  <c r="F125" i="17"/>
  <c r="D80" i="23" s="1"/>
  <c r="F126" i="17"/>
  <c r="D81" i="23" s="1"/>
  <c r="F127" i="17"/>
  <c r="D82" i="23" s="1"/>
  <c r="D29" i="17"/>
  <c r="E29" i="17"/>
  <c r="C29" i="17"/>
  <c r="D30" i="17"/>
  <c r="E30" i="17"/>
  <c r="C30" i="17"/>
  <c r="F108" i="1"/>
  <c r="C61" i="23" s="1"/>
  <c r="F61" i="23" s="1"/>
  <c r="F109" i="1"/>
  <c r="C62" i="23" s="1"/>
  <c r="F110" i="1"/>
  <c r="C63" i="23" s="1"/>
  <c r="F111" i="1"/>
  <c r="C64" i="23" s="1"/>
  <c r="F64" i="23" s="1"/>
  <c r="F112" i="1"/>
  <c r="C65" i="23" s="1"/>
  <c r="F65" i="23" s="1"/>
  <c r="F113" i="1"/>
  <c r="C66" i="23" s="1"/>
  <c r="F66" i="23" s="1"/>
  <c r="F114" i="1"/>
  <c r="C67" i="23" s="1"/>
  <c r="F115" i="1"/>
  <c r="C68" i="23" s="1"/>
  <c r="F68" i="23" s="1"/>
  <c r="F116" i="1"/>
  <c r="C69" i="23" s="1"/>
  <c r="F69" i="23" s="1"/>
  <c r="F117" i="1"/>
  <c r="C70" i="23" s="1"/>
  <c r="F70" i="23" s="1"/>
  <c r="F118" i="1"/>
  <c r="C71" i="23" s="1"/>
  <c r="F119" i="1"/>
  <c r="C72" i="23" s="1"/>
  <c r="F72" i="23" s="1"/>
  <c r="F120" i="1"/>
  <c r="C73" i="23" s="1"/>
  <c r="F73" i="23" s="1"/>
  <c r="F121" i="1"/>
  <c r="C74" i="23" s="1"/>
  <c r="F74" i="23" s="1"/>
  <c r="F122" i="1"/>
  <c r="C75" i="23" s="1"/>
  <c r="F123" i="1"/>
  <c r="C76" i="23" s="1"/>
  <c r="F76" i="23" s="1"/>
  <c r="F124" i="1"/>
  <c r="C77" i="23" s="1"/>
  <c r="F77" i="23" s="1"/>
  <c r="F125" i="1"/>
  <c r="C78" i="23" s="1"/>
  <c r="F78" i="23" s="1"/>
  <c r="F126" i="1"/>
  <c r="C79" i="23" s="1"/>
  <c r="F127" i="1"/>
  <c r="C80" i="23" s="1"/>
  <c r="F80" i="23" s="1"/>
  <c r="F128" i="1"/>
  <c r="C81" i="23" s="1"/>
  <c r="F81" i="23" s="1"/>
  <c r="F129" i="1"/>
  <c r="C82" i="23" s="1"/>
  <c r="F82" i="23" s="1"/>
  <c r="C104" i="17"/>
  <c r="D104" i="17"/>
  <c r="E104" i="17"/>
  <c r="C82" i="22" l="1"/>
  <c r="C78" i="22"/>
  <c r="C74" i="22"/>
  <c r="C70" i="22"/>
  <c r="C66" i="22"/>
  <c r="C62" i="22"/>
  <c r="D80" i="22"/>
  <c r="D76" i="22"/>
  <c r="D72" i="22"/>
  <c r="D68" i="22"/>
  <c r="D64" i="22"/>
  <c r="F75" i="23"/>
  <c r="F67" i="23"/>
  <c r="F63" i="23"/>
  <c r="C81" i="22"/>
  <c r="C77" i="22"/>
  <c r="C73" i="22"/>
  <c r="C69" i="22"/>
  <c r="C65" i="22"/>
  <c r="C61" i="22"/>
  <c r="D79" i="22"/>
  <c r="D75" i="22"/>
  <c r="D71" i="22"/>
  <c r="D67" i="22"/>
  <c r="D63" i="22"/>
  <c r="F71" i="23"/>
  <c r="F62" i="23"/>
  <c r="C80" i="22"/>
  <c r="E80" i="22" s="1"/>
  <c r="C76" i="22"/>
  <c r="E76" i="22" s="1"/>
  <c r="C72" i="22"/>
  <c r="E72" i="22" s="1"/>
  <c r="C68" i="22"/>
  <c r="E68" i="22" s="1"/>
  <c r="C64" i="22"/>
  <c r="E64" i="22" s="1"/>
  <c r="D82" i="22"/>
  <c r="D78" i="22"/>
  <c r="D74" i="22"/>
  <c r="D70" i="22"/>
  <c r="D66" i="22"/>
  <c r="D62" i="22"/>
  <c r="C79" i="22"/>
  <c r="E79" i="22" s="1"/>
  <c r="C75" i="22"/>
  <c r="E75" i="22" s="1"/>
  <c r="C71" i="22"/>
  <c r="E71" i="22" s="1"/>
  <c r="C67" i="22"/>
  <c r="E67" i="22" s="1"/>
  <c r="C63" i="22"/>
  <c r="E63" i="22" s="1"/>
  <c r="D81" i="22"/>
  <c r="D77" i="22"/>
  <c r="D73" i="22"/>
  <c r="D69" i="22"/>
  <c r="D65" i="22"/>
  <c r="D61" i="22"/>
  <c r="L73" i="29"/>
  <c r="L70" i="28"/>
  <c r="L73" i="28"/>
  <c r="L74" i="27"/>
  <c r="F73" i="26"/>
  <c r="H73" i="26"/>
  <c r="I73" i="26"/>
  <c r="L73" i="26"/>
  <c r="E61" i="22" l="1"/>
  <c r="E77" i="22"/>
  <c r="E70" i="22"/>
  <c r="E65" i="22"/>
  <c r="E81" i="22"/>
  <c r="E74" i="22"/>
  <c r="E69" i="22"/>
  <c r="E62" i="22"/>
  <c r="E78" i="22"/>
  <c r="E73" i="22"/>
  <c r="E66" i="22"/>
  <c r="E82" i="22"/>
  <c r="L75" i="29"/>
  <c r="D106" i="1" l="1"/>
  <c r="C106" i="1"/>
  <c r="E106" i="1"/>
  <c r="E28" i="24" l="1"/>
  <c r="E27" i="24"/>
  <c r="E27" i="20"/>
  <c r="D27" i="20"/>
  <c r="C27" i="20"/>
  <c r="F19" i="20"/>
  <c r="F16" i="24"/>
  <c r="E16" i="20"/>
  <c r="D16" i="20"/>
  <c r="C16" i="20"/>
  <c r="F30" i="19"/>
  <c r="D28" i="23" s="1"/>
  <c r="F19" i="19"/>
  <c r="E17" i="24" s="1"/>
  <c r="F18" i="19"/>
  <c r="E16" i="19"/>
  <c r="D16" i="19"/>
  <c r="C16" i="19"/>
  <c r="F30" i="17"/>
  <c r="F29" i="17"/>
  <c r="C27" i="24" s="1"/>
  <c r="E27" i="17"/>
  <c r="D27" i="17"/>
  <c r="C27" i="17"/>
  <c r="F19" i="17"/>
  <c r="D17" i="24" s="1"/>
  <c r="F18" i="17"/>
  <c r="D16" i="23" s="1"/>
  <c r="E16" i="17"/>
  <c r="D16" i="17"/>
  <c r="C16" i="17"/>
  <c r="C16" i="1"/>
  <c r="D16" i="1"/>
  <c r="E16" i="1"/>
  <c r="F18" i="1"/>
  <c r="C16" i="24" s="1"/>
  <c r="C28" i="24" l="1"/>
  <c r="C28" i="23"/>
  <c r="C28" i="22"/>
  <c r="D28" i="24"/>
  <c r="E25" i="24"/>
  <c r="F27" i="20"/>
  <c r="F16" i="20"/>
  <c r="F17" i="24"/>
  <c r="F14" i="24" s="1"/>
  <c r="E17" i="23"/>
  <c r="F16" i="19"/>
  <c r="E16" i="23"/>
  <c r="E14" i="23" s="1"/>
  <c r="E16" i="24"/>
  <c r="E14" i="24" s="1"/>
  <c r="C25" i="24"/>
  <c r="F27" i="17"/>
  <c r="C27" i="23"/>
  <c r="C25" i="23" s="1"/>
  <c r="C27" i="22"/>
  <c r="C25" i="22" s="1"/>
  <c r="D16" i="22"/>
  <c r="D14" i="24"/>
  <c r="D17" i="22"/>
  <c r="F16" i="17"/>
  <c r="D17" i="23"/>
  <c r="D14" i="23" s="1"/>
  <c r="G16" i="24"/>
  <c r="C16" i="23"/>
  <c r="C16" i="22"/>
  <c r="D14" i="22" l="1"/>
  <c r="E16" i="22"/>
  <c r="F16" i="23"/>
  <c r="F30" i="1"/>
  <c r="F19" i="1"/>
  <c r="B28" i="23" l="1"/>
  <c r="E28" i="23" s="1"/>
  <c r="B28" i="22"/>
  <c r="D28" i="22" s="1"/>
  <c r="B28" i="24"/>
  <c r="F16" i="1"/>
  <c r="C17" i="23"/>
  <c r="C17" i="22"/>
  <c r="C17" i="24"/>
  <c r="B70" i="20"/>
  <c r="B70" i="19"/>
  <c r="B70" i="17"/>
  <c r="C75" i="17" s="1"/>
  <c r="B71" i="1"/>
  <c r="F28" i="24" l="1"/>
  <c r="F17" i="23"/>
  <c r="F14" i="23" s="1"/>
  <c r="C14" i="23"/>
  <c r="E17" i="22"/>
  <c r="E14" i="22" s="1"/>
  <c r="C14" i="22"/>
  <c r="G17" i="24"/>
  <c r="G14" i="24" s="1"/>
  <c r="C14" i="24"/>
  <c r="C76" i="1"/>
  <c r="C73" i="1"/>
  <c r="C77" i="1"/>
  <c r="C76" i="20"/>
  <c r="C75" i="20"/>
  <c r="C76" i="19"/>
  <c r="C75" i="19"/>
  <c r="C76" i="17"/>
  <c r="C75" i="1"/>
  <c r="C74" i="1"/>
  <c r="C71" i="1" l="1"/>
  <c r="B155" i="20"/>
  <c r="B154" i="20"/>
  <c r="F134" i="20"/>
  <c r="F133" i="20"/>
  <c r="F130" i="20"/>
  <c r="F92" i="19"/>
  <c r="F89" i="19"/>
  <c r="F88" i="19"/>
  <c r="F104" i="24"/>
  <c r="D104" i="22"/>
  <c r="F88" i="17"/>
  <c r="D43" i="24" s="1"/>
  <c r="D43" i="23" l="1"/>
  <c r="D43" i="22"/>
  <c r="B155" i="1" l="1"/>
  <c r="B154" i="1"/>
  <c r="B160" i="1" s="1"/>
  <c r="E151" i="1"/>
  <c r="B92" i="23" s="1"/>
  <c r="E92" i="23" s="1"/>
  <c r="C88" i="1"/>
  <c r="E157" i="20"/>
  <c r="E111" i="24" s="1"/>
  <c r="E156" i="20"/>
  <c r="E110" i="24" s="1"/>
  <c r="D155" i="20"/>
  <c r="C155" i="20"/>
  <c r="B160" i="20"/>
  <c r="E151" i="20"/>
  <c r="F138" i="20"/>
  <c r="F93" i="24" s="1"/>
  <c r="F92" i="24"/>
  <c r="E136" i="20"/>
  <c r="D136" i="20"/>
  <c r="C136" i="20"/>
  <c r="F89" i="24"/>
  <c r="F88" i="24"/>
  <c r="F132" i="20"/>
  <c r="F87" i="24" s="1"/>
  <c r="F131" i="20"/>
  <c r="F86" i="24" s="1"/>
  <c r="F85" i="24"/>
  <c r="E129" i="20"/>
  <c r="D129" i="20"/>
  <c r="C129" i="20"/>
  <c r="F93" i="20"/>
  <c r="F48" i="24" s="1"/>
  <c r="F92" i="20"/>
  <c r="F47" i="24" s="1"/>
  <c r="E91" i="20"/>
  <c r="D91" i="20"/>
  <c r="C91" i="20"/>
  <c r="F89" i="20"/>
  <c r="F44" i="24" s="1"/>
  <c r="F88" i="20"/>
  <c r="F43" i="24" s="1"/>
  <c r="E87" i="20"/>
  <c r="D87" i="20"/>
  <c r="C87" i="20"/>
  <c r="C74" i="20"/>
  <c r="E151" i="19"/>
  <c r="E150" i="19"/>
  <c r="D149" i="19"/>
  <c r="C149" i="19"/>
  <c r="B149" i="19"/>
  <c r="B148" i="19"/>
  <c r="B154" i="19" s="1"/>
  <c r="C144" i="19" s="1"/>
  <c r="C148" i="19" s="1"/>
  <c r="C154" i="19" s="1"/>
  <c r="D144" i="19" s="1"/>
  <c r="D148" i="19" s="1"/>
  <c r="D154" i="19" s="1"/>
  <c r="E145" i="19"/>
  <c r="D105" i="24" s="1"/>
  <c r="D108" i="24" s="1"/>
  <c r="F132" i="19"/>
  <c r="F131" i="19"/>
  <c r="E130" i="19"/>
  <c r="E102" i="19" s="1"/>
  <c r="E29" i="19" s="1"/>
  <c r="E27" i="19" s="1"/>
  <c r="D130" i="19"/>
  <c r="D102" i="19" s="1"/>
  <c r="D29" i="19" s="1"/>
  <c r="D27" i="19" s="1"/>
  <c r="C130" i="19"/>
  <c r="C102" i="19" s="1"/>
  <c r="C29" i="19" s="1"/>
  <c r="F93" i="19"/>
  <c r="F91" i="19" s="1"/>
  <c r="E91" i="19"/>
  <c r="D91" i="19"/>
  <c r="C91" i="19"/>
  <c r="E87" i="19"/>
  <c r="D87" i="19"/>
  <c r="C87" i="19"/>
  <c r="C73" i="19"/>
  <c r="E157" i="17"/>
  <c r="E156" i="17"/>
  <c r="D155" i="17"/>
  <c r="C155" i="17"/>
  <c r="B155" i="17"/>
  <c r="B154" i="17"/>
  <c r="E151" i="17"/>
  <c r="F138" i="17"/>
  <c r="F137" i="17"/>
  <c r="E136" i="17"/>
  <c r="D136" i="17"/>
  <c r="C136" i="17"/>
  <c r="F134" i="17"/>
  <c r="F133" i="17"/>
  <c r="F132" i="17"/>
  <c r="F131" i="17"/>
  <c r="F130" i="17"/>
  <c r="E129" i="17"/>
  <c r="E102" i="17" s="1"/>
  <c r="D129" i="17"/>
  <c r="C129" i="17"/>
  <c r="F105" i="17"/>
  <c r="D60" i="23" s="1"/>
  <c r="D59" i="23" s="1"/>
  <c r="F93" i="17"/>
  <c r="D48" i="23" s="1"/>
  <c r="F92" i="17"/>
  <c r="D47" i="23" s="1"/>
  <c r="E91" i="17"/>
  <c r="D91" i="17"/>
  <c r="C91" i="17"/>
  <c r="F89" i="17"/>
  <c r="D44" i="23" s="1"/>
  <c r="E87" i="17"/>
  <c r="D87" i="17"/>
  <c r="C87" i="17"/>
  <c r="C74" i="17"/>
  <c r="E158" i="1"/>
  <c r="B111" i="24" s="1"/>
  <c r="E157" i="1"/>
  <c r="E152" i="1"/>
  <c r="B105" i="24" s="1"/>
  <c r="B108" i="24" s="1"/>
  <c r="E150" i="1"/>
  <c r="B103" i="24" s="1"/>
  <c r="B107" i="24" s="1"/>
  <c r="C156" i="1"/>
  <c r="B156" i="1"/>
  <c r="B149" i="1"/>
  <c r="E149" i="1" s="1"/>
  <c r="D156" i="1"/>
  <c r="F89" i="1"/>
  <c r="F93" i="1"/>
  <c r="F94" i="1"/>
  <c r="C48" i="23" s="1"/>
  <c r="E92" i="1"/>
  <c r="D92" i="1"/>
  <c r="C92" i="1"/>
  <c r="F90" i="1"/>
  <c r="C44" i="23" s="1"/>
  <c r="E88" i="1"/>
  <c r="D88" i="1"/>
  <c r="F140" i="1"/>
  <c r="F132" i="1"/>
  <c r="F139" i="1"/>
  <c r="F133" i="1"/>
  <c r="F134" i="1"/>
  <c r="F135" i="1"/>
  <c r="F136" i="1"/>
  <c r="F107" i="1"/>
  <c r="C60" i="23" s="1"/>
  <c r="D138" i="1"/>
  <c r="E138" i="1"/>
  <c r="C138" i="1"/>
  <c r="D131" i="1"/>
  <c r="E131" i="1"/>
  <c r="C131" i="1"/>
  <c r="F60" i="23" l="1"/>
  <c r="F59" i="23" s="1"/>
  <c r="C59" i="23"/>
  <c r="F29" i="19"/>
  <c r="C27" i="19"/>
  <c r="F104" i="17"/>
  <c r="E109" i="24"/>
  <c r="D46" i="23"/>
  <c r="B110" i="24"/>
  <c r="B109" i="24" s="1"/>
  <c r="B110" i="22"/>
  <c r="C43" i="23"/>
  <c r="C43" i="22"/>
  <c r="D85" i="17"/>
  <c r="E85" i="17"/>
  <c r="D85" i="22"/>
  <c r="C150" i="20"/>
  <c r="C154" i="20" s="1"/>
  <c r="C160" i="20" s="1"/>
  <c r="D110" i="24"/>
  <c r="D98" i="23"/>
  <c r="D111" i="24"/>
  <c r="D114" i="24" s="1"/>
  <c r="D99" i="23"/>
  <c r="C110" i="22"/>
  <c r="C110" i="24"/>
  <c r="C98" i="23"/>
  <c r="C111" i="24"/>
  <c r="C99" i="23"/>
  <c r="C111" i="22"/>
  <c r="E154" i="17"/>
  <c r="E160" i="17" s="1"/>
  <c r="B144" i="19" s="1"/>
  <c r="E144" i="19" s="1"/>
  <c r="D104" i="24" s="1"/>
  <c r="C105" i="24"/>
  <c r="C108" i="24" s="1"/>
  <c r="C93" i="23"/>
  <c r="C96" i="23" s="1"/>
  <c r="C105" i="22"/>
  <c r="C108" i="22" s="1"/>
  <c r="C60" i="22"/>
  <c r="C86" i="22"/>
  <c r="C86" i="24"/>
  <c r="C92" i="24"/>
  <c r="B103" i="22"/>
  <c r="B91" i="23"/>
  <c r="B95" i="23" s="1"/>
  <c r="C93" i="22"/>
  <c r="C93" i="24"/>
  <c r="B98" i="23"/>
  <c r="C150" i="1"/>
  <c r="C154" i="1" s="1"/>
  <c r="C160" i="1" s="1"/>
  <c r="D150" i="1" s="1"/>
  <c r="D154" i="1" s="1"/>
  <c r="B99" i="23"/>
  <c r="B111" i="22"/>
  <c r="C89" i="24"/>
  <c r="C85" i="24"/>
  <c r="B93" i="23"/>
  <c r="B96" i="23" s="1"/>
  <c r="B114" i="24"/>
  <c r="B105" i="22"/>
  <c r="C47" i="24"/>
  <c r="C47" i="23"/>
  <c r="C46" i="23" s="1"/>
  <c r="C88" i="24"/>
  <c r="C87" i="22"/>
  <c r="C87" i="24"/>
  <c r="E93" i="24"/>
  <c r="E92" i="24"/>
  <c r="E89" i="24"/>
  <c r="E88" i="24"/>
  <c r="E87" i="24"/>
  <c r="E86" i="24"/>
  <c r="E85" i="24"/>
  <c r="E48" i="23"/>
  <c r="F48" i="23" s="1"/>
  <c r="E48" i="24"/>
  <c r="C85" i="19"/>
  <c r="E47" i="23"/>
  <c r="E47" i="24"/>
  <c r="E44" i="23"/>
  <c r="F44" i="23" s="1"/>
  <c r="E44" i="24"/>
  <c r="E43" i="23"/>
  <c r="E43" i="24"/>
  <c r="D93" i="22"/>
  <c r="D93" i="24"/>
  <c r="D92" i="24"/>
  <c r="D92" i="22"/>
  <c r="D89" i="24"/>
  <c r="D89" i="22"/>
  <c r="D88" i="24"/>
  <c r="D88" i="22"/>
  <c r="D87" i="24"/>
  <c r="D87" i="22"/>
  <c r="D86" i="22"/>
  <c r="D86" i="24"/>
  <c r="D85" i="24"/>
  <c r="D60" i="22"/>
  <c r="D48" i="24"/>
  <c r="D48" i="22"/>
  <c r="D47" i="24"/>
  <c r="D47" i="22"/>
  <c r="C85" i="17"/>
  <c r="D44" i="24"/>
  <c r="D42" i="24" s="1"/>
  <c r="D44" i="22"/>
  <c r="D42" i="22" s="1"/>
  <c r="C48" i="22"/>
  <c r="C48" i="24"/>
  <c r="C44" i="22"/>
  <c r="C44" i="24"/>
  <c r="C43" i="24"/>
  <c r="C85" i="20"/>
  <c r="E154" i="20"/>
  <c r="E160" i="20" s="1"/>
  <c r="E105" i="24"/>
  <c r="F42" i="24"/>
  <c r="F84" i="24"/>
  <c r="F91" i="24"/>
  <c r="F46" i="24"/>
  <c r="E102" i="20"/>
  <c r="F136" i="20"/>
  <c r="C73" i="20"/>
  <c r="F91" i="20"/>
  <c r="F87" i="20"/>
  <c r="D102" i="20"/>
  <c r="E85" i="20"/>
  <c r="C47" i="22"/>
  <c r="C85" i="22"/>
  <c r="C89" i="22"/>
  <c r="C88" i="22"/>
  <c r="E155" i="1"/>
  <c r="C92" i="22"/>
  <c r="E154" i="1"/>
  <c r="D85" i="20"/>
  <c r="F129" i="20"/>
  <c r="C72" i="20"/>
  <c r="C102" i="20"/>
  <c r="E155" i="20"/>
  <c r="E148" i="19"/>
  <c r="E154" i="19" s="1"/>
  <c r="B150" i="20" s="1"/>
  <c r="E150" i="20" s="1"/>
  <c r="E104" i="24" s="1"/>
  <c r="D93" i="23"/>
  <c r="F87" i="19"/>
  <c r="F130" i="19"/>
  <c r="F102" i="19" s="1"/>
  <c r="E149" i="19"/>
  <c r="C74" i="19"/>
  <c r="D85" i="19"/>
  <c r="E85" i="19"/>
  <c r="C72" i="19"/>
  <c r="C70" i="19" s="1"/>
  <c r="F87" i="17"/>
  <c r="D102" i="17"/>
  <c r="F136" i="17"/>
  <c r="E86" i="1"/>
  <c r="C86" i="1"/>
  <c r="D86" i="1"/>
  <c r="B153" i="1"/>
  <c r="B159" i="1" s="1"/>
  <c r="B161" i="1"/>
  <c r="C151" i="1" s="1"/>
  <c r="C155" i="1" s="1"/>
  <c r="E104" i="1"/>
  <c r="E29" i="1" s="1"/>
  <c r="E27" i="1" s="1"/>
  <c r="D104" i="1"/>
  <c r="D29" i="1" s="1"/>
  <c r="D27" i="1" s="1"/>
  <c r="C104" i="1"/>
  <c r="C102" i="17"/>
  <c r="C72" i="17"/>
  <c r="C73" i="17"/>
  <c r="E155" i="17"/>
  <c r="F91" i="17"/>
  <c r="F129" i="17"/>
  <c r="B160" i="17"/>
  <c r="C150" i="17" s="1"/>
  <c r="C154" i="17" s="1"/>
  <c r="C160" i="17" s="1"/>
  <c r="D150" i="17" s="1"/>
  <c r="D154" i="17" s="1"/>
  <c r="D160" i="17" s="1"/>
  <c r="E156" i="1"/>
  <c r="F88" i="1"/>
  <c r="F92" i="1"/>
  <c r="F106" i="1"/>
  <c r="F138" i="1"/>
  <c r="F131" i="1"/>
  <c r="D27" i="24" l="1"/>
  <c r="D25" i="24" s="1"/>
  <c r="D27" i="23"/>
  <c r="D25" i="23" s="1"/>
  <c r="F27" i="19"/>
  <c r="C29" i="1"/>
  <c r="C27" i="1" s="1"/>
  <c r="F104" i="1"/>
  <c r="C70" i="20"/>
  <c r="C70" i="17"/>
  <c r="F29" i="1"/>
  <c r="C46" i="22"/>
  <c r="D111" i="22"/>
  <c r="C114" i="24"/>
  <c r="C102" i="23"/>
  <c r="C114" i="22"/>
  <c r="E43" i="22"/>
  <c r="C42" i="22"/>
  <c r="C97" i="23"/>
  <c r="E91" i="24"/>
  <c r="E60" i="22"/>
  <c r="E153" i="1"/>
  <c r="E159" i="1" s="1"/>
  <c r="F85" i="20"/>
  <c r="D150" i="20"/>
  <c r="D154" i="20" s="1"/>
  <c r="D160" i="20" s="1"/>
  <c r="D109" i="24"/>
  <c r="D97" i="23"/>
  <c r="C109" i="24"/>
  <c r="F111" i="24"/>
  <c r="D92" i="23"/>
  <c r="E99" i="23"/>
  <c r="C109" i="22"/>
  <c r="F85" i="17"/>
  <c r="G93" i="24"/>
  <c r="E93" i="22"/>
  <c r="C153" i="1"/>
  <c r="D110" i="22"/>
  <c r="B109" i="22"/>
  <c r="E160" i="1"/>
  <c r="B149" i="17" s="1"/>
  <c r="E98" i="23"/>
  <c r="B97" i="23"/>
  <c r="B107" i="22"/>
  <c r="C84" i="24"/>
  <c r="F110" i="24"/>
  <c r="B94" i="23"/>
  <c r="B101" i="23"/>
  <c r="E86" i="22"/>
  <c r="C91" i="24"/>
  <c r="C46" i="24"/>
  <c r="E87" i="22"/>
  <c r="B108" i="22"/>
  <c r="D105" i="22"/>
  <c r="G89" i="24"/>
  <c r="E42" i="24"/>
  <c r="G86" i="24"/>
  <c r="E44" i="22"/>
  <c r="E88" i="22"/>
  <c r="E46" i="24"/>
  <c r="E108" i="24"/>
  <c r="F105" i="24"/>
  <c r="D96" i="23"/>
  <c r="E93" i="23"/>
  <c r="E42" i="23"/>
  <c r="F43" i="23"/>
  <c r="F42" i="23" s="1"/>
  <c r="F47" i="23"/>
  <c r="F46" i="23" s="1"/>
  <c r="D91" i="22"/>
  <c r="E89" i="22"/>
  <c r="D46" i="22"/>
  <c r="D40" i="22" s="1"/>
  <c r="E47" i="22"/>
  <c r="G88" i="24"/>
  <c r="G87" i="24"/>
  <c r="E84" i="24"/>
  <c r="E46" i="23"/>
  <c r="F85" i="19"/>
  <c r="D91" i="24"/>
  <c r="G92" i="24"/>
  <c r="D84" i="22"/>
  <c r="G85" i="24"/>
  <c r="D84" i="24"/>
  <c r="D59" i="22"/>
  <c r="F102" i="17"/>
  <c r="D46" i="24"/>
  <c r="D40" i="24" s="1"/>
  <c r="G48" i="24"/>
  <c r="D42" i="23"/>
  <c r="D40" i="23" s="1"/>
  <c r="G47" i="24"/>
  <c r="E48" i="22"/>
  <c r="G44" i="24"/>
  <c r="G43" i="24"/>
  <c r="C42" i="24"/>
  <c r="F40" i="24"/>
  <c r="F57" i="24"/>
  <c r="F102" i="20"/>
  <c r="C59" i="22"/>
  <c r="E85" i="22"/>
  <c r="C84" i="22"/>
  <c r="B102" i="22"/>
  <c r="D102" i="22" s="1"/>
  <c r="C91" i="22"/>
  <c r="E92" i="22"/>
  <c r="B90" i="23"/>
  <c r="E90" i="23" s="1"/>
  <c r="E161" i="1"/>
  <c r="B150" i="17" s="1"/>
  <c r="E150" i="17" s="1"/>
  <c r="C104" i="24" s="1"/>
  <c r="C42" i="23"/>
  <c r="C40" i="23" s="1"/>
  <c r="C161" i="1"/>
  <c r="D151" i="1" s="1"/>
  <c r="D155" i="1" s="1"/>
  <c r="F86" i="1"/>
  <c r="D160" i="1"/>
  <c r="B27" i="23" l="1"/>
  <c r="B27" i="22"/>
  <c r="B27" i="24"/>
  <c r="F27" i="1"/>
  <c r="E40" i="23"/>
  <c r="C40" i="22"/>
  <c r="B100" i="23"/>
  <c r="C90" i="23" s="1"/>
  <c r="B113" i="22"/>
  <c r="B106" i="22"/>
  <c r="E42" i="22"/>
  <c r="D109" i="22"/>
  <c r="E59" i="22"/>
  <c r="G91" i="24"/>
  <c r="F109" i="24"/>
  <c r="E97" i="23"/>
  <c r="E91" i="22"/>
  <c r="E94" i="23"/>
  <c r="C57" i="24"/>
  <c r="D108" i="22"/>
  <c r="D114" i="22" s="1"/>
  <c r="B114" i="22"/>
  <c r="D106" i="22"/>
  <c r="B102" i="24"/>
  <c r="F102" i="24" s="1"/>
  <c r="F106" i="24" s="1"/>
  <c r="B113" i="24"/>
  <c r="C92" i="23"/>
  <c r="C104" i="22"/>
  <c r="C40" i="24"/>
  <c r="B148" i="17"/>
  <c r="E148" i="17" s="1"/>
  <c r="E149" i="17"/>
  <c r="B153" i="17"/>
  <c r="G84" i="24"/>
  <c r="E40" i="24"/>
  <c r="E57" i="24"/>
  <c r="E57" i="23"/>
  <c r="E114" i="24"/>
  <c r="F108" i="24"/>
  <c r="F114" i="24" s="1"/>
  <c r="F40" i="23"/>
  <c r="D102" i="23"/>
  <c r="E96" i="23"/>
  <c r="E102" i="23" s="1"/>
  <c r="D57" i="22"/>
  <c r="C57" i="22"/>
  <c r="E84" i="22"/>
  <c r="D57" i="23"/>
  <c r="C57" i="23"/>
  <c r="G46" i="24"/>
  <c r="G42" i="24"/>
  <c r="D57" i="24"/>
  <c r="E46" i="22"/>
  <c r="B102" i="23"/>
  <c r="D161" i="1"/>
  <c r="D153" i="1"/>
  <c r="D159" i="1" s="1"/>
  <c r="F27" i="24" l="1"/>
  <c r="F25" i="24" s="1"/>
  <c r="B25" i="24"/>
  <c r="B25" i="22"/>
  <c r="D27" i="22"/>
  <c r="D25" i="22" s="1"/>
  <c r="B25" i="23"/>
  <c r="E27" i="23"/>
  <c r="E25" i="23" s="1"/>
  <c r="C103" i="22"/>
  <c r="C103" i="24"/>
  <c r="D112" i="22"/>
  <c r="E100" i="23"/>
  <c r="E40" i="22"/>
  <c r="F112" i="24"/>
  <c r="E57" i="22"/>
  <c r="B106" i="24"/>
  <c r="B112" i="24" s="1"/>
  <c r="C102" i="24" s="1"/>
  <c r="G57" i="24"/>
  <c r="B152" i="17"/>
  <c r="B158" i="17" s="1"/>
  <c r="C148" i="17" s="1"/>
  <c r="B159" i="17"/>
  <c r="C149" i="17" s="1"/>
  <c r="C153" i="17" s="1"/>
  <c r="E153" i="17"/>
  <c r="C91" i="23"/>
  <c r="F57" i="23"/>
  <c r="B112" i="22"/>
  <c r="C102" i="22" s="1"/>
  <c r="G40" i="24"/>
  <c r="C159" i="17" l="1"/>
  <c r="D149" i="17" s="1"/>
  <c r="D153" i="17" s="1"/>
  <c r="C152" i="17"/>
  <c r="C158" i="17" s="1"/>
  <c r="D148" i="17" s="1"/>
  <c r="C95" i="23"/>
  <c r="E152" i="17"/>
  <c r="E158" i="17" s="1"/>
  <c r="E159" i="17"/>
  <c r="B143" i="19" s="1"/>
  <c r="C107" i="22"/>
  <c r="D103" i="22"/>
  <c r="C159" i="1"/>
  <c r="D149" i="1" s="1"/>
  <c r="C149" i="1"/>
  <c r="D107" i="22" l="1"/>
  <c r="D113" i="22" s="1"/>
  <c r="C113" i="22"/>
  <c r="C106" i="22"/>
  <c r="C112" i="22" s="1"/>
  <c r="D152" i="17"/>
  <c r="D158" i="17" s="1"/>
  <c r="D159" i="17"/>
  <c r="B142" i="19"/>
  <c r="E142" i="19" s="1"/>
  <c r="E143" i="19"/>
  <c r="D103" i="24" s="1"/>
  <c r="B147" i="19"/>
  <c r="C94" i="23"/>
  <c r="C100" i="23" s="1"/>
  <c r="D90" i="23" s="1"/>
  <c r="C101" i="23"/>
  <c r="C107" i="24"/>
  <c r="E147" i="19" l="1"/>
  <c r="D91" i="23"/>
  <c r="C106" i="24"/>
  <c r="C112" i="24" s="1"/>
  <c r="D102" i="24" s="1"/>
  <c r="C113" i="24"/>
  <c r="B153" i="19"/>
  <c r="C143" i="19" s="1"/>
  <c r="C147" i="19" s="1"/>
  <c r="B146" i="19"/>
  <c r="B152" i="19" s="1"/>
  <c r="C142" i="19" s="1"/>
  <c r="C146" i="19" l="1"/>
  <c r="C152" i="19" s="1"/>
  <c r="D142" i="19" s="1"/>
  <c r="C153" i="19"/>
  <c r="D143" i="19" s="1"/>
  <c r="D147" i="19" s="1"/>
  <c r="D95" i="23"/>
  <c r="E91" i="23"/>
  <c r="E153" i="19"/>
  <c r="B149" i="20" s="1"/>
  <c r="E146" i="19"/>
  <c r="E152" i="19" s="1"/>
  <c r="D107" i="24"/>
  <c r="D113" i="24" l="1"/>
  <c r="D106" i="24"/>
  <c r="D112" i="24" s="1"/>
  <c r="E102" i="24" s="1"/>
  <c r="B153" i="20"/>
  <c r="B148" i="20"/>
  <c r="E148" i="20" s="1"/>
  <c r="E149" i="20"/>
  <c r="D101" i="23"/>
  <c r="D94" i="23"/>
  <c r="D100" i="23" s="1"/>
  <c r="E95" i="23"/>
  <c r="E101" i="23" s="1"/>
  <c r="D146" i="19"/>
  <c r="D152" i="19" s="1"/>
  <c r="D153" i="19"/>
  <c r="E153" i="20" l="1"/>
  <c r="E103" i="24"/>
  <c r="B152" i="20"/>
  <c r="B158" i="20" s="1"/>
  <c r="C148" i="20" s="1"/>
  <c r="B159" i="20"/>
  <c r="C149" i="20" s="1"/>
  <c r="C153" i="20" s="1"/>
  <c r="C152" i="20" l="1"/>
  <c r="C158" i="20" s="1"/>
  <c r="D148" i="20" s="1"/>
  <c r="C159" i="20"/>
  <c r="D149" i="20" s="1"/>
  <c r="D153" i="20" s="1"/>
  <c r="E107" i="24"/>
  <c r="F103" i="24"/>
  <c r="E159" i="20"/>
  <c r="E152" i="20"/>
  <c r="E158" i="20" s="1"/>
  <c r="E113" i="24" l="1"/>
  <c r="E106" i="24"/>
  <c r="E112" i="24" s="1"/>
  <c r="F107" i="24"/>
  <c r="F113" i="24" s="1"/>
  <c r="D152" i="20"/>
  <c r="D158" i="20" s="1"/>
  <c r="D15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62" authorId="0" shapeId="0" xr:uid="{00000000-0006-0000-0100-000001000000}">
      <text>
        <r>
          <rPr>
            <sz val="9"/>
            <color indexed="81"/>
            <rFont val="Tahoma"/>
            <family val="2"/>
          </rPr>
          <t xml:space="preserve">Lo relacionado a la ejecución programática debe ser completado por el encargado de Planificación o su homólogo.
</t>
        </r>
      </text>
    </comment>
    <comment ref="A167" authorId="0" shapeId="0" xr:uid="{00000000-0006-0000-0100-000002000000}">
      <text>
        <r>
          <rPr>
            <sz val="9"/>
            <color indexed="81"/>
            <rFont val="Tahoma"/>
            <family val="2"/>
          </rPr>
          <t xml:space="preserve">Lo relacionado a la ejecución presupuestaria debe ser completado por el encargado de Presupuesto/Financiero o su homólogo.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Minor Villalobos Delgado</author>
  </authors>
  <commentList>
    <comment ref="A106" authorId="0" shapeId="0" xr:uid="{00000000-0006-0000-0200-000001000000}">
      <text>
        <r>
          <rPr>
            <b/>
            <sz val="9"/>
            <color indexed="81"/>
            <rFont val="Tahoma"/>
            <family val="2"/>
          </rPr>
          <t>0039</t>
        </r>
      </text>
    </comment>
  </commentList>
</comments>
</file>

<file path=xl/sharedStrings.xml><?xml version="1.0" encoding="utf-8"?>
<sst xmlns="http://schemas.openxmlformats.org/spreadsheetml/2006/main" count="2638" uniqueCount="384">
  <si>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</si>
  <si>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</si>
  <si>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</si>
  <si>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</si>
  <si>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</si>
  <si>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</si>
  <si>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</si>
  <si>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</si>
  <si>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</si>
  <si>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</si>
  <si>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</si>
  <si>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</si>
  <si>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</si>
  <si>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</si>
  <si>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</si>
  <si>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</si>
  <si>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</si>
  <si>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</si>
  <si>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</si>
  <si>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</si>
  <si>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</si>
  <si>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</si>
  <si>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</si>
  <si>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</si>
  <si>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</si>
  <si>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</si>
  <si>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</si>
  <si>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</si>
  <si>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</si>
  <si>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</si>
  <si>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</si>
  <si>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</si>
  <si>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</si>
  <si>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</si>
  <si>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</si>
  <si>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</si>
  <si>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</si>
  <si>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</si>
  <si>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</si>
  <si>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</si>
  <si>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</si>
  <si>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</si>
  <si>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</si>
  <si>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</si>
  <si>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</si>
  <si>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</si>
  <si>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</si>
  <si>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</si>
  <si>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</si>
  <si>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</si>
  <si>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</si>
  <si>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</si>
  <si>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</si>
  <si>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</si>
  <si>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</si>
  <si>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</si>
  <si>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</si>
  <si>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</si>
  <si>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</si>
  <si>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</si>
  <si>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</si>
  <si>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</si>
  <si>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</si>
  <si>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</si>
  <si>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</si>
  <si>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</si>
  <si>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</si>
  <si>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</si>
  <si>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</si>
  <si>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</si>
  <si>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</si>
  <si>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</si>
  <si>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</si>
  <si>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</si>
  <si>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</si>
  <si>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</si>
  <si>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</si>
  <si>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</si>
  <si>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</si>
  <si>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</si>
  <si>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</si>
  <si>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</si>
  <si>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</si>
  <si>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</si>
  <si>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</si>
  <si>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</si>
  <si>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</si>
  <si>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</si>
  <si>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t xml:space="preserve">Agosto </t>
  </si>
  <si>
    <t>Septiembre</t>
  </si>
  <si>
    <t>Diciembre</t>
  </si>
  <si>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</si>
  <si>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</si>
  <si>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</si>
  <si>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</si>
  <si>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</si>
  <si>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</si>
  <si>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</si>
  <si>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</si>
  <si>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</si>
  <si>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</si>
  <si>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</si>
  <si>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</si>
  <si>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</si>
  <si>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</si>
  <si>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</si>
  <si>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</si>
  <si>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</si>
  <si>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</si>
  <si>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</si>
  <si>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</si>
  <si>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</si>
  <si>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</si>
  <si>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</si>
  <si>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</si>
  <si>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</si>
  <si>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</si>
  <si>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</si>
  <si>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</si>
  <si>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</si>
  <si>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</si>
  <si>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</si>
  <si>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</si>
  <si>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</si>
  <si>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</si>
  <si>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</si>
  <si>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</si>
  <si>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</si>
  <si>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</si>
  <si>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</si>
  <si>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</si>
  <si>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</si>
  <si>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</si>
  <si>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</si>
  <si>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</si>
  <si>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</si>
  <si>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</si>
  <si>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</si>
  <si>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</si>
  <si>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</si>
  <si>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</si>
  <si>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</si>
  <si>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</si>
  <si>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</si>
  <si>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</si>
  <si>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</si>
  <si>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</si>
  <si>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</si>
  <si>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</si>
  <si>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</si>
  <si>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</si>
  <si>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t>Reporte ejecución programática (III trimestre Acumulado)</t>
  </si>
  <si>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</si>
  <si>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</si>
  <si>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</si>
  <si>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</si>
  <si>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</si>
  <si>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</si>
  <si>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</si>
  <si>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</si>
  <si>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</si>
  <si>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</si>
  <si>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</si>
  <si>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</si>
  <si>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</si>
  <si>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Personas </t>
  </si>
  <si>
    <t xml:space="preserve">Total </t>
  </si>
  <si>
    <t xml:space="preserve">Apoyo Integral </t>
  </si>
  <si>
    <t xml:space="preserve">Apoyo Económico </t>
  </si>
  <si>
    <t>Informe I trimestre: Martes 25 de abril de 2023</t>
  </si>
  <si>
    <t xml:space="preserve">Prevención y Tratamiento del Consumo de Alcohol, Tabaco y Drogas </t>
  </si>
  <si>
    <t>Instituto sobre Alcoholismo Y Farmacodependencia IAFA</t>
  </si>
  <si>
    <t xml:space="preserve">Casa Jaguar </t>
  </si>
  <si>
    <t>x</t>
  </si>
  <si>
    <t>Trabajo Social cada vez que se realiza una valoración socioeconómica para aprobación de beneficio (subsidio)</t>
  </si>
  <si>
    <r>
      <t xml:space="preserve">Observaciones: 
Para A 39: </t>
    </r>
    <r>
      <rPr>
        <sz val="11"/>
        <color theme="1"/>
        <rFont val="Palatino Linotype"/>
        <family val="1"/>
      </rPr>
      <t>El acceso a la plataforma SINIRUBE que se le permite a IAFA solo es un medio de consulta, no permite realizar modificaciones.</t>
    </r>
  </si>
  <si>
    <t xml:space="preserve">Observaciones: 
</t>
  </si>
  <si>
    <r>
      <t xml:space="preserve">Fuente: </t>
    </r>
    <r>
      <rPr>
        <sz val="9"/>
        <rFont val="Palatino Linotype"/>
        <family val="1"/>
      </rPr>
      <t xml:space="preserve">Casa Jaguar </t>
    </r>
  </si>
  <si>
    <r>
      <t xml:space="preserve">Fuente: </t>
    </r>
    <r>
      <rPr>
        <sz val="9"/>
        <rFont val="Palatino Linotype"/>
        <family val="1"/>
      </rPr>
      <t>Servicios Financieros.</t>
    </r>
  </si>
  <si>
    <r>
      <t xml:space="preserve">Fuente: </t>
    </r>
    <r>
      <rPr>
        <sz val="9"/>
        <rFont val="Palatino Linotype"/>
        <family val="1"/>
      </rPr>
      <t>Casa Jaguar</t>
    </r>
  </si>
  <si>
    <t xml:space="preserve">Fuente: Adquisición de Bienes y Servicios </t>
  </si>
  <si>
    <t>I Trimestre 2023</t>
  </si>
  <si>
    <t>MTSS-DMT-OF-621-2022</t>
  </si>
  <si>
    <t>Otros servicios básicos</t>
  </si>
  <si>
    <t>Servicios generales</t>
  </si>
  <si>
    <t>Transporte dentro del país</t>
  </si>
  <si>
    <t>Viáticos dentro del país</t>
  </si>
  <si>
    <t>Mantenimiento y reparación de equipo de comunicación</t>
  </si>
  <si>
    <t>Mantenimiento y reparación de equipo y mobiliario</t>
  </si>
  <si>
    <t>Mantenimiento y reparación de otros equipos</t>
  </si>
  <si>
    <t>Productos farmacéuticos y medicinales</t>
  </si>
  <si>
    <t>Tintas- pinturas y diluyentes</t>
  </si>
  <si>
    <t>Otros productos químicos y conexos</t>
  </si>
  <si>
    <t>Alimentos y bebidas</t>
  </si>
  <si>
    <t>Materiales y productos metálicos</t>
  </si>
  <si>
    <t>Materiales y productos de vidrio</t>
  </si>
  <si>
    <t>Materiales y productos de plástico</t>
  </si>
  <si>
    <t>Herramientas e instrumentos</t>
  </si>
  <si>
    <t>Útiles y materiales de oficina y cómputo</t>
  </si>
  <si>
    <t>Útiles y materiales médico- hospitalario y de investigación</t>
  </si>
  <si>
    <t>Textiles y vestuario</t>
  </si>
  <si>
    <t>Útiles y materiales de cocina y comedor</t>
  </si>
  <si>
    <t>Otros útiles, materiales y suministros diversos</t>
  </si>
  <si>
    <t>Equipo de comunicación</t>
  </si>
  <si>
    <t>Equipo y mobiliario educacional, deportivo y recreativo</t>
  </si>
  <si>
    <t>1-02-99</t>
  </si>
  <si>
    <t>1-04-06</t>
  </si>
  <si>
    <t>1-05-01</t>
  </si>
  <si>
    <t>1-05-02</t>
  </si>
  <si>
    <t>1-08-06</t>
  </si>
  <si>
    <t>1-08-07</t>
  </si>
  <si>
    <t>1-08-99</t>
  </si>
  <si>
    <t>2-01-02</t>
  </si>
  <si>
    <t>2-01-04</t>
  </si>
  <si>
    <t>2-01-99</t>
  </si>
  <si>
    <t>2-02-03</t>
  </si>
  <si>
    <t>2-03-01</t>
  </si>
  <si>
    <t>2-03-05</t>
  </si>
  <si>
    <t>2-03-06</t>
  </si>
  <si>
    <t>2-04-01</t>
  </si>
  <si>
    <t>2-99-01</t>
  </si>
  <si>
    <t>2-99-02</t>
  </si>
  <si>
    <t>2-99-04</t>
  </si>
  <si>
    <t>2-99-07</t>
  </si>
  <si>
    <t>2-99-99</t>
  </si>
  <si>
    <t>5-01-03</t>
  </si>
  <si>
    <t>5-01-07</t>
  </si>
  <si>
    <t>Transporte de bienes</t>
  </si>
  <si>
    <r>
      <t xml:space="preserve">Observaciones: No aplica.
</t>
    </r>
    <r>
      <rPr>
        <sz val="11"/>
        <color theme="1"/>
        <rFont val="Palatino Linotype"/>
        <family val="1"/>
      </rPr>
      <t>A partir de la entrada en vigencia de la Ley 9524 la institutción no recibe transferencias de Gobierno Central, CCSS-FODESAF e ICD. La institución cancela sus gastos mensuales desde una Cuenta Presupuestaria creada por Ministerio de Hacienda en la Plataforma Tesoro Digital, la cual es liquidada por Tesorería Nacional todos los 31 de diciembre de cada año, para lo cual realiza un débito a la Cuenta Presupuestal por el monto no utilizado por la institución.</t>
    </r>
  </si>
  <si>
    <t>Observaciones: No aplica                                                                                                                                                                                                                                                       A partir de la entrada en vigencia de la Ley 9524 la institutción no recibe transferencias de Gobierno Central, CCSS-FODESAF e ICD. La institución cancela sus gastos mensuales desde una Cuenta Presupuestaria creada por Ministerio de Hacienda en la Plataforma Tesoro Digital, la cual es liquidada por Tesorería Nacional todos los 31 de diciembre de cada año, para lo cual realiza un débito a la Cuenta Presupuestal por el monto no utilizado por la institución.</t>
  </si>
  <si>
    <t>Evelyn Phillips Barrantes</t>
  </si>
  <si>
    <t>Encargada del Subproceso Financiero</t>
  </si>
  <si>
    <t>Subproceso Financiero</t>
  </si>
  <si>
    <r>
      <t xml:space="preserve">Observaciones: </t>
    </r>
    <r>
      <rPr>
        <sz val="11"/>
        <color theme="1"/>
        <rFont val="Palatino Linotype"/>
        <family val="1"/>
      </rPr>
      <t xml:space="preserve">
</t>
    </r>
  </si>
  <si>
    <t xml:space="preserve">Fuente: Servicios Financieros </t>
  </si>
  <si>
    <r>
      <t xml:space="preserve">Fuente: </t>
    </r>
    <r>
      <rPr>
        <sz val="9"/>
        <rFont val="Palatino Linotype"/>
        <family val="1"/>
      </rPr>
      <t xml:space="preserve">Servicios Financieros </t>
    </r>
  </si>
  <si>
    <t>Encargado</t>
  </si>
  <si>
    <t xml:space="preserve">Roberto Madrigal Abarca </t>
  </si>
  <si>
    <t>MTSS-DESAF-OF-2-2023</t>
  </si>
  <si>
    <t>1-03-04</t>
  </si>
  <si>
    <t xml:space="preserve"> </t>
  </si>
  <si>
    <r>
      <t xml:space="preserve">Fuente: </t>
    </r>
    <r>
      <rPr>
        <sz val="9"/>
        <rFont val="Palatino Linotype"/>
        <family val="1"/>
      </rPr>
      <t>Servicios Financieros</t>
    </r>
  </si>
  <si>
    <t>Anual 2023</t>
  </si>
  <si>
    <t>II Trimestre 2023</t>
  </si>
  <si>
    <r>
      <t xml:space="preserve">Fuente: </t>
    </r>
    <r>
      <rPr>
        <sz val="9"/>
        <rFont val="Palatino Linotype"/>
        <family val="1"/>
      </rPr>
      <t>Sub Proceso Financiero</t>
    </r>
  </si>
  <si>
    <t>Útiles y materiales médico- hospitalario y de inve</t>
  </si>
  <si>
    <t>Otros útiles- materiales y suministros diversos</t>
  </si>
  <si>
    <t>Equipo y mobiliario educacional- deportivo y recre</t>
  </si>
  <si>
    <r>
      <t>Observaciones: A partir de la entrada en vigencia de la Ley 9524 la institutción no recibe transferencias de Gobierno Central, CCSS-FODESAF e ICD. La institución cancela sus gastos mensuales desde una Cuenta Presupuestaria creada por Ministerio de Hacienda en la Plataforma Tesoro Digital, la cual es liquidada por Tesorería Nacional todos los 31 de diciembre de cada año, para lo cual realiza un débito a la Cuenta Presupuestal por el monto no utilizado por la institución.</t>
    </r>
    <r>
      <rPr>
        <sz val="11"/>
        <color theme="1"/>
        <rFont val="Palatino Linotype"/>
        <family val="1"/>
      </rPr>
      <t>.</t>
    </r>
  </si>
  <si>
    <t>S</t>
  </si>
  <si>
    <t>TOTALES GENERAL</t>
  </si>
  <si>
    <t>entral</t>
  </si>
  <si>
    <t>ficina</t>
  </si>
  <si>
    <t>Total Oficina:</t>
  </si>
  <si>
    <t>GASTOS</t>
  </si>
  <si>
    <t>Total CUENTA DE</t>
  </si>
  <si>
    <t>Transferencias corrientes a Instituciones Descentr</t>
  </si>
  <si>
    <t>01</t>
  </si>
  <si>
    <t>00-00-00-00</t>
  </si>
  <si>
    <t>6-01-03</t>
  </si>
  <si>
    <t>0005-01-03-0031</t>
  </si>
  <si>
    <t>05</t>
  </si>
  <si>
    <t>00-02-01-01</t>
  </si>
  <si>
    <t>Útiles y materiales de limpieza</t>
  </si>
  <si>
    <t>09</t>
  </si>
  <si>
    <t>2-99-05</t>
  </si>
  <si>
    <t>07</t>
  </si>
  <si>
    <t>Productos de papel- cartón e impresos</t>
  </si>
  <si>
    <t>08</t>
  </si>
  <si>
    <t>2-99-03</t>
  </si>
  <si>
    <t>Alimentos y Bebidas</t>
  </si>
  <si>
    <t>00</t>
  </si>
  <si>
    <t>xx</t>
  </si>
  <si>
    <t>Mantenimiento y reparación de equipo de comunicaci</t>
  </si>
  <si>
    <t>Seguros</t>
  </si>
  <si>
    <t>1-06-01</t>
  </si>
  <si>
    <t>04</t>
  </si>
  <si>
    <t>Otros servicios de gestión y apoyo</t>
  </si>
  <si>
    <t>1-04-99</t>
  </si>
  <si>
    <t>Aporte Patronal al Fondo de Capitalización Laboral</t>
  </si>
  <si>
    <t>0-05-03</t>
  </si>
  <si>
    <t>Aporte Patronal al Régimen Obligatorio de Pensione</t>
  </si>
  <si>
    <t>0-05-02</t>
  </si>
  <si>
    <t>Contribución Patronal al Seguro de Pensiones de la</t>
  </si>
  <si>
    <t>0-05-01</t>
  </si>
  <si>
    <t>Contribución Patronal al Banco Popular y de Desarr</t>
  </si>
  <si>
    <t>0-04-05</t>
  </si>
  <si>
    <t>Contribución Patronal al Seguro de Salud de la Caj</t>
  </si>
  <si>
    <t>0-04-01</t>
  </si>
  <si>
    <t>Peligrosidad</t>
  </si>
  <si>
    <t>08-00-00-00</t>
  </si>
  <si>
    <t>0-03-99</t>
  </si>
  <si>
    <t>Bonificación adicional</t>
  </si>
  <si>
    <t>07-00-00-00</t>
  </si>
  <si>
    <t>Dedicación consulta externa</t>
  </si>
  <si>
    <t>06-00-00-00</t>
  </si>
  <si>
    <t>Dedicación administrativa</t>
  </si>
  <si>
    <t>05-00-00-00</t>
  </si>
  <si>
    <t>Complemento salarial</t>
  </si>
  <si>
    <t>03-00-00-00</t>
  </si>
  <si>
    <t>Carrera Profesional</t>
  </si>
  <si>
    <t>02-00-00-00</t>
  </si>
  <si>
    <t>Salario escolar</t>
  </si>
  <si>
    <t>0-03-04</t>
  </si>
  <si>
    <t>Decimotercer mes</t>
  </si>
  <si>
    <t>0-03-03</t>
  </si>
  <si>
    <t>Restricción del ejercicio liberal de la profesión</t>
  </si>
  <si>
    <t>0-03-02</t>
  </si>
  <si>
    <t>Retribución por años servidos</t>
  </si>
  <si>
    <t>0-03-01</t>
  </si>
  <si>
    <t>Tiempo extraordinario</t>
  </si>
  <si>
    <t>0-02-01</t>
  </si>
  <si>
    <t>Suplencias</t>
  </si>
  <si>
    <t>0-01-05</t>
  </si>
  <si>
    <t>Sueldos para cargos fijos</t>
  </si>
  <si>
    <t>0-01-01</t>
  </si>
  <si>
    <t>CUENTA DE GASTOS</t>
  </si>
  <si>
    <t>0005</t>
  </si>
  <si>
    <t>Oficina: Oficina Central</t>
  </si>
  <si>
    <t>Central</t>
  </si>
  <si>
    <t>DISPONIBLE NETO</t>
  </si>
  <si>
    <t>PAGADO</t>
  </si>
  <si>
    <t>TOTAL CONSUMIDO</t>
  </si>
  <si>
    <t>DEVENGADO</t>
  </si>
  <si>
    <t>PRESUPUESTO COMPROMETIDO</t>
  </si>
  <si>
    <t>PRESUPUESTO RESERVADO</t>
  </si>
  <si>
    <t>PRESUPUESTO TOTAL</t>
  </si>
  <si>
    <t>MODIFICACIONES</t>
  </si>
  <si>
    <t>PRESUPUESTO EXTRAORDINARIO</t>
  </si>
  <si>
    <t>PRESUPUESTO ORDINARIO</t>
  </si>
  <si>
    <t>TOTAL</t>
  </si>
  <si>
    <t>Descripcion</t>
  </si>
  <si>
    <t>Codigo</t>
  </si>
  <si>
    <t>(Cuentas del Centro Funcional: CASA JAGUAR)</t>
  </si>
  <si>
    <t>A DICIEMBRE DE 2023</t>
  </si>
  <si>
    <t>PERIODO DE PRESUPUESTO ANUAL DE ENERO 2023 A DICIEMBRE 2023</t>
  </si>
  <si>
    <t>PARA CUENTAS DE GASTOS</t>
  </si>
  <si>
    <t>REPORTE DE SALDOS DE CONTROL DE PRESUPUESTO TOTALES</t>
  </si>
  <si>
    <t>INSTITUTO SOBRE ALCOHOLISMO Y FARMACODEPENDENCIA (IAFA)</t>
  </si>
  <si>
    <t>ERAL</t>
  </si>
  <si>
    <t>TOTALES GE</t>
  </si>
  <si>
    <t>ral</t>
  </si>
  <si>
    <t>na:</t>
  </si>
  <si>
    <t>Total Ofic</t>
  </si>
  <si>
    <t>A DE</t>
  </si>
  <si>
    <t>Total CUEN</t>
  </si>
  <si>
    <t>00-00-00-01</t>
  </si>
  <si>
    <t>0031</t>
  </si>
  <si>
    <t>0005-01-03</t>
  </si>
  <si>
    <t>02-01-01-05</t>
  </si>
  <si>
    <t>02-01-01-09</t>
  </si>
  <si>
    <t>02-01-01-07</t>
  </si>
  <si>
    <t>02-01-01-08</t>
  </si>
  <si>
    <t>00-00-00-09</t>
  </si>
  <si>
    <t>02-01-01-04</t>
  </si>
  <si>
    <t>02-01-01-01</t>
  </si>
  <si>
    <t>MENSUAL</t>
  </si>
  <si>
    <t>I Semestre 2023</t>
  </si>
  <si>
    <r>
      <t xml:space="preserve">Observaciones: 
</t>
    </r>
    <r>
      <rPr>
        <sz val="10"/>
        <color theme="1"/>
        <rFont val="Palatino Linotype"/>
        <family val="1"/>
      </rPr>
      <t>Concluyen proceso internamiento-egresos:  42
Abandonaron el proceso por diferentes circunstancias-salidas: 07
Personas al 30 de junio 2023 en Módulos: 21 (16 Hombres y 06 Mujeres)</t>
    </r>
    <r>
      <rPr>
        <b/>
        <sz val="10"/>
        <color theme="1"/>
        <rFont val="Palatino Linotype"/>
        <family val="1"/>
      </rPr>
      <t xml:space="preserve">
</t>
    </r>
  </si>
  <si>
    <t>Total atenciones:  658</t>
  </si>
  <si>
    <r>
      <t xml:space="preserve">Observaciones: 
</t>
    </r>
    <r>
      <rPr>
        <sz val="10"/>
        <color theme="1"/>
        <rFont val="Palatino Linotype"/>
        <family val="1"/>
      </rPr>
      <t xml:space="preserve">Total de atenciones: 568 
Al 31 diciembre 17
Ingresos primer  trimestre  29
Salidas (abandono por diferentes motivos)  06
Egresos (concluyeron el programa)  19
</t>
    </r>
  </si>
  <si>
    <r>
      <t xml:space="preserve">Observaciones: 
</t>
    </r>
    <r>
      <rPr>
        <sz val="10"/>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</si>
  <si>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0"/>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0"/>
        <color theme="1"/>
        <rFont val="Palatino Linotype"/>
        <family val="1"/>
      </rPr>
      <t xml:space="preserve"> </t>
    </r>
  </si>
  <si>
    <t>X</t>
  </si>
  <si>
    <r>
      <t xml:space="preserve">Fuente: </t>
    </r>
    <r>
      <rPr>
        <sz val="9"/>
        <rFont val="Palatino Linotype"/>
        <family val="1"/>
      </rPr>
      <t>Sistema de Presupuesto ERP</t>
    </r>
  </si>
  <si>
    <t>III Trimestre Acumulado 2023</t>
  </si>
  <si>
    <t>III Trimestre 2023</t>
  </si>
  <si>
    <t>Encargada</t>
  </si>
  <si>
    <t xml:space="preserve"> Financiero</t>
  </si>
  <si>
    <t xml:space="preserve">Fuente: SIBINET </t>
  </si>
  <si>
    <t xml:space="preserve">Eddy Marchena Vásquez </t>
  </si>
  <si>
    <r>
      <t xml:space="preserve">Observaciones: </t>
    </r>
    <r>
      <rPr>
        <sz val="11"/>
        <color theme="1"/>
        <rFont val="Palatino Linotype"/>
        <family val="1"/>
      </rPr>
      <t xml:space="preserve"> pendiente la firma por parte de los señores de Junta Directiva de 
IAFA de la Adenda de Convenio SINIRUBE </t>
    </r>
    <r>
      <rPr>
        <b/>
        <sz val="11"/>
        <color theme="1"/>
        <rFont val="Palatino Linotype"/>
        <family val="1"/>
      </rPr>
      <t xml:space="preserve">
</t>
    </r>
  </si>
  <si>
    <r>
      <t xml:space="preserve">Observaciones: </t>
    </r>
    <r>
      <rPr>
        <sz val="10"/>
        <color theme="1"/>
        <rFont val="Palatino Linotype"/>
        <family val="1"/>
      </rPr>
      <t xml:space="preserve">                                                                                                                                                                                                                                                                                                                               Egresos por cumplimiento: 7                                                                                                                                                                                                                                                                                                                                    Salidas no autorizadas o abandono: 1</t>
    </r>
    <r>
      <rPr>
        <b/>
        <sz val="10"/>
        <color theme="1"/>
        <rFont val="Palatino Linotype"/>
        <family val="1"/>
      </rPr>
      <t xml:space="preserve">
</t>
    </r>
    <r>
      <rPr>
        <sz val="10"/>
        <color theme="1"/>
        <rFont val="Palatino Linotype"/>
        <family val="1"/>
      </rPr>
      <t>a partir del tercer trimestre se realizó traslado del Programa Residencial a Barrio Escalante, lugar donde la capacidad máxima es de 07 Personas Menores de Edad. Recordemos que la cobertura total que tenía Casa JAGUAR en San Pedro era de 24 cupos</t>
    </r>
  </si>
  <si>
    <t>Observaciones: No aplica  A partir de la entrada en vigencia de la Ley 9524 las instituciones dejan superávit</t>
  </si>
  <si>
    <t>Observaciones: No aplica . A Apartir de la entrada en vigencia de la Ley 9524 la institutción no recibe transferencias de Gobierno Central, CCSS-FODESAF e ICD. La institución cancela sus gastos mensuales desde una Cuenta Presupuestaria creada por Ministerio de Hacienda en la Plataforma Tesoro Digital, la cual es liquidada por Tesorería Nacional todos los 31 de diciembre de cada año, para lo cual realiza un débito a la Cuenta Presupuestal por el monto no utilizado por la institución.</t>
  </si>
  <si>
    <t xml:space="preserve">Prevención y Tratamiento del consumo de alcohol, tabaco y drogas </t>
  </si>
  <si>
    <t>IV Trimestre 2023</t>
  </si>
  <si>
    <r>
      <t xml:space="preserve">Fuente: </t>
    </r>
    <r>
      <rPr>
        <sz val="9"/>
        <rFont val="Palatino Linotype"/>
        <family val="1"/>
      </rPr>
      <t xml:space="preserve">Financiero </t>
    </r>
  </si>
  <si>
    <r>
      <t xml:space="preserve">Observaciones: 
</t>
    </r>
    <r>
      <rPr>
        <sz val="11"/>
        <color theme="1"/>
        <rFont val="Palatino Linotype"/>
        <family val="1"/>
      </rPr>
      <t xml:space="preserve">Se está en proceso de utilizar el sistema de manera más completa </t>
    </r>
  </si>
  <si>
    <r>
      <t xml:space="preserve">Fuente: </t>
    </r>
    <r>
      <rPr>
        <sz val="9"/>
        <rFont val="Palatino Linotype"/>
        <family val="1"/>
      </rPr>
      <t xml:space="preserve">Adquisición de Bienes y Servicios </t>
    </r>
  </si>
  <si>
    <r>
      <t xml:space="preserve">Fuente: </t>
    </r>
    <r>
      <rPr>
        <sz val="9"/>
        <rFont val="Palatino Linotype"/>
        <family val="1"/>
      </rPr>
      <t>Financiero</t>
    </r>
  </si>
  <si>
    <t>Evelyn Philips</t>
  </si>
  <si>
    <t>Financiero</t>
  </si>
  <si>
    <t>Dr. Eddy 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</si>
</sst>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49" x14ac:knownFonts="1">
    <font>
      <sz val="11"/>
      <color theme="1"/>
      <name val="Calibri"/>
      <family val="2"/>
      <scheme val="minor"/>
    </font>
    <font>
      <sz val="11"/>
      <color theme="1"/>
      <name val="Calibri"/>
      <family val="2"/>
      <scheme val="minor"/>
    </font>
    <font>
      <sz val="11"/>
      <color theme="1"/>
      <name val="Cambria"/>
      <family val="1"/>
      <scheme val="major"/>
    </font>
    <font>
      <b/>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sz val="11"/>
      <color theme="5" tint="-0.499984740745262"/>
      <name val="Calibri"/>
      <family val="2"/>
      <scheme val="minor"/>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9"/>
      <color rgb="FF242424"/>
      <name val="Palatino Linotype"/>
      <family val="1"/>
    </font>
    <font>
      <b/>
      <sz val="9"/>
      <color theme="1"/>
      <name val="Palatino Linotype"/>
      <family val="1"/>
    </font>
    <font>
      <b/>
      <sz val="7"/>
      <color theme="1"/>
      <name val="Arial"/>
      <family val="2"/>
    </font>
    <font>
      <b/>
      <sz val="8"/>
      <color theme="1"/>
      <name val="Arial"/>
      <family val="2"/>
    </font>
    <font>
      <sz val="11"/>
      <color theme="1"/>
      <name val="Arial"/>
      <family val="2"/>
    </font>
    <font>
      <sz val="7"/>
      <color theme="1"/>
      <name val="Arial"/>
      <family val="2"/>
    </font>
    <font>
      <b/>
      <sz val="5"/>
      <color theme="1"/>
      <name val="Arial"/>
      <family val="2"/>
    </font>
    <font>
      <b/>
      <sz val="9"/>
      <color theme="1"/>
      <name val="Arial"/>
      <family val="2"/>
    </font>
    <font>
      <b/>
      <sz val="11"/>
      <color theme="1"/>
      <name val="Arial"/>
      <family val="2"/>
    </font>
    <font>
      <sz val="10"/>
      <color rgb="FF002060"/>
      <name val="Palatino Linotype"/>
      <family val="1"/>
    </font>
    <font>
      <b/>
      <sz val="9"/>
      <color indexed="81"/>
      <name val="Tahoma"/>
      <family val="2"/>
    </font>
  </fonts>
  <fills count="10">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right/>
      <top style="thin">
        <color theme="1"/>
      </top>
      <bottom/>
      <diagonal/>
    </border>
    <border>
      <left style="thin">
        <color theme="0"/>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rgb="FFCCCCCC"/>
      </right>
      <top style="medium">
        <color rgb="FFCCCCCC"/>
      </top>
      <bottom style="medium">
        <color rgb="FFCCCCCC"/>
      </bottom>
      <diagonal/>
    </border>
    <border>
      <left/>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31" fillId="0" borderId="0" applyNumberFormat="0" applyFill="0" applyBorder="0" applyAlignment="0" applyProtection="0"/>
  </cellStyleXfs>
  <cellXfs count="283">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0" fontId="4" fillId="0" borderId="0" xfId="0" applyFont="1"/>
    <xf numFmtId="0" fontId="6" fillId="3" borderId="12" xfId="0" applyFont="1" applyFill="1" applyBorder="1" applyAlignment="1">
      <alignment horizontal="left" vertical="center" wrapText="1"/>
    </xf>
    <xf numFmtId="0" fontId="7" fillId="0" borderId="0" xfId="0" applyFont="1" applyAlignment="1">
      <alignment vertical="center" wrapText="1"/>
    </xf>
    <xf numFmtId="165" fontId="8" fillId="0" borderId="9" xfId="1" applyNumberFormat="1" applyFont="1" applyFill="1" applyBorder="1" applyAlignment="1">
      <alignment horizontal="left" vertical="center" wrapText="1"/>
    </xf>
    <xf numFmtId="165" fontId="8" fillId="0" borderId="0" xfId="1" applyNumberFormat="1" applyFont="1" applyFill="1" applyBorder="1" applyAlignment="1">
      <alignment horizontal="center" wrapText="1"/>
    </xf>
    <xf numFmtId="165" fontId="8" fillId="0" borderId="0" xfId="1" applyNumberFormat="1" applyFont="1" applyFill="1" applyBorder="1" applyAlignment="1">
      <alignment horizontal="left" vertical="center" wrapText="1"/>
    </xf>
    <xf numFmtId="165" fontId="6" fillId="2" borderId="14"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6" fillId="2" borderId="0" xfId="1" applyNumberFormat="1" applyFont="1" applyFill="1" applyBorder="1" applyAlignment="1">
      <alignment horizontal="center" vertical="center" wrapText="1"/>
    </xf>
    <xf numFmtId="165" fontId="12" fillId="2" borderId="14" xfId="1" applyNumberFormat="1" applyFont="1" applyFill="1" applyBorder="1" applyAlignment="1">
      <alignment horizontal="center" vertical="center" wrapText="1"/>
    </xf>
    <xf numFmtId="165" fontId="12" fillId="2" borderId="15" xfId="1" applyNumberFormat="1" applyFont="1" applyFill="1" applyBorder="1" applyAlignment="1">
      <alignment horizontal="center" vertical="center" wrapText="1"/>
    </xf>
    <xf numFmtId="165" fontId="13" fillId="4" borderId="0" xfId="1" applyNumberFormat="1" applyFont="1" applyFill="1" applyBorder="1" applyAlignment="1">
      <alignment horizontal="center" vertical="center" wrapText="1"/>
    </xf>
    <xf numFmtId="4" fontId="13" fillId="4" borderId="0" xfId="1" applyNumberFormat="1" applyFont="1" applyFill="1" applyBorder="1" applyAlignment="1">
      <alignment horizontal="right" vertical="center" wrapText="1"/>
    </xf>
    <xf numFmtId="165" fontId="13" fillId="0" borderId="0" xfId="1" applyNumberFormat="1" applyFont="1" applyFill="1" applyBorder="1" applyAlignment="1">
      <alignment horizontal="left" vertical="center" wrapText="1"/>
    </xf>
    <xf numFmtId="4" fontId="13" fillId="0" borderId="0" xfId="1" applyNumberFormat="1" applyFont="1" applyFill="1" applyBorder="1" applyAlignment="1">
      <alignment horizontal="right" vertical="center" wrapText="1"/>
    </xf>
    <xf numFmtId="4" fontId="14" fillId="0" borderId="0" xfId="1" applyNumberFormat="1" applyFont="1" applyFill="1" applyBorder="1" applyAlignment="1">
      <alignment horizontal="right" vertical="center" wrapText="1"/>
    </xf>
    <xf numFmtId="0" fontId="14" fillId="0" borderId="0" xfId="0" applyFont="1" applyAlignment="1">
      <alignment horizontal="left" vertical="center" wrapText="1"/>
    </xf>
    <xf numFmtId="165" fontId="12" fillId="2" borderId="0" xfId="1" applyNumberFormat="1" applyFont="1" applyFill="1" applyBorder="1" applyAlignment="1">
      <alignment horizontal="center" vertical="center" wrapText="1"/>
    </xf>
    <xf numFmtId="165" fontId="13" fillId="4" borderId="0" xfId="1" applyNumberFormat="1" applyFont="1" applyFill="1" applyBorder="1" applyAlignment="1">
      <alignment horizontal="left" vertical="center" wrapText="1"/>
    </xf>
    <xf numFmtId="165" fontId="15" fillId="0" borderId="0" xfId="1" applyNumberFormat="1" applyFont="1" applyFill="1" applyBorder="1" applyAlignment="1">
      <alignment horizontal="left" vertical="center" wrapText="1"/>
    </xf>
    <xf numFmtId="0" fontId="14" fillId="5" borderId="19" xfId="0" applyFont="1" applyFill="1" applyBorder="1" applyAlignment="1">
      <alignment horizontal="center" vertical="center"/>
    </xf>
    <xf numFmtId="0" fontId="14" fillId="5" borderId="18" xfId="0" applyFont="1" applyFill="1" applyBorder="1" applyAlignment="1">
      <alignment vertical="center"/>
    </xf>
    <xf numFmtId="0" fontId="14" fillId="5" borderId="20" xfId="0" applyFont="1" applyFill="1" applyBorder="1" applyAlignment="1">
      <alignment vertical="center"/>
    </xf>
    <xf numFmtId="0" fontId="14" fillId="5" borderId="1" xfId="0" applyFont="1" applyFill="1" applyBorder="1" applyAlignment="1">
      <alignment vertical="center"/>
    </xf>
    <xf numFmtId="0" fontId="14" fillId="5" borderId="22" xfId="0" applyFont="1" applyFill="1" applyBorder="1" applyAlignment="1">
      <alignment horizontal="center" vertical="center"/>
    </xf>
    <xf numFmtId="165" fontId="6" fillId="2" borderId="21" xfId="1" applyNumberFormat="1" applyFont="1" applyFill="1" applyBorder="1" applyAlignment="1">
      <alignment horizontal="center" vertical="center" wrapText="1"/>
    </xf>
    <xf numFmtId="165" fontId="12" fillId="2" borderId="21" xfId="1" applyNumberFormat="1" applyFont="1" applyFill="1" applyBorder="1" applyAlignment="1">
      <alignment horizontal="center" vertical="center" wrapText="1"/>
    </xf>
    <xf numFmtId="165" fontId="12" fillId="5" borderId="0" xfId="1" applyNumberFormat="1" applyFont="1" applyFill="1" applyBorder="1" applyAlignment="1">
      <alignment horizontal="center" vertical="center" wrapText="1"/>
    </xf>
    <xf numFmtId="0" fontId="2" fillId="5" borderId="0" xfId="0" applyFont="1" applyFill="1"/>
    <xf numFmtId="165" fontId="15" fillId="5" borderId="0" xfId="1" applyNumberFormat="1" applyFont="1" applyFill="1" applyBorder="1" applyAlignment="1">
      <alignment horizontal="center" vertical="center" wrapText="1"/>
    </xf>
    <xf numFmtId="165" fontId="15" fillId="5" borderId="0" xfId="1" applyNumberFormat="1" applyFont="1" applyFill="1" applyBorder="1" applyAlignment="1">
      <alignment horizontal="left" vertical="center" wrapText="1"/>
    </xf>
    <xf numFmtId="4" fontId="15" fillId="5" borderId="0" xfId="1" applyNumberFormat="1" applyFont="1" applyFill="1" applyBorder="1" applyAlignment="1">
      <alignment horizontal="right" vertical="center" wrapText="1"/>
    </xf>
    <xf numFmtId="165" fontId="15" fillId="5" borderId="1" xfId="1" applyNumberFormat="1" applyFont="1" applyFill="1" applyBorder="1" applyAlignment="1">
      <alignment horizontal="left" vertical="center" wrapText="1"/>
    </xf>
    <xf numFmtId="0" fontId="6" fillId="3" borderId="29"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14" fillId="5" borderId="18" xfId="0" applyFont="1" applyFill="1" applyBorder="1" applyAlignment="1">
      <alignment horizontal="center" vertical="center"/>
    </xf>
    <xf numFmtId="0" fontId="14" fillId="5" borderId="27" xfId="0" applyFont="1" applyFill="1" applyBorder="1" applyAlignment="1">
      <alignment horizontal="center" vertical="center"/>
    </xf>
    <xf numFmtId="0" fontId="14" fillId="5" borderId="25" xfId="0" applyFont="1" applyFill="1" applyBorder="1" applyAlignment="1">
      <alignment horizontal="center" vertical="center"/>
    </xf>
    <xf numFmtId="164" fontId="15" fillId="5" borderId="0" xfId="1" applyFont="1" applyFill="1" applyBorder="1" applyAlignment="1">
      <alignment horizontal="right" vertical="center" wrapText="1"/>
    </xf>
    <xf numFmtId="2" fontId="15" fillId="5" borderId="0" xfId="1" applyNumberFormat="1" applyFont="1" applyFill="1" applyBorder="1" applyAlignment="1">
      <alignment horizontal="center" vertical="center" wrapText="1"/>
    </xf>
    <xf numFmtId="4" fontId="8" fillId="4" borderId="0" xfId="1" applyNumberFormat="1" applyFont="1" applyFill="1" applyBorder="1" applyAlignment="1">
      <alignment horizontal="right" vertical="center" wrapText="1"/>
    </xf>
    <xf numFmtId="0" fontId="4" fillId="0" borderId="0" xfId="0" applyFont="1" applyAlignment="1">
      <alignment vertical="center"/>
    </xf>
    <xf numFmtId="0" fontId="5" fillId="0" borderId="0" xfId="0" applyFont="1" applyAlignment="1">
      <alignment horizontal="center" vertical="center"/>
    </xf>
    <xf numFmtId="165" fontId="8" fillId="0" borderId="0" xfId="1" applyNumberFormat="1" applyFont="1" applyFill="1" applyBorder="1" applyAlignment="1">
      <alignment horizontal="center" vertical="center" wrapText="1"/>
    </xf>
    <xf numFmtId="165" fontId="4" fillId="0" borderId="0" xfId="1" applyNumberFormat="1" applyFont="1" applyFill="1" applyAlignment="1">
      <alignment horizontal="left" vertical="center" wrapText="1"/>
    </xf>
    <xf numFmtId="165" fontId="4" fillId="0" borderId="0" xfId="1" applyNumberFormat="1" applyFont="1" applyFill="1" applyAlignment="1">
      <alignment horizontal="left" vertical="center"/>
    </xf>
    <xf numFmtId="165" fontId="4" fillId="0" borderId="0" xfId="1" applyNumberFormat="1" applyFont="1" applyFill="1" applyAlignment="1">
      <alignment vertical="center"/>
    </xf>
    <xf numFmtId="4" fontId="4" fillId="0" borderId="0" xfId="0" applyNumberFormat="1" applyFont="1" applyAlignment="1">
      <alignment vertical="center"/>
    </xf>
    <xf numFmtId="4" fontId="8" fillId="0" borderId="0" xfId="0" applyNumberFormat="1" applyFont="1" applyAlignment="1">
      <alignment vertical="center"/>
    </xf>
    <xf numFmtId="0" fontId="7" fillId="0" borderId="0" xfId="0" applyFont="1" applyAlignment="1">
      <alignment vertical="center"/>
    </xf>
    <xf numFmtId="0" fontId="22" fillId="0" borderId="24" xfId="0" applyFont="1" applyBorder="1" applyAlignment="1">
      <alignment vertical="center"/>
    </xf>
    <xf numFmtId="0" fontId="22" fillId="0" borderId="28" xfId="0" applyFont="1" applyBorder="1" applyAlignment="1">
      <alignment vertical="center"/>
    </xf>
    <xf numFmtId="0" fontId="4" fillId="0" borderId="16" xfId="0" applyFont="1" applyBorder="1" applyAlignment="1">
      <alignment vertical="center"/>
    </xf>
    <xf numFmtId="0" fontId="0" fillId="0" borderId="0" xfId="0" applyAlignment="1">
      <alignment vertical="center"/>
    </xf>
    <xf numFmtId="2" fontId="13" fillId="4" borderId="0" xfId="1" applyNumberFormat="1" applyFont="1" applyFill="1" applyBorder="1" applyAlignment="1">
      <alignment horizontal="center" vertical="center" wrapText="1"/>
    </xf>
    <xf numFmtId="0" fontId="14" fillId="0" borderId="1" xfId="0" applyFont="1" applyBorder="1" applyAlignment="1">
      <alignment vertical="center"/>
    </xf>
    <xf numFmtId="4" fontId="4" fillId="0" borderId="0" xfId="0" applyNumberFormat="1" applyFont="1" applyAlignment="1">
      <alignment horizontal="right" vertical="center"/>
    </xf>
    <xf numFmtId="0" fontId="14" fillId="4" borderId="0" xfId="0" applyFont="1" applyFill="1" applyAlignment="1">
      <alignment vertical="center"/>
    </xf>
    <xf numFmtId="0" fontId="14" fillId="0" borderId="0" xfId="0" applyFont="1" applyAlignment="1">
      <alignment vertical="center"/>
    </xf>
    <xf numFmtId="4" fontId="8" fillId="0" borderId="0" xfId="1" applyNumberFormat="1" applyFont="1" applyFill="1" applyBorder="1" applyAlignment="1">
      <alignment horizontal="right" vertical="center" wrapText="1"/>
    </xf>
    <xf numFmtId="4" fontId="13" fillId="6" borderId="0" xfId="1" applyNumberFormat="1" applyFont="1" applyFill="1" applyBorder="1" applyAlignment="1">
      <alignment horizontal="right" vertical="center" wrapText="1"/>
    </xf>
    <xf numFmtId="4" fontId="8" fillId="6" borderId="0" xfId="1" applyNumberFormat="1" applyFont="1" applyFill="1" applyBorder="1" applyAlignment="1">
      <alignment horizontal="right" vertical="center" wrapText="1"/>
    </xf>
    <xf numFmtId="165" fontId="14" fillId="0" borderId="0" xfId="1" applyNumberFormat="1" applyFont="1" applyFill="1" applyBorder="1" applyAlignment="1">
      <alignment horizontal="left" vertical="center" wrapText="1"/>
    </xf>
    <xf numFmtId="4" fontId="4" fillId="5" borderId="0" xfId="1" applyNumberFormat="1" applyFont="1" applyFill="1" applyBorder="1" applyAlignment="1">
      <alignment horizontal="right" vertical="center"/>
    </xf>
    <xf numFmtId="4" fontId="14" fillId="0" borderId="0" xfId="1" applyNumberFormat="1" applyFont="1" applyAlignment="1">
      <alignment vertical="center"/>
    </xf>
    <xf numFmtId="2" fontId="4" fillId="0" borderId="0" xfId="0" applyNumberFormat="1" applyFont="1" applyAlignment="1">
      <alignment vertical="center"/>
    </xf>
    <xf numFmtId="165" fontId="20" fillId="0" borderId="0" xfId="1" applyNumberFormat="1" applyFont="1" applyFill="1" applyAlignment="1">
      <alignment horizontal="left" vertical="center" wrapText="1"/>
    </xf>
    <xf numFmtId="165" fontId="20" fillId="0" borderId="0" xfId="1" applyNumberFormat="1" applyFont="1" applyFill="1" applyAlignment="1">
      <alignment horizontal="center" vertical="center" wrapText="1"/>
    </xf>
    <xf numFmtId="165" fontId="1" fillId="0" borderId="0" xfId="1" applyNumberFormat="1" applyFont="1" applyFill="1" applyAlignment="1">
      <alignment horizontal="center" vertical="center"/>
    </xf>
    <xf numFmtId="4" fontId="14" fillId="0" borderId="0" xfId="1" applyNumberFormat="1" applyFont="1" applyFill="1" applyBorder="1" applyAlignment="1">
      <alignment horizontal="right" vertical="center"/>
    </xf>
    <xf numFmtId="4" fontId="14" fillId="0" borderId="1" xfId="1" applyNumberFormat="1" applyFont="1" applyBorder="1" applyAlignment="1">
      <alignment vertical="center"/>
    </xf>
    <xf numFmtId="4" fontId="4" fillId="0" borderId="1" xfId="0" applyNumberFormat="1" applyFont="1" applyBorder="1" applyAlignment="1">
      <alignment vertical="center"/>
    </xf>
    <xf numFmtId="4" fontId="7" fillId="6" borderId="0" xfId="0" applyNumberFormat="1" applyFont="1" applyFill="1" applyAlignment="1">
      <alignment horizontal="right" vertical="center"/>
    </xf>
    <xf numFmtId="4" fontId="4" fillId="0" borderId="1" xfId="0" applyNumberFormat="1" applyFont="1" applyBorder="1" applyAlignment="1">
      <alignment horizontal="right" vertical="center"/>
    </xf>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4" fontId="25" fillId="5" borderId="0" xfId="1" applyNumberFormat="1" applyFont="1" applyFill="1" applyBorder="1" applyAlignment="1">
      <alignment horizontal="right" vertical="center" wrapText="1"/>
    </xf>
    <xf numFmtId="4" fontId="15" fillId="5" borderId="0" xfId="1" applyNumberFormat="1"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xf>
    <xf numFmtId="165" fontId="6" fillId="2" borderId="11" xfId="1" applyNumberFormat="1" applyFont="1" applyFill="1" applyBorder="1" applyAlignment="1">
      <alignment horizontal="center" vertical="center" wrapText="1"/>
    </xf>
    <xf numFmtId="165" fontId="12" fillId="2" borderId="11" xfId="1" applyNumberFormat="1" applyFont="1" applyFill="1" applyBorder="1" applyAlignment="1">
      <alignment horizontal="center" vertical="center" wrapText="1"/>
    </xf>
    <xf numFmtId="0" fontId="6" fillId="0" borderId="12" xfId="0" applyFont="1" applyBorder="1" applyAlignment="1">
      <alignment horizontal="left" vertical="center"/>
    </xf>
    <xf numFmtId="0" fontId="6" fillId="0" borderId="12" xfId="0" applyFont="1" applyBorder="1" applyAlignment="1">
      <alignment horizontal="left" vertical="center" wrapText="1"/>
    </xf>
    <xf numFmtId="0" fontId="6" fillId="3" borderId="32" xfId="0" applyFont="1" applyFill="1" applyBorder="1" applyAlignment="1">
      <alignment horizontal="left" vertical="center"/>
    </xf>
    <xf numFmtId="0" fontId="6" fillId="3" borderId="33"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14" fillId="0" borderId="0" xfId="1" applyNumberFormat="1" applyFont="1" applyFill="1" applyBorder="1" applyAlignment="1">
      <alignment horizontal="left" vertical="center" wrapText="1"/>
    </xf>
    <xf numFmtId="0" fontId="4" fillId="0" borderId="1" xfId="0" applyFont="1" applyBorder="1" applyAlignment="1">
      <alignment vertical="center"/>
    </xf>
    <xf numFmtId="4" fontId="14" fillId="0" borderId="1" xfId="0" applyNumberFormat="1" applyFont="1" applyBorder="1" applyAlignment="1">
      <alignment horizontal="right" vertical="center"/>
    </xf>
    <xf numFmtId="4" fontId="8" fillId="4" borderId="0" xfId="1" applyNumberFormat="1" applyFont="1" applyFill="1" applyBorder="1" applyAlignment="1">
      <alignment horizontal="center" vertical="center" wrapText="1"/>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37" xfId="0" applyFont="1" applyFill="1" applyBorder="1" applyAlignment="1">
      <alignment horizontal="left" vertical="center" wrapText="1"/>
    </xf>
    <xf numFmtId="4" fontId="14" fillId="0" borderId="0" xfId="0" applyNumberFormat="1" applyFont="1" applyAlignment="1">
      <alignment horizontal="right" vertical="center"/>
    </xf>
    <xf numFmtId="0" fontId="5" fillId="0" borderId="0" xfId="0" applyFont="1" applyAlignment="1">
      <alignment vertical="center"/>
    </xf>
    <xf numFmtId="0" fontId="7" fillId="0" borderId="0" xfId="0" applyFont="1" applyAlignment="1">
      <alignment horizontal="left" vertical="center" wrapText="1"/>
    </xf>
    <xf numFmtId="165" fontId="8" fillId="0" borderId="0" xfId="1" applyNumberFormat="1"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5" borderId="0" xfId="0" applyFont="1" applyFill="1" applyAlignment="1">
      <alignment vertical="center"/>
    </xf>
    <xf numFmtId="165" fontId="26" fillId="0" borderId="0" xfId="1" applyNumberFormat="1" applyFont="1" applyFill="1" applyAlignment="1">
      <alignment horizontal="left" vertical="center" wrapText="1"/>
    </xf>
    <xf numFmtId="165" fontId="26" fillId="0" borderId="0" xfId="1" applyNumberFormat="1" applyFont="1" applyFill="1" applyAlignment="1">
      <alignment horizontal="center" vertical="center" wrapText="1"/>
    </xf>
    <xf numFmtId="165" fontId="4" fillId="0" borderId="0" xfId="1" applyNumberFormat="1" applyFont="1" applyFill="1" applyAlignment="1">
      <alignment horizontal="center" vertical="center"/>
    </xf>
    <xf numFmtId="0" fontId="6" fillId="3" borderId="32" xfId="0" applyFont="1" applyFill="1" applyBorder="1" applyAlignment="1">
      <alignment horizontal="left" vertical="center" wrapText="1"/>
    </xf>
    <xf numFmtId="4" fontId="4" fillId="0" borderId="0" xfId="1" applyNumberFormat="1" applyFont="1" applyFill="1" applyBorder="1" applyAlignment="1">
      <alignment horizontal="right" vertical="center" wrapText="1"/>
    </xf>
    <xf numFmtId="4" fontId="4" fillId="0" borderId="0" xfId="1" applyNumberFormat="1" applyFont="1" applyAlignment="1">
      <alignment vertical="center"/>
    </xf>
    <xf numFmtId="4" fontId="14" fillId="0" borderId="44" xfId="1" applyNumberFormat="1" applyFont="1" applyBorder="1" applyAlignment="1">
      <alignment vertical="center"/>
    </xf>
    <xf numFmtId="4" fontId="4" fillId="0" borderId="44" xfId="1" applyNumberFormat="1" applyFont="1" applyBorder="1" applyAlignment="1">
      <alignment vertical="center"/>
    </xf>
    <xf numFmtId="4" fontId="4" fillId="0" borderId="0" xfId="1" applyNumberFormat="1" applyFont="1" applyBorder="1" applyAlignment="1">
      <alignment vertical="center"/>
    </xf>
    <xf numFmtId="0" fontId="29" fillId="0" borderId="0" xfId="0" applyFont="1" applyAlignment="1">
      <alignment vertical="center"/>
    </xf>
    <xf numFmtId="0" fontId="4" fillId="0" borderId="0" xfId="0" applyFont="1" applyAlignment="1">
      <alignment horizontal="left" vertical="center" wrapText="1"/>
    </xf>
    <xf numFmtId="4" fontId="16" fillId="0" borderId="16" xfId="0" applyNumberFormat="1" applyFont="1" applyBorder="1" applyAlignment="1">
      <alignment vertical="center"/>
    </xf>
    <xf numFmtId="0" fontId="24" fillId="0" borderId="0" xfId="0" applyFont="1" applyAlignment="1">
      <alignment horizontal="center" vertical="center" wrapText="1"/>
    </xf>
    <xf numFmtId="0" fontId="30" fillId="0" borderId="0" xfId="0" applyFont="1" applyAlignment="1">
      <alignment horizontal="left" vertical="center" wrapText="1"/>
    </xf>
    <xf numFmtId="0" fontId="32" fillId="0" borderId="0" xfId="4" applyFont="1" applyAlignment="1">
      <alignment vertical="center"/>
    </xf>
    <xf numFmtId="0" fontId="33" fillId="0" borderId="0" xfId="0" applyFont="1" applyAlignment="1">
      <alignment vertical="center"/>
    </xf>
    <xf numFmtId="0" fontId="9" fillId="0" borderId="0" xfId="0" applyFont="1" applyAlignment="1">
      <alignment vertical="center" wrapText="1"/>
    </xf>
    <xf numFmtId="165" fontId="8" fillId="4" borderId="0" xfId="1" applyNumberFormat="1" applyFont="1" applyFill="1" applyBorder="1" applyAlignment="1">
      <alignment horizontal="left" vertical="center" wrapText="1"/>
    </xf>
    <xf numFmtId="165" fontId="6" fillId="2" borderId="13" xfId="1" applyNumberFormat="1" applyFont="1" applyFill="1" applyBorder="1" applyAlignment="1">
      <alignment horizontal="center" vertical="center" wrapText="1"/>
    </xf>
    <xf numFmtId="0" fontId="13" fillId="6" borderId="0" xfId="0" applyFont="1" applyFill="1" applyAlignment="1">
      <alignment vertical="center"/>
    </xf>
    <xf numFmtId="0" fontId="15" fillId="0" borderId="0" xfId="0" applyFont="1" applyAlignment="1">
      <alignment vertical="center"/>
    </xf>
    <xf numFmtId="0" fontId="15" fillId="0" borderId="1" xfId="0" applyFont="1" applyBorder="1" applyAlignment="1">
      <alignment vertical="center"/>
    </xf>
    <xf numFmtId="4" fontId="8" fillId="6" borderId="0" xfId="0" applyNumberFormat="1" applyFont="1" applyFill="1" applyAlignment="1">
      <alignment horizontal="right" vertical="center"/>
    </xf>
    <xf numFmtId="165" fontId="6" fillId="2" borderId="46" xfId="1" applyNumberFormat="1" applyFont="1" applyFill="1" applyBorder="1" applyAlignment="1">
      <alignment horizontal="center" vertical="center" wrapText="1"/>
    </xf>
    <xf numFmtId="165" fontId="14" fillId="0" borderId="0" xfId="1" applyNumberFormat="1" applyFont="1" applyFill="1" applyBorder="1" applyAlignment="1">
      <alignment horizontal="center" vertical="center"/>
    </xf>
    <xf numFmtId="3" fontId="14" fillId="0" borderId="0" xfId="1" applyNumberFormat="1" applyFont="1" applyFill="1" applyBorder="1" applyAlignment="1">
      <alignment horizontal="right" vertical="center" wrapText="1"/>
    </xf>
    <xf numFmtId="4" fontId="16" fillId="0" borderId="0" xfId="0" applyNumberFormat="1" applyFont="1" applyAlignment="1">
      <alignment vertical="center"/>
    </xf>
    <xf numFmtId="3" fontId="13" fillId="4" borderId="0" xfId="1" applyNumberFormat="1" applyFont="1" applyFill="1" applyBorder="1" applyAlignment="1">
      <alignment horizontal="right" vertical="center" wrapText="1"/>
    </xf>
    <xf numFmtId="165" fontId="7" fillId="0" borderId="0" xfId="1" applyNumberFormat="1" applyFont="1" applyFill="1" applyBorder="1" applyAlignment="1">
      <alignment horizontal="left" vertical="center" wrapText="1"/>
    </xf>
    <xf numFmtId="4" fontId="15" fillId="0" borderId="0" xfId="1" applyNumberFormat="1" applyFont="1" applyFill="1" applyBorder="1" applyAlignment="1">
      <alignment horizontal="right" vertical="center" wrapText="1"/>
    </xf>
    <xf numFmtId="4" fontId="15" fillId="0" borderId="1" xfId="1" applyNumberFormat="1" applyFont="1" applyFill="1" applyBorder="1" applyAlignment="1">
      <alignment horizontal="right" vertical="center" wrapText="1"/>
    </xf>
    <xf numFmtId="2" fontId="7" fillId="4" borderId="0" xfId="1" applyNumberFormat="1" applyFont="1" applyFill="1" applyBorder="1" applyAlignment="1">
      <alignment horizontal="right" vertical="center" wrapText="1"/>
    </xf>
    <xf numFmtId="165" fontId="4" fillId="0" borderId="0" xfId="1" applyNumberFormat="1" applyFont="1" applyFill="1" applyBorder="1" applyAlignment="1">
      <alignment wrapText="1"/>
    </xf>
    <xf numFmtId="2" fontId="14" fillId="0" borderId="0" xfId="1" applyNumberFormat="1" applyFont="1" applyFill="1" applyBorder="1" applyAlignment="1">
      <alignment horizontal="right" vertical="center" wrapText="1"/>
    </xf>
    <xf numFmtId="3" fontId="14" fillId="0" borderId="0" xfId="0" applyNumberFormat="1" applyFont="1" applyAlignment="1">
      <alignment horizontal="right" vertical="center"/>
    </xf>
    <xf numFmtId="3" fontId="22" fillId="4" borderId="0" xfId="0" applyNumberFormat="1" applyFont="1" applyFill="1" applyAlignment="1">
      <alignment horizontal="right" vertical="center"/>
    </xf>
    <xf numFmtId="2" fontId="14" fillId="0" borderId="1" xfId="1" applyNumberFormat="1" applyFont="1" applyFill="1" applyBorder="1" applyAlignment="1">
      <alignment horizontal="right" vertical="center" wrapText="1"/>
    </xf>
    <xf numFmtId="2" fontId="22" fillId="4" borderId="0" xfId="1" applyNumberFormat="1" applyFont="1" applyFill="1" applyBorder="1" applyAlignment="1">
      <alignment horizontal="right" vertical="center" wrapText="1"/>
    </xf>
    <xf numFmtId="0" fontId="14" fillId="0" borderId="0" xfId="0" applyFont="1" applyAlignment="1">
      <alignment vertical="center" wrapText="1"/>
    </xf>
    <xf numFmtId="165" fontId="7" fillId="4" borderId="0" xfId="1" applyNumberFormat="1" applyFont="1" applyFill="1" applyBorder="1" applyAlignment="1">
      <alignment vertical="center" wrapText="1"/>
    </xf>
    <xf numFmtId="165" fontId="7" fillId="0" borderId="0" xfId="1" applyNumberFormat="1" applyFont="1" applyFill="1" applyBorder="1" applyAlignment="1">
      <alignment vertical="center" wrapText="1"/>
    </xf>
    <xf numFmtId="2" fontId="22" fillId="0" borderId="0" xfId="1" applyNumberFormat="1" applyFont="1" applyFill="1" applyBorder="1" applyAlignment="1">
      <alignment horizontal="right" vertical="center" wrapText="1"/>
    </xf>
    <xf numFmtId="3" fontId="14" fillId="0" borderId="0" xfId="0" applyNumberFormat="1" applyFont="1" applyAlignment="1">
      <alignment vertical="center"/>
    </xf>
    <xf numFmtId="3" fontId="14" fillId="0" borderId="1" xfId="0" applyNumberFormat="1" applyFont="1" applyBorder="1" applyAlignment="1">
      <alignment vertical="center"/>
    </xf>
    <xf numFmtId="3" fontId="7" fillId="4" borderId="0" xfId="0" applyNumberFormat="1" applyFont="1" applyFill="1" applyAlignment="1">
      <alignment horizontal="right" vertical="center"/>
    </xf>
    <xf numFmtId="0" fontId="23" fillId="5" borderId="19" xfId="0" applyFont="1" applyFill="1" applyBorder="1" applyAlignment="1">
      <alignment horizontal="center" vertical="center" wrapText="1"/>
    </xf>
    <xf numFmtId="0" fontId="38" fillId="0" borderId="0" xfId="0" applyFont="1" applyAlignment="1">
      <alignment horizontal="left" wrapText="1"/>
    </xf>
    <xf numFmtId="165" fontId="14" fillId="0" borderId="0" xfId="1" quotePrefix="1" applyNumberFormat="1" applyFont="1" applyFill="1" applyBorder="1" applyAlignment="1">
      <alignment horizontal="left" vertical="center" wrapText="1"/>
    </xf>
    <xf numFmtId="165" fontId="14" fillId="0" borderId="0" xfId="1" applyNumberFormat="1" applyFont="1" applyFill="1" applyBorder="1" applyAlignment="1">
      <alignment horizontal="center" vertical="center" wrapText="1"/>
    </xf>
    <xf numFmtId="4" fontId="40" fillId="0" borderId="0" xfId="0" applyNumberFormat="1" applyFont="1" applyAlignment="1">
      <alignment horizontal="right"/>
    </xf>
    <xf numFmtId="4" fontId="40" fillId="7" borderId="0" xfId="0" applyNumberFormat="1" applyFont="1" applyFill="1" applyAlignment="1">
      <alignment horizontal="right"/>
    </xf>
    <xf numFmtId="4" fontId="40" fillId="8" borderId="0" xfId="0" applyNumberFormat="1" applyFont="1" applyFill="1" applyAlignment="1">
      <alignment horizontal="right"/>
    </xf>
    <xf numFmtId="0" fontId="41" fillId="0" borderId="0" xfId="0" applyFont="1" applyAlignment="1">
      <alignment wrapText="1"/>
    </xf>
    <xf numFmtId="49" fontId="41" fillId="0" borderId="0" xfId="0" applyNumberFormat="1" applyFont="1" applyAlignment="1">
      <alignment wrapText="1"/>
    </xf>
    <xf numFmtId="0" fontId="42" fillId="0" borderId="0" xfId="0" applyFont="1" applyAlignment="1">
      <alignment wrapText="1"/>
    </xf>
    <xf numFmtId="0" fontId="41" fillId="0" borderId="0" xfId="0" applyFont="1" applyAlignment="1">
      <alignment horizontal="left" wrapText="1" indent="1"/>
    </xf>
    <xf numFmtId="49" fontId="41" fillId="0" borderId="0" xfId="0" applyNumberFormat="1" applyFont="1" applyAlignment="1">
      <alignment horizontal="left" wrapText="1" indent="1"/>
    </xf>
    <xf numFmtId="4" fontId="43" fillId="0" borderId="0" xfId="0" applyNumberFormat="1" applyFont="1" applyAlignment="1">
      <alignment horizontal="right"/>
    </xf>
    <xf numFmtId="0" fontId="40" fillId="0" borderId="0" xfId="0" applyFont="1" applyAlignment="1">
      <alignment horizontal="left" indent="2"/>
    </xf>
    <xf numFmtId="49" fontId="40" fillId="0" borderId="0" xfId="0" applyNumberFormat="1" applyFont="1" applyAlignment="1">
      <alignment horizontal="left" indent="2"/>
    </xf>
    <xf numFmtId="0" fontId="41" fillId="0" borderId="0" xfId="0" applyFont="1" applyAlignment="1">
      <alignment horizontal="left" indent="1"/>
    </xf>
    <xf numFmtId="49" fontId="41" fillId="0" borderId="0" xfId="0" applyNumberFormat="1" applyFont="1" applyAlignment="1">
      <alignment horizontal="left" indent="1"/>
    </xf>
    <xf numFmtId="0" fontId="41" fillId="0" borderId="0" xfId="0" applyFont="1"/>
    <xf numFmtId="49" fontId="41" fillId="0" borderId="0" xfId="0" applyNumberFormat="1" applyFont="1"/>
    <xf numFmtId="0" fontId="0" fillId="0" borderId="0" xfId="0" applyAlignment="1">
      <alignment wrapText="1"/>
    </xf>
    <xf numFmtId="0" fontId="44" fillId="0" borderId="47" xfId="0" applyFont="1" applyBorder="1" applyAlignment="1">
      <alignment horizontal="right" wrapText="1"/>
    </xf>
    <xf numFmtId="0" fontId="44" fillId="0" borderId="48" xfId="0" applyFont="1" applyBorder="1" applyAlignment="1">
      <alignment wrapText="1"/>
    </xf>
    <xf numFmtId="0" fontId="44" fillId="0" borderId="49" xfId="0" applyFont="1" applyBorder="1" applyAlignment="1">
      <alignment horizontal="center" wrapText="1"/>
    </xf>
    <xf numFmtId="0" fontId="44" fillId="0" borderId="50" xfId="0" applyFont="1" applyBorder="1" applyAlignment="1">
      <alignment horizontal="center" wrapText="1"/>
    </xf>
    <xf numFmtId="0" fontId="44" fillId="0" borderId="51" xfId="0" applyFont="1" applyBorder="1" applyAlignment="1">
      <alignment horizontal="center" wrapText="1"/>
    </xf>
    <xf numFmtId="0" fontId="44" fillId="0" borderId="52" xfId="0" applyFont="1" applyBorder="1" applyAlignment="1">
      <alignment wrapText="1"/>
    </xf>
    <xf numFmtId="49" fontId="44" fillId="0" borderId="52" xfId="0" applyNumberFormat="1" applyFont="1" applyBorder="1" applyAlignment="1">
      <alignment wrapText="1"/>
    </xf>
    <xf numFmtId="0" fontId="45" fillId="0" borderId="0" xfId="0" applyFont="1" applyAlignment="1">
      <alignment horizontal="center" wrapText="1"/>
    </xf>
    <xf numFmtId="0" fontId="46" fillId="0" borderId="0" xfId="0" applyFont="1" applyAlignment="1">
      <alignment horizontal="center" wrapText="1"/>
    </xf>
    <xf numFmtId="4" fontId="0" fillId="0" borderId="0" xfId="0" applyNumberFormat="1"/>
    <xf numFmtId="165" fontId="14" fillId="0" borderId="0" xfId="1" quotePrefix="1" applyNumberFormat="1" applyFont="1" applyFill="1" applyBorder="1" applyAlignment="1">
      <alignment horizontal="center" vertical="center" wrapText="1"/>
    </xf>
    <xf numFmtId="165" fontId="47" fillId="9" borderId="0" xfId="1" quotePrefix="1" applyNumberFormat="1" applyFont="1" applyFill="1" applyBorder="1" applyAlignment="1">
      <alignment horizontal="center" vertical="center" wrapText="1"/>
    </xf>
    <xf numFmtId="49" fontId="14" fillId="0" borderId="0" xfId="1" applyNumberFormat="1" applyFont="1" applyFill="1" applyBorder="1" applyAlignment="1">
      <alignment horizontal="center" vertical="center" wrapText="1"/>
    </xf>
    <xf numFmtId="3" fontId="7" fillId="4" borderId="6" xfId="0" applyNumberFormat="1" applyFont="1" applyFill="1" applyBorder="1" applyAlignment="1">
      <alignment horizontal="right" vertical="center"/>
    </xf>
    <xf numFmtId="0" fontId="14" fillId="0" borderId="6" xfId="0" applyFont="1" applyBorder="1" applyAlignment="1">
      <alignment vertical="center"/>
    </xf>
    <xf numFmtId="3" fontId="14" fillId="0" borderId="6" xfId="0" applyNumberFormat="1" applyFont="1" applyBorder="1" applyAlignment="1">
      <alignment vertical="center"/>
    </xf>
    <xf numFmtId="3" fontId="14" fillId="0" borderId="8" xfId="0" applyNumberFormat="1" applyFont="1" applyBorder="1" applyAlignment="1">
      <alignment vertical="center"/>
    </xf>
    <xf numFmtId="165" fontId="6" fillId="2" borderId="6" xfId="1" applyNumberFormat="1" applyFont="1" applyFill="1" applyBorder="1" applyAlignment="1">
      <alignment horizontal="center" vertical="center" wrapText="1"/>
    </xf>
    <xf numFmtId="2" fontId="7" fillId="4" borderId="6" xfId="1" applyNumberFormat="1" applyFont="1" applyFill="1" applyBorder="1" applyAlignment="1">
      <alignment horizontal="right" vertical="center" wrapText="1"/>
    </xf>
    <xf numFmtId="2" fontId="14" fillId="0" borderId="6" xfId="1" applyNumberFormat="1" applyFont="1" applyFill="1" applyBorder="1" applyAlignment="1">
      <alignment horizontal="right" vertical="center" wrapText="1"/>
    </xf>
    <xf numFmtId="2" fontId="14" fillId="0" borderId="8" xfId="1" applyNumberFormat="1" applyFont="1" applyFill="1" applyBorder="1" applyAlignment="1">
      <alignment horizontal="right" vertical="center" wrapText="1"/>
    </xf>
    <xf numFmtId="0" fontId="7" fillId="0" borderId="6" xfId="1" applyNumberFormat="1" applyFont="1" applyFill="1" applyBorder="1" applyAlignment="1">
      <alignment vertical="center" wrapText="1"/>
    </xf>
    <xf numFmtId="165" fontId="4" fillId="0" borderId="1" xfId="1" applyNumberFormat="1" applyFont="1" applyFill="1" applyBorder="1" applyAlignment="1">
      <alignment horizontal="left" vertical="center" wrapText="1"/>
    </xf>
    <xf numFmtId="165" fontId="4" fillId="0" borderId="1" xfId="1" applyNumberFormat="1" applyFont="1" applyFill="1" applyBorder="1" applyAlignment="1">
      <alignment horizontal="left" vertical="center"/>
    </xf>
    <xf numFmtId="165" fontId="4" fillId="0" borderId="8" xfId="1" applyNumberFormat="1" applyFont="1" applyFill="1" applyBorder="1" applyAlignment="1">
      <alignment vertical="center"/>
    </xf>
    <xf numFmtId="0" fontId="22" fillId="0" borderId="5" xfId="1" applyNumberFormat="1" applyFont="1" applyFill="1" applyBorder="1" applyAlignment="1">
      <alignment vertical="center" wrapText="1"/>
    </xf>
    <xf numFmtId="165" fontId="14" fillId="0" borderId="7" xfId="1" applyNumberFormat="1" applyFont="1" applyFill="1" applyBorder="1" applyAlignment="1">
      <alignment horizontal="left" vertical="center" wrapText="1"/>
    </xf>
    <xf numFmtId="4" fontId="13" fillId="0" borderId="0" xfId="0" applyNumberFormat="1" applyFont="1" applyAlignment="1">
      <alignment horizontal="right" vertical="center" wrapText="1"/>
    </xf>
    <xf numFmtId="4" fontId="15" fillId="0" borderId="0" xfId="0" applyNumberFormat="1" applyFont="1" applyAlignment="1">
      <alignment horizontal="right" vertical="center" wrapText="1"/>
    </xf>
    <xf numFmtId="4" fontId="15" fillId="0" borderId="1" xfId="0" applyNumberFormat="1" applyFont="1" applyBorder="1" applyAlignment="1">
      <alignment horizontal="right" vertical="center" wrapText="1"/>
    </xf>
    <xf numFmtId="0" fontId="30" fillId="4" borderId="0" xfId="0" applyFont="1" applyFill="1" applyAlignment="1">
      <alignment horizontal="left" vertical="center" wrapText="1"/>
    </xf>
    <xf numFmtId="0" fontId="4" fillId="0" borderId="0" xfId="0" applyFont="1" applyAlignment="1">
      <alignment horizontal="left" vertical="center" wrapText="1"/>
    </xf>
    <xf numFmtId="0" fontId="30" fillId="4" borderId="0" xfId="0" applyFont="1" applyFill="1" applyAlignment="1">
      <alignment horizontal="left" vertical="center"/>
    </xf>
    <xf numFmtId="0" fontId="35" fillId="0" borderId="0" xfId="1" applyNumberFormat="1" applyFont="1" applyFill="1" applyBorder="1" applyAlignment="1">
      <alignment horizontal="left" vertical="center" wrapText="1"/>
    </xf>
    <xf numFmtId="0" fontId="24" fillId="3" borderId="0" xfId="0" applyFont="1" applyFill="1" applyAlignment="1">
      <alignment horizontal="center" vertical="center" wrapText="1"/>
    </xf>
    <xf numFmtId="0" fontId="28"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center" vertical="center" wrapText="1"/>
    </xf>
    <xf numFmtId="165" fontId="6" fillId="2" borderId="0" xfId="1" applyNumberFormat="1" applyFont="1" applyFill="1" applyBorder="1" applyAlignment="1">
      <alignment horizontal="center" vertical="center" wrapText="1"/>
    </xf>
    <xf numFmtId="0" fontId="14" fillId="5" borderId="18"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8" fillId="5" borderId="18" xfId="0" applyFont="1" applyFill="1" applyBorder="1" applyAlignment="1">
      <alignment horizontal="left" vertical="center"/>
    </xf>
    <xf numFmtId="0" fontId="18" fillId="5" borderId="1" xfId="0" applyFont="1" applyFill="1" applyBorder="1" applyAlignment="1">
      <alignment horizontal="left" vertical="center" wrapText="1"/>
    </xf>
    <xf numFmtId="0" fontId="9" fillId="0" borderId="0" xfId="0" applyFont="1" applyAlignment="1">
      <alignment horizontal="center" wrapText="1"/>
    </xf>
    <xf numFmtId="0" fontId="7" fillId="0" borderId="3" xfId="1" applyNumberFormat="1" applyFont="1" applyFill="1" applyBorder="1" applyAlignment="1">
      <alignment horizontal="left" vertical="center" wrapText="1"/>
    </xf>
    <xf numFmtId="0" fontId="7" fillId="0" borderId="17"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165" fontId="8" fillId="0" borderId="0" xfId="1" applyNumberFormat="1" applyFont="1" applyFill="1" applyBorder="1" applyAlignment="1">
      <alignment horizontal="center" vertical="center" wrapText="1"/>
    </xf>
    <xf numFmtId="4" fontId="16" fillId="0" borderId="16" xfId="0" applyNumberFormat="1" applyFont="1" applyBorder="1" applyAlignment="1">
      <alignment horizontal="left" vertical="center"/>
    </xf>
    <xf numFmtId="0" fontId="22" fillId="0" borderId="3" xfId="1" applyNumberFormat="1" applyFont="1" applyFill="1" applyBorder="1" applyAlignment="1">
      <alignment horizontal="left" vertical="center" wrapText="1"/>
    </xf>
    <xf numFmtId="0" fontId="22" fillId="0" borderId="17" xfId="1" applyNumberFormat="1" applyFont="1" applyFill="1" applyBorder="1" applyAlignment="1">
      <alignment horizontal="left" vertical="center" wrapText="1"/>
    </xf>
    <xf numFmtId="0" fontId="22" fillId="0" borderId="4" xfId="1" applyNumberFormat="1" applyFont="1" applyFill="1" applyBorder="1" applyAlignment="1">
      <alignment horizontal="left" vertical="center" wrapText="1"/>
    </xf>
    <xf numFmtId="0" fontId="5" fillId="0" borderId="0" xfId="0" applyFont="1" applyAlignment="1">
      <alignment horizontal="center"/>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165" fontId="24" fillId="3" borderId="0" xfId="1" applyNumberFormat="1" applyFont="1" applyFill="1" applyBorder="1" applyAlignment="1">
      <alignment horizontal="center" vertical="center" wrapText="1"/>
    </xf>
    <xf numFmtId="165" fontId="13" fillId="4" borderId="0" xfId="1" applyNumberFormat="1" applyFont="1" applyFill="1" applyBorder="1" applyAlignment="1">
      <alignment horizontal="left" vertical="center" wrapText="1"/>
    </xf>
    <xf numFmtId="165" fontId="12" fillId="2" borderId="0" xfId="1" applyNumberFormat="1" applyFont="1" applyFill="1" applyBorder="1" applyAlignment="1">
      <alignment horizontal="center" vertical="center" wrapText="1"/>
    </xf>
    <xf numFmtId="165" fontId="12" fillId="2" borderId="13"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14" fillId="0" borderId="0" xfId="0" applyFont="1" applyAlignment="1">
      <alignment horizontal="left" vertical="center" wrapText="1"/>
    </xf>
    <xf numFmtId="0" fontId="7" fillId="0" borderId="10" xfId="0" applyFont="1" applyBorder="1" applyAlignment="1">
      <alignment horizontal="center" vertical="center"/>
    </xf>
    <xf numFmtId="0" fontId="4" fillId="0" borderId="16"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14" fillId="5" borderId="18" xfId="0" applyFont="1" applyFill="1" applyBorder="1" applyAlignment="1">
      <alignment horizontal="left" vertical="center"/>
    </xf>
    <xf numFmtId="0" fontId="18" fillId="5" borderId="0" xfId="0" applyFont="1" applyFill="1" applyAlignment="1">
      <alignment horizontal="left" vertical="center" wrapText="1"/>
    </xf>
    <xf numFmtId="4" fontId="17" fillId="0" borderId="17" xfId="0" applyNumberFormat="1" applyFont="1" applyBorder="1" applyAlignment="1">
      <alignment horizontal="left" vertical="center"/>
    </xf>
    <xf numFmtId="0" fontId="7" fillId="0" borderId="2" xfId="1" applyNumberFormat="1" applyFont="1" applyFill="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165" fontId="15" fillId="0" borderId="0" xfId="1" applyNumberFormat="1" applyFont="1" applyFill="1" applyBorder="1" applyAlignment="1">
      <alignment horizontal="left" vertical="center" wrapText="1"/>
    </xf>
    <xf numFmtId="4" fontId="16" fillId="0" borderId="17" xfId="0" applyNumberFormat="1" applyFont="1" applyBorder="1" applyAlignment="1">
      <alignment horizontal="left" vertical="center"/>
    </xf>
    <xf numFmtId="0" fontId="4" fillId="0" borderId="2" xfId="1" applyNumberFormat="1" applyFont="1" applyFill="1" applyBorder="1" applyAlignment="1">
      <alignment horizontal="left" vertical="center" wrapText="1"/>
    </xf>
    <xf numFmtId="165" fontId="13" fillId="6" borderId="0" xfId="1" applyNumberFormat="1" applyFont="1" applyFill="1" applyBorder="1" applyAlignment="1">
      <alignment horizontal="left" vertical="center" wrapText="1"/>
    </xf>
    <xf numFmtId="165" fontId="23" fillId="0" borderId="0" xfId="1" applyNumberFormat="1" applyFont="1" applyFill="1" applyBorder="1" applyAlignment="1">
      <alignment horizontal="left" vertical="center" wrapText="1"/>
    </xf>
    <xf numFmtId="165" fontId="23" fillId="0" borderId="16" xfId="1" applyNumberFormat="1" applyFont="1" applyFill="1" applyBorder="1" applyAlignment="1">
      <alignment horizontal="left" vertical="center" wrapText="1"/>
    </xf>
    <xf numFmtId="0" fontId="39" fillId="0" borderId="4" xfId="0" applyFont="1" applyBorder="1" applyAlignment="1">
      <alignment horizontal="center" vertical="center" wrapText="1"/>
    </xf>
    <xf numFmtId="0" fontId="39" fillId="0" borderId="2" xfId="0" applyFont="1" applyBorder="1" applyAlignment="1">
      <alignment horizontal="center" vertical="center" wrapText="1"/>
    </xf>
    <xf numFmtId="4" fontId="16" fillId="0" borderId="10" xfId="0" applyNumberFormat="1" applyFont="1" applyBorder="1" applyAlignment="1">
      <alignment horizontal="left" vertical="center"/>
    </xf>
    <xf numFmtId="4" fontId="16" fillId="0" borderId="26" xfId="0" applyNumberFormat="1" applyFont="1" applyBorder="1" applyAlignment="1">
      <alignment horizontal="left" vertical="center"/>
    </xf>
    <xf numFmtId="0" fontId="7" fillId="0" borderId="16" xfId="0" applyFont="1" applyBorder="1" applyAlignment="1">
      <alignment horizontal="center" vertical="center"/>
    </xf>
    <xf numFmtId="165" fontId="23" fillId="0" borderId="17" xfId="1" applyNumberFormat="1" applyFont="1" applyFill="1" applyBorder="1" applyAlignment="1">
      <alignment vertical="center" wrapText="1"/>
    </xf>
    <xf numFmtId="4" fontId="16" fillId="0" borderId="16" xfId="0" applyNumberFormat="1" applyFont="1" applyBorder="1" applyAlignment="1">
      <alignment vertical="center"/>
    </xf>
    <xf numFmtId="0" fontId="9" fillId="0" borderId="0" xfId="0" applyFont="1" applyAlignment="1">
      <alignment horizontal="center" vertical="center" wrapText="1"/>
    </xf>
    <xf numFmtId="0" fontId="5" fillId="0" borderId="0" xfId="0" applyFont="1" applyAlignment="1">
      <alignment horizontal="center" vertical="center"/>
    </xf>
    <xf numFmtId="0" fontId="7" fillId="0" borderId="17" xfId="0" applyFont="1" applyBorder="1" applyAlignment="1">
      <alignment horizontal="center" vertical="center"/>
    </xf>
    <xf numFmtId="4" fontId="16" fillId="0" borderId="0" xfId="0" applyNumberFormat="1" applyFont="1" applyAlignment="1">
      <alignment horizontal="left"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39" xfId="0" applyFont="1" applyBorder="1" applyAlignment="1">
      <alignment horizontal="center" vertical="center"/>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14" fillId="0" borderId="0" xfId="1" applyNumberFormat="1" applyFont="1" applyFill="1" applyBorder="1" applyAlignment="1">
      <alignment horizontal="left" vertical="center" wrapText="1"/>
    </xf>
    <xf numFmtId="0" fontId="7" fillId="0" borderId="38" xfId="1" applyNumberFormat="1" applyFont="1" applyFill="1" applyBorder="1" applyAlignment="1">
      <alignment horizontal="left" vertical="center" wrapText="1"/>
    </xf>
    <xf numFmtId="0" fontId="7" fillId="0" borderId="0" xfId="1" applyNumberFormat="1" applyFont="1" applyFill="1" applyBorder="1" applyAlignment="1">
      <alignment horizontal="left" vertical="center" wrapText="1"/>
    </xf>
  </cellXfs>
  <cellStyles count="5">
    <cellStyle name="Hipervínculo" xfId="4" builtinId="8"/>
    <cellStyle name="Millares" xfId="1" builtinId="3"/>
    <cellStyle name="Millares 2" xfId="2" xr:uid="{00000000-0005-0000-0000-000002000000}"/>
    <cellStyle name="Millares 3" xfId="3" xr:uid="{00000000-0005-0000-0000-000003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74"/>
  <sheetViews>
    <sheetView showGridLines="0" tabSelected="1" zoomScale="90" zoomScaleNormal="90" workbookViewId="0">
      <selection activeCell="A5" sqref="A5:D5"/>
    </sheetView>
  </sheetViews>
  <sheetFormatPr baseColWidth="10" defaultColWidth="10.88671875" defaultRowHeight="15.6" x14ac:dyDescent="0.3"/>
  <cols>
    <col min="1" max="6" width="31" style="48" customWidth="1"/>
    <col min="7" max="16384" width="10.88671875" style="48"/>
  </cols>
  <sheetData>
    <row r="4" spans="1:6" ht="18" customHeight="1" x14ac:dyDescent="0.3"/>
    <row r="5" spans="1:6" ht="42.6" customHeight="1" x14ac:dyDescent="0.3">
      <c r="A5" s="208" t="s">
        <v>92</v>
      </c>
      <c r="B5" s="208"/>
      <c r="C5" s="208"/>
      <c r="D5" s="208"/>
      <c r="E5" s="56"/>
      <c r="F5" s="56"/>
    </row>
    <row r="6" spans="1:6" ht="16.2" customHeight="1" x14ac:dyDescent="0.3">
      <c r="A6" s="121"/>
      <c r="B6" s="121"/>
      <c r="C6" s="121"/>
      <c r="D6" s="121"/>
      <c r="E6" s="56"/>
      <c r="F6" s="56"/>
    </row>
    <row r="7" spans="1:6" ht="16.2" customHeight="1" x14ac:dyDescent="0.3">
      <c r="A7" s="122" t="s">
        <v>113</v>
      </c>
      <c r="B7" s="121"/>
      <c r="C7" s="121"/>
      <c r="D7" s="121"/>
      <c r="E7" s="56"/>
      <c r="F7" s="56"/>
    </row>
    <row r="8" spans="1:6" x14ac:dyDescent="0.3">
      <c r="A8" s="119"/>
      <c r="B8" s="119"/>
      <c r="C8" s="119"/>
      <c r="D8" s="119"/>
      <c r="E8" s="106"/>
      <c r="F8" s="106"/>
    </row>
    <row r="9" spans="1:6" ht="66.75" customHeight="1" x14ac:dyDescent="0.3">
      <c r="A9" s="205" t="s">
        <v>123</v>
      </c>
      <c r="B9" s="205"/>
      <c r="C9" s="205"/>
      <c r="D9" s="205"/>
      <c r="E9" s="106"/>
      <c r="F9" s="106"/>
    </row>
    <row r="10" spans="1:6" ht="92.4" customHeight="1" x14ac:dyDescent="0.3">
      <c r="A10" s="209" t="s">
        <v>112</v>
      </c>
      <c r="B10" s="209"/>
      <c r="C10" s="209"/>
      <c r="D10" s="209"/>
      <c r="E10" s="106"/>
      <c r="F10" s="106"/>
    </row>
    <row r="11" spans="1:6" ht="94.95" customHeight="1" x14ac:dyDescent="0.3">
      <c r="A11" s="210" t="s">
        <v>147</v>
      </c>
      <c r="B11" s="210"/>
      <c r="C11" s="210"/>
      <c r="D11" s="210"/>
      <c r="E11" s="106"/>
      <c r="F11" s="106"/>
    </row>
    <row r="12" spans="1:6" ht="81" customHeight="1" x14ac:dyDescent="0.3">
      <c r="A12" s="205" t="s">
        <v>161</v>
      </c>
      <c r="B12" s="205"/>
      <c r="C12" s="205"/>
      <c r="D12" s="205"/>
      <c r="E12" s="106"/>
      <c r="F12" s="106"/>
    </row>
    <row r="13" spans="1:6" ht="20.399999999999999" customHeight="1" x14ac:dyDescent="0.3">
      <c r="A13" s="119"/>
      <c r="B13" s="119"/>
      <c r="C13" s="119"/>
      <c r="D13" s="119"/>
      <c r="E13" s="106"/>
      <c r="F13" s="106"/>
    </row>
    <row r="14" spans="1:6" ht="20.399999999999999" customHeight="1" x14ac:dyDescent="0.3">
      <c r="A14" s="208" t="s">
        <v>114</v>
      </c>
      <c r="B14" s="208"/>
      <c r="C14" s="208"/>
      <c r="D14" s="208"/>
      <c r="E14" s="106"/>
      <c r="F14" s="106"/>
    </row>
    <row r="15" spans="1:6" ht="20.100000000000001" customHeight="1" x14ac:dyDescent="0.3">
      <c r="A15" s="103" t="s">
        <v>26</v>
      </c>
    </row>
    <row r="16" spans="1:6" ht="168.75" customHeight="1" x14ac:dyDescent="0.3">
      <c r="A16" s="205" t="s">
        <v>110</v>
      </c>
      <c r="B16" s="205"/>
      <c r="C16" s="205"/>
      <c r="D16" s="205"/>
      <c r="E16" s="106"/>
      <c r="F16" s="106"/>
    </row>
    <row r="17" spans="1:17" ht="9.9" customHeight="1" x14ac:dyDescent="0.3"/>
    <row r="18" spans="1:17" ht="20.100000000000001" customHeight="1" x14ac:dyDescent="0.3">
      <c r="A18" s="103" t="s">
        <v>111</v>
      </c>
    </row>
    <row r="20" spans="1:17" ht="15" customHeight="1" x14ac:dyDescent="0.3">
      <c r="A20" s="48" t="s">
        <v>100</v>
      </c>
    </row>
    <row r="21" spans="1:17" ht="15" customHeight="1" x14ac:dyDescent="0.3"/>
    <row r="22" spans="1:17" ht="15" customHeight="1" x14ac:dyDescent="0.3">
      <c r="A22" s="205" t="s">
        <v>101</v>
      </c>
      <c r="B22" s="205"/>
      <c r="C22" s="205"/>
      <c r="D22" s="205"/>
      <c r="E22" s="106"/>
      <c r="F22" s="106"/>
      <c r="G22" s="106"/>
      <c r="H22" s="106"/>
      <c r="I22" s="106"/>
      <c r="J22" s="106"/>
      <c r="K22" s="106"/>
      <c r="L22" s="106"/>
      <c r="M22" s="106"/>
      <c r="N22" s="106"/>
      <c r="O22" s="106"/>
      <c r="P22" s="106"/>
      <c r="Q22" s="106"/>
    </row>
    <row r="23" spans="1:17" ht="15" customHeight="1" x14ac:dyDescent="0.3">
      <c r="A23" s="119"/>
      <c r="B23" s="119"/>
      <c r="C23" s="119"/>
      <c r="D23" s="119"/>
      <c r="E23" s="106"/>
      <c r="F23" s="106"/>
      <c r="G23" s="106"/>
      <c r="H23" s="106"/>
      <c r="I23" s="106"/>
      <c r="J23" s="106"/>
      <c r="K23" s="106"/>
      <c r="L23" s="106"/>
      <c r="M23" s="106"/>
      <c r="N23" s="106"/>
      <c r="O23" s="106"/>
      <c r="P23" s="106"/>
      <c r="Q23" s="106"/>
    </row>
    <row r="24" spans="1:17" ht="33" customHeight="1" x14ac:dyDescent="0.3">
      <c r="A24" s="207" t="s">
        <v>139</v>
      </c>
      <c r="B24" s="207"/>
      <c r="C24" s="207"/>
      <c r="D24" s="207"/>
      <c r="E24" s="106"/>
      <c r="F24" s="106"/>
      <c r="G24" s="106"/>
      <c r="H24" s="106"/>
      <c r="I24" s="106"/>
      <c r="J24" s="106"/>
      <c r="K24" s="106"/>
      <c r="L24" s="106"/>
      <c r="M24" s="106"/>
      <c r="N24" s="106"/>
      <c r="O24" s="106"/>
      <c r="P24" s="106"/>
      <c r="Q24" s="106"/>
    </row>
    <row r="25" spans="1:17" ht="15" customHeight="1" x14ac:dyDescent="0.3">
      <c r="A25" s="119"/>
      <c r="B25" s="119"/>
      <c r="C25" s="119"/>
      <c r="D25" s="119"/>
      <c r="E25" s="106"/>
      <c r="F25" s="106"/>
      <c r="G25" s="106"/>
      <c r="H25" s="106"/>
      <c r="I25" s="106"/>
      <c r="J25" s="106"/>
      <c r="K25" s="106"/>
      <c r="L25" s="106"/>
      <c r="M25" s="106"/>
      <c r="N25" s="106"/>
      <c r="O25" s="106"/>
      <c r="P25" s="106"/>
      <c r="Q25" s="106"/>
    </row>
    <row r="26" spans="1:17" ht="20.100000000000001" customHeight="1" x14ac:dyDescent="0.3">
      <c r="A26" s="206" t="s">
        <v>115</v>
      </c>
      <c r="B26" s="206"/>
      <c r="C26" s="206"/>
      <c r="D26" s="206"/>
    </row>
    <row r="27" spans="1:17" ht="15" customHeight="1" x14ac:dyDescent="0.3">
      <c r="A27" s="48" t="s">
        <v>103</v>
      </c>
    </row>
    <row r="28" spans="1:17" ht="15" customHeight="1" x14ac:dyDescent="0.3">
      <c r="A28" s="48" t="s">
        <v>104</v>
      </c>
    </row>
    <row r="29" spans="1:17" ht="32.1" customHeight="1" x14ac:dyDescent="0.3">
      <c r="A29" s="205" t="s">
        <v>158</v>
      </c>
      <c r="B29" s="205"/>
      <c r="C29" s="205"/>
      <c r="D29" s="205"/>
    </row>
    <row r="30" spans="1:17" ht="15" customHeight="1" x14ac:dyDescent="0.3"/>
    <row r="31" spans="1:17" ht="20.100000000000001" customHeight="1" x14ac:dyDescent="0.3">
      <c r="A31" s="206" t="s">
        <v>116</v>
      </c>
      <c r="B31" s="206"/>
      <c r="C31" s="206"/>
      <c r="D31" s="206"/>
    </row>
    <row r="32" spans="1:17" ht="15" customHeight="1" x14ac:dyDescent="0.3">
      <c r="A32" s="48" t="s">
        <v>103</v>
      </c>
    </row>
    <row r="33" spans="1:6" ht="15" customHeight="1" x14ac:dyDescent="0.3">
      <c r="A33" s="48" t="s">
        <v>104</v>
      </c>
    </row>
    <row r="34" spans="1:6" ht="32.1" customHeight="1" x14ac:dyDescent="0.3">
      <c r="A34" s="205" t="s">
        <v>157</v>
      </c>
      <c r="B34" s="205"/>
      <c r="C34" s="205"/>
      <c r="D34" s="205"/>
    </row>
    <row r="35" spans="1:6" ht="15" customHeight="1" x14ac:dyDescent="0.3"/>
    <row r="36" spans="1:6" ht="35.1" customHeight="1" x14ac:dyDescent="0.3">
      <c r="A36" s="204" t="s">
        <v>117</v>
      </c>
      <c r="B36" s="204"/>
      <c r="C36" s="204"/>
      <c r="D36" s="204"/>
    </row>
    <row r="37" spans="1:6" ht="15" customHeight="1" x14ac:dyDescent="0.3">
      <c r="A37" s="48" t="s">
        <v>131</v>
      </c>
    </row>
    <row r="38" spans="1:6" x14ac:dyDescent="0.3">
      <c r="A38" s="205" t="s">
        <v>160</v>
      </c>
      <c r="B38" s="205"/>
      <c r="C38" s="205"/>
      <c r="D38" s="205"/>
    </row>
    <row r="39" spans="1:6" ht="15" customHeight="1" x14ac:dyDescent="0.3">
      <c r="A39" s="48" t="s">
        <v>102</v>
      </c>
    </row>
    <row r="40" spans="1:6" ht="20.100000000000001" customHeight="1" x14ac:dyDescent="0.3">
      <c r="A40" s="204" t="s">
        <v>118</v>
      </c>
      <c r="B40" s="204"/>
      <c r="C40" s="204"/>
      <c r="D40" s="204"/>
    </row>
    <row r="41" spans="1:6" ht="15" customHeight="1" x14ac:dyDescent="0.3">
      <c r="A41" s="48" t="s">
        <v>132</v>
      </c>
    </row>
    <row r="42" spans="1:6" ht="32.1" customHeight="1" x14ac:dyDescent="0.3">
      <c r="A42" s="205" t="s">
        <v>159</v>
      </c>
      <c r="B42" s="205"/>
      <c r="C42" s="205"/>
      <c r="D42" s="205"/>
    </row>
    <row r="43" spans="1:6" ht="14.25" customHeight="1" x14ac:dyDescent="0.3"/>
    <row r="44" spans="1:6" ht="33" customHeight="1" x14ac:dyDescent="0.3">
      <c r="A44" s="207" t="s">
        <v>140</v>
      </c>
      <c r="B44" s="207"/>
      <c r="C44" s="207"/>
      <c r="D44" s="207"/>
    </row>
    <row r="46" spans="1:6" ht="20.100000000000001" customHeight="1" x14ac:dyDescent="0.3">
      <c r="A46" s="204" t="s">
        <v>119</v>
      </c>
      <c r="B46" s="204"/>
      <c r="C46" s="204"/>
      <c r="D46" s="204"/>
      <c r="E46" s="56"/>
      <c r="F46" s="56"/>
    </row>
    <row r="47" spans="1:6" x14ac:dyDescent="0.3">
      <c r="A47" s="48" t="s">
        <v>105</v>
      </c>
    </row>
    <row r="48" spans="1:6" x14ac:dyDescent="0.3">
      <c r="A48" s="48" t="s">
        <v>133</v>
      </c>
    </row>
    <row r="50" spans="1:6" ht="35.1" customHeight="1" x14ac:dyDescent="0.3">
      <c r="A50" s="204" t="s">
        <v>120</v>
      </c>
      <c r="B50" s="204"/>
      <c r="C50" s="204"/>
      <c r="D50" s="204"/>
    </row>
    <row r="51" spans="1:6" x14ac:dyDescent="0.3">
      <c r="A51" s="48" t="s">
        <v>106</v>
      </c>
    </row>
    <row r="52" spans="1:6" x14ac:dyDescent="0.3">
      <c r="A52" s="48" t="s">
        <v>134</v>
      </c>
    </row>
    <row r="54" spans="1:6" ht="35.1" customHeight="1" x14ac:dyDescent="0.3">
      <c r="A54" s="204" t="s">
        <v>121</v>
      </c>
      <c r="B54" s="204"/>
      <c r="C54" s="204"/>
      <c r="D54" s="204"/>
      <c r="E54" s="8"/>
      <c r="F54" s="8"/>
    </row>
    <row r="55" spans="1:6" x14ac:dyDescent="0.3">
      <c r="A55" s="48" t="s">
        <v>107</v>
      </c>
    </row>
    <row r="56" spans="1:6" ht="32.1" customHeight="1" x14ac:dyDescent="0.3">
      <c r="A56" s="205" t="s">
        <v>135</v>
      </c>
      <c r="B56" s="205"/>
      <c r="C56" s="205"/>
      <c r="D56" s="205"/>
    </row>
    <row r="58" spans="1:6" ht="20.100000000000001" customHeight="1" x14ac:dyDescent="0.3">
      <c r="A58" s="204" t="s">
        <v>122</v>
      </c>
      <c r="B58" s="204"/>
      <c r="C58" s="204"/>
      <c r="D58" s="204"/>
      <c r="E58" s="56"/>
      <c r="F58" s="56"/>
    </row>
    <row r="59" spans="1:6" x14ac:dyDescent="0.3">
      <c r="A59" s="48" t="s">
        <v>108</v>
      </c>
    </row>
    <row r="60" spans="1:6" x14ac:dyDescent="0.3">
      <c r="A60" s="48" t="s">
        <v>109</v>
      </c>
    </row>
    <row r="62" spans="1:6" ht="9.9" customHeight="1" x14ac:dyDescent="0.3"/>
    <row r="63" spans="1:6" ht="19.8" x14ac:dyDescent="0.3">
      <c r="A63" s="118" t="s">
        <v>124</v>
      </c>
    </row>
    <row r="64" spans="1:6" ht="69" customHeight="1" x14ac:dyDescent="0.3">
      <c r="A64" s="205" t="s">
        <v>130</v>
      </c>
      <c r="B64" s="205"/>
      <c r="C64" s="205"/>
      <c r="D64" s="205"/>
    </row>
    <row r="65" spans="1:4" ht="32.1" customHeight="1" x14ac:dyDescent="0.3">
      <c r="A65" s="205" t="s">
        <v>129</v>
      </c>
      <c r="B65" s="205"/>
      <c r="C65" s="205"/>
      <c r="D65" s="205"/>
    </row>
    <row r="66" spans="1:4" ht="17.399999999999999" x14ac:dyDescent="0.3">
      <c r="A66" s="56" t="s">
        <v>125</v>
      </c>
      <c r="C66" s="123" t="s">
        <v>126</v>
      </c>
      <c r="D66" s="124"/>
    </row>
    <row r="67" spans="1:4" ht="17.399999999999999" x14ac:dyDescent="0.3">
      <c r="A67" s="56" t="s">
        <v>149</v>
      </c>
      <c r="C67" s="123" t="s">
        <v>148</v>
      </c>
      <c r="D67" s="124"/>
    </row>
    <row r="68" spans="1:4" x14ac:dyDescent="0.3">
      <c r="A68" s="56" t="s">
        <v>128</v>
      </c>
      <c r="C68" s="123" t="s">
        <v>127</v>
      </c>
    </row>
    <row r="70" spans="1:4" x14ac:dyDescent="0.3">
      <c r="A70" s="48" t="s">
        <v>141</v>
      </c>
    </row>
    <row r="71" spans="1:4" x14ac:dyDescent="0.3">
      <c r="A71" s="48" t="s">
        <v>169</v>
      </c>
    </row>
    <row r="72" spans="1:4" x14ac:dyDescent="0.3">
      <c r="A72" s="48" t="s">
        <v>142</v>
      </c>
    </row>
    <row r="73" spans="1:4" x14ac:dyDescent="0.3">
      <c r="A73" s="48" t="s">
        <v>143</v>
      </c>
    </row>
    <row r="74" spans="1:4" x14ac:dyDescent="0.3">
      <c r="A74" s="48" t="s">
        <v>144</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11" type="noConversion"/>
  <hyperlinks>
    <hyperlink ref="C67" r:id="rId1" xr:uid="{00000000-0004-0000-0000-000000000000}"/>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P74"/>
  <sheetViews>
    <sheetView showGridLines="0" workbookViewId="0">
      <selection activeCell="N53" sqref="N53"/>
    </sheetView>
  </sheetViews>
  <sheetFormatPr baseColWidth="10" defaultRowHeight="14.4" x14ac:dyDescent="0.3"/>
  <cols>
    <col min="1" max="1" width="15.109375" bestFit="1" customWidth="1"/>
    <col min="2" max="2" width="7.33203125" bestFit="1" customWidth="1"/>
    <col min="3" max="3" width="15.33203125" bestFit="1" customWidth="1"/>
    <col min="4" max="4" width="15.109375" customWidth="1"/>
    <col min="5" max="5" width="43" bestFit="1" customWidth="1"/>
    <col min="6" max="6" width="17.5546875" bestFit="1" customWidth="1"/>
    <col min="7" max="7" width="21.5546875" bestFit="1" customWidth="1"/>
    <col min="8" max="8" width="11.88671875" bestFit="1" customWidth="1"/>
    <col min="9" max="9" width="14.44140625" bestFit="1" customWidth="1"/>
    <col min="10" max="10" width="18" bestFit="1" customWidth="1"/>
    <col min="11" max="11" width="20.5546875" bestFit="1" customWidth="1"/>
    <col min="12" max="12" width="11.109375" customWidth="1"/>
    <col min="13" max="13" width="12.88671875" bestFit="1" customWidth="1"/>
    <col min="14" max="14" width="10.88671875" customWidth="1"/>
    <col min="15" max="15" width="12.109375" bestFit="1" customWidth="1"/>
  </cols>
  <sheetData>
    <row r="1" spans="1:16" ht="15" customHeight="1" x14ac:dyDescent="0.3">
      <c r="A1" s="182"/>
      <c r="B1" s="182"/>
      <c r="C1" s="182"/>
      <c r="D1" s="182"/>
    </row>
    <row r="2" spans="1:16" ht="15" customHeight="1" x14ac:dyDescent="0.3">
      <c r="A2" s="182"/>
      <c r="B2" s="182"/>
      <c r="C2" s="182"/>
      <c r="D2" s="182"/>
    </row>
    <row r="3" spans="1:16" ht="15" customHeight="1" x14ac:dyDescent="0.3">
      <c r="A3" s="182"/>
      <c r="B3" s="182"/>
      <c r="C3" s="182"/>
      <c r="D3" s="182"/>
    </row>
    <row r="4" spans="1:16" ht="15" customHeight="1" x14ac:dyDescent="0.3">
      <c r="A4" s="181"/>
      <c r="B4" s="181"/>
      <c r="C4" s="181"/>
      <c r="D4" s="181"/>
    </row>
    <row r="5" spans="1:16" x14ac:dyDescent="0.3">
      <c r="A5" s="181"/>
      <c r="B5" s="181"/>
      <c r="C5" s="181"/>
      <c r="D5" s="181"/>
    </row>
    <row r="6" spans="1:16" ht="15" customHeight="1" x14ac:dyDescent="0.3">
      <c r="A6" s="181"/>
      <c r="B6" s="181"/>
      <c r="C6" s="181"/>
      <c r="D6" s="181"/>
    </row>
    <row r="7" spans="1:16" ht="15" thickBot="1" x14ac:dyDescent="0.35"/>
    <row r="8" spans="1:16" ht="15" thickBot="1" x14ac:dyDescent="0.35">
      <c r="A8" s="180" t="s">
        <v>332</v>
      </c>
      <c r="B8" s="179"/>
      <c r="C8" s="179"/>
      <c r="D8" s="179"/>
      <c r="E8" s="179" t="s">
        <v>331</v>
      </c>
      <c r="F8" s="178" t="s">
        <v>356</v>
      </c>
      <c r="G8" s="177"/>
      <c r="H8" s="177"/>
      <c r="I8" s="177"/>
      <c r="J8" s="177"/>
      <c r="K8" s="177"/>
      <c r="L8" s="177"/>
      <c r="M8" s="177"/>
      <c r="N8" s="177"/>
      <c r="O8" s="176"/>
    </row>
    <row r="9" spans="1:16" ht="15" thickBot="1" x14ac:dyDescent="0.35">
      <c r="A9" s="175"/>
      <c r="B9" s="175"/>
      <c r="C9" s="175"/>
      <c r="D9" s="175"/>
      <c r="E9" s="175"/>
      <c r="F9" s="174" t="s">
        <v>329</v>
      </c>
      <c r="G9" s="174" t="s">
        <v>328</v>
      </c>
      <c r="H9" s="174" t="s">
        <v>327</v>
      </c>
      <c r="I9" s="174" t="s">
        <v>326</v>
      </c>
      <c r="J9" s="174" t="s">
        <v>325</v>
      </c>
      <c r="K9" s="174" t="s">
        <v>324</v>
      </c>
      <c r="L9" s="174" t="s">
        <v>323</v>
      </c>
      <c r="M9" s="174" t="s">
        <v>322</v>
      </c>
      <c r="N9" s="174" t="s">
        <v>321</v>
      </c>
      <c r="O9" s="174" t="s">
        <v>320</v>
      </c>
      <c r="P9" s="173"/>
    </row>
    <row r="10" spans="1:16" x14ac:dyDescent="0.3">
      <c r="A10" s="172" t="s">
        <v>319</v>
      </c>
      <c r="B10" s="171"/>
      <c r="C10" s="171"/>
      <c r="D10" s="171"/>
      <c r="E10" s="161" t="s">
        <v>318</v>
      </c>
      <c r="F10" s="161"/>
      <c r="G10" s="161"/>
      <c r="H10" s="161"/>
      <c r="I10" s="161"/>
      <c r="J10" s="161"/>
      <c r="K10" s="161"/>
      <c r="L10" s="161"/>
      <c r="M10" s="161"/>
      <c r="N10" s="161"/>
      <c r="O10" s="161"/>
      <c r="P10" s="161"/>
    </row>
    <row r="11" spans="1:16" x14ac:dyDescent="0.3">
      <c r="A11" s="170" t="s">
        <v>317</v>
      </c>
      <c r="B11" s="169"/>
      <c r="C11" s="169"/>
      <c r="D11" s="169"/>
      <c r="E11" s="164" t="s">
        <v>316</v>
      </c>
      <c r="F11" s="164"/>
      <c r="G11" s="164"/>
      <c r="H11" s="164"/>
      <c r="I11" s="164"/>
      <c r="J11" s="164"/>
      <c r="K11" s="164"/>
      <c r="L11" s="164"/>
      <c r="M11" s="164"/>
      <c r="N11" s="164"/>
      <c r="O11" s="164"/>
      <c r="P11" s="164"/>
    </row>
    <row r="12" spans="1:16" x14ac:dyDescent="0.3">
      <c r="A12" s="170"/>
      <c r="B12" s="169"/>
      <c r="C12" s="169"/>
      <c r="D12" s="169"/>
      <c r="E12" s="164"/>
      <c r="F12" s="164"/>
      <c r="G12" s="164"/>
      <c r="H12" s="164"/>
      <c r="I12" s="164"/>
      <c r="J12" s="164"/>
      <c r="K12" s="164"/>
      <c r="L12" s="164"/>
      <c r="M12" s="164"/>
      <c r="N12" s="164"/>
      <c r="O12" s="164"/>
      <c r="P12" s="164"/>
    </row>
    <row r="13" spans="1:16" hidden="1" x14ac:dyDescent="0.3">
      <c r="A13" s="168" t="s">
        <v>348</v>
      </c>
      <c r="B13" s="168" t="s">
        <v>347</v>
      </c>
      <c r="C13" s="168" t="s">
        <v>315</v>
      </c>
      <c r="D13" s="168" t="s">
        <v>346</v>
      </c>
      <c r="E13" s="167" t="s">
        <v>314</v>
      </c>
      <c r="F13" s="166">
        <v>0</v>
      </c>
      <c r="G13" s="166">
        <v>0</v>
      </c>
      <c r="H13" s="166">
        <v>0</v>
      </c>
      <c r="I13" s="166">
        <v>0</v>
      </c>
      <c r="J13" s="166">
        <v>0</v>
      </c>
      <c r="K13" s="166">
        <v>0</v>
      </c>
      <c r="L13" s="166">
        <v>33978732.5</v>
      </c>
      <c r="M13" s="166">
        <v>33978732.5</v>
      </c>
      <c r="N13" s="166">
        <v>33978732.5</v>
      </c>
      <c r="O13" s="166">
        <v>-33978732.5</v>
      </c>
    </row>
    <row r="14" spans="1:16" hidden="1" x14ac:dyDescent="0.3">
      <c r="A14" s="168" t="s">
        <v>348</v>
      </c>
      <c r="B14" s="168" t="s">
        <v>347</v>
      </c>
      <c r="C14" s="168" t="s">
        <v>313</v>
      </c>
      <c r="D14" s="168" t="s">
        <v>346</v>
      </c>
      <c r="E14" s="167" t="s">
        <v>312</v>
      </c>
      <c r="F14" s="166">
        <v>0</v>
      </c>
      <c r="G14" s="166">
        <v>0</v>
      </c>
      <c r="H14" s="166">
        <v>0</v>
      </c>
      <c r="I14" s="166">
        <v>0</v>
      </c>
      <c r="J14" s="166">
        <v>0</v>
      </c>
      <c r="K14" s="166">
        <v>0</v>
      </c>
      <c r="L14" s="166">
        <v>1628440</v>
      </c>
      <c r="M14" s="166">
        <v>1628440</v>
      </c>
      <c r="N14" s="166">
        <v>1628440</v>
      </c>
      <c r="O14" s="166">
        <v>-1628440</v>
      </c>
    </row>
    <row r="15" spans="1:16" hidden="1" x14ac:dyDescent="0.3">
      <c r="A15" s="168" t="s">
        <v>348</v>
      </c>
      <c r="B15" s="168" t="s">
        <v>347</v>
      </c>
      <c r="C15" s="168" t="s">
        <v>311</v>
      </c>
      <c r="D15" s="168" t="s">
        <v>346</v>
      </c>
      <c r="E15" s="167" t="s">
        <v>310</v>
      </c>
      <c r="F15" s="166">
        <v>0</v>
      </c>
      <c r="G15" s="166">
        <v>0</v>
      </c>
      <c r="H15" s="166">
        <v>0</v>
      </c>
      <c r="I15" s="166">
        <v>0</v>
      </c>
      <c r="J15" s="166">
        <v>0</v>
      </c>
      <c r="K15" s="166">
        <v>0</v>
      </c>
      <c r="L15" s="166">
        <v>2616590</v>
      </c>
      <c r="M15" s="166">
        <v>2616590</v>
      </c>
      <c r="N15" s="166">
        <v>2616590</v>
      </c>
      <c r="O15" s="166">
        <v>-2616590</v>
      </c>
    </row>
    <row r="16" spans="1:16" hidden="1" x14ac:dyDescent="0.3">
      <c r="A16" s="168" t="s">
        <v>348</v>
      </c>
      <c r="B16" s="168" t="s">
        <v>347</v>
      </c>
      <c r="C16" s="168" t="s">
        <v>309</v>
      </c>
      <c r="D16" s="168" t="s">
        <v>346</v>
      </c>
      <c r="E16" s="167" t="s">
        <v>308</v>
      </c>
      <c r="F16" s="166">
        <v>0</v>
      </c>
      <c r="G16" s="166">
        <v>0</v>
      </c>
      <c r="H16" s="166">
        <v>0</v>
      </c>
      <c r="I16" s="166">
        <v>0</v>
      </c>
      <c r="J16" s="166">
        <v>0</v>
      </c>
      <c r="K16" s="166">
        <v>0</v>
      </c>
      <c r="L16" s="166">
        <v>8359174</v>
      </c>
      <c r="M16" s="166">
        <v>8359174</v>
      </c>
      <c r="N16" s="166">
        <v>8359174</v>
      </c>
      <c r="O16" s="166">
        <v>-8359174</v>
      </c>
    </row>
    <row r="17" spans="1:15" hidden="1" x14ac:dyDescent="0.3">
      <c r="A17" s="168" t="s">
        <v>348</v>
      </c>
      <c r="B17" s="168" t="s">
        <v>347</v>
      </c>
      <c r="C17" s="168" t="s">
        <v>307</v>
      </c>
      <c r="D17" s="168" t="s">
        <v>346</v>
      </c>
      <c r="E17" s="167" t="s">
        <v>306</v>
      </c>
      <c r="F17" s="166">
        <v>0</v>
      </c>
      <c r="G17" s="166">
        <v>0</v>
      </c>
      <c r="H17" s="166">
        <v>0</v>
      </c>
      <c r="I17" s="166">
        <v>0</v>
      </c>
      <c r="J17" s="166">
        <v>0</v>
      </c>
      <c r="K17" s="166">
        <v>0</v>
      </c>
      <c r="L17" s="166">
        <v>8436399</v>
      </c>
      <c r="M17" s="166">
        <v>8436399</v>
      </c>
      <c r="N17" s="166">
        <v>8436399</v>
      </c>
      <c r="O17" s="166">
        <v>-8436399</v>
      </c>
    </row>
    <row r="18" spans="1:15" hidden="1" x14ac:dyDescent="0.3">
      <c r="A18" s="168" t="s">
        <v>348</v>
      </c>
      <c r="B18" s="168" t="s">
        <v>347</v>
      </c>
      <c r="C18" s="168" t="s">
        <v>305</v>
      </c>
      <c r="D18" s="168" t="s">
        <v>346</v>
      </c>
      <c r="E18" s="167" t="s">
        <v>304</v>
      </c>
      <c r="F18" s="166">
        <v>0</v>
      </c>
      <c r="G18" s="166">
        <v>0</v>
      </c>
      <c r="H18" s="166">
        <v>0</v>
      </c>
      <c r="I18" s="166">
        <v>0</v>
      </c>
      <c r="J18" s="166">
        <v>-432570</v>
      </c>
      <c r="K18" s="166">
        <v>0</v>
      </c>
      <c r="L18" s="166">
        <v>432570</v>
      </c>
      <c r="M18" s="166">
        <v>0</v>
      </c>
      <c r="N18" s="166">
        <v>432570</v>
      </c>
      <c r="O18" s="166">
        <v>0</v>
      </c>
    </row>
    <row r="19" spans="1:15" hidden="1" x14ac:dyDescent="0.3">
      <c r="A19" s="168" t="s">
        <v>348</v>
      </c>
      <c r="B19" s="168" t="s">
        <v>347</v>
      </c>
      <c r="C19" s="168" t="s">
        <v>303</v>
      </c>
      <c r="D19" s="168" t="s">
        <v>346</v>
      </c>
      <c r="E19" s="167" t="s">
        <v>302</v>
      </c>
      <c r="F19" s="166">
        <v>0</v>
      </c>
      <c r="G19" s="166">
        <v>0</v>
      </c>
      <c r="H19" s="166">
        <v>0</v>
      </c>
      <c r="I19" s="166">
        <v>0</v>
      </c>
      <c r="J19" s="166">
        <v>0</v>
      </c>
      <c r="K19" s="166">
        <v>0</v>
      </c>
      <c r="L19" s="166">
        <v>0</v>
      </c>
      <c r="M19" s="166">
        <v>0</v>
      </c>
      <c r="N19" s="166">
        <v>0</v>
      </c>
      <c r="O19" s="166">
        <v>0</v>
      </c>
    </row>
    <row r="20" spans="1:15" hidden="1" x14ac:dyDescent="0.3">
      <c r="A20" s="168" t="s">
        <v>348</v>
      </c>
      <c r="B20" s="168" t="s">
        <v>347</v>
      </c>
      <c r="C20" s="168" t="s">
        <v>303</v>
      </c>
      <c r="D20" s="168" t="s">
        <v>353</v>
      </c>
      <c r="E20" s="167" t="s">
        <v>302</v>
      </c>
      <c r="F20" s="166">
        <v>0</v>
      </c>
      <c r="G20" s="166">
        <v>0</v>
      </c>
      <c r="H20" s="166">
        <v>0</v>
      </c>
      <c r="I20" s="166">
        <v>0</v>
      </c>
      <c r="J20" s="166">
        <v>-144677</v>
      </c>
      <c r="K20" s="166">
        <v>0</v>
      </c>
      <c r="L20" s="166">
        <v>144677</v>
      </c>
      <c r="M20" s="166">
        <v>0</v>
      </c>
      <c r="N20" s="166">
        <v>144677</v>
      </c>
      <c r="O20" s="166">
        <v>0</v>
      </c>
    </row>
    <row r="21" spans="1:15" hidden="1" x14ac:dyDescent="0.3">
      <c r="A21" s="168" t="s">
        <v>348</v>
      </c>
      <c r="B21" s="168" t="s">
        <v>347</v>
      </c>
      <c r="C21" s="168" t="s">
        <v>291</v>
      </c>
      <c r="D21" s="168" t="s">
        <v>346</v>
      </c>
      <c r="E21" s="167" t="s">
        <v>300</v>
      </c>
      <c r="F21" s="166">
        <v>0</v>
      </c>
      <c r="G21" s="166">
        <v>0</v>
      </c>
      <c r="H21" s="166">
        <v>0</v>
      </c>
      <c r="I21" s="166">
        <v>0</v>
      </c>
      <c r="J21" s="166">
        <v>0</v>
      </c>
      <c r="K21" s="166">
        <v>0</v>
      </c>
      <c r="L21" s="166">
        <v>2197990</v>
      </c>
      <c r="M21" s="166">
        <v>2197990</v>
      </c>
      <c r="N21" s="166">
        <v>2197990</v>
      </c>
      <c r="O21" s="166">
        <v>-2197990</v>
      </c>
    </row>
    <row r="22" spans="1:15" hidden="1" x14ac:dyDescent="0.3">
      <c r="A22" s="168" t="s">
        <v>348</v>
      </c>
      <c r="B22" s="168" t="s">
        <v>347</v>
      </c>
      <c r="C22" s="168" t="s">
        <v>291</v>
      </c>
      <c r="D22" s="168" t="s">
        <v>346</v>
      </c>
      <c r="E22" s="167" t="s">
        <v>298</v>
      </c>
      <c r="F22" s="166">
        <v>0</v>
      </c>
      <c r="G22" s="166">
        <v>0</v>
      </c>
      <c r="H22" s="166">
        <v>0</v>
      </c>
      <c r="I22" s="166">
        <v>0</v>
      </c>
      <c r="J22" s="166">
        <v>0</v>
      </c>
      <c r="K22" s="166">
        <v>0</v>
      </c>
      <c r="L22" s="166">
        <v>832375</v>
      </c>
      <c r="M22" s="166">
        <v>832375</v>
      </c>
      <c r="N22" s="166">
        <v>832375</v>
      </c>
      <c r="O22" s="166">
        <v>-832375</v>
      </c>
    </row>
    <row r="23" spans="1:15" hidden="1" x14ac:dyDescent="0.3">
      <c r="A23" s="168" t="s">
        <v>348</v>
      </c>
      <c r="B23" s="168" t="s">
        <v>347</v>
      </c>
      <c r="C23" s="168" t="s">
        <v>291</v>
      </c>
      <c r="D23" s="168" t="s">
        <v>346</v>
      </c>
      <c r="E23" s="167" t="s">
        <v>296</v>
      </c>
      <c r="F23" s="166">
        <v>0</v>
      </c>
      <c r="G23" s="166">
        <v>0</v>
      </c>
      <c r="H23" s="166">
        <v>0</v>
      </c>
      <c r="I23" s="166">
        <v>0</v>
      </c>
      <c r="J23" s="166">
        <v>0</v>
      </c>
      <c r="K23" s="166">
        <v>0</v>
      </c>
      <c r="L23" s="166">
        <v>331436</v>
      </c>
      <c r="M23" s="166">
        <v>331436</v>
      </c>
      <c r="N23" s="166">
        <v>331436</v>
      </c>
      <c r="O23" s="166">
        <v>-331436</v>
      </c>
    </row>
    <row r="24" spans="1:15" hidden="1" x14ac:dyDescent="0.3">
      <c r="A24" s="168" t="s">
        <v>348</v>
      </c>
      <c r="B24" s="168" t="s">
        <v>347</v>
      </c>
      <c r="C24" s="168" t="s">
        <v>291</v>
      </c>
      <c r="D24" s="168" t="s">
        <v>346</v>
      </c>
      <c r="E24" s="167" t="s">
        <v>294</v>
      </c>
      <c r="F24" s="166">
        <v>0</v>
      </c>
      <c r="G24" s="166">
        <v>0</v>
      </c>
      <c r="H24" s="166">
        <v>0</v>
      </c>
      <c r="I24" s="166">
        <v>0</v>
      </c>
      <c r="J24" s="166">
        <v>0</v>
      </c>
      <c r="K24" s="166">
        <v>0</v>
      </c>
      <c r="L24" s="166">
        <v>2019795</v>
      </c>
      <c r="M24" s="166">
        <v>2019795</v>
      </c>
      <c r="N24" s="166">
        <v>2019795</v>
      </c>
      <c r="O24" s="166">
        <v>-2019795</v>
      </c>
    </row>
    <row r="25" spans="1:15" hidden="1" x14ac:dyDescent="0.3">
      <c r="A25" s="168" t="s">
        <v>348</v>
      </c>
      <c r="B25" s="168" t="s">
        <v>347</v>
      </c>
      <c r="C25" s="168" t="s">
        <v>291</v>
      </c>
      <c r="D25" s="168" t="s">
        <v>346</v>
      </c>
      <c r="E25" s="167" t="s">
        <v>292</v>
      </c>
      <c r="F25" s="166">
        <v>0</v>
      </c>
      <c r="G25" s="166">
        <v>0</v>
      </c>
      <c r="H25" s="166">
        <v>0</v>
      </c>
      <c r="I25" s="166">
        <v>0</v>
      </c>
      <c r="J25" s="166">
        <v>0</v>
      </c>
      <c r="K25" s="166">
        <v>0</v>
      </c>
      <c r="L25" s="166">
        <v>1420409</v>
      </c>
      <c r="M25" s="166">
        <v>1420409</v>
      </c>
      <c r="N25" s="166">
        <v>1420409</v>
      </c>
      <c r="O25" s="166">
        <v>-1420409</v>
      </c>
    </row>
    <row r="26" spans="1:15" hidden="1" x14ac:dyDescent="0.3">
      <c r="A26" s="168" t="s">
        <v>348</v>
      </c>
      <c r="B26" s="168" t="s">
        <v>347</v>
      </c>
      <c r="C26" s="168" t="s">
        <v>291</v>
      </c>
      <c r="D26" s="168" t="s">
        <v>346</v>
      </c>
      <c r="E26" s="167" t="s">
        <v>289</v>
      </c>
      <c r="F26" s="166">
        <v>0</v>
      </c>
      <c r="G26" s="166">
        <v>0</v>
      </c>
      <c r="H26" s="166">
        <v>0</v>
      </c>
      <c r="I26" s="166">
        <v>0</v>
      </c>
      <c r="J26" s="166">
        <v>0</v>
      </c>
      <c r="K26" s="166">
        <v>0</v>
      </c>
      <c r="L26" s="166">
        <v>558251</v>
      </c>
      <c r="M26" s="166">
        <v>558251</v>
      </c>
      <c r="N26" s="166">
        <v>558251</v>
      </c>
      <c r="O26" s="166">
        <v>-558251</v>
      </c>
    </row>
    <row r="27" spans="1:15" hidden="1" x14ac:dyDescent="0.3">
      <c r="A27" s="168" t="s">
        <v>348</v>
      </c>
      <c r="B27" s="168" t="s">
        <v>347</v>
      </c>
      <c r="C27" s="168" t="s">
        <v>288</v>
      </c>
      <c r="D27" s="168" t="s">
        <v>346</v>
      </c>
      <c r="E27" s="167" t="s">
        <v>287</v>
      </c>
      <c r="F27" s="166">
        <v>0</v>
      </c>
      <c r="G27" s="166">
        <v>0</v>
      </c>
      <c r="H27" s="166">
        <v>0</v>
      </c>
      <c r="I27" s="166">
        <v>0</v>
      </c>
      <c r="J27" s="166">
        <v>-1472</v>
      </c>
      <c r="K27" s="166">
        <v>0</v>
      </c>
      <c r="L27" s="166">
        <v>5697257</v>
      </c>
      <c r="M27" s="166">
        <v>5695785</v>
      </c>
      <c r="N27" s="166">
        <v>5697257</v>
      </c>
      <c r="O27" s="166">
        <v>-5695785</v>
      </c>
    </row>
    <row r="28" spans="1:15" hidden="1" x14ac:dyDescent="0.3">
      <c r="A28" s="168" t="s">
        <v>348</v>
      </c>
      <c r="B28" s="168" t="s">
        <v>347</v>
      </c>
      <c r="C28" s="168" t="s">
        <v>288</v>
      </c>
      <c r="D28" s="168" t="s">
        <v>353</v>
      </c>
      <c r="E28" s="167" t="s">
        <v>287</v>
      </c>
      <c r="F28" s="166">
        <v>0</v>
      </c>
      <c r="G28" s="166">
        <v>0</v>
      </c>
      <c r="H28" s="166">
        <v>0</v>
      </c>
      <c r="I28" s="166">
        <v>0</v>
      </c>
      <c r="J28" s="166">
        <v>0</v>
      </c>
      <c r="K28" s="166">
        <v>0</v>
      </c>
      <c r="L28" s="166">
        <v>0</v>
      </c>
      <c r="M28" s="166">
        <v>0</v>
      </c>
      <c r="N28" s="166">
        <v>0</v>
      </c>
      <c r="O28" s="166">
        <v>0</v>
      </c>
    </row>
    <row r="29" spans="1:15" hidden="1" x14ac:dyDescent="0.3">
      <c r="A29" s="168" t="s">
        <v>348</v>
      </c>
      <c r="B29" s="168" t="s">
        <v>347</v>
      </c>
      <c r="C29" s="168" t="s">
        <v>286</v>
      </c>
      <c r="D29" s="168" t="s">
        <v>346</v>
      </c>
      <c r="E29" s="167" t="s">
        <v>285</v>
      </c>
      <c r="F29" s="166">
        <v>0</v>
      </c>
      <c r="G29" s="166">
        <v>0</v>
      </c>
      <c r="H29" s="166">
        <v>0</v>
      </c>
      <c r="I29" s="166">
        <v>0</v>
      </c>
      <c r="J29" s="166">
        <v>-170</v>
      </c>
      <c r="K29" s="166">
        <v>0</v>
      </c>
      <c r="L29" s="166">
        <v>301976.17</v>
      </c>
      <c r="M29" s="166">
        <v>301806.17</v>
      </c>
      <c r="N29" s="166">
        <v>301976.17</v>
      </c>
      <c r="O29" s="166">
        <v>-301806.17</v>
      </c>
    </row>
    <row r="30" spans="1:15" hidden="1" x14ac:dyDescent="0.3">
      <c r="A30" s="168" t="s">
        <v>348</v>
      </c>
      <c r="B30" s="168" t="s">
        <v>347</v>
      </c>
      <c r="C30" s="168" t="s">
        <v>286</v>
      </c>
      <c r="D30" s="168" t="s">
        <v>353</v>
      </c>
      <c r="E30" s="167" t="s">
        <v>285</v>
      </c>
      <c r="F30" s="166">
        <v>0</v>
      </c>
      <c r="G30" s="166">
        <v>0</v>
      </c>
      <c r="H30" s="166">
        <v>0</v>
      </c>
      <c r="I30" s="166">
        <v>0</v>
      </c>
      <c r="J30" s="166">
        <v>0</v>
      </c>
      <c r="K30" s="166">
        <v>0</v>
      </c>
      <c r="L30" s="166">
        <v>0</v>
      </c>
      <c r="M30" s="166">
        <v>0</v>
      </c>
      <c r="N30" s="166">
        <v>0</v>
      </c>
      <c r="O30" s="166">
        <v>0</v>
      </c>
    </row>
    <row r="31" spans="1:15" hidden="1" x14ac:dyDescent="0.3">
      <c r="A31" s="168" t="s">
        <v>348</v>
      </c>
      <c r="B31" s="168" t="s">
        <v>347</v>
      </c>
      <c r="C31" s="168" t="s">
        <v>284</v>
      </c>
      <c r="D31" s="168" t="s">
        <v>346</v>
      </c>
      <c r="E31" s="167" t="s">
        <v>283</v>
      </c>
      <c r="F31" s="166">
        <v>0</v>
      </c>
      <c r="G31" s="166">
        <v>0</v>
      </c>
      <c r="H31" s="166">
        <v>0</v>
      </c>
      <c r="I31" s="166">
        <v>0</v>
      </c>
      <c r="J31" s="166">
        <v>0</v>
      </c>
      <c r="K31" s="166">
        <v>0</v>
      </c>
      <c r="L31" s="166">
        <v>3256426.73</v>
      </c>
      <c r="M31" s="166">
        <v>3256426.73</v>
      </c>
      <c r="N31" s="166">
        <v>3256426.73</v>
      </c>
      <c r="O31" s="166">
        <v>-3256426.73</v>
      </c>
    </row>
    <row r="32" spans="1:15" hidden="1" x14ac:dyDescent="0.3">
      <c r="A32" s="168" t="s">
        <v>348</v>
      </c>
      <c r="B32" s="168" t="s">
        <v>347</v>
      </c>
      <c r="C32" s="168" t="s">
        <v>284</v>
      </c>
      <c r="D32" s="168" t="s">
        <v>353</v>
      </c>
      <c r="E32" s="167" t="s">
        <v>283</v>
      </c>
      <c r="F32" s="166">
        <v>0</v>
      </c>
      <c r="G32" s="166">
        <v>0</v>
      </c>
      <c r="H32" s="166">
        <v>0</v>
      </c>
      <c r="I32" s="166">
        <v>0</v>
      </c>
      <c r="J32" s="166">
        <v>0</v>
      </c>
      <c r="K32" s="166">
        <v>0</v>
      </c>
      <c r="L32" s="166">
        <v>0</v>
      </c>
      <c r="M32" s="166">
        <v>0</v>
      </c>
      <c r="N32" s="166">
        <v>0</v>
      </c>
      <c r="O32" s="166">
        <v>0</v>
      </c>
    </row>
    <row r="33" spans="1:15" hidden="1" x14ac:dyDescent="0.3">
      <c r="A33" s="168" t="s">
        <v>348</v>
      </c>
      <c r="B33" s="168" t="s">
        <v>347</v>
      </c>
      <c r="C33" s="168" t="s">
        <v>282</v>
      </c>
      <c r="D33" s="168" t="s">
        <v>346</v>
      </c>
      <c r="E33" s="167" t="s">
        <v>281</v>
      </c>
      <c r="F33" s="166">
        <v>0</v>
      </c>
      <c r="G33" s="166">
        <v>0</v>
      </c>
      <c r="H33" s="166">
        <v>0</v>
      </c>
      <c r="I33" s="166">
        <v>0</v>
      </c>
      <c r="J33" s="166">
        <v>0</v>
      </c>
      <c r="K33" s="166">
        <v>0</v>
      </c>
      <c r="L33" s="166">
        <v>1786161.04</v>
      </c>
      <c r="M33" s="166">
        <v>1786161.04</v>
      </c>
      <c r="N33" s="166">
        <v>1786161.04</v>
      </c>
      <c r="O33" s="166">
        <v>-1786161.04</v>
      </c>
    </row>
    <row r="34" spans="1:15" hidden="1" x14ac:dyDescent="0.3">
      <c r="A34" s="168" t="s">
        <v>348</v>
      </c>
      <c r="B34" s="168" t="s">
        <v>347</v>
      </c>
      <c r="C34" s="168" t="s">
        <v>282</v>
      </c>
      <c r="D34" s="168" t="s">
        <v>353</v>
      </c>
      <c r="E34" s="167" t="s">
        <v>281</v>
      </c>
      <c r="F34" s="166">
        <v>0</v>
      </c>
      <c r="G34" s="166">
        <v>0</v>
      </c>
      <c r="H34" s="166">
        <v>0</v>
      </c>
      <c r="I34" s="166">
        <v>0</v>
      </c>
      <c r="J34" s="166">
        <v>0</v>
      </c>
      <c r="K34" s="166">
        <v>0</v>
      </c>
      <c r="L34" s="166">
        <v>0</v>
      </c>
      <c r="M34" s="166">
        <v>0</v>
      </c>
      <c r="N34" s="166">
        <v>0</v>
      </c>
      <c r="O34" s="166">
        <v>0</v>
      </c>
    </row>
    <row r="35" spans="1:15" hidden="1" x14ac:dyDescent="0.3">
      <c r="A35" s="168" t="s">
        <v>348</v>
      </c>
      <c r="B35" s="168" t="s">
        <v>347</v>
      </c>
      <c r="C35" s="168" t="s">
        <v>280</v>
      </c>
      <c r="D35" s="168" t="s">
        <v>346</v>
      </c>
      <c r="E35" s="167" t="s">
        <v>279</v>
      </c>
      <c r="F35" s="166">
        <v>0</v>
      </c>
      <c r="G35" s="166">
        <v>0</v>
      </c>
      <c r="H35" s="166">
        <v>0</v>
      </c>
      <c r="I35" s="166">
        <v>0</v>
      </c>
      <c r="J35" s="166">
        <v>0</v>
      </c>
      <c r="K35" s="166">
        <v>0</v>
      </c>
      <c r="L35" s="166">
        <v>893071.52</v>
      </c>
      <c r="M35" s="166">
        <v>893071.52</v>
      </c>
      <c r="N35" s="166">
        <v>893071.52</v>
      </c>
      <c r="O35" s="166">
        <v>-893071.52</v>
      </c>
    </row>
    <row r="36" spans="1:15" hidden="1" x14ac:dyDescent="0.3">
      <c r="A36" s="168" t="s">
        <v>348</v>
      </c>
      <c r="B36" s="168" t="s">
        <v>347</v>
      </c>
      <c r="C36" s="168" t="s">
        <v>280</v>
      </c>
      <c r="D36" s="168" t="s">
        <v>353</v>
      </c>
      <c r="E36" s="167" t="s">
        <v>279</v>
      </c>
      <c r="F36" s="166">
        <v>0</v>
      </c>
      <c r="G36" s="166">
        <v>0</v>
      </c>
      <c r="H36" s="166">
        <v>0</v>
      </c>
      <c r="I36" s="166">
        <v>0</v>
      </c>
      <c r="J36" s="166">
        <v>0</v>
      </c>
      <c r="K36" s="166">
        <v>0</v>
      </c>
      <c r="L36" s="166">
        <v>0</v>
      </c>
      <c r="M36" s="166">
        <v>0</v>
      </c>
      <c r="N36" s="166">
        <v>0</v>
      </c>
      <c r="O36" s="166">
        <v>0</v>
      </c>
    </row>
    <row r="37" spans="1:15" x14ac:dyDescent="0.3">
      <c r="A37" s="168" t="s">
        <v>173</v>
      </c>
      <c r="B37" s="168" t="s">
        <v>347</v>
      </c>
      <c r="C37" s="168" t="s">
        <v>205</v>
      </c>
      <c r="D37" s="168" t="s">
        <v>349</v>
      </c>
      <c r="E37" s="167" t="s">
        <v>183</v>
      </c>
      <c r="F37" s="166">
        <v>0</v>
      </c>
      <c r="G37" s="166">
        <v>0</v>
      </c>
      <c r="H37" s="166">
        <v>0</v>
      </c>
      <c r="I37" s="166">
        <v>0</v>
      </c>
      <c r="J37" s="166">
        <v>0</v>
      </c>
      <c r="K37" s="166">
        <v>0</v>
      </c>
      <c r="L37" s="166">
        <v>0</v>
      </c>
      <c r="M37" s="166">
        <v>0</v>
      </c>
      <c r="N37" s="166">
        <v>124243.5</v>
      </c>
      <c r="O37" s="166">
        <v>0</v>
      </c>
    </row>
    <row r="38" spans="1:15" hidden="1" x14ac:dyDescent="0.3">
      <c r="A38" s="168" t="s">
        <v>173</v>
      </c>
      <c r="B38" s="168" t="s">
        <v>347</v>
      </c>
      <c r="C38" s="168" t="s">
        <v>206</v>
      </c>
      <c r="D38" s="168" t="s">
        <v>349</v>
      </c>
      <c r="E38" s="167" t="s">
        <v>184</v>
      </c>
      <c r="F38" s="166">
        <v>0</v>
      </c>
      <c r="G38" s="166">
        <v>0</v>
      </c>
      <c r="H38" s="166">
        <v>0</v>
      </c>
      <c r="I38" s="166">
        <v>0</v>
      </c>
      <c r="J38" s="166">
        <v>0</v>
      </c>
      <c r="K38" s="166">
        <v>-675401</v>
      </c>
      <c r="L38" s="166">
        <v>675401</v>
      </c>
      <c r="M38" s="166">
        <v>0</v>
      </c>
      <c r="N38" s="166">
        <v>0</v>
      </c>
      <c r="O38" s="166">
        <v>0</v>
      </c>
    </row>
    <row r="39" spans="1:15" hidden="1" x14ac:dyDescent="0.3">
      <c r="A39" s="168" t="s">
        <v>348</v>
      </c>
      <c r="B39" s="168" t="s">
        <v>347</v>
      </c>
      <c r="C39" s="168" t="s">
        <v>278</v>
      </c>
      <c r="D39" s="168" t="s">
        <v>355</v>
      </c>
      <c r="E39" s="167" t="s">
        <v>277</v>
      </c>
      <c r="F39" s="166">
        <v>0</v>
      </c>
      <c r="G39" s="166">
        <v>0</v>
      </c>
      <c r="H39" s="166">
        <v>0</v>
      </c>
      <c r="I39" s="166">
        <v>0</v>
      </c>
      <c r="J39" s="166">
        <v>0</v>
      </c>
      <c r="K39" s="166">
        <v>-7790640</v>
      </c>
      <c r="L39" s="166">
        <v>7790640</v>
      </c>
      <c r="M39" s="166">
        <v>0</v>
      </c>
      <c r="N39" s="166">
        <v>0</v>
      </c>
      <c r="O39" s="166">
        <v>0</v>
      </c>
    </row>
    <row r="40" spans="1:15" hidden="1" x14ac:dyDescent="0.3">
      <c r="A40" s="168" t="s">
        <v>348</v>
      </c>
      <c r="B40" s="168" t="s">
        <v>347</v>
      </c>
      <c r="C40" s="168" t="s">
        <v>278</v>
      </c>
      <c r="D40" s="168" t="s">
        <v>350</v>
      </c>
      <c r="E40" s="167" t="s">
        <v>277</v>
      </c>
      <c r="F40" s="166">
        <v>0</v>
      </c>
      <c r="G40" s="166">
        <v>0</v>
      </c>
      <c r="H40" s="166">
        <v>0</v>
      </c>
      <c r="I40" s="166">
        <v>0</v>
      </c>
      <c r="J40" s="166">
        <v>0</v>
      </c>
      <c r="K40" s="166">
        <v>0</v>
      </c>
      <c r="L40" s="166">
        <v>0</v>
      </c>
      <c r="M40" s="166">
        <v>0</v>
      </c>
      <c r="N40" s="166">
        <v>0</v>
      </c>
      <c r="O40" s="166">
        <v>0</v>
      </c>
    </row>
    <row r="41" spans="1:15" x14ac:dyDescent="0.3">
      <c r="A41" s="168" t="s">
        <v>272</v>
      </c>
      <c r="B41" s="168" t="s">
        <v>347</v>
      </c>
      <c r="C41" s="168" t="s">
        <v>207</v>
      </c>
      <c r="D41" s="168" t="s">
        <v>349</v>
      </c>
      <c r="E41" s="167" t="s">
        <v>185</v>
      </c>
      <c r="F41" s="166">
        <v>0</v>
      </c>
      <c r="G41" s="166">
        <v>0</v>
      </c>
      <c r="H41" s="166">
        <v>0</v>
      </c>
      <c r="I41" s="166">
        <v>0</v>
      </c>
      <c r="J41" s="166">
        <v>0</v>
      </c>
      <c r="K41" s="166">
        <v>-78000</v>
      </c>
      <c r="L41" s="166">
        <v>544565</v>
      </c>
      <c r="M41" s="166">
        <v>466565</v>
      </c>
      <c r="N41" s="166">
        <v>570045</v>
      </c>
      <c r="O41" s="166">
        <v>-466565</v>
      </c>
    </row>
    <row r="42" spans="1:15" hidden="1" x14ac:dyDescent="0.3">
      <c r="A42" s="168" t="s">
        <v>348</v>
      </c>
      <c r="B42" s="168" t="s">
        <v>347</v>
      </c>
      <c r="C42" s="168" t="s">
        <v>208</v>
      </c>
      <c r="D42" s="168" t="s">
        <v>354</v>
      </c>
      <c r="E42" s="167" t="s">
        <v>186</v>
      </c>
      <c r="F42" s="166">
        <v>0</v>
      </c>
      <c r="G42" s="166">
        <v>0</v>
      </c>
      <c r="H42" s="166">
        <v>0</v>
      </c>
      <c r="I42" s="166">
        <v>0</v>
      </c>
      <c r="J42" s="166">
        <v>350000</v>
      </c>
      <c r="K42" s="166">
        <v>0</v>
      </c>
      <c r="L42" s="166">
        <v>0</v>
      </c>
      <c r="M42" s="166">
        <v>350000</v>
      </c>
      <c r="N42" s="166">
        <v>0</v>
      </c>
      <c r="O42" s="166">
        <v>-350000</v>
      </c>
    </row>
    <row r="43" spans="1:15" hidden="1" x14ac:dyDescent="0.3">
      <c r="A43" s="168" t="s">
        <v>348</v>
      </c>
      <c r="B43" s="168" t="s">
        <v>347</v>
      </c>
      <c r="C43" s="168" t="s">
        <v>208</v>
      </c>
      <c r="D43" s="168" t="s">
        <v>349</v>
      </c>
      <c r="E43" s="167" t="s">
        <v>186</v>
      </c>
      <c r="F43" s="166">
        <v>0</v>
      </c>
      <c r="G43" s="166">
        <v>0</v>
      </c>
      <c r="H43" s="166">
        <v>0</v>
      </c>
      <c r="I43" s="166">
        <v>0</v>
      </c>
      <c r="J43" s="166">
        <v>0</v>
      </c>
      <c r="K43" s="166">
        <v>0</v>
      </c>
      <c r="L43" s="166">
        <v>0</v>
      </c>
      <c r="M43" s="166">
        <v>0</v>
      </c>
      <c r="N43" s="166">
        <v>0</v>
      </c>
      <c r="O43" s="166">
        <v>0</v>
      </c>
    </row>
    <row r="44" spans="1:15" hidden="1" x14ac:dyDescent="0.3">
      <c r="A44" s="168" t="s">
        <v>348</v>
      </c>
      <c r="B44" s="168" t="s">
        <v>347</v>
      </c>
      <c r="C44" s="168" t="s">
        <v>208</v>
      </c>
      <c r="D44" s="168" t="s">
        <v>351</v>
      </c>
      <c r="E44" s="167" t="s">
        <v>186</v>
      </c>
      <c r="F44" s="166">
        <v>0</v>
      </c>
      <c r="G44" s="166">
        <v>0</v>
      </c>
      <c r="H44" s="166">
        <v>0</v>
      </c>
      <c r="I44" s="166">
        <v>0</v>
      </c>
      <c r="J44" s="166">
        <v>0</v>
      </c>
      <c r="K44" s="166">
        <v>0</v>
      </c>
      <c r="L44" s="166">
        <v>26400</v>
      </c>
      <c r="M44" s="166">
        <v>26400</v>
      </c>
      <c r="N44" s="166">
        <v>17600</v>
      </c>
      <c r="O44" s="166">
        <v>-26400</v>
      </c>
    </row>
    <row r="45" spans="1:15" hidden="1" x14ac:dyDescent="0.3">
      <c r="A45" s="168" t="s">
        <v>348</v>
      </c>
      <c r="B45" s="168" t="s">
        <v>347</v>
      </c>
      <c r="C45" s="168" t="s">
        <v>275</v>
      </c>
      <c r="D45" s="168" t="s">
        <v>353</v>
      </c>
      <c r="E45" s="167" t="s">
        <v>274</v>
      </c>
      <c r="F45" s="166">
        <v>0</v>
      </c>
      <c r="G45" s="166">
        <v>0</v>
      </c>
      <c r="H45" s="166">
        <v>0</v>
      </c>
      <c r="I45" s="166">
        <v>0</v>
      </c>
      <c r="J45" s="166">
        <v>0</v>
      </c>
      <c r="K45" s="166">
        <v>0</v>
      </c>
      <c r="L45" s="166">
        <v>0</v>
      </c>
      <c r="M45" s="166">
        <v>0</v>
      </c>
      <c r="N45" s="166">
        <v>0</v>
      </c>
      <c r="O45" s="166">
        <v>0</v>
      </c>
    </row>
    <row r="46" spans="1:15" hidden="1" x14ac:dyDescent="0.3">
      <c r="A46" s="168" t="s">
        <v>348</v>
      </c>
      <c r="B46" s="168" t="s">
        <v>347</v>
      </c>
      <c r="C46" s="168" t="s">
        <v>209</v>
      </c>
      <c r="D46" s="168" t="s">
        <v>349</v>
      </c>
      <c r="E46" s="167" t="s">
        <v>273</v>
      </c>
      <c r="F46" s="166">
        <v>0</v>
      </c>
      <c r="G46" s="166">
        <v>0</v>
      </c>
      <c r="H46" s="166">
        <v>0</v>
      </c>
      <c r="I46" s="166">
        <v>0</v>
      </c>
      <c r="J46" s="166">
        <v>0</v>
      </c>
      <c r="K46" s="166">
        <v>0</v>
      </c>
      <c r="L46" s="166">
        <v>0</v>
      </c>
      <c r="M46" s="166">
        <v>0</v>
      </c>
      <c r="N46" s="166">
        <v>0</v>
      </c>
      <c r="O46" s="166">
        <v>0</v>
      </c>
    </row>
    <row r="47" spans="1:15" hidden="1" x14ac:dyDescent="0.3">
      <c r="A47" s="168" t="s">
        <v>348</v>
      </c>
      <c r="B47" s="168" t="s">
        <v>347</v>
      </c>
      <c r="C47" s="168" t="s">
        <v>210</v>
      </c>
      <c r="D47" s="168" t="s">
        <v>349</v>
      </c>
      <c r="E47" s="167" t="s">
        <v>188</v>
      </c>
      <c r="F47" s="166">
        <v>0</v>
      </c>
      <c r="G47" s="166">
        <v>0</v>
      </c>
      <c r="H47" s="166">
        <v>0</v>
      </c>
      <c r="I47" s="166">
        <v>0</v>
      </c>
      <c r="J47" s="166">
        <v>0</v>
      </c>
      <c r="K47" s="166">
        <v>0</v>
      </c>
      <c r="L47" s="166">
        <v>0</v>
      </c>
      <c r="M47" s="166">
        <v>0</v>
      </c>
      <c r="N47" s="166">
        <v>0</v>
      </c>
      <c r="O47" s="166">
        <v>0</v>
      </c>
    </row>
    <row r="48" spans="1:15" hidden="1" x14ac:dyDescent="0.3">
      <c r="A48" s="168" t="s">
        <v>348</v>
      </c>
      <c r="B48" s="168" t="s">
        <v>347</v>
      </c>
      <c r="C48" s="168" t="s">
        <v>211</v>
      </c>
      <c r="D48" s="168" t="s">
        <v>349</v>
      </c>
      <c r="E48" s="167" t="s">
        <v>189</v>
      </c>
      <c r="F48" s="166">
        <v>0</v>
      </c>
      <c r="G48" s="166">
        <v>0</v>
      </c>
      <c r="H48" s="166">
        <v>0</v>
      </c>
      <c r="I48" s="166">
        <v>0</v>
      </c>
      <c r="J48" s="166">
        <v>0</v>
      </c>
      <c r="K48" s="166">
        <v>0</v>
      </c>
      <c r="L48" s="166">
        <v>0</v>
      </c>
      <c r="M48" s="166">
        <v>0</v>
      </c>
      <c r="N48" s="166">
        <v>0</v>
      </c>
      <c r="O48" s="166">
        <v>0</v>
      </c>
    </row>
    <row r="49" spans="1:15" hidden="1" x14ac:dyDescent="0.3">
      <c r="A49" s="168" t="s">
        <v>348</v>
      </c>
      <c r="B49" s="168" t="s">
        <v>347</v>
      </c>
      <c r="C49" s="168" t="s">
        <v>212</v>
      </c>
      <c r="D49" s="168" t="s">
        <v>349</v>
      </c>
      <c r="E49" s="167" t="s">
        <v>190</v>
      </c>
      <c r="F49" s="166">
        <v>0</v>
      </c>
      <c r="G49" s="166">
        <v>0</v>
      </c>
      <c r="H49" s="166">
        <v>0</v>
      </c>
      <c r="I49" s="166">
        <v>0</v>
      </c>
      <c r="J49" s="166">
        <v>0</v>
      </c>
      <c r="K49" s="166">
        <v>0</v>
      </c>
      <c r="L49" s="166">
        <v>0</v>
      </c>
      <c r="M49" s="166">
        <v>0</v>
      </c>
      <c r="N49" s="166">
        <v>0</v>
      </c>
      <c r="O49" s="166">
        <v>0</v>
      </c>
    </row>
    <row r="50" spans="1:15" hidden="1" x14ac:dyDescent="0.3">
      <c r="A50" s="168" t="s">
        <v>348</v>
      </c>
      <c r="B50" s="168" t="s">
        <v>347</v>
      </c>
      <c r="C50" s="168" t="s">
        <v>213</v>
      </c>
      <c r="D50" s="168" t="s">
        <v>349</v>
      </c>
      <c r="E50" s="167" t="s">
        <v>191</v>
      </c>
      <c r="F50" s="166">
        <v>0</v>
      </c>
      <c r="G50" s="166">
        <v>0</v>
      </c>
      <c r="H50" s="166">
        <v>0</v>
      </c>
      <c r="I50" s="166">
        <v>0</v>
      </c>
      <c r="J50" s="166">
        <v>0</v>
      </c>
      <c r="K50" s="166">
        <v>0</v>
      </c>
      <c r="L50" s="166">
        <v>0</v>
      </c>
      <c r="M50" s="166">
        <v>0</v>
      </c>
      <c r="N50" s="166">
        <v>0</v>
      </c>
      <c r="O50" s="166">
        <v>0</v>
      </c>
    </row>
    <row r="51" spans="1:15" hidden="1" x14ac:dyDescent="0.3">
      <c r="A51" s="168" t="s">
        <v>348</v>
      </c>
      <c r="B51" s="168" t="s">
        <v>347</v>
      </c>
      <c r="C51" s="168" t="s">
        <v>214</v>
      </c>
      <c r="D51" s="168" t="s">
        <v>349</v>
      </c>
      <c r="E51" s="167" t="s">
        <v>192</v>
      </c>
      <c r="F51" s="166">
        <v>0</v>
      </c>
      <c r="G51" s="166">
        <v>0</v>
      </c>
      <c r="H51" s="166">
        <v>0</v>
      </c>
      <c r="I51" s="166">
        <v>0</v>
      </c>
      <c r="J51" s="166">
        <v>0</v>
      </c>
      <c r="K51" s="166">
        <v>0</v>
      </c>
      <c r="L51" s="166">
        <v>0</v>
      </c>
      <c r="M51" s="166">
        <v>0</v>
      </c>
      <c r="N51" s="166">
        <v>0</v>
      </c>
      <c r="O51" s="166">
        <v>0</v>
      </c>
    </row>
    <row r="52" spans="1:15" hidden="1" x14ac:dyDescent="0.3">
      <c r="A52" s="168" t="s">
        <v>348</v>
      </c>
      <c r="B52" s="168" t="s">
        <v>347</v>
      </c>
      <c r="C52" s="168" t="s">
        <v>215</v>
      </c>
      <c r="D52" s="168" t="s">
        <v>258</v>
      </c>
      <c r="E52" s="167" t="s">
        <v>270</v>
      </c>
      <c r="F52" s="166">
        <v>0</v>
      </c>
      <c r="G52" s="166">
        <v>0</v>
      </c>
      <c r="H52" s="166">
        <v>0</v>
      </c>
      <c r="I52" s="166">
        <v>0</v>
      </c>
      <c r="J52" s="166">
        <v>0</v>
      </c>
      <c r="K52" s="166">
        <v>0</v>
      </c>
      <c r="L52" s="166">
        <v>0</v>
      </c>
      <c r="M52" s="166">
        <v>0</v>
      </c>
      <c r="N52" s="166">
        <v>0</v>
      </c>
      <c r="O52" s="166">
        <v>0</v>
      </c>
    </row>
    <row r="53" spans="1:15" x14ac:dyDescent="0.3">
      <c r="A53" s="168" t="s">
        <v>272</v>
      </c>
      <c r="B53" s="168" t="s">
        <v>347</v>
      </c>
      <c r="C53" s="168" t="s">
        <v>215</v>
      </c>
      <c r="D53" s="168" t="s">
        <v>349</v>
      </c>
      <c r="E53" s="167" t="s">
        <v>193</v>
      </c>
      <c r="F53" s="166">
        <v>0</v>
      </c>
      <c r="G53" s="166">
        <v>0</v>
      </c>
      <c r="H53" s="166">
        <v>0</v>
      </c>
      <c r="I53" s="166">
        <v>0</v>
      </c>
      <c r="J53" s="166">
        <v>0</v>
      </c>
      <c r="K53" s="166">
        <v>0</v>
      </c>
      <c r="L53" s="166">
        <v>528050</v>
      </c>
      <c r="M53" s="166">
        <v>528050</v>
      </c>
      <c r="N53" s="166">
        <v>646050</v>
      </c>
      <c r="O53" s="166">
        <v>-528050</v>
      </c>
    </row>
    <row r="54" spans="1:15" hidden="1" x14ac:dyDescent="0.3">
      <c r="A54" s="168" t="s">
        <v>348</v>
      </c>
      <c r="B54" s="168" t="s">
        <v>347</v>
      </c>
      <c r="C54" s="168" t="s">
        <v>215</v>
      </c>
      <c r="D54" s="168" t="s">
        <v>351</v>
      </c>
      <c r="E54" s="167" t="s">
        <v>193</v>
      </c>
      <c r="F54" s="166">
        <v>0</v>
      </c>
      <c r="G54" s="166">
        <v>0</v>
      </c>
      <c r="H54" s="166">
        <v>0</v>
      </c>
      <c r="I54" s="166">
        <v>0</v>
      </c>
      <c r="J54" s="166">
        <v>0</v>
      </c>
      <c r="K54" s="166">
        <v>-4554069.5</v>
      </c>
      <c r="L54" s="166">
        <v>-1009883.03</v>
      </c>
      <c r="M54" s="166">
        <v>-5563952.5300000003</v>
      </c>
      <c r="N54" s="166">
        <v>3675319.56</v>
      </c>
      <c r="O54" s="166">
        <v>5563952.5300000003</v>
      </c>
    </row>
    <row r="55" spans="1:15" hidden="1" x14ac:dyDescent="0.3">
      <c r="A55" s="168" t="s">
        <v>348</v>
      </c>
      <c r="B55" s="168" t="s">
        <v>347</v>
      </c>
      <c r="C55" s="168" t="s">
        <v>215</v>
      </c>
      <c r="D55" s="168" t="s">
        <v>350</v>
      </c>
      <c r="E55" s="167" t="s">
        <v>193</v>
      </c>
      <c r="F55" s="166">
        <v>0</v>
      </c>
      <c r="G55" s="166">
        <v>0</v>
      </c>
      <c r="H55" s="166">
        <v>0</v>
      </c>
      <c r="I55" s="166">
        <v>0</v>
      </c>
      <c r="J55" s="166">
        <v>0</v>
      </c>
      <c r="K55" s="166">
        <v>0</v>
      </c>
      <c r="L55" s="166">
        <v>0</v>
      </c>
      <c r="M55" s="166">
        <v>0</v>
      </c>
      <c r="N55" s="166">
        <v>0</v>
      </c>
      <c r="O55" s="166">
        <v>0</v>
      </c>
    </row>
    <row r="56" spans="1:15" hidden="1" x14ac:dyDescent="0.3">
      <c r="A56" s="168" t="s">
        <v>348</v>
      </c>
      <c r="B56" s="168" t="s">
        <v>347</v>
      </c>
      <c r="C56" s="168" t="s">
        <v>216</v>
      </c>
      <c r="D56" s="168" t="s">
        <v>349</v>
      </c>
      <c r="E56" s="167" t="s">
        <v>194</v>
      </c>
      <c r="F56" s="166">
        <v>0</v>
      </c>
      <c r="G56" s="166">
        <v>0</v>
      </c>
      <c r="H56" s="166">
        <v>0</v>
      </c>
      <c r="I56" s="166">
        <v>0</v>
      </c>
      <c r="J56" s="166">
        <v>-99380</v>
      </c>
      <c r="K56" s="166">
        <v>97462.5</v>
      </c>
      <c r="L56" s="166">
        <v>0</v>
      </c>
      <c r="M56" s="166">
        <v>-1917.5</v>
      </c>
      <c r="N56" s="166">
        <v>0</v>
      </c>
      <c r="O56" s="166">
        <v>1917.5</v>
      </c>
    </row>
    <row r="57" spans="1:15" hidden="1" x14ac:dyDescent="0.3">
      <c r="A57" s="168" t="s">
        <v>348</v>
      </c>
      <c r="B57" s="168" t="s">
        <v>347</v>
      </c>
      <c r="C57" s="168" t="s">
        <v>217</v>
      </c>
      <c r="D57" s="168" t="s">
        <v>349</v>
      </c>
      <c r="E57" s="167" t="s">
        <v>195</v>
      </c>
      <c r="F57" s="166">
        <v>0</v>
      </c>
      <c r="G57" s="166">
        <v>0</v>
      </c>
      <c r="H57" s="166">
        <v>0</v>
      </c>
      <c r="I57" s="166">
        <v>0</v>
      </c>
      <c r="J57" s="166">
        <v>0</v>
      </c>
      <c r="K57" s="166">
        <v>0</v>
      </c>
      <c r="L57" s="166">
        <v>0</v>
      </c>
      <c r="M57" s="166">
        <v>0</v>
      </c>
      <c r="N57" s="166">
        <v>0</v>
      </c>
      <c r="O57" s="166">
        <v>0</v>
      </c>
    </row>
    <row r="58" spans="1:15" hidden="1" x14ac:dyDescent="0.3">
      <c r="A58" s="168" t="s">
        <v>348</v>
      </c>
      <c r="B58" s="168" t="s">
        <v>347</v>
      </c>
      <c r="C58" s="168" t="s">
        <v>218</v>
      </c>
      <c r="D58" s="168" t="s">
        <v>349</v>
      </c>
      <c r="E58" s="167" t="s">
        <v>196</v>
      </c>
      <c r="F58" s="166">
        <v>0</v>
      </c>
      <c r="G58" s="166">
        <v>0</v>
      </c>
      <c r="H58" s="166">
        <v>0</v>
      </c>
      <c r="I58" s="166">
        <v>0</v>
      </c>
      <c r="J58" s="166">
        <v>0</v>
      </c>
      <c r="K58" s="166">
        <v>0</v>
      </c>
      <c r="L58" s="166">
        <v>0</v>
      </c>
      <c r="M58" s="166">
        <v>0</v>
      </c>
      <c r="N58" s="166">
        <v>0</v>
      </c>
      <c r="O58" s="166">
        <v>0</v>
      </c>
    </row>
    <row r="59" spans="1:15" hidden="1" x14ac:dyDescent="0.3">
      <c r="A59" s="168" t="s">
        <v>348</v>
      </c>
      <c r="B59" s="168" t="s">
        <v>347</v>
      </c>
      <c r="C59" s="168" t="s">
        <v>219</v>
      </c>
      <c r="D59" s="168" t="s">
        <v>349</v>
      </c>
      <c r="E59" s="167" t="s">
        <v>197</v>
      </c>
      <c r="F59" s="166">
        <v>0</v>
      </c>
      <c r="G59" s="166">
        <v>0</v>
      </c>
      <c r="H59" s="166">
        <v>0</v>
      </c>
      <c r="I59" s="166">
        <v>0</v>
      </c>
      <c r="J59" s="166">
        <v>0</v>
      </c>
      <c r="K59" s="166">
        <v>0</v>
      </c>
      <c r="L59" s="166">
        <v>0</v>
      </c>
      <c r="M59" s="166">
        <v>0</v>
      </c>
      <c r="N59" s="166">
        <v>0</v>
      </c>
      <c r="O59" s="166">
        <v>0</v>
      </c>
    </row>
    <row r="60" spans="1:15" hidden="1" x14ac:dyDescent="0.3">
      <c r="A60" s="168" t="s">
        <v>348</v>
      </c>
      <c r="B60" s="168" t="s">
        <v>347</v>
      </c>
      <c r="C60" s="168" t="s">
        <v>220</v>
      </c>
      <c r="D60" s="168" t="s">
        <v>349</v>
      </c>
      <c r="E60" s="167" t="s">
        <v>198</v>
      </c>
      <c r="F60" s="166">
        <v>0</v>
      </c>
      <c r="G60" s="166">
        <v>0</v>
      </c>
      <c r="H60" s="166">
        <v>0</v>
      </c>
      <c r="I60" s="166">
        <v>0</v>
      </c>
      <c r="J60" s="166">
        <v>0</v>
      </c>
      <c r="K60" s="166">
        <v>0</v>
      </c>
      <c r="L60" s="166">
        <v>0</v>
      </c>
      <c r="M60" s="166">
        <v>0</v>
      </c>
      <c r="N60" s="166">
        <v>0</v>
      </c>
      <c r="O60" s="166">
        <v>0</v>
      </c>
    </row>
    <row r="61" spans="1:15" hidden="1" x14ac:dyDescent="0.3">
      <c r="A61" s="168" t="s">
        <v>348</v>
      </c>
      <c r="B61" s="168" t="s">
        <v>347</v>
      </c>
      <c r="C61" s="168" t="s">
        <v>221</v>
      </c>
      <c r="D61" s="168" t="s">
        <v>349</v>
      </c>
      <c r="E61" s="167" t="s">
        <v>245</v>
      </c>
      <c r="F61" s="166">
        <v>0</v>
      </c>
      <c r="G61" s="166">
        <v>0</v>
      </c>
      <c r="H61" s="166">
        <v>0</v>
      </c>
      <c r="I61" s="166">
        <v>0</v>
      </c>
      <c r="J61" s="166">
        <v>0</v>
      </c>
      <c r="K61" s="166">
        <v>0</v>
      </c>
      <c r="L61" s="166">
        <v>0</v>
      </c>
      <c r="M61" s="166">
        <v>0</v>
      </c>
      <c r="N61" s="166">
        <v>0</v>
      </c>
      <c r="O61" s="166">
        <v>0</v>
      </c>
    </row>
    <row r="62" spans="1:15" hidden="1" x14ac:dyDescent="0.3">
      <c r="A62" s="168" t="s">
        <v>348</v>
      </c>
      <c r="B62" s="168" t="s">
        <v>347</v>
      </c>
      <c r="C62" s="168" t="s">
        <v>269</v>
      </c>
      <c r="D62" s="168" t="s">
        <v>352</v>
      </c>
      <c r="E62" s="167" t="s">
        <v>267</v>
      </c>
      <c r="F62" s="166">
        <v>0</v>
      </c>
      <c r="G62" s="166">
        <v>0</v>
      </c>
      <c r="H62" s="166">
        <v>0</v>
      </c>
      <c r="I62" s="166">
        <v>0</v>
      </c>
      <c r="J62" s="166">
        <v>0</v>
      </c>
      <c r="K62" s="166">
        <v>0</v>
      </c>
      <c r="L62" s="166">
        <v>0</v>
      </c>
      <c r="M62" s="166">
        <v>0</v>
      </c>
      <c r="N62" s="166">
        <v>0</v>
      </c>
      <c r="O62" s="166">
        <v>0</v>
      </c>
    </row>
    <row r="63" spans="1:15" hidden="1" x14ac:dyDescent="0.3">
      <c r="A63" s="168" t="s">
        <v>348</v>
      </c>
      <c r="B63" s="168" t="s">
        <v>347</v>
      </c>
      <c r="C63" s="168" t="s">
        <v>222</v>
      </c>
      <c r="D63" s="168" t="s">
        <v>349</v>
      </c>
      <c r="E63" s="167" t="s">
        <v>200</v>
      </c>
      <c r="F63" s="166">
        <v>0</v>
      </c>
      <c r="G63" s="166">
        <v>0</v>
      </c>
      <c r="H63" s="166">
        <v>0</v>
      </c>
      <c r="I63" s="166">
        <v>0</v>
      </c>
      <c r="J63" s="166">
        <v>0</v>
      </c>
      <c r="K63" s="166">
        <v>0</v>
      </c>
      <c r="L63" s="166">
        <v>0</v>
      </c>
      <c r="M63" s="166">
        <v>0</v>
      </c>
      <c r="N63" s="166">
        <v>0</v>
      </c>
      <c r="O63" s="166">
        <v>0</v>
      </c>
    </row>
    <row r="64" spans="1:15" hidden="1" x14ac:dyDescent="0.3">
      <c r="A64" s="168" t="s">
        <v>348</v>
      </c>
      <c r="B64" s="168" t="s">
        <v>347</v>
      </c>
      <c r="C64" s="168" t="s">
        <v>222</v>
      </c>
      <c r="D64" s="168" t="s">
        <v>351</v>
      </c>
      <c r="E64" s="167" t="s">
        <v>200</v>
      </c>
      <c r="F64" s="166">
        <v>0</v>
      </c>
      <c r="G64" s="166">
        <v>0</v>
      </c>
      <c r="H64" s="166">
        <v>0</v>
      </c>
      <c r="I64" s="166">
        <v>0</v>
      </c>
      <c r="J64" s="166">
        <v>0</v>
      </c>
      <c r="K64" s="166">
        <v>0</v>
      </c>
      <c r="L64" s="166">
        <v>0</v>
      </c>
      <c r="M64" s="166">
        <v>0</v>
      </c>
      <c r="N64" s="166">
        <v>0</v>
      </c>
      <c r="O64" s="166">
        <v>0</v>
      </c>
    </row>
    <row r="65" spans="1:15" hidden="1" x14ac:dyDescent="0.3">
      <c r="A65" s="168" t="s">
        <v>348</v>
      </c>
      <c r="B65" s="168" t="s">
        <v>347</v>
      </c>
      <c r="C65" s="168" t="s">
        <v>265</v>
      </c>
      <c r="D65" s="168" t="s">
        <v>350</v>
      </c>
      <c r="E65" s="167" t="s">
        <v>263</v>
      </c>
      <c r="F65" s="166">
        <v>0</v>
      </c>
      <c r="G65" s="166">
        <v>0</v>
      </c>
      <c r="H65" s="166">
        <v>-230000</v>
      </c>
      <c r="I65" s="166">
        <v>-230000</v>
      </c>
      <c r="J65" s="166">
        <v>0</v>
      </c>
      <c r="K65" s="166">
        <v>0</v>
      </c>
      <c r="L65" s="166">
        <v>0</v>
      </c>
      <c r="M65" s="166">
        <v>0</v>
      </c>
      <c r="N65" s="166">
        <v>0</v>
      </c>
      <c r="O65" s="166">
        <v>-230000</v>
      </c>
    </row>
    <row r="66" spans="1:15" hidden="1" x14ac:dyDescent="0.3">
      <c r="A66" s="168" t="s">
        <v>348</v>
      </c>
      <c r="B66" s="168" t="s">
        <v>347</v>
      </c>
      <c r="C66" s="168" t="s">
        <v>223</v>
      </c>
      <c r="D66" s="168" t="s">
        <v>349</v>
      </c>
      <c r="E66" s="167" t="s">
        <v>201</v>
      </c>
      <c r="F66" s="166">
        <v>0</v>
      </c>
      <c r="G66" s="166">
        <v>0</v>
      </c>
      <c r="H66" s="166">
        <v>0</v>
      </c>
      <c r="I66" s="166">
        <v>0</v>
      </c>
      <c r="J66" s="166">
        <v>0</v>
      </c>
      <c r="K66" s="166">
        <v>0</v>
      </c>
      <c r="L66" s="166">
        <v>0</v>
      </c>
      <c r="M66" s="166">
        <v>0</v>
      </c>
      <c r="N66" s="166">
        <v>0</v>
      </c>
      <c r="O66" s="166">
        <v>0</v>
      </c>
    </row>
    <row r="67" spans="1:15" hidden="1" x14ac:dyDescent="0.3">
      <c r="A67" s="168" t="s">
        <v>348</v>
      </c>
      <c r="B67" s="168" t="s">
        <v>347</v>
      </c>
      <c r="C67" s="168" t="s">
        <v>224</v>
      </c>
      <c r="D67" s="168" t="s">
        <v>349</v>
      </c>
      <c r="E67" s="167" t="s">
        <v>246</v>
      </c>
      <c r="F67" s="166">
        <v>0</v>
      </c>
      <c r="G67" s="166">
        <v>0</v>
      </c>
      <c r="H67" s="166">
        <v>0</v>
      </c>
      <c r="I67" s="166">
        <v>0</v>
      </c>
      <c r="J67" s="166">
        <v>0</v>
      </c>
      <c r="K67" s="166">
        <v>0</v>
      </c>
      <c r="L67" s="166">
        <v>0</v>
      </c>
      <c r="M67" s="166">
        <v>0</v>
      </c>
      <c r="N67" s="166">
        <v>0</v>
      </c>
      <c r="O67" s="166">
        <v>0</v>
      </c>
    </row>
    <row r="68" spans="1:15" hidden="1" x14ac:dyDescent="0.3">
      <c r="A68" s="168" t="s">
        <v>348</v>
      </c>
      <c r="B68" s="168" t="s">
        <v>347</v>
      </c>
      <c r="C68" s="168" t="s">
        <v>225</v>
      </c>
      <c r="D68" s="168" t="s">
        <v>349</v>
      </c>
      <c r="E68" s="167" t="s">
        <v>203</v>
      </c>
      <c r="F68" s="166">
        <v>0</v>
      </c>
      <c r="G68" s="166">
        <v>0</v>
      </c>
      <c r="H68" s="166">
        <v>0</v>
      </c>
      <c r="I68" s="166">
        <v>0</v>
      </c>
      <c r="J68" s="166">
        <v>0</v>
      </c>
      <c r="K68" s="166">
        <v>0</v>
      </c>
      <c r="L68" s="166">
        <v>0</v>
      </c>
      <c r="M68" s="166">
        <v>0</v>
      </c>
      <c r="N68" s="166">
        <v>0</v>
      </c>
      <c r="O68" s="166">
        <v>0</v>
      </c>
    </row>
    <row r="69" spans="1:15" hidden="1" x14ac:dyDescent="0.3">
      <c r="A69" s="168" t="s">
        <v>348</v>
      </c>
      <c r="B69" s="168" t="s">
        <v>347</v>
      </c>
      <c r="C69" s="168" t="s">
        <v>226</v>
      </c>
      <c r="D69" s="168" t="s">
        <v>349</v>
      </c>
      <c r="E69" s="167" t="s">
        <v>247</v>
      </c>
      <c r="F69" s="166">
        <v>0</v>
      </c>
      <c r="G69" s="166">
        <v>0</v>
      </c>
      <c r="H69" s="166">
        <v>0</v>
      </c>
      <c r="I69" s="166">
        <v>0</v>
      </c>
      <c r="J69" s="166">
        <v>-247500</v>
      </c>
      <c r="K69" s="166">
        <v>195000</v>
      </c>
      <c r="L69" s="166">
        <v>0</v>
      </c>
      <c r="M69" s="166">
        <v>-52500</v>
      </c>
      <c r="N69" s="166">
        <v>0</v>
      </c>
      <c r="O69" s="166">
        <v>52500</v>
      </c>
    </row>
    <row r="70" spans="1:15" hidden="1" x14ac:dyDescent="0.3">
      <c r="A70" s="168" t="s">
        <v>348</v>
      </c>
      <c r="B70" s="168" t="s">
        <v>347</v>
      </c>
      <c r="C70" s="168" t="s">
        <v>259</v>
      </c>
      <c r="D70" s="168" t="s">
        <v>346</v>
      </c>
      <c r="E70" s="167" t="s">
        <v>256</v>
      </c>
      <c r="F70" s="166">
        <v>0</v>
      </c>
      <c r="G70" s="166">
        <v>0</v>
      </c>
      <c r="H70" s="166">
        <v>0</v>
      </c>
      <c r="I70" s="166">
        <v>0</v>
      </c>
      <c r="J70" s="166">
        <v>0</v>
      </c>
      <c r="K70" s="166">
        <v>0</v>
      </c>
      <c r="L70" s="166">
        <v>1083593.56</v>
      </c>
      <c r="M70" s="166">
        <v>1083593.56</v>
      </c>
      <c r="N70" s="166">
        <v>1083593.56</v>
      </c>
      <c r="O70" s="166">
        <v>-1083593.56</v>
      </c>
    </row>
    <row r="71" spans="1:15" hidden="1" x14ac:dyDescent="0.3">
      <c r="A71" s="165" t="s">
        <v>345</v>
      </c>
      <c r="B71" s="165" t="s">
        <v>344</v>
      </c>
      <c r="C71" s="165" t="s">
        <v>254</v>
      </c>
      <c r="D71" s="164"/>
      <c r="E71" s="164"/>
      <c r="F71" s="158">
        <v>0</v>
      </c>
      <c r="G71" s="158">
        <v>0</v>
      </c>
      <c r="H71" s="158">
        <v>-230000</v>
      </c>
      <c r="I71" s="158">
        <v>-230000</v>
      </c>
      <c r="J71" s="158">
        <v>-575769</v>
      </c>
      <c r="K71" s="158">
        <v>-12805648</v>
      </c>
      <c r="L71" s="158">
        <v>84530497.489999995</v>
      </c>
      <c r="M71" s="158">
        <v>71149080.489999995</v>
      </c>
      <c r="N71" s="158">
        <v>81008582.579999998</v>
      </c>
      <c r="O71" s="158">
        <v>-71379080.489999995</v>
      </c>
    </row>
    <row r="72" spans="1:15" hidden="1" x14ac:dyDescent="0.3">
      <c r="A72" s="162" t="s">
        <v>343</v>
      </c>
      <c r="B72" s="162" t="s">
        <v>342</v>
      </c>
      <c r="C72" s="162" t="s">
        <v>252</v>
      </c>
      <c r="D72" s="162" t="s">
        <v>341</v>
      </c>
      <c r="E72" s="161"/>
      <c r="F72" s="158">
        <v>0</v>
      </c>
      <c r="G72" s="158">
        <v>0</v>
      </c>
      <c r="H72" s="158">
        <v>-230000</v>
      </c>
      <c r="I72" s="158">
        <v>-230000</v>
      </c>
      <c r="J72" s="158">
        <v>-575769</v>
      </c>
      <c r="K72" s="158">
        <v>-12805648</v>
      </c>
      <c r="L72" s="158">
        <v>84530497.489999995</v>
      </c>
      <c r="M72" s="158">
        <v>71149080.489999995</v>
      </c>
      <c r="N72" s="158">
        <v>81008582.579999998</v>
      </c>
      <c r="O72" s="158">
        <v>-71379080.489999995</v>
      </c>
    </row>
    <row r="73" spans="1:15" x14ac:dyDescent="0.3">
      <c r="A73" s="163"/>
      <c r="B73" s="163"/>
      <c r="C73" s="163"/>
      <c r="D73" s="163"/>
    </row>
    <row r="74" spans="1:15" x14ac:dyDescent="0.3">
      <c r="A74" s="162" t="s">
        <v>340</v>
      </c>
      <c r="B74" s="162" t="s">
        <v>339</v>
      </c>
      <c r="C74" s="162" t="s">
        <v>249</v>
      </c>
      <c r="D74" s="161"/>
      <c r="E74" s="161"/>
      <c r="F74" s="158">
        <v>0</v>
      </c>
      <c r="G74" s="158">
        <v>0</v>
      </c>
      <c r="H74" s="158">
        <v>-230000</v>
      </c>
      <c r="I74" s="158">
        <v>-230000</v>
      </c>
      <c r="J74" s="158">
        <v>-575769</v>
      </c>
      <c r="K74" s="158">
        <v>-12805648</v>
      </c>
      <c r="L74" s="159">
        <f>SUBTOTAL(9,L37:L69)</f>
        <v>1072615</v>
      </c>
      <c r="M74" s="158">
        <v>71149080.489999995</v>
      </c>
      <c r="N74" s="158">
        <v>81008582.579999998</v>
      </c>
      <c r="O74" s="158">
        <v>-71379080.489999995</v>
      </c>
    </row>
  </sheetData>
  <autoFilter ref="A12:O72" xr:uid="{00000000-0009-0000-0000-000009000000}">
    <filterColumn colId="3">
      <customFilters>
        <customFilter val="*5"/>
      </customFilters>
    </filterColumn>
    <filterColumn colId="13">
      <filters>
        <filter val="124,243.50"/>
        <filter val="570,045.00"/>
        <filter val="646,050.00"/>
      </filters>
    </filterColumn>
  </autoFilter>
  <pageMargins left="0.75" right="0.75" top="1" bottom="1" header="0.5" footer="0.5"/>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P73"/>
  <sheetViews>
    <sheetView showGridLines="0" workbookViewId="0">
      <selection activeCell="N53" sqref="N53"/>
    </sheetView>
  </sheetViews>
  <sheetFormatPr baseColWidth="10" defaultRowHeight="14.4" x14ac:dyDescent="0.3"/>
  <cols>
    <col min="1" max="1" width="15.5546875" bestFit="1" customWidth="1"/>
    <col min="2" max="2" width="9.33203125" bestFit="1" customWidth="1"/>
    <col min="3" max="3" width="12.44140625" bestFit="1" customWidth="1"/>
    <col min="4" max="4" width="5.5546875" bestFit="1" customWidth="1"/>
    <col min="5" max="5" width="43" bestFit="1" customWidth="1"/>
    <col min="6" max="6" width="17.5546875" bestFit="1" customWidth="1"/>
    <col min="7" max="7" width="21.5546875" bestFit="1" customWidth="1"/>
    <col min="8" max="8" width="11.88671875" bestFit="1" customWidth="1"/>
    <col min="9" max="9" width="14.44140625" bestFit="1" customWidth="1"/>
    <col min="10" max="10" width="18" bestFit="1" customWidth="1"/>
    <col min="11" max="11" width="20.5546875" bestFit="1" customWidth="1"/>
    <col min="12" max="12" width="10.5546875" customWidth="1"/>
    <col min="13" max="13" width="12.88671875" bestFit="1" customWidth="1"/>
    <col min="14" max="14" width="11.109375" customWidth="1"/>
    <col min="15" max="15" width="12.109375" bestFit="1" customWidth="1"/>
  </cols>
  <sheetData>
    <row r="1" spans="1:16" ht="15" customHeight="1" x14ac:dyDescent="0.3">
      <c r="B1" s="182"/>
      <c r="C1" s="182"/>
      <c r="D1" s="182"/>
    </row>
    <row r="2" spans="1:16" ht="15" customHeight="1" x14ac:dyDescent="0.3">
      <c r="B2" s="182"/>
      <c r="C2" s="182"/>
      <c r="D2" s="182"/>
    </row>
    <row r="3" spans="1:16" ht="15" customHeight="1" x14ac:dyDescent="0.3">
      <c r="B3" s="182"/>
      <c r="C3" s="182"/>
      <c r="D3" s="182"/>
    </row>
    <row r="4" spans="1:16" ht="15" customHeight="1" x14ac:dyDescent="0.3">
      <c r="B4" s="181"/>
      <c r="C4" s="181"/>
      <c r="D4" s="181"/>
    </row>
    <row r="5" spans="1:16" x14ac:dyDescent="0.3">
      <c r="B5" s="181"/>
      <c r="C5" s="181"/>
      <c r="D5" s="181"/>
    </row>
    <row r="6" spans="1:16" ht="15" customHeight="1" x14ac:dyDescent="0.3">
      <c r="B6" s="181"/>
      <c r="C6" s="181"/>
      <c r="D6" s="181"/>
    </row>
    <row r="7" spans="1:16" ht="15" thickBot="1" x14ac:dyDescent="0.35"/>
    <row r="8" spans="1:16" ht="15" thickBot="1" x14ac:dyDescent="0.35">
      <c r="A8" s="180" t="s">
        <v>332</v>
      </c>
      <c r="B8" s="179"/>
      <c r="C8" s="179"/>
      <c r="D8" s="179"/>
      <c r="E8" s="179" t="s">
        <v>331</v>
      </c>
      <c r="F8" s="178" t="s">
        <v>356</v>
      </c>
      <c r="G8" s="177"/>
      <c r="H8" s="177"/>
      <c r="I8" s="177"/>
      <c r="J8" s="177"/>
      <c r="K8" s="177"/>
      <c r="L8" s="177"/>
      <c r="M8" s="177"/>
      <c r="N8" s="177"/>
      <c r="O8" s="176"/>
    </row>
    <row r="9" spans="1:16" ht="15" thickBot="1" x14ac:dyDescent="0.35">
      <c r="A9" s="175"/>
      <c r="B9" s="175"/>
      <c r="C9" s="175"/>
      <c r="D9" s="175"/>
      <c r="E9" s="175"/>
      <c r="F9" s="174" t="s">
        <v>329</v>
      </c>
      <c r="G9" s="174" t="s">
        <v>328</v>
      </c>
      <c r="H9" s="174" t="s">
        <v>327</v>
      </c>
      <c r="I9" s="174" t="s">
        <v>326</v>
      </c>
      <c r="J9" s="174" t="s">
        <v>325</v>
      </c>
      <c r="K9" s="174" t="s">
        <v>324</v>
      </c>
      <c r="L9" s="174" t="s">
        <v>323</v>
      </c>
      <c r="M9" s="174" t="s">
        <v>322</v>
      </c>
      <c r="N9" s="174" t="s">
        <v>321</v>
      </c>
      <c r="O9" s="174" t="s">
        <v>320</v>
      </c>
      <c r="P9" s="173"/>
    </row>
    <row r="10" spans="1:16" hidden="1" x14ac:dyDescent="0.3">
      <c r="A10" s="171"/>
      <c r="B10" s="171"/>
      <c r="C10" s="171"/>
      <c r="D10" s="171"/>
      <c r="E10" s="161"/>
      <c r="F10" s="161"/>
      <c r="G10" s="161"/>
      <c r="H10" s="161"/>
      <c r="I10" s="161"/>
      <c r="J10" s="161"/>
      <c r="K10" s="161"/>
      <c r="L10" s="161"/>
      <c r="M10" s="161"/>
      <c r="N10" s="161"/>
      <c r="O10" s="161"/>
      <c r="P10" s="161"/>
    </row>
    <row r="11" spans="1:16" hidden="1" x14ac:dyDescent="0.3">
      <c r="A11" s="169"/>
      <c r="B11" s="169"/>
      <c r="C11" s="169"/>
      <c r="D11" s="169"/>
      <c r="E11" s="164"/>
      <c r="F11" s="164"/>
      <c r="G11" s="164"/>
      <c r="H11" s="164"/>
      <c r="I11" s="164"/>
      <c r="J11" s="164"/>
      <c r="K11" s="164"/>
      <c r="L11" s="164"/>
      <c r="M11" s="164"/>
      <c r="N11" s="164"/>
      <c r="O11" s="164"/>
      <c r="P11" s="164"/>
    </row>
    <row r="12" spans="1:16" hidden="1" x14ac:dyDescent="0.3">
      <c r="A12" s="168" t="s">
        <v>260</v>
      </c>
      <c r="B12" s="168" t="s">
        <v>315</v>
      </c>
      <c r="C12" s="168" t="s">
        <v>258</v>
      </c>
      <c r="D12" s="168" t="s">
        <v>257</v>
      </c>
      <c r="E12" s="167" t="s">
        <v>314</v>
      </c>
      <c r="F12" s="166">
        <v>0</v>
      </c>
      <c r="G12" s="166">
        <v>0</v>
      </c>
      <c r="H12" s="166">
        <v>6079600</v>
      </c>
      <c r="I12" s="166">
        <v>6079600</v>
      </c>
      <c r="J12" s="166">
        <v>0</v>
      </c>
      <c r="K12" s="166">
        <v>0</v>
      </c>
      <c r="L12" s="166">
        <v>34071771</v>
      </c>
      <c r="M12" s="166">
        <v>34071771</v>
      </c>
      <c r="N12" s="166">
        <v>34071771</v>
      </c>
      <c r="O12" s="166">
        <v>-27992171</v>
      </c>
    </row>
    <row r="13" spans="1:16" hidden="1" x14ac:dyDescent="0.3">
      <c r="A13" s="168" t="s">
        <v>260</v>
      </c>
      <c r="B13" s="168" t="s">
        <v>313</v>
      </c>
      <c r="C13" s="168" t="s">
        <v>258</v>
      </c>
      <c r="D13" s="168" t="s">
        <v>257</v>
      </c>
      <c r="E13" s="167" t="s">
        <v>312</v>
      </c>
      <c r="F13" s="166">
        <v>0</v>
      </c>
      <c r="G13" s="166">
        <v>0</v>
      </c>
      <c r="H13" s="166">
        <v>0</v>
      </c>
      <c r="I13" s="166">
        <v>0</v>
      </c>
      <c r="J13" s="166">
        <v>0</v>
      </c>
      <c r="K13" s="166">
        <v>0</v>
      </c>
      <c r="L13" s="166">
        <v>657515</v>
      </c>
      <c r="M13" s="166">
        <v>657515</v>
      </c>
      <c r="N13" s="166">
        <v>657515</v>
      </c>
      <c r="O13" s="166">
        <v>-657515</v>
      </c>
    </row>
    <row r="14" spans="1:16" hidden="1" x14ac:dyDescent="0.3">
      <c r="A14" s="168" t="s">
        <v>260</v>
      </c>
      <c r="B14" s="168" t="s">
        <v>311</v>
      </c>
      <c r="C14" s="168" t="s">
        <v>258</v>
      </c>
      <c r="D14" s="168" t="s">
        <v>257</v>
      </c>
      <c r="E14" s="167" t="s">
        <v>310</v>
      </c>
      <c r="F14" s="166">
        <v>0</v>
      </c>
      <c r="G14" s="166">
        <v>0</v>
      </c>
      <c r="H14" s="166">
        <v>0</v>
      </c>
      <c r="I14" s="166">
        <v>0</v>
      </c>
      <c r="J14" s="166">
        <v>0</v>
      </c>
      <c r="K14" s="166">
        <v>0</v>
      </c>
      <c r="L14" s="166">
        <v>3711542.5</v>
      </c>
      <c r="M14" s="166">
        <v>3711542.5</v>
      </c>
      <c r="N14" s="166">
        <v>3711542.5</v>
      </c>
      <c r="O14" s="166">
        <v>-3711542.5</v>
      </c>
    </row>
    <row r="15" spans="1:16" hidden="1" x14ac:dyDescent="0.3">
      <c r="A15" s="168" t="s">
        <v>260</v>
      </c>
      <c r="B15" s="168" t="s">
        <v>309</v>
      </c>
      <c r="C15" s="168" t="s">
        <v>258</v>
      </c>
      <c r="D15" s="168" t="s">
        <v>257</v>
      </c>
      <c r="E15" s="167" t="s">
        <v>308</v>
      </c>
      <c r="F15" s="166">
        <v>0</v>
      </c>
      <c r="G15" s="166">
        <v>0</v>
      </c>
      <c r="H15" s="166">
        <v>2907920</v>
      </c>
      <c r="I15" s="166">
        <v>2907920</v>
      </c>
      <c r="J15" s="166">
        <v>0</v>
      </c>
      <c r="K15" s="166">
        <v>0</v>
      </c>
      <c r="L15" s="166">
        <v>8644234</v>
      </c>
      <c r="M15" s="166">
        <v>8644234</v>
      </c>
      <c r="N15" s="166">
        <v>8644234</v>
      </c>
      <c r="O15" s="166">
        <v>-5736314</v>
      </c>
    </row>
    <row r="16" spans="1:16" hidden="1" x14ac:dyDescent="0.3">
      <c r="A16" s="168" t="s">
        <v>260</v>
      </c>
      <c r="B16" s="168" t="s">
        <v>307</v>
      </c>
      <c r="C16" s="168" t="s">
        <v>258</v>
      </c>
      <c r="D16" s="168" t="s">
        <v>257</v>
      </c>
      <c r="E16" s="167" t="s">
        <v>306</v>
      </c>
      <c r="F16" s="166">
        <v>0</v>
      </c>
      <c r="G16" s="166">
        <v>0</v>
      </c>
      <c r="H16" s="166">
        <v>3343780</v>
      </c>
      <c r="I16" s="166">
        <v>3343780</v>
      </c>
      <c r="J16" s="166">
        <v>0</v>
      </c>
      <c r="K16" s="166">
        <v>0</v>
      </c>
      <c r="L16" s="166">
        <v>8394810</v>
      </c>
      <c r="M16" s="166">
        <v>8394810</v>
      </c>
      <c r="N16" s="166">
        <v>8394810</v>
      </c>
      <c r="O16" s="166">
        <v>-5051030</v>
      </c>
    </row>
    <row r="17" spans="1:15" hidden="1" x14ac:dyDescent="0.3">
      <c r="A17" s="168" t="s">
        <v>260</v>
      </c>
      <c r="B17" s="168" t="s">
        <v>305</v>
      </c>
      <c r="C17" s="168" t="s">
        <v>258</v>
      </c>
      <c r="D17" s="168" t="s">
        <v>257</v>
      </c>
      <c r="E17" s="167" t="s">
        <v>304</v>
      </c>
      <c r="F17" s="166">
        <v>0</v>
      </c>
      <c r="G17" s="166">
        <v>0</v>
      </c>
      <c r="H17" s="166">
        <v>1148835</v>
      </c>
      <c r="I17" s="166">
        <v>1148835</v>
      </c>
      <c r="J17" s="166">
        <v>0</v>
      </c>
      <c r="K17" s="166">
        <v>0</v>
      </c>
      <c r="L17" s="166">
        <v>0</v>
      </c>
      <c r="M17" s="166">
        <v>0</v>
      </c>
      <c r="N17" s="166">
        <v>0</v>
      </c>
      <c r="O17" s="166">
        <v>1148835</v>
      </c>
    </row>
    <row r="18" spans="1:15" hidden="1" x14ac:dyDescent="0.3">
      <c r="A18" s="168" t="s">
        <v>260</v>
      </c>
      <c r="B18" s="168" t="s">
        <v>303</v>
      </c>
      <c r="C18" s="168" t="s">
        <v>258</v>
      </c>
      <c r="D18" s="168" t="s">
        <v>257</v>
      </c>
      <c r="E18" s="167" t="s">
        <v>302</v>
      </c>
      <c r="F18" s="166">
        <v>0</v>
      </c>
      <c r="G18" s="166">
        <v>0</v>
      </c>
      <c r="H18" s="166">
        <v>0</v>
      </c>
      <c r="I18" s="166">
        <v>0</v>
      </c>
      <c r="J18" s="166">
        <v>0</v>
      </c>
      <c r="K18" s="166">
        <v>0</v>
      </c>
      <c r="L18" s="166">
        <v>0</v>
      </c>
      <c r="M18" s="166">
        <v>0</v>
      </c>
      <c r="N18" s="166">
        <v>0</v>
      </c>
      <c r="O18" s="166">
        <v>0</v>
      </c>
    </row>
    <row r="19" spans="1:15" hidden="1" x14ac:dyDescent="0.3">
      <c r="A19" s="168" t="s">
        <v>260</v>
      </c>
      <c r="B19" s="168" t="s">
        <v>303</v>
      </c>
      <c r="C19" s="168" t="s">
        <v>258</v>
      </c>
      <c r="D19" s="168" t="s">
        <v>264</v>
      </c>
      <c r="E19" s="167" t="s">
        <v>302</v>
      </c>
      <c r="F19" s="166">
        <v>0</v>
      </c>
      <c r="G19" s="166">
        <v>0</v>
      </c>
      <c r="H19" s="166">
        <v>1148835</v>
      </c>
      <c r="I19" s="166">
        <v>1148835</v>
      </c>
      <c r="J19" s="166">
        <v>0</v>
      </c>
      <c r="K19" s="166">
        <v>0</v>
      </c>
      <c r="L19" s="166">
        <v>0</v>
      </c>
      <c r="M19" s="166">
        <v>0</v>
      </c>
      <c r="N19" s="166">
        <v>0</v>
      </c>
      <c r="O19" s="166">
        <v>1148835</v>
      </c>
    </row>
    <row r="20" spans="1:15" hidden="1" x14ac:dyDescent="0.3">
      <c r="A20" s="168" t="s">
        <v>260</v>
      </c>
      <c r="B20" s="168" t="s">
        <v>291</v>
      </c>
      <c r="C20" s="168" t="s">
        <v>301</v>
      </c>
      <c r="D20" s="168" t="s">
        <v>257</v>
      </c>
      <c r="E20" s="167" t="s">
        <v>300</v>
      </c>
      <c r="F20" s="166">
        <v>0</v>
      </c>
      <c r="G20" s="166">
        <v>0</v>
      </c>
      <c r="H20" s="166">
        <v>1454720</v>
      </c>
      <c r="I20" s="166">
        <v>1454720</v>
      </c>
      <c r="J20" s="166">
        <v>0</v>
      </c>
      <c r="K20" s="166">
        <v>0</v>
      </c>
      <c r="L20" s="166">
        <v>2187158</v>
      </c>
      <c r="M20" s="166">
        <v>2187158</v>
      </c>
      <c r="N20" s="166">
        <v>2187158</v>
      </c>
      <c r="O20" s="166">
        <v>-732438</v>
      </c>
    </row>
    <row r="21" spans="1:15" hidden="1" x14ac:dyDescent="0.3">
      <c r="A21" s="168" t="s">
        <v>260</v>
      </c>
      <c r="B21" s="168" t="s">
        <v>291</v>
      </c>
      <c r="C21" s="168" t="s">
        <v>299</v>
      </c>
      <c r="D21" s="168" t="s">
        <v>257</v>
      </c>
      <c r="E21" s="167" t="s">
        <v>298</v>
      </c>
      <c r="F21" s="166">
        <v>0</v>
      </c>
      <c r="G21" s="166">
        <v>0</v>
      </c>
      <c r="H21" s="166">
        <v>0</v>
      </c>
      <c r="I21" s="166">
        <v>0</v>
      </c>
      <c r="J21" s="166">
        <v>0</v>
      </c>
      <c r="K21" s="166">
        <v>0</v>
      </c>
      <c r="L21" s="166">
        <v>880930.5</v>
      </c>
      <c r="M21" s="166">
        <v>880930.5</v>
      </c>
      <c r="N21" s="166">
        <v>880930.5</v>
      </c>
      <c r="O21" s="166">
        <v>-880930.5</v>
      </c>
    </row>
    <row r="22" spans="1:15" hidden="1" x14ac:dyDescent="0.3">
      <c r="A22" s="168" t="s">
        <v>260</v>
      </c>
      <c r="B22" s="168" t="s">
        <v>291</v>
      </c>
      <c r="C22" s="168" t="s">
        <v>297</v>
      </c>
      <c r="D22" s="168" t="s">
        <v>257</v>
      </c>
      <c r="E22" s="167" t="s">
        <v>296</v>
      </c>
      <c r="F22" s="166">
        <v>0</v>
      </c>
      <c r="G22" s="166">
        <v>0</v>
      </c>
      <c r="H22" s="166">
        <v>0</v>
      </c>
      <c r="I22" s="166">
        <v>0</v>
      </c>
      <c r="J22" s="166">
        <v>0</v>
      </c>
      <c r="K22" s="166">
        <v>0</v>
      </c>
      <c r="L22" s="166">
        <v>331436</v>
      </c>
      <c r="M22" s="166">
        <v>331436</v>
      </c>
      <c r="N22" s="166">
        <v>331436</v>
      </c>
      <c r="O22" s="166">
        <v>-331436</v>
      </c>
    </row>
    <row r="23" spans="1:15" hidden="1" x14ac:dyDescent="0.3">
      <c r="A23" s="168" t="s">
        <v>260</v>
      </c>
      <c r="B23" s="168" t="s">
        <v>291</v>
      </c>
      <c r="C23" s="168" t="s">
        <v>295</v>
      </c>
      <c r="D23" s="168" t="s">
        <v>257</v>
      </c>
      <c r="E23" s="167" t="s">
        <v>294</v>
      </c>
      <c r="F23" s="166">
        <v>0</v>
      </c>
      <c r="G23" s="166">
        <v>0</v>
      </c>
      <c r="H23" s="166">
        <v>0</v>
      </c>
      <c r="I23" s="166">
        <v>0</v>
      </c>
      <c r="J23" s="166">
        <v>0</v>
      </c>
      <c r="K23" s="166">
        <v>0</v>
      </c>
      <c r="L23" s="166">
        <v>2019439</v>
      </c>
      <c r="M23" s="166">
        <v>2019439</v>
      </c>
      <c r="N23" s="166">
        <v>2019439</v>
      </c>
      <c r="O23" s="166">
        <v>-2019439</v>
      </c>
    </row>
    <row r="24" spans="1:15" hidden="1" x14ac:dyDescent="0.3">
      <c r="A24" s="168" t="s">
        <v>260</v>
      </c>
      <c r="B24" s="168" t="s">
        <v>291</v>
      </c>
      <c r="C24" s="168" t="s">
        <v>293</v>
      </c>
      <c r="D24" s="168" t="s">
        <v>257</v>
      </c>
      <c r="E24" s="167" t="s">
        <v>292</v>
      </c>
      <c r="F24" s="166">
        <v>0</v>
      </c>
      <c r="G24" s="166">
        <v>0</v>
      </c>
      <c r="H24" s="166">
        <v>0</v>
      </c>
      <c r="I24" s="166">
        <v>0</v>
      </c>
      <c r="J24" s="166">
        <v>0</v>
      </c>
      <c r="K24" s="166">
        <v>0</v>
      </c>
      <c r="L24" s="166">
        <v>1417048</v>
      </c>
      <c r="M24" s="166">
        <v>1417048</v>
      </c>
      <c r="N24" s="166">
        <v>1417048</v>
      </c>
      <c r="O24" s="166">
        <v>-1417048</v>
      </c>
    </row>
    <row r="25" spans="1:15" hidden="1" x14ac:dyDescent="0.3">
      <c r="A25" s="168" t="s">
        <v>260</v>
      </c>
      <c r="B25" s="168" t="s">
        <v>291</v>
      </c>
      <c r="C25" s="168" t="s">
        <v>290</v>
      </c>
      <c r="D25" s="168" t="s">
        <v>257</v>
      </c>
      <c r="E25" s="167" t="s">
        <v>289</v>
      </c>
      <c r="F25" s="166">
        <v>0</v>
      </c>
      <c r="G25" s="166">
        <v>0</v>
      </c>
      <c r="H25" s="166">
        <v>0</v>
      </c>
      <c r="I25" s="166">
        <v>0</v>
      </c>
      <c r="J25" s="166">
        <v>0</v>
      </c>
      <c r="K25" s="166">
        <v>0</v>
      </c>
      <c r="L25" s="166">
        <v>557048</v>
      </c>
      <c r="M25" s="166">
        <v>557048</v>
      </c>
      <c r="N25" s="166">
        <v>557048</v>
      </c>
      <c r="O25" s="166">
        <v>-557048</v>
      </c>
    </row>
    <row r="26" spans="1:15" hidden="1" x14ac:dyDescent="0.3">
      <c r="A26" s="168" t="s">
        <v>260</v>
      </c>
      <c r="B26" s="168" t="s">
        <v>288</v>
      </c>
      <c r="C26" s="168" t="s">
        <v>258</v>
      </c>
      <c r="D26" s="168" t="s">
        <v>257</v>
      </c>
      <c r="E26" s="167" t="s">
        <v>287</v>
      </c>
      <c r="F26" s="166">
        <v>0</v>
      </c>
      <c r="G26" s="166">
        <v>0</v>
      </c>
      <c r="H26" s="166">
        <v>1275207</v>
      </c>
      <c r="I26" s="166">
        <v>1275207</v>
      </c>
      <c r="J26" s="166">
        <v>0</v>
      </c>
      <c r="K26" s="166">
        <v>0</v>
      </c>
      <c r="L26" s="166">
        <v>6025736.7400000002</v>
      </c>
      <c r="M26" s="166">
        <v>6025736.7400000002</v>
      </c>
      <c r="N26" s="166">
        <v>6025736.7400000002</v>
      </c>
      <c r="O26" s="166">
        <v>-4750529.74</v>
      </c>
    </row>
    <row r="27" spans="1:15" hidden="1" x14ac:dyDescent="0.3">
      <c r="A27" s="168" t="s">
        <v>260</v>
      </c>
      <c r="B27" s="168" t="s">
        <v>288</v>
      </c>
      <c r="C27" s="168" t="s">
        <v>258</v>
      </c>
      <c r="D27" s="168" t="s">
        <v>264</v>
      </c>
      <c r="E27" s="167" t="s">
        <v>287</v>
      </c>
      <c r="F27" s="166">
        <v>0</v>
      </c>
      <c r="G27" s="166">
        <v>0</v>
      </c>
      <c r="H27" s="166">
        <v>0</v>
      </c>
      <c r="I27" s="166">
        <v>0</v>
      </c>
      <c r="J27" s="166">
        <v>0</v>
      </c>
      <c r="K27" s="166">
        <v>0</v>
      </c>
      <c r="L27" s="166">
        <v>0</v>
      </c>
      <c r="M27" s="166">
        <v>0</v>
      </c>
      <c r="N27" s="166">
        <v>0</v>
      </c>
      <c r="O27" s="166">
        <v>0</v>
      </c>
    </row>
    <row r="28" spans="1:15" hidden="1" x14ac:dyDescent="0.3">
      <c r="A28" s="168" t="s">
        <v>260</v>
      </c>
      <c r="B28" s="168" t="s">
        <v>286</v>
      </c>
      <c r="C28" s="168" t="s">
        <v>258</v>
      </c>
      <c r="D28" s="168" t="s">
        <v>257</v>
      </c>
      <c r="E28" s="167" t="s">
        <v>285</v>
      </c>
      <c r="F28" s="166">
        <v>0</v>
      </c>
      <c r="G28" s="166">
        <v>0</v>
      </c>
      <c r="H28" s="166">
        <v>68930</v>
      </c>
      <c r="I28" s="166">
        <v>68930</v>
      </c>
      <c r="J28" s="166">
        <v>0</v>
      </c>
      <c r="K28" s="166">
        <v>0</v>
      </c>
      <c r="L28" s="166">
        <v>325588.52</v>
      </c>
      <c r="M28" s="166">
        <v>325588.52</v>
      </c>
      <c r="N28" s="166">
        <v>325588.52</v>
      </c>
      <c r="O28" s="166">
        <v>-256658.52</v>
      </c>
    </row>
    <row r="29" spans="1:15" hidden="1" x14ac:dyDescent="0.3">
      <c r="A29" s="168" t="s">
        <v>260</v>
      </c>
      <c r="B29" s="168" t="s">
        <v>286</v>
      </c>
      <c r="C29" s="168" t="s">
        <v>258</v>
      </c>
      <c r="D29" s="168" t="s">
        <v>264</v>
      </c>
      <c r="E29" s="167" t="s">
        <v>285</v>
      </c>
      <c r="F29" s="166">
        <v>0</v>
      </c>
      <c r="G29" s="166">
        <v>0</v>
      </c>
      <c r="H29" s="166">
        <v>0</v>
      </c>
      <c r="I29" s="166">
        <v>0</v>
      </c>
      <c r="J29" s="166">
        <v>0</v>
      </c>
      <c r="K29" s="166">
        <v>0</v>
      </c>
      <c r="L29" s="166">
        <v>0</v>
      </c>
      <c r="M29" s="166">
        <v>0</v>
      </c>
      <c r="N29" s="166">
        <v>0</v>
      </c>
      <c r="O29" s="166">
        <v>0</v>
      </c>
    </row>
    <row r="30" spans="1:15" hidden="1" x14ac:dyDescent="0.3">
      <c r="A30" s="168" t="s">
        <v>260</v>
      </c>
      <c r="B30" s="168" t="s">
        <v>284</v>
      </c>
      <c r="C30" s="168" t="s">
        <v>258</v>
      </c>
      <c r="D30" s="168" t="s">
        <v>257</v>
      </c>
      <c r="E30" s="167" t="s">
        <v>283</v>
      </c>
      <c r="F30" s="166">
        <v>0</v>
      </c>
      <c r="G30" s="166">
        <v>0</v>
      </c>
      <c r="H30" s="166">
        <v>747202</v>
      </c>
      <c r="I30" s="166">
        <v>747202</v>
      </c>
      <c r="J30" s="166">
        <v>0</v>
      </c>
      <c r="K30" s="166">
        <v>0</v>
      </c>
      <c r="L30" s="166">
        <v>3392354.3</v>
      </c>
      <c r="M30" s="166">
        <v>3392354.3</v>
      </c>
      <c r="N30" s="166">
        <v>3392354.3</v>
      </c>
      <c r="O30" s="166">
        <v>-2645152.2999999998</v>
      </c>
    </row>
    <row r="31" spans="1:15" hidden="1" x14ac:dyDescent="0.3">
      <c r="A31" s="168" t="s">
        <v>260</v>
      </c>
      <c r="B31" s="168" t="s">
        <v>284</v>
      </c>
      <c r="C31" s="168" t="s">
        <v>258</v>
      </c>
      <c r="D31" s="168" t="s">
        <v>264</v>
      </c>
      <c r="E31" s="167" t="s">
        <v>283</v>
      </c>
      <c r="F31" s="166">
        <v>0</v>
      </c>
      <c r="G31" s="166">
        <v>0</v>
      </c>
      <c r="H31" s="166">
        <v>0</v>
      </c>
      <c r="I31" s="166">
        <v>0</v>
      </c>
      <c r="J31" s="166">
        <v>0</v>
      </c>
      <c r="K31" s="166">
        <v>0</v>
      </c>
      <c r="L31" s="166">
        <v>0</v>
      </c>
      <c r="M31" s="166">
        <v>0</v>
      </c>
      <c r="N31" s="166">
        <v>0</v>
      </c>
      <c r="O31" s="166">
        <v>0</v>
      </c>
    </row>
    <row r="32" spans="1:15" hidden="1" x14ac:dyDescent="0.3">
      <c r="A32" s="168" t="s">
        <v>260</v>
      </c>
      <c r="B32" s="168" t="s">
        <v>282</v>
      </c>
      <c r="C32" s="168" t="s">
        <v>258</v>
      </c>
      <c r="D32" s="168" t="s">
        <v>257</v>
      </c>
      <c r="E32" s="167" t="s">
        <v>281</v>
      </c>
      <c r="F32" s="166">
        <v>0</v>
      </c>
      <c r="G32" s="166">
        <v>0</v>
      </c>
      <c r="H32" s="166">
        <v>413581</v>
      </c>
      <c r="I32" s="166">
        <v>413581</v>
      </c>
      <c r="J32" s="166">
        <v>0</v>
      </c>
      <c r="K32" s="166">
        <v>0</v>
      </c>
      <c r="L32" s="166">
        <v>1864896.8</v>
      </c>
      <c r="M32" s="166">
        <v>1864896.8</v>
      </c>
      <c r="N32" s="166">
        <v>1864896.8</v>
      </c>
      <c r="O32" s="166">
        <v>-1451315.8</v>
      </c>
    </row>
    <row r="33" spans="1:15" hidden="1" x14ac:dyDescent="0.3">
      <c r="A33" s="168" t="s">
        <v>260</v>
      </c>
      <c r="B33" s="168" t="s">
        <v>282</v>
      </c>
      <c r="C33" s="168" t="s">
        <v>258</v>
      </c>
      <c r="D33" s="168" t="s">
        <v>264</v>
      </c>
      <c r="E33" s="167" t="s">
        <v>281</v>
      </c>
      <c r="F33" s="166">
        <v>0</v>
      </c>
      <c r="G33" s="166">
        <v>0</v>
      </c>
      <c r="H33" s="166">
        <v>0</v>
      </c>
      <c r="I33" s="166">
        <v>0</v>
      </c>
      <c r="J33" s="166">
        <v>0</v>
      </c>
      <c r="K33" s="166">
        <v>0</v>
      </c>
      <c r="L33" s="166">
        <v>0</v>
      </c>
      <c r="M33" s="166">
        <v>0</v>
      </c>
      <c r="N33" s="166">
        <v>0</v>
      </c>
      <c r="O33" s="166">
        <v>0</v>
      </c>
    </row>
    <row r="34" spans="1:15" hidden="1" x14ac:dyDescent="0.3">
      <c r="A34" s="168" t="s">
        <v>260</v>
      </c>
      <c r="B34" s="168" t="s">
        <v>280</v>
      </c>
      <c r="C34" s="168" t="s">
        <v>258</v>
      </c>
      <c r="D34" s="168" t="s">
        <v>257</v>
      </c>
      <c r="E34" s="167" t="s">
        <v>279</v>
      </c>
      <c r="F34" s="166">
        <v>0</v>
      </c>
      <c r="G34" s="166">
        <v>0</v>
      </c>
      <c r="H34" s="166">
        <v>206790</v>
      </c>
      <c r="I34" s="166">
        <v>206790</v>
      </c>
      <c r="J34" s="166">
        <v>0</v>
      </c>
      <c r="K34" s="166">
        <v>0</v>
      </c>
      <c r="L34" s="166">
        <v>932446.41</v>
      </c>
      <c r="M34" s="166">
        <v>932446.41</v>
      </c>
      <c r="N34" s="166">
        <v>932446.41</v>
      </c>
      <c r="O34" s="166">
        <v>-725656.41</v>
      </c>
    </row>
    <row r="35" spans="1:15" hidden="1" x14ac:dyDescent="0.3">
      <c r="A35" s="168" t="s">
        <v>260</v>
      </c>
      <c r="B35" s="168" t="s">
        <v>280</v>
      </c>
      <c r="C35" s="168" t="s">
        <v>258</v>
      </c>
      <c r="D35" s="168" t="s">
        <v>264</v>
      </c>
      <c r="E35" s="167" t="s">
        <v>279</v>
      </c>
      <c r="F35" s="166">
        <v>0</v>
      </c>
      <c r="G35" s="166">
        <v>0</v>
      </c>
      <c r="H35" s="166">
        <v>0</v>
      </c>
      <c r="I35" s="166">
        <v>0</v>
      </c>
      <c r="J35" s="166">
        <v>0</v>
      </c>
      <c r="K35" s="166">
        <v>0</v>
      </c>
      <c r="L35" s="166">
        <v>0</v>
      </c>
      <c r="M35" s="166">
        <v>0</v>
      </c>
      <c r="N35" s="166">
        <v>0</v>
      </c>
      <c r="O35" s="166">
        <v>0</v>
      </c>
    </row>
    <row r="36" spans="1:15" x14ac:dyDescent="0.3">
      <c r="A36" s="168" t="s">
        <v>173</v>
      </c>
      <c r="B36" s="168" t="s">
        <v>205</v>
      </c>
      <c r="C36" s="168" t="s">
        <v>262</v>
      </c>
      <c r="D36" s="168" t="s">
        <v>261</v>
      </c>
      <c r="E36" s="167" t="s">
        <v>183</v>
      </c>
      <c r="F36" s="166">
        <v>0</v>
      </c>
      <c r="G36" s="166">
        <v>0</v>
      </c>
      <c r="H36" s="166">
        <v>0</v>
      </c>
      <c r="I36" s="166">
        <v>0</v>
      </c>
      <c r="J36" s="166">
        <v>625000</v>
      </c>
      <c r="K36" s="166">
        <v>-124243.5</v>
      </c>
      <c r="L36" s="166">
        <v>124243.5</v>
      </c>
      <c r="M36" s="166">
        <v>625000</v>
      </c>
      <c r="N36" s="166">
        <v>124243.5</v>
      </c>
      <c r="O36" s="166">
        <v>-625000</v>
      </c>
    </row>
    <row r="37" spans="1:15" x14ac:dyDescent="0.3">
      <c r="A37" s="168" t="s">
        <v>173</v>
      </c>
      <c r="B37" s="168" t="s">
        <v>206</v>
      </c>
      <c r="C37" s="168" t="s">
        <v>262</v>
      </c>
      <c r="D37" s="168" t="s">
        <v>261</v>
      </c>
      <c r="E37" s="167" t="s">
        <v>184</v>
      </c>
      <c r="F37" s="166">
        <v>0</v>
      </c>
      <c r="G37" s="166">
        <v>0</v>
      </c>
      <c r="H37" s="166">
        <v>0</v>
      </c>
      <c r="I37" s="166">
        <v>0</v>
      </c>
      <c r="J37" s="166">
        <v>0</v>
      </c>
      <c r="K37" s="166">
        <v>-348876.2</v>
      </c>
      <c r="L37" s="166">
        <v>348876.2</v>
      </c>
      <c r="M37" s="166">
        <v>0</v>
      </c>
      <c r="N37" s="166">
        <v>1024277.2</v>
      </c>
      <c r="O37" s="166">
        <v>0</v>
      </c>
    </row>
    <row r="38" spans="1:15" hidden="1" x14ac:dyDescent="0.3">
      <c r="A38" s="168" t="s">
        <v>260</v>
      </c>
      <c r="B38" s="168" t="s">
        <v>278</v>
      </c>
      <c r="C38" s="168" t="s">
        <v>262</v>
      </c>
      <c r="D38" s="168" t="s">
        <v>257</v>
      </c>
      <c r="E38" s="167" t="s">
        <v>277</v>
      </c>
      <c r="F38" s="166">
        <v>0</v>
      </c>
      <c r="G38" s="166">
        <v>0</v>
      </c>
      <c r="H38" s="166">
        <v>0</v>
      </c>
      <c r="I38" s="166">
        <v>0</v>
      </c>
      <c r="J38" s="166">
        <v>0</v>
      </c>
      <c r="K38" s="166">
        <v>0</v>
      </c>
      <c r="L38" s="166">
        <v>0</v>
      </c>
      <c r="M38" s="166">
        <v>0</v>
      </c>
      <c r="N38" s="166">
        <v>7790640</v>
      </c>
      <c r="O38" s="166">
        <v>0</v>
      </c>
    </row>
    <row r="39" spans="1:15" hidden="1" x14ac:dyDescent="0.3">
      <c r="A39" s="168" t="s">
        <v>260</v>
      </c>
      <c r="B39" s="168" t="s">
        <v>278</v>
      </c>
      <c r="C39" s="168" t="s">
        <v>262</v>
      </c>
      <c r="D39" s="168" t="s">
        <v>264</v>
      </c>
      <c r="E39" s="167" t="s">
        <v>277</v>
      </c>
      <c r="F39" s="166">
        <v>0</v>
      </c>
      <c r="G39" s="166">
        <v>0</v>
      </c>
      <c r="H39" s="166">
        <v>0</v>
      </c>
      <c r="I39" s="166">
        <v>0</v>
      </c>
      <c r="J39" s="166">
        <v>-4549000</v>
      </c>
      <c r="K39" s="166">
        <v>0</v>
      </c>
      <c r="L39" s="166">
        <v>0</v>
      </c>
      <c r="M39" s="166">
        <v>-4549000</v>
      </c>
      <c r="N39" s="166">
        <v>0</v>
      </c>
      <c r="O39" s="166">
        <v>4549000</v>
      </c>
    </row>
    <row r="40" spans="1:15" x14ac:dyDescent="0.3">
      <c r="A40" s="168" t="s">
        <v>272</v>
      </c>
      <c r="B40" s="168" t="s">
        <v>207</v>
      </c>
      <c r="C40" s="168" t="s">
        <v>262</v>
      </c>
      <c r="D40" s="168" t="s">
        <v>261</v>
      </c>
      <c r="E40" s="167" t="s">
        <v>185</v>
      </c>
      <c r="F40" s="166">
        <v>0</v>
      </c>
      <c r="G40" s="166">
        <v>0</v>
      </c>
      <c r="H40" s="166">
        <v>0</v>
      </c>
      <c r="I40" s="166">
        <v>0</v>
      </c>
      <c r="J40" s="166">
        <v>0</v>
      </c>
      <c r="K40" s="166">
        <v>0</v>
      </c>
      <c r="L40" s="166">
        <v>786635</v>
      </c>
      <c r="M40" s="166">
        <v>786635</v>
      </c>
      <c r="N40" s="166">
        <v>470795</v>
      </c>
      <c r="O40" s="166">
        <v>-786635</v>
      </c>
    </row>
    <row r="41" spans="1:15" hidden="1" x14ac:dyDescent="0.3">
      <c r="A41" s="168" t="s">
        <v>260</v>
      </c>
      <c r="B41" s="168" t="s">
        <v>208</v>
      </c>
      <c r="C41" s="168" t="s">
        <v>262</v>
      </c>
      <c r="D41" s="168" t="s">
        <v>276</v>
      </c>
      <c r="E41" s="167" t="s">
        <v>186</v>
      </c>
      <c r="F41" s="166">
        <v>0</v>
      </c>
      <c r="G41" s="166">
        <v>0</v>
      </c>
      <c r="H41" s="166">
        <v>0</v>
      </c>
      <c r="I41" s="166">
        <v>0</v>
      </c>
      <c r="J41" s="166">
        <v>-280000</v>
      </c>
      <c r="K41" s="166">
        <v>0</v>
      </c>
      <c r="L41" s="166">
        <v>280000</v>
      </c>
      <c r="M41" s="166">
        <v>0</v>
      </c>
      <c r="N41" s="166">
        <v>280000</v>
      </c>
      <c r="O41" s="166">
        <v>0</v>
      </c>
    </row>
    <row r="42" spans="1:15" hidden="1" x14ac:dyDescent="0.3">
      <c r="A42" s="168" t="s">
        <v>260</v>
      </c>
      <c r="B42" s="168" t="s">
        <v>208</v>
      </c>
      <c r="C42" s="168" t="s">
        <v>262</v>
      </c>
      <c r="D42" s="168" t="s">
        <v>261</v>
      </c>
      <c r="E42" s="167" t="s">
        <v>186</v>
      </c>
      <c r="F42" s="166">
        <v>0</v>
      </c>
      <c r="G42" s="166">
        <v>0</v>
      </c>
      <c r="H42" s="166">
        <v>-413170</v>
      </c>
      <c r="I42" s="166">
        <v>-413170</v>
      </c>
      <c r="J42" s="166">
        <v>0</v>
      </c>
      <c r="K42" s="166">
        <v>0</v>
      </c>
      <c r="L42" s="166">
        <v>0</v>
      </c>
      <c r="M42" s="166">
        <v>0</v>
      </c>
      <c r="N42" s="166">
        <v>0</v>
      </c>
      <c r="O42" s="166">
        <v>-413170</v>
      </c>
    </row>
    <row r="43" spans="1:15" hidden="1" x14ac:dyDescent="0.3">
      <c r="A43" s="168" t="s">
        <v>260</v>
      </c>
      <c r="B43" s="168" t="s">
        <v>208</v>
      </c>
      <c r="C43" s="168" t="s">
        <v>262</v>
      </c>
      <c r="D43" s="168" t="s">
        <v>266</v>
      </c>
      <c r="E43" s="167" t="s">
        <v>186</v>
      </c>
      <c r="F43" s="166">
        <v>0</v>
      </c>
      <c r="G43" s="166">
        <v>0</v>
      </c>
      <c r="H43" s="166">
        <v>-516230</v>
      </c>
      <c r="I43" s="166">
        <v>-516230</v>
      </c>
      <c r="J43" s="166">
        <v>0</v>
      </c>
      <c r="K43" s="166">
        <v>0</v>
      </c>
      <c r="L43" s="166">
        <v>157600</v>
      </c>
      <c r="M43" s="166">
        <v>157600</v>
      </c>
      <c r="N43" s="166">
        <v>166400</v>
      </c>
      <c r="O43" s="166">
        <v>-673830</v>
      </c>
    </row>
    <row r="44" spans="1:15" hidden="1" x14ac:dyDescent="0.3">
      <c r="A44" s="168" t="s">
        <v>260</v>
      </c>
      <c r="B44" s="168" t="s">
        <v>275</v>
      </c>
      <c r="C44" s="168" t="s">
        <v>258</v>
      </c>
      <c r="D44" s="168" t="s">
        <v>264</v>
      </c>
      <c r="E44" s="167" t="s">
        <v>274</v>
      </c>
      <c r="F44" s="166">
        <v>0</v>
      </c>
      <c r="G44" s="166">
        <v>0</v>
      </c>
      <c r="H44" s="166">
        <v>0</v>
      </c>
      <c r="I44" s="166">
        <v>0</v>
      </c>
      <c r="J44" s="166">
        <v>0</v>
      </c>
      <c r="K44" s="166">
        <v>0</v>
      </c>
      <c r="L44" s="166">
        <v>0</v>
      </c>
      <c r="M44" s="166">
        <v>0</v>
      </c>
      <c r="N44" s="166">
        <v>0</v>
      </c>
      <c r="O44" s="166">
        <v>0</v>
      </c>
    </row>
    <row r="45" spans="1:15" hidden="1" x14ac:dyDescent="0.3">
      <c r="A45" s="168" t="s">
        <v>260</v>
      </c>
      <c r="B45" s="168" t="s">
        <v>209</v>
      </c>
      <c r="C45" s="168" t="s">
        <v>262</v>
      </c>
      <c r="D45" s="168" t="s">
        <v>261</v>
      </c>
      <c r="E45" s="167" t="s">
        <v>273</v>
      </c>
      <c r="F45" s="166">
        <v>0</v>
      </c>
      <c r="G45" s="166">
        <v>0</v>
      </c>
      <c r="H45" s="166">
        <v>0</v>
      </c>
      <c r="I45" s="166">
        <v>0</v>
      </c>
      <c r="J45" s="166">
        <v>0</v>
      </c>
      <c r="K45" s="166">
        <v>0</v>
      </c>
      <c r="L45" s="166">
        <v>0</v>
      </c>
      <c r="M45" s="166">
        <v>0</v>
      </c>
      <c r="N45" s="166">
        <v>0</v>
      </c>
      <c r="O45" s="166">
        <v>0</v>
      </c>
    </row>
    <row r="46" spans="1:15" hidden="1" x14ac:dyDescent="0.3">
      <c r="A46" s="168" t="s">
        <v>260</v>
      </c>
      <c r="B46" s="168" t="s">
        <v>210</v>
      </c>
      <c r="C46" s="168" t="s">
        <v>262</v>
      </c>
      <c r="D46" s="168" t="s">
        <v>261</v>
      </c>
      <c r="E46" s="167" t="s">
        <v>188</v>
      </c>
      <c r="F46" s="166">
        <v>0</v>
      </c>
      <c r="G46" s="166">
        <v>0</v>
      </c>
      <c r="H46" s="166">
        <v>0</v>
      </c>
      <c r="I46" s="166">
        <v>0</v>
      </c>
      <c r="J46" s="166">
        <v>0</v>
      </c>
      <c r="K46" s="166">
        <v>0</v>
      </c>
      <c r="L46" s="166">
        <v>0</v>
      </c>
      <c r="M46" s="166">
        <v>0</v>
      </c>
      <c r="N46" s="166">
        <v>0</v>
      </c>
      <c r="O46" s="166">
        <v>0</v>
      </c>
    </row>
    <row r="47" spans="1:15" hidden="1" x14ac:dyDescent="0.3">
      <c r="A47" s="168" t="s">
        <v>260</v>
      </c>
      <c r="B47" s="168" t="s">
        <v>211</v>
      </c>
      <c r="C47" s="168" t="s">
        <v>262</v>
      </c>
      <c r="D47" s="168" t="s">
        <v>261</v>
      </c>
      <c r="E47" s="167" t="s">
        <v>189</v>
      </c>
      <c r="F47" s="166">
        <v>0</v>
      </c>
      <c r="G47" s="166">
        <v>0</v>
      </c>
      <c r="H47" s="166">
        <v>0</v>
      </c>
      <c r="I47" s="166">
        <v>0</v>
      </c>
      <c r="J47" s="166">
        <v>0</v>
      </c>
      <c r="K47" s="166">
        <v>0</v>
      </c>
      <c r="L47" s="166">
        <v>0</v>
      </c>
      <c r="M47" s="166">
        <v>0</v>
      </c>
      <c r="N47" s="166">
        <v>0</v>
      </c>
      <c r="O47" s="166">
        <v>0</v>
      </c>
    </row>
    <row r="48" spans="1:15" hidden="1" x14ac:dyDescent="0.3">
      <c r="A48" s="168" t="s">
        <v>260</v>
      </c>
      <c r="B48" s="168" t="s">
        <v>212</v>
      </c>
      <c r="C48" s="168" t="s">
        <v>262</v>
      </c>
      <c r="D48" s="168" t="s">
        <v>261</v>
      </c>
      <c r="E48" s="167" t="s">
        <v>190</v>
      </c>
      <c r="F48" s="166">
        <v>0</v>
      </c>
      <c r="G48" s="166">
        <v>0</v>
      </c>
      <c r="H48" s="166">
        <v>0</v>
      </c>
      <c r="I48" s="166">
        <v>0</v>
      </c>
      <c r="J48" s="166">
        <v>-569604</v>
      </c>
      <c r="K48" s="166">
        <v>488356.39</v>
      </c>
      <c r="L48" s="166">
        <v>0</v>
      </c>
      <c r="M48" s="166">
        <v>-81247.61</v>
      </c>
      <c r="N48" s="166">
        <v>0</v>
      </c>
      <c r="O48" s="166">
        <v>81247.61</v>
      </c>
    </row>
    <row r="49" spans="1:15" hidden="1" x14ac:dyDescent="0.3">
      <c r="A49" s="168" t="s">
        <v>260</v>
      </c>
      <c r="B49" s="168" t="s">
        <v>213</v>
      </c>
      <c r="C49" s="168" t="s">
        <v>262</v>
      </c>
      <c r="D49" s="168" t="s">
        <v>261</v>
      </c>
      <c r="E49" s="167" t="s">
        <v>191</v>
      </c>
      <c r="F49" s="166">
        <v>0</v>
      </c>
      <c r="G49" s="166">
        <v>0</v>
      </c>
      <c r="H49" s="166">
        <v>0</v>
      </c>
      <c r="I49" s="166">
        <v>0</v>
      </c>
      <c r="J49" s="166">
        <v>0</v>
      </c>
      <c r="K49" s="166">
        <v>0</v>
      </c>
      <c r="L49" s="166">
        <v>0</v>
      </c>
      <c r="M49" s="166">
        <v>0</v>
      </c>
      <c r="N49" s="166">
        <v>0</v>
      </c>
      <c r="O49" s="166">
        <v>0</v>
      </c>
    </row>
    <row r="50" spans="1:15" hidden="1" x14ac:dyDescent="0.3">
      <c r="A50" s="168" t="s">
        <v>260</v>
      </c>
      <c r="B50" s="168" t="s">
        <v>214</v>
      </c>
      <c r="C50" s="168" t="s">
        <v>262</v>
      </c>
      <c r="D50" s="168" t="s">
        <v>261</v>
      </c>
      <c r="E50" s="167" t="s">
        <v>192</v>
      </c>
      <c r="F50" s="166">
        <v>0</v>
      </c>
      <c r="G50" s="166">
        <v>0</v>
      </c>
      <c r="H50" s="166">
        <v>0</v>
      </c>
      <c r="I50" s="166">
        <v>0</v>
      </c>
      <c r="J50" s="166">
        <v>0</v>
      </c>
      <c r="K50" s="166">
        <v>0</v>
      </c>
      <c r="L50" s="166">
        <v>0</v>
      </c>
      <c r="M50" s="166">
        <v>0</v>
      </c>
      <c r="N50" s="166">
        <v>0</v>
      </c>
      <c r="O50" s="166">
        <v>0</v>
      </c>
    </row>
    <row r="51" spans="1:15" hidden="1" x14ac:dyDescent="0.3">
      <c r="A51" s="168" t="s">
        <v>260</v>
      </c>
      <c r="B51" s="168" t="s">
        <v>215</v>
      </c>
      <c r="C51" s="168" t="s">
        <v>258</v>
      </c>
      <c r="D51" s="168" t="s">
        <v>271</v>
      </c>
      <c r="E51" s="167" t="s">
        <v>270</v>
      </c>
      <c r="F51" s="166">
        <v>0</v>
      </c>
      <c r="G51" s="166">
        <v>0</v>
      </c>
      <c r="H51" s="166">
        <v>0</v>
      </c>
      <c r="I51" s="166">
        <v>0</v>
      </c>
      <c r="J51" s="166">
        <v>0</v>
      </c>
      <c r="K51" s="166">
        <v>0</v>
      </c>
      <c r="L51" s="166">
        <v>0</v>
      </c>
      <c r="M51" s="166">
        <v>0</v>
      </c>
      <c r="N51" s="166">
        <v>0</v>
      </c>
      <c r="O51" s="166">
        <v>0</v>
      </c>
    </row>
    <row r="52" spans="1:15" x14ac:dyDescent="0.3">
      <c r="A52" s="168" t="s">
        <v>272</v>
      </c>
      <c r="B52" s="168" t="s">
        <v>215</v>
      </c>
      <c r="C52" s="168" t="s">
        <v>262</v>
      </c>
      <c r="D52" s="168" t="s">
        <v>261</v>
      </c>
      <c r="E52" s="167" t="s">
        <v>193</v>
      </c>
      <c r="F52" s="166">
        <v>0</v>
      </c>
      <c r="G52" s="166">
        <v>0</v>
      </c>
      <c r="H52" s="166">
        <v>0</v>
      </c>
      <c r="I52" s="166">
        <v>0</v>
      </c>
      <c r="J52" s="166">
        <v>0</v>
      </c>
      <c r="K52" s="166">
        <v>0</v>
      </c>
      <c r="L52" s="166">
        <v>837800</v>
      </c>
      <c r="M52" s="166">
        <v>837800</v>
      </c>
      <c r="N52" s="166">
        <v>513300</v>
      </c>
      <c r="O52" s="166">
        <v>-837800</v>
      </c>
    </row>
    <row r="53" spans="1:15" hidden="1" x14ac:dyDescent="0.3">
      <c r="A53" s="168" t="s">
        <v>260</v>
      </c>
      <c r="B53" s="168" t="s">
        <v>215</v>
      </c>
      <c r="C53" s="168" t="s">
        <v>262</v>
      </c>
      <c r="D53" s="168" t="s">
        <v>266</v>
      </c>
      <c r="E53" s="167" t="s">
        <v>193</v>
      </c>
      <c r="F53" s="166">
        <v>0</v>
      </c>
      <c r="G53" s="166">
        <v>0</v>
      </c>
      <c r="H53" s="166">
        <v>0</v>
      </c>
      <c r="I53" s="166">
        <v>0</v>
      </c>
      <c r="J53" s="166">
        <v>-2103481.64</v>
      </c>
      <c r="K53" s="166">
        <v>1588107.17</v>
      </c>
      <c r="L53" s="166">
        <v>2348720.2000000002</v>
      </c>
      <c r="M53" s="166">
        <v>1833345.73</v>
      </c>
      <c r="N53" s="166">
        <v>6613566.2000000002</v>
      </c>
      <c r="O53" s="166">
        <v>-1833345.73</v>
      </c>
    </row>
    <row r="54" spans="1:15" hidden="1" x14ac:dyDescent="0.3">
      <c r="A54" s="168" t="s">
        <v>260</v>
      </c>
      <c r="B54" s="168" t="s">
        <v>215</v>
      </c>
      <c r="C54" s="168" t="s">
        <v>262</v>
      </c>
      <c r="D54" s="168" t="s">
        <v>264</v>
      </c>
      <c r="E54" s="167" t="s">
        <v>193</v>
      </c>
      <c r="F54" s="166">
        <v>0</v>
      </c>
      <c r="G54" s="166">
        <v>0</v>
      </c>
      <c r="H54" s="166">
        <v>0</v>
      </c>
      <c r="I54" s="166">
        <v>0</v>
      </c>
      <c r="J54" s="166">
        <v>0</v>
      </c>
      <c r="K54" s="166">
        <v>0</v>
      </c>
      <c r="L54" s="166">
        <v>0</v>
      </c>
      <c r="M54" s="166">
        <v>0</v>
      </c>
      <c r="N54" s="166">
        <v>0</v>
      </c>
      <c r="O54" s="166">
        <v>0</v>
      </c>
    </row>
    <row r="55" spans="1:15" hidden="1" x14ac:dyDescent="0.3">
      <c r="A55" s="168" t="s">
        <v>260</v>
      </c>
      <c r="B55" s="168" t="s">
        <v>216</v>
      </c>
      <c r="C55" s="168" t="s">
        <v>262</v>
      </c>
      <c r="D55" s="168" t="s">
        <v>261</v>
      </c>
      <c r="E55" s="167" t="s">
        <v>194</v>
      </c>
      <c r="F55" s="166">
        <v>0</v>
      </c>
      <c r="G55" s="166">
        <v>0</v>
      </c>
      <c r="H55" s="166">
        <v>0</v>
      </c>
      <c r="I55" s="166">
        <v>0</v>
      </c>
      <c r="J55" s="166">
        <v>60992</v>
      </c>
      <c r="K55" s="166">
        <v>-59494.5</v>
      </c>
      <c r="L55" s="166">
        <v>0</v>
      </c>
      <c r="M55" s="166">
        <v>1497.5</v>
      </c>
      <c r="N55" s="166">
        <v>0</v>
      </c>
      <c r="O55" s="166">
        <v>-1497.5</v>
      </c>
    </row>
    <row r="56" spans="1:15" hidden="1" x14ac:dyDescent="0.3">
      <c r="A56" s="168" t="s">
        <v>260</v>
      </c>
      <c r="B56" s="168" t="s">
        <v>217</v>
      </c>
      <c r="C56" s="168" t="s">
        <v>262</v>
      </c>
      <c r="D56" s="168" t="s">
        <v>261</v>
      </c>
      <c r="E56" s="167" t="s">
        <v>195</v>
      </c>
      <c r="F56" s="166">
        <v>0</v>
      </c>
      <c r="G56" s="166">
        <v>0</v>
      </c>
      <c r="H56" s="166">
        <v>0</v>
      </c>
      <c r="I56" s="166">
        <v>0</v>
      </c>
      <c r="J56" s="166">
        <v>0</v>
      </c>
      <c r="K56" s="166">
        <v>0</v>
      </c>
      <c r="L56" s="166">
        <v>0</v>
      </c>
      <c r="M56" s="166">
        <v>0</v>
      </c>
      <c r="N56" s="166">
        <v>0</v>
      </c>
      <c r="O56" s="166">
        <v>0</v>
      </c>
    </row>
    <row r="57" spans="1:15" hidden="1" x14ac:dyDescent="0.3">
      <c r="A57" s="168" t="s">
        <v>260</v>
      </c>
      <c r="B57" s="168" t="s">
        <v>218</v>
      </c>
      <c r="C57" s="168" t="s">
        <v>262</v>
      </c>
      <c r="D57" s="168" t="s">
        <v>261</v>
      </c>
      <c r="E57" s="167" t="s">
        <v>196</v>
      </c>
      <c r="F57" s="166">
        <v>0</v>
      </c>
      <c r="G57" s="166">
        <v>0</v>
      </c>
      <c r="H57" s="166">
        <v>0</v>
      </c>
      <c r="I57" s="166">
        <v>0</v>
      </c>
      <c r="J57" s="166">
        <v>0</v>
      </c>
      <c r="K57" s="166">
        <v>0</v>
      </c>
      <c r="L57" s="166">
        <v>0</v>
      </c>
      <c r="M57" s="166">
        <v>0</v>
      </c>
      <c r="N57" s="166">
        <v>0</v>
      </c>
      <c r="O57" s="166">
        <v>0</v>
      </c>
    </row>
    <row r="58" spans="1:15" hidden="1" x14ac:dyDescent="0.3">
      <c r="A58" s="168" t="s">
        <v>260</v>
      </c>
      <c r="B58" s="168" t="s">
        <v>219</v>
      </c>
      <c r="C58" s="168" t="s">
        <v>262</v>
      </c>
      <c r="D58" s="168" t="s">
        <v>261</v>
      </c>
      <c r="E58" s="167" t="s">
        <v>197</v>
      </c>
      <c r="F58" s="166">
        <v>0</v>
      </c>
      <c r="G58" s="166">
        <v>0</v>
      </c>
      <c r="H58" s="166">
        <v>0</v>
      </c>
      <c r="I58" s="166">
        <v>0</v>
      </c>
      <c r="J58" s="166">
        <v>-21804.2</v>
      </c>
      <c r="K58" s="166">
        <v>24408</v>
      </c>
      <c r="L58" s="166">
        <v>0</v>
      </c>
      <c r="M58" s="166">
        <v>2603.8000000000002</v>
      </c>
      <c r="N58" s="166">
        <v>0</v>
      </c>
      <c r="O58" s="166">
        <v>-2603.8000000000002</v>
      </c>
    </row>
    <row r="59" spans="1:15" hidden="1" x14ac:dyDescent="0.3">
      <c r="A59" s="168" t="s">
        <v>260</v>
      </c>
      <c r="B59" s="168" t="s">
        <v>220</v>
      </c>
      <c r="C59" s="168" t="s">
        <v>262</v>
      </c>
      <c r="D59" s="168" t="s">
        <v>261</v>
      </c>
      <c r="E59" s="167" t="s">
        <v>198</v>
      </c>
      <c r="F59" s="166">
        <v>0</v>
      </c>
      <c r="G59" s="166">
        <v>0</v>
      </c>
      <c r="H59" s="166">
        <v>-176000</v>
      </c>
      <c r="I59" s="166">
        <v>-176000</v>
      </c>
      <c r="J59" s="166">
        <v>-72083.649999999994</v>
      </c>
      <c r="K59" s="166">
        <v>68729.66</v>
      </c>
      <c r="L59" s="166">
        <v>0</v>
      </c>
      <c r="M59" s="166">
        <v>-3353.99</v>
      </c>
      <c r="N59" s="166">
        <v>0</v>
      </c>
      <c r="O59" s="166">
        <v>-172646.01</v>
      </c>
    </row>
    <row r="60" spans="1:15" hidden="1" x14ac:dyDescent="0.3">
      <c r="A60" s="168" t="s">
        <v>260</v>
      </c>
      <c r="B60" s="168" t="s">
        <v>221</v>
      </c>
      <c r="C60" s="168" t="s">
        <v>262</v>
      </c>
      <c r="D60" s="168" t="s">
        <v>261</v>
      </c>
      <c r="E60" s="167" t="s">
        <v>245</v>
      </c>
      <c r="F60" s="166">
        <v>0</v>
      </c>
      <c r="G60" s="166">
        <v>0</v>
      </c>
      <c r="H60" s="166">
        <v>0</v>
      </c>
      <c r="I60" s="166">
        <v>0</v>
      </c>
      <c r="J60" s="166">
        <v>-958372.76</v>
      </c>
      <c r="K60" s="166">
        <v>912307.76</v>
      </c>
      <c r="L60" s="166">
        <v>0</v>
      </c>
      <c r="M60" s="166">
        <v>-46065</v>
      </c>
      <c r="N60" s="166">
        <v>0</v>
      </c>
      <c r="O60" s="166">
        <v>46065</v>
      </c>
    </row>
    <row r="61" spans="1:15" hidden="1" x14ac:dyDescent="0.3">
      <c r="A61" s="168" t="s">
        <v>260</v>
      </c>
      <c r="B61" s="168" t="s">
        <v>269</v>
      </c>
      <c r="C61" s="168" t="s">
        <v>262</v>
      </c>
      <c r="D61" s="168" t="s">
        <v>268</v>
      </c>
      <c r="E61" s="167" t="s">
        <v>267</v>
      </c>
      <c r="F61" s="166">
        <v>0</v>
      </c>
      <c r="G61" s="166">
        <v>0</v>
      </c>
      <c r="H61" s="166">
        <v>0</v>
      </c>
      <c r="I61" s="166">
        <v>0</v>
      </c>
      <c r="J61" s="166">
        <v>0</v>
      </c>
      <c r="K61" s="166">
        <v>0</v>
      </c>
      <c r="L61" s="166">
        <v>0</v>
      </c>
      <c r="M61" s="166">
        <v>0</v>
      </c>
      <c r="N61" s="166">
        <v>0</v>
      </c>
      <c r="O61" s="166">
        <v>0</v>
      </c>
    </row>
    <row r="62" spans="1:15" hidden="1" x14ac:dyDescent="0.3">
      <c r="A62" s="168" t="s">
        <v>260</v>
      </c>
      <c r="B62" s="168" t="s">
        <v>222</v>
      </c>
      <c r="C62" s="168" t="s">
        <v>262</v>
      </c>
      <c r="D62" s="168" t="s">
        <v>261</v>
      </c>
      <c r="E62" s="167" t="s">
        <v>200</v>
      </c>
      <c r="F62" s="166">
        <v>0</v>
      </c>
      <c r="G62" s="166">
        <v>0</v>
      </c>
      <c r="H62" s="166">
        <v>0</v>
      </c>
      <c r="I62" s="166">
        <v>0</v>
      </c>
      <c r="J62" s="166">
        <v>-1546460</v>
      </c>
      <c r="K62" s="166">
        <v>0</v>
      </c>
      <c r="L62" s="166">
        <v>0</v>
      </c>
      <c r="M62" s="166">
        <v>-1546460</v>
      </c>
      <c r="N62" s="166">
        <v>0</v>
      </c>
      <c r="O62" s="166">
        <v>1546460</v>
      </c>
    </row>
    <row r="63" spans="1:15" hidden="1" x14ac:dyDescent="0.3">
      <c r="A63" s="168" t="s">
        <v>260</v>
      </c>
      <c r="B63" s="168" t="s">
        <v>222</v>
      </c>
      <c r="C63" s="168" t="s">
        <v>262</v>
      </c>
      <c r="D63" s="168" t="s">
        <v>266</v>
      </c>
      <c r="E63" s="167" t="s">
        <v>200</v>
      </c>
      <c r="F63" s="166">
        <v>0</v>
      </c>
      <c r="G63" s="166">
        <v>0</v>
      </c>
      <c r="H63" s="166">
        <v>0</v>
      </c>
      <c r="I63" s="166">
        <v>0</v>
      </c>
      <c r="J63" s="166">
        <v>99881.36</v>
      </c>
      <c r="K63" s="166">
        <v>1149650.7</v>
      </c>
      <c r="L63" s="166">
        <v>0</v>
      </c>
      <c r="M63" s="166">
        <v>1249532.06</v>
      </c>
      <c r="N63" s="166">
        <v>0</v>
      </c>
      <c r="O63" s="166">
        <v>-1249532.06</v>
      </c>
    </row>
    <row r="64" spans="1:15" hidden="1" x14ac:dyDescent="0.3">
      <c r="A64" s="168" t="s">
        <v>260</v>
      </c>
      <c r="B64" s="168" t="s">
        <v>265</v>
      </c>
      <c r="C64" s="168" t="s">
        <v>262</v>
      </c>
      <c r="D64" s="168" t="s">
        <v>264</v>
      </c>
      <c r="E64" s="167" t="s">
        <v>263</v>
      </c>
      <c r="F64" s="166">
        <v>0</v>
      </c>
      <c r="G64" s="166">
        <v>0</v>
      </c>
      <c r="H64" s="166">
        <v>0</v>
      </c>
      <c r="I64" s="166">
        <v>0</v>
      </c>
      <c r="J64" s="166">
        <v>0</v>
      </c>
      <c r="K64" s="166">
        <v>0</v>
      </c>
      <c r="L64" s="166">
        <v>0</v>
      </c>
      <c r="M64" s="166">
        <v>0</v>
      </c>
      <c r="N64" s="166">
        <v>0</v>
      </c>
      <c r="O64" s="166">
        <v>0</v>
      </c>
    </row>
    <row r="65" spans="1:15" hidden="1" x14ac:dyDescent="0.3">
      <c r="A65" s="168" t="s">
        <v>260</v>
      </c>
      <c r="B65" s="168" t="s">
        <v>223</v>
      </c>
      <c r="C65" s="168" t="s">
        <v>262</v>
      </c>
      <c r="D65" s="168" t="s">
        <v>261</v>
      </c>
      <c r="E65" s="167" t="s">
        <v>201</v>
      </c>
      <c r="F65" s="166">
        <v>0</v>
      </c>
      <c r="G65" s="166">
        <v>0</v>
      </c>
      <c r="H65" s="166">
        <v>0</v>
      </c>
      <c r="I65" s="166">
        <v>0</v>
      </c>
      <c r="J65" s="166">
        <v>0</v>
      </c>
      <c r="K65" s="166">
        <v>0</v>
      </c>
      <c r="L65" s="166">
        <v>0</v>
      </c>
      <c r="M65" s="166">
        <v>0</v>
      </c>
      <c r="N65" s="166">
        <v>0</v>
      </c>
      <c r="O65" s="166">
        <v>0</v>
      </c>
    </row>
    <row r="66" spans="1:15" hidden="1" x14ac:dyDescent="0.3">
      <c r="A66" s="168" t="s">
        <v>260</v>
      </c>
      <c r="B66" s="168" t="s">
        <v>224</v>
      </c>
      <c r="C66" s="168" t="s">
        <v>262</v>
      </c>
      <c r="D66" s="168" t="s">
        <v>261</v>
      </c>
      <c r="E66" s="167" t="s">
        <v>246</v>
      </c>
      <c r="F66" s="166">
        <v>0</v>
      </c>
      <c r="G66" s="166">
        <v>0</v>
      </c>
      <c r="H66" s="166">
        <v>0</v>
      </c>
      <c r="I66" s="166">
        <v>0</v>
      </c>
      <c r="J66" s="166">
        <v>-945473.8</v>
      </c>
      <c r="K66" s="166">
        <v>951307.83</v>
      </c>
      <c r="L66" s="166">
        <v>0</v>
      </c>
      <c r="M66" s="166">
        <v>5834.03</v>
      </c>
      <c r="N66" s="166">
        <v>0</v>
      </c>
      <c r="O66" s="166">
        <v>-5834.03</v>
      </c>
    </row>
    <row r="67" spans="1:15" hidden="1" x14ac:dyDescent="0.3">
      <c r="A67" s="168" t="s">
        <v>260</v>
      </c>
      <c r="B67" s="168" t="s">
        <v>225</v>
      </c>
      <c r="C67" s="168" t="s">
        <v>262</v>
      </c>
      <c r="D67" s="168" t="s">
        <v>261</v>
      </c>
      <c r="E67" s="167" t="s">
        <v>203</v>
      </c>
      <c r="F67" s="166">
        <v>0</v>
      </c>
      <c r="G67" s="166">
        <v>0</v>
      </c>
      <c r="H67" s="166">
        <v>0</v>
      </c>
      <c r="I67" s="166">
        <v>0</v>
      </c>
      <c r="J67" s="166">
        <v>0</v>
      </c>
      <c r="K67" s="166">
        <v>0</v>
      </c>
      <c r="L67" s="166">
        <v>0</v>
      </c>
      <c r="M67" s="166">
        <v>0</v>
      </c>
      <c r="N67" s="166">
        <v>0</v>
      </c>
      <c r="O67" s="166">
        <v>0</v>
      </c>
    </row>
    <row r="68" spans="1:15" hidden="1" x14ac:dyDescent="0.3">
      <c r="A68" s="168" t="s">
        <v>260</v>
      </c>
      <c r="B68" s="168" t="s">
        <v>226</v>
      </c>
      <c r="C68" s="168" t="s">
        <v>262</v>
      </c>
      <c r="D68" s="168" t="s">
        <v>261</v>
      </c>
      <c r="E68" s="167" t="s">
        <v>247</v>
      </c>
      <c r="F68" s="166">
        <v>0</v>
      </c>
      <c r="G68" s="166">
        <v>0</v>
      </c>
      <c r="H68" s="166">
        <v>0</v>
      </c>
      <c r="I68" s="166">
        <v>0</v>
      </c>
      <c r="J68" s="166">
        <v>247500</v>
      </c>
      <c r="K68" s="166">
        <v>-195000</v>
      </c>
      <c r="L68" s="166">
        <v>0</v>
      </c>
      <c r="M68" s="166">
        <v>52500</v>
      </c>
      <c r="N68" s="166">
        <v>0</v>
      </c>
      <c r="O68" s="166">
        <v>-52500</v>
      </c>
    </row>
    <row r="69" spans="1:15" hidden="1" x14ac:dyDescent="0.3">
      <c r="A69" s="168" t="s">
        <v>260</v>
      </c>
      <c r="B69" s="168" t="s">
        <v>259</v>
      </c>
      <c r="C69" s="168" t="s">
        <v>258</v>
      </c>
      <c r="D69" s="168" t="s">
        <v>257</v>
      </c>
      <c r="E69" s="167" t="s">
        <v>256</v>
      </c>
      <c r="F69" s="166">
        <v>0</v>
      </c>
      <c r="G69" s="166">
        <v>0</v>
      </c>
      <c r="H69" s="166">
        <v>250906</v>
      </c>
      <c r="I69" s="166">
        <v>250906</v>
      </c>
      <c r="J69" s="166">
        <v>0</v>
      </c>
      <c r="K69" s="166">
        <v>0</v>
      </c>
      <c r="L69" s="166">
        <v>1131366.18</v>
      </c>
      <c r="M69" s="166">
        <v>1131366.18</v>
      </c>
      <c r="N69" s="166">
        <v>1131366.18</v>
      </c>
      <c r="O69" s="166">
        <v>-880460.18</v>
      </c>
    </row>
    <row r="70" spans="1:15" hidden="1" x14ac:dyDescent="0.3">
      <c r="A70" s="165" t="s">
        <v>255</v>
      </c>
      <c r="B70" s="165" t="s">
        <v>254</v>
      </c>
      <c r="C70" s="164"/>
      <c r="D70" s="164"/>
      <c r="E70" s="164"/>
      <c r="F70" s="158">
        <v>0</v>
      </c>
      <c r="G70" s="158">
        <v>0</v>
      </c>
      <c r="H70" s="158">
        <v>17940906</v>
      </c>
      <c r="I70" s="158">
        <v>17940906</v>
      </c>
      <c r="J70" s="158">
        <v>-10012906.689999999</v>
      </c>
      <c r="K70" s="158">
        <v>4455253.3099999996</v>
      </c>
      <c r="L70" s="158">
        <f>SUM(L12:L69)</f>
        <v>81429195.849999994</v>
      </c>
      <c r="M70" s="158">
        <v>75871542.469999999</v>
      </c>
      <c r="N70" s="158">
        <v>93528542.849999994</v>
      </c>
      <c r="O70" s="158">
        <v>-57930636.469999999</v>
      </c>
    </row>
    <row r="71" spans="1:15" hidden="1" x14ac:dyDescent="0.3">
      <c r="A71" s="162" t="s">
        <v>253</v>
      </c>
      <c r="B71" s="162" t="s">
        <v>252</v>
      </c>
      <c r="C71" s="162" t="s">
        <v>251</v>
      </c>
      <c r="D71" s="161"/>
      <c r="E71" s="161"/>
      <c r="F71" s="158">
        <v>0</v>
      </c>
      <c r="G71" s="158">
        <v>0</v>
      </c>
      <c r="H71" s="158">
        <v>17940906</v>
      </c>
      <c r="I71" s="158">
        <v>17940906</v>
      </c>
      <c r="J71" s="158">
        <v>-10012906.689999999</v>
      </c>
      <c r="K71" s="158">
        <v>4455253.3099999996</v>
      </c>
      <c r="L71" s="158">
        <v>81429195.849999994</v>
      </c>
      <c r="M71" s="158">
        <v>75871542.469999999</v>
      </c>
      <c r="N71" s="158">
        <v>93528542.849999994</v>
      </c>
      <c r="O71" s="158">
        <v>-57930636.469999999</v>
      </c>
    </row>
    <row r="72" spans="1:15" x14ac:dyDescent="0.3">
      <c r="A72" s="163"/>
      <c r="B72" s="163"/>
      <c r="C72" s="163"/>
      <c r="D72" s="163"/>
    </row>
    <row r="73" spans="1:15" x14ac:dyDescent="0.3">
      <c r="A73" s="162" t="s">
        <v>250</v>
      </c>
      <c r="B73" s="162" t="s">
        <v>249</v>
      </c>
      <c r="C73" s="161"/>
      <c r="D73" s="161"/>
      <c r="E73" s="161"/>
      <c r="F73" s="158">
        <v>0</v>
      </c>
      <c r="G73" s="158">
        <v>0</v>
      </c>
      <c r="H73" s="158">
        <v>17940906</v>
      </c>
      <c r="I73" s="158">
        <v>17940906</v>
      </c>
      <c r="J73" s="158">
        <v>-10012906.689999999</v>
      </c>
      <c r="K73" s="158">
        <v>4455253.3099999996</v>
      </c>
      <c r="L73" s="159">
        <f>SUBTOTAL(9,L36:L72)</f>
        <v>2097554.7000000002</v>
      </c>
      <c r="M73" s="158">
        <v>75871542.469999999</v>
      </c>
      <c r="N73" s="158">
        <v>93528542.849999994</v>
      </c>
      <c r="O73" s="158">
        <v>-57930636.469999999</v>
      </c>
    </row>
  </sheetData>
  <autoFilter ref="A9:O71" xr:uid="{00000000-0009-0000-0000-00000A000000}">
    <filterColumn colId="3">
      <filters>
        <filter val="05"/>
      </filters>
    </filterColumn>
    <filterColumn colId="13">
      <filters>
        <filter val="1,024,277.20"/>
        <filter val="124,243.50"/>
        <filter val="470,795.00"/>
        <filter val="513,300.00"/>
      </filters>
    </filterColumn>
  </autoFilter>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P75"/>
  <sheetViews>
    <sheetView showGridLines="0" workbookViewId="0">
      <selection activeCell="N53" sqref="N53"/>
    </sheetView>
  </sheetViews>
  <sheetFormatPr baseColWidth="10" defaultRowHeight="14.4" x14ac:dyDescent="0.3"/>
  <cols>
    <col min="1" max="1" width="21.5546875" bestFit="1" customWidth="1"/>
    <col min="2" max="2" width="11.44140625" bestFit="1" customWidth="1"/>
    <col min="3" max="3" width="15.88671875" bestFit="1" customWidth="1"/>
    <col min="4" max="4" width="25.6640625" bestFit="1" customWidth="1"/>
    <col min="5" max="5" width="43" bestFit="1" customWidth="1"/>
    <col min="6" max="6" width="17.5546875" bestFit="1" customWidth="1"/>
    <col min="7" max="7" width="21.5546875" bestFit="1" customWidth="1"/>
    <col min="8" max="8" width="11.88671875" bestFit="1" customWidth="1"/>
    <col min="9" max="9" width="14.44140625" bestFit="1" customWidth="1"/>
    <col min="10" max="10" width="18" bestFit="1" customWidth="1"/>
    <col min="11" max="11" width="20.5546875" bestFit="1" customWidth="1"/>
    <col min="12" max="12" width="11.6640625" bestFit="1" customWidth="1"/>
    <col min="13" max="13" width="12.88671875" bestFit="1" customWidth="1"/>
    <col min="14" max="14" width="11.6640625" bestFit="1" customWidth="1"/>
    <col min="15" max="15" width="12.109375" bestFit="1" customWidth="1"/>
  </cols>
  <sheetData>
    <row r="1" spans="1:16" ht="15" customHeight="1" x14ac:dyDescent="0.3">
      <c r="B1" s="182"/>
      <c r="C1" s="182"/>
      <c r="D1" s="182"/>
    </row>
    <row r="2" spans="1:16" ht="15" customHeight="1" x14ac:dyDescent="0.3">
      <c r="B2" s="182"/>
      <c r="C2" s="182"/>
      <c r="D2" s="182"/>
    </row>
    <row r="3" spans="1:16" ht="15" customHeight="1" x14ac:dyDescent="0.3">
      <c r="B3" s="182"/>
      <c r="C3" s="182"/>
      <c r="D3" s="182"/>
    </row>
    <row r="4" spans="1:16" ht="15" customHeight="1" x14ac:dyDescent="0.3">
      <c r="B4" s="181"/>
      <c r="C4" s="181"/>
      <c r="D4" s="181"/>
    </row>
    <row r="5" spans="1:16" x14ac:dyDescent="0.3">
      <c r="B5" s="181"/>
      <c r="C5" s="181"/>
      <c r="D5" s="181"/>
    </row>
    <row r="6" spans="1:16" ht="15" customHeight="1" x14ac:dyDescent="0.3">
      <c r="B6" s="181"/>
      <c r="C6" s="181"/>
      <c r="D6" s="181"/>
    </row>
    <row r="7" spans="1:16" ht="15" thickBot="1" x14ac:dyDescent="0.35"/>
    <row r="8" spans="1:16" ht="15" thickBot="1" x14ac:dyDescent="0.35">
      <c r="A8" s="180" t="s">
        <v>332</v>
      </c>
      <c r="B8" s="179"/>
      <c r="C8" s="179"/>
      <c r="D8" s="179"/>
      <c r="E8" s="179" t="s">
        <v>331</v>
      </c>
      <c r="F8" s="178" t="s">
        <v>356</v>
      </c>
      <c r="G8" s="177"/>
      <c r="H8" s="177"/>
      <c r="I8" s="177"/>
      <c r="J8" s="177"/>
      <c r="K8" s="177"/>
      <c r="L8" s="177"/>
      <c r="M8" s="177"/>
      <c r="N8" s="177"/>
      <c r="O8" s="176"/>
    </row>
    <row r="9" spans="1:16" ht="15" thickBot="1" x14ac:dyDescent="0.35">
      <c r="A9" s="175"/>
      <c r="B9" s="175"/>
      <c r="C9" s="175"/>
      <c r="D9" s="175"/>
      <c r="E9" s="175"/>
      <c r="F9" s="174" t="s">
        <v>329</v>
      </c>
      <c r="G9" s="174" t="s">
        <v>328</v>
      </c>
      <c r="H9" s="174" t="s">
        <v>327</v>
      </c>
      <c r="I9" s="174" t="s">
        <v>326</v>
      </c>
      <c r="J9" s="174" t="s">
        <v>325</v>
      </c>
      <c r="K9" s="174" t="s">
        <v>324</v>
      </c>
      <c r="L9" s="174" t="s">
        <v>323</v>
      </c>
      <c r="M9" s="174" t="s">
        <v>322</v>
      </c>
      <c r="N9" s="174" t="s">
        <v>321</v>
      </c>
      <c r="O9" s="174" t="s">
        <v>320</v>
      </c>
      <c r="P9" s="173"/>
    </row>
    <row r="10" spans="1:16" hidden="1" x14ac:dyDescent="0.3">
      <c r="A10" s="172" t="s">
        <v>319</v>
      </c>
      <c r="B10" s="171"/>
      <c r="C10" s="171"/>
      <c r="D10" s="171"/>
      <c r="E10" s="161" t="s">
        <v>318</v>
      </c>
      <c r="F10" s="161"/>
      <c r="G10" s="161"/>
      <c r="H10" s="161"/>
      <c r="I10" s="161"/>
      <c r="J10" s="161"/>
      <c r="K10" s="161"/>
      <c r="L10" s="161"/>
      <c r="M10" s="161"/>
      <c r="N10" s="161"/>
      <c r="O10" s="161"/>
      <c r="P10" s="161"/>
    </row>
    <row r="11" spans="1:16" hidden="1" x14ac:dyDescent="0.3">
      <c r="A11" s="170" t="s">
        <v>317</v>
      </c>
      <c r="B11" s="169"/>
      <c r="C11" s="169"/>
      <c r="D11" s="169"/>
      <c r="E11" s="164" t="s">
        <v>316</v>
      </c>
      <c r="F11" s="164"/>
      <c r="G11" s="164"/>
      <c r="H11" s="164"/>
      <c r="I11" s="164"/>
      <c r="J11" s="164"/>
      <c r="K11" s="164"/>
      <c r="L11" s="164"/>
      <c r="M11" s="164"/>
      <c r="N11" s="164"/>
      <c r="O11" s="164"/>
      <c r="P11" s="164"/>
    </row>
    <row r="12" spans="1:16" hidden="1" x14ac:dyDescent="0.3">
      <c r="A12" s="168" t="s">
        <v>260</v>
      </c>
      <c r="B12" s="168" t="s">
        <v>315</v>
      </c>
      <c r="C12" s="168" t="s">
        <v>258</v>
      </c>
      <c r="D12" s="168" t="s">
        <v>257</v>
      </c>
      <c r="E12" s="167" t="s">
        <v>314</v>
      </c>
      <c r="F12" s="166">
        <v>0</v>
      </c>
      <c r="G12" s="166">
        <v>0</v>
      </c>
      <c r="H12" s="166">
        <v>0</v>
      </c>
      <c r="I12" s="166">
        <v>0</v>
      </c>
      <c r="J12" s="166">
        <v>0</v>
      </c>
      <c r="K12" s="166">
        <v>0</v>
      </c>
      <c r="L12" s="166">
        <v>34847321</v>
      </c>
      <c r="M12" s="166">
        <v>34847321</v>
      </c>
      <c r="N12" s="166">
        <v>34847321</v>
      </c>
      <c r="O12" s="166">
        <v>-34847321</v>
      </c>
    </row>
    <row r="13" spans="1:16" hidden="1" x14ac:dyDescent="0.3">
      <c r="A13" s="168" t="s">
        <v>260</v>
      </c>
      <c r="B13" s="168" t="s">
        <v>313</v>
      </c>
      <c r="C13" s="168" t="s">
        <v>258</v>
      </c>
      <c r="D13" s="168" t="s">
        <v>257</v>
      </c>
      <c r="E13" s="167" t="s">
        <v>312</v>
      </c>
      <c r="F13" s="166">
        <v>0</v>
      </c>
      <c r="G13" s="166">
        <v>0</v>
      </c>
      <c r="H13" s="166">
        <v>0</v>
      </c>
      <c r="I13" s="166">
        <v>0</v>
      </c>
      <c r="J13" s="166">
        <v>0</v>
      </c>
      <c r="K13" s="166">
        <v>0</v>
      </c>
      <c r="L13" s="166">
        <v>97271</v>
      </c>
      <c r="M13" s="166">
        <v>97271</v>
      </c>
      <c r="N13" s="166">
        <v>97271</v>
      </c>
      <c r="O13" s="166">
        <v>-97271</v>
      </c>
    </row>
    <row r="14" spans="1:16" hidden="1" x14ac:dyDescent="0.3">
      <c r="A14" s="168" t="s">
        <v>260</v>
      </c>
      <c r="B14" s="168" t="s">
        <v>311</v>
      </c>
      <c r="C14" s="168" t="s">
        <v>258</v>
      </c>
      <c r="D14" s="168" t="s">
        <v>257</v>
      </c>
      <c r="E14" s="167" t="s">
        <v>310</v>
      </c>
      <c r="F14" s="166">
        <v>0</v>
      </c>
      <c r="G14" s="166">
        <v>0</v>
      </c>
      <c r="H14" s="166">
        <v>0</v>
      </c>
      <c r="I14" s="166">
        <v>0</v>
      </c>
      <c r="J14" s="166">
        <v>0</v>
      </c>
      <c r="K14" s="166">
        <v>0</v>
      </c>
      <c r="L14" s="166">
        <v>2900548</v>
      </c>
      <c r="M14" s="166">
        <v>2900548</v>
      </c>
      <c r="N14" s="166">
        <v>2900548</v>
      </c>
      <c r="O14" s="166">
        <v>-2900548</v>
      </c>
    </row>
    <row r="15" spans="1:16" hidden="1" x14ac:dyDescent="0.3">
      <c r="A15" s="168" t="s">
        <v>260</v>
      </c>
      <c r="B15" s="168" t="s">
        <v>309</v>
      </c>
      <c r="C15" s="168" t="s">
        <v>258</v>
      </c>
      <c r="D15" s="168" t="s">
        <v>257</v>
      </c>
      <c r="E15" s="167" t="s">
        <v>308</v>
      </c>
      <c r="F15" s="166">
        <v>0</v>
      </c>
      <c r="G15" s="166">
        <v>0</v>
      </c>
      <c r="H15" s="166">
        <v>0</v>
      </c>
      <c r="I15" s="166">
        <v>0</v>
      </c>
      <c r="J15" s="166">
        <v>0</v>
      </c>
      <c r="K15" s="166">
        <v>0</v>
      </c>
      <c r="L15" s="166">
        <v>9116107</v>
      </c>
      <c r="M15" s="166">
        <v>9116107</v>
      </c>
      <c r="N15" s="166">
        <v>9116107</v>
      </c>
      <c r="O15" s="166">
        <v>-9116107</v>
      </c>
    </row>
    <row r="16" spans="1:16" hidden="1" x14ac:dyDescent="0.3">
      <c r="A16" s="168" t="s">
        <v>260</v>
      </c>
      <c r="B16" s="168" t="s">
        <v>307</v>
      </c>
      <c r="C16" s="168" t="s">
        <v>258</v>
      </c>
      <c r="D16" s="168" t="s">
        <v>257</v>
      </c>
      <c r="E16" s="167" t="s">
        <v>306</v>
      </c>
      <c r="F16" s="166">
        <v>0</v>
      </c>
      <c r="G16" s="166">
        <v>0</v>
      </c>
      <c r="H16" s="166">
        <v>0</v>
      </c>
      <c r="I16" s="166">
        <v>0</v>
      </c>
      <c r="J16" s="166">
        <v>0</v>
      </c>
      <c r="K16" s="166">
        <v>0</v>
      </c>
      <c r="L16" s="166">
        <v>8346466</v>
      </c>
      <c r="M16" s="166">
        <v>8346466</v>
      </c>
      <c r="N16" s="166">
        <v>8346466</v>
      </c>
      <c r="O16" s="166">
        <v>-8346466</v>
      </c>
    </row>
    <row r="17" spans="1:15" hidden="1" x14ac:dyDescent="0.3">
      <c r="A17" s="168" t="s">
        <v>260</v>
      </c>
      <c r="B17" s="168" t="s">
        <v>305</v>
      </c>
      <c r="C17" s="168" t="s">
        <v>258</v>
      </c>
      <c r="D17" s="168" t="s">
        <v>257</v>
      </c>
      <c r="E17" s="167" t="s">
        <v>304</v>
      </c>
      <c r="F17" s="166">
        <v>0</v>
      </c>
      <c r="G17" s="166">
        <v>0</v>
      </c>
      <c r="H17" s="166">
        <v>0</v>
      </c>
      <c r="I17" s="166">
        <v>0</v>
      </c>
      <c r="J17" s="166">
        <v>0</v>
      </c>
      <c r="K17" s="166">
        <v>0</v>
      </c>
      <c r="L17" s="166">
        <v>0</v>
      </c>
      <c r="M17" s="166">
        <v>0</v>
      </c>
      <c r="N17" s="166">
        <v>0</v>
      </c>
      <c r="O17" s="166">
        <v>0</v>
      </c>
    </row>
    <row r="18" spans="1:15" hidden="1" x14ac:dyDescent="0.3">
      <c r="A18" s="168" t="s">
        <v>260</v>
      </c>
      <c r="B18" s="168" t="s">
        <v>303</v>
      </c>
      <c r="C18" s="168" t="s">
        <v>258</v>
      </c>
      <c r="D18" s="168" t="s">
        <v>257</v>
      </c>
      <c r="E18" s="167" t="s">
        <v>302</v>
      </c>
      <c r="F18" s="166">
        <v>0</v>
      </c>
      <c r="G18" s="166">
        <v>0</v>
      </c>
      <c r="H18" s="166">
        <v>0</v>
      </c>
      <c r="I18" s="166">
        <v>0</v>
      </c>
      <c r="J18" s="166">
        <v>0</v>
      </c>
      <c r="K18" s="166">
        <v>0</v>
      </c>
      <c r="L18" s="166">
        <v>0</v>
      </c>
      <c r="M18" s="166">
        <v>0</v>
      </c>
      <c r="N18" s="166">
        <v>0</v>
      </c>
      <c r="O18" s="166">
        <v>0</v>
      </c>
    </row>
    <row r="19" spans="1:15" hidden="1" x14ac:dyDescent="0.3">
      <c r="A19" s="168" t="s">
        <v>260</v>
      </c>
      <c r="B19" s="168" t="s">
        <v>303</v>
      </c>
      <c r="C19" s="168" t="s">
        <v>258</v>
      </c>
      <c r="D19" s="168" t="s">
        <v>264</v>
      </c>
      <c r="E19" s="167" t="s">
        <v>302</v>
      </c>
      <c r="F19" s="166">
        <v>0</v>
      </c>
      <c r="G19" s="166">
        <v>0</v>
      </c>
      <c r="H19" s="166">
        <v>0</v>
      </c>
      <c r="I19" s="166">
        <v>0</v>
      </c>
      <c r="J19" s="166">
        <v>0</v>
      </c>
      <c r="K19" s="166">
        <v>0</v>
      </c>
      <c r="L19" s="166">
        <v>0</v>
      </c>
      <c r="M19" s="166">
        <v>0</v>
      </c>
      <c r="N19" s="166">
        <v>0</v>
      </c>
      <c r="O19" s="166">
        <v>0</v>
      </c>
    </row>
    <row r="20" spans="1:15" hidden="1" x14ac:dyDescent="0.3">
      <c r="A20" s="168" t="s">
        <v>260</v>
      </c>
      <c r="B20" s="168" t="s">
        <v>291</v>
      </c>
      <c r="C20" s="168" t="s">
        <v>301</v>
      </c>
      <c r="D20" s="168" t="s">
        <v>257</v>
      </c>
      <c r="E20" s="167" t="s">
        <v>300</v>
      </c>
      <c r="F20" s="166">
        <v>0</v>
      </c>
      <c r="G20" s="166">
        <v>0</v>
      </c>
      <c r="H20" s="166">
        <v>0</v>
      </c>
      <c r="I20" s="166">
        <v>0</v>
      </c>
      <c r="J20" s="166">
        <v>0</v>
      </c>
      <c r="K20" s="166">
        <v>0</v>
      </c>
      <c r="L20" s="166">
        <v>2154554</v>
      </c>
      <c r="M20" s="166">
        <v>2154554</v>
      </c>
      <c r="N20" s="166">
        <v>2154554</v>
      </c>
      <c r="O20" s="166">
        <v>-2154554</v>
      </c>
    </row>
    <row r="21" spans="1:15" hidden="1" x14ac:dyDescent="0.3">
      <c r="A21" s="168" t="s">
        <v>260</v>
      </c>
      <c r="B21" s="168" t="s">
        <v>291</v>
      </c>
      <c r="C21" s="168" t="s">
        <v>299</v>
      </c>
      <c r="D21" s="168" t="s">
        <v>257</v>
      </c>
      <c r="E21" s="167" t="s">
        <v>298</v>
      </c>
      <c r="F21" s="166">
        <v>0</v>
      </c>
      <c r="G21" s="166">
        <v>0</v>
      </c>
      <c r="H21" s="166">
        <v>0</v>
      </c>
      <c r="I21" s="166">
        <v>0</v>
      </c>
      <c r="J21" s="166">
        <v>0</v>
      </c>
      <c r="K21" s="166">
        <v>0</v>
      </c>
      <c r="L21" s="166">
        <v>936422</v>
      </c>
      <c r="M21" s="166">
        <v>936422</v>
      </c>
      <c r="N21" s="166">
        <v>936422</v>
      </c>
      <c r="O21" s="166">
        <v>-936422</v>
      </c>
    </row>
    <row r="22" spans="1:15" hidden="1" x14ac:dyDescent="0.3">
      <c r="A22" s="168" t="s">
        <v>260</v>
      </c>
      <c r="B22" s="168" t="s">
        <v>291</v>
      </c>
      <c r="C22" s="168" t="s">
        <v>297</v>
      </c>
      <c r="D22" s="168" t="s">
        <v>257</v>
      </c>
      <c r="E22" s="167" t="s">
        <v>296</v>
      </c>
      <c r="F22" s="166">
        <v>0</v>
      </c>
      <c r="G22" s="166">
        <v>0</v>
      </c>
      <c r="H22" s="166">
        <v>0</v>
      </c>
      <c r="I22" s="166">
        <v>0</v>
      </c>
      <c r="J22" s="166">
        <v>0</v>
      </c>
      <c r="K22" s="166">
        <v>0</v>
      </c>
      <c r="L22" s="166">
        <v>331436</v>
      </c>
      <c r="M22" s="166">
        <v>331436</v>
      </c>
      <c r="N22" s="166">
        <v>331436</v>
      </c>
      <c r="O22" s="166">
        <v>-331436</v>
      </c>
    </row>
    <row r="23" spans="1:15" hidden="1" x14ac:dyDescent="0.3">
      <c r="A23" s="168" t="s">
        <v>260</v>
      </c>
      <c r="B23" s="168" t="s">
        <v>291</v>
      </c>
      <c r="C23" s="168" t="s">
        <v>295</v>
      </c>
      <c r="D23" s="168" t="s">
        <v>257</v>
      </c>
      <c r="E23" s="167" t="s">
        <v>294</v>
      </c>
      <c r="F23" s="166">
        <v>0</v>
      </c>
      <c r="G23" s="166">
        <v>0</v>
      </c>
      <c r="H23" s="166">
        <v>0</v>
      </c>
      <c r="I23" s="166">
        <v>0</v>
      </c>
      <c r="J23" s="166">
        <v>0</v>
      </c>
      <c r="K23" s="166">
        <v>0</v>
      </c>
      <c r="L23" s="166">
        <v>2014378</v>
      </c>
      <c r="M23" s="166">
        <v>2014378</v>
      </c>
      <c r="N23" s="166">
        <v>2014378</v>
      </c>
      <c r="O23" s="166">
        <v>-2014378</v>
      </c>
    </row>
    <row r="24" spans="1:15" hidden="1" x14ac:dyDescent="0.3">
      <c r="A24" s="168" t="s">
        <v>260</v>
      </c>
      <c r="B24" s="168" t="s">
        <v>291</v>
      </c>
      <c r="C24" s="168" t="s">
        <v>293</v>
      </c>
      <c r="D24" s="168" t="s">
        <v>257</v>
      </c>
      <c r="E24" s="167" t="s">
        <v>292</v>
      </c>
      <c r="F24" s="166">
        <v>0</v>
      </c>
      <c r="G24" s="166">
        <v>0</v>
      </c>
      <c r="H24" s="166">
        <v>0</v>
      </c>
      <c r="I24" s="166">
        <v>0</v>
      </c>
      <c r="J24" s="166">
        <v>0</v>
      </c>
      <c r="K24" s="166">
        <v>0</v>
      </c>
      <c r="L24" s="166">
        <v>1415301</v>
      </c>
      <c r="M24" s="166">
        <v>1415301</v>
      </c>
      <c r="N24" s="166">
        <v>1415301</v>
      </c>
      <c r="O24" s="166">
        <v>-1415301</v>
      </c>
    </row>
    <row r="25" spans="1:15" hidden="1" x14ac:dyDescent="0.3">
      <c r="A25" s="168" t="s">
        <v>260</v>
      </c>
      <c r="B25" s="168" t="s">
        <v>291</v>
      </c>
      <c r="C25" s="168" t="s">
        <v>290</v>
      </c>
      <c r="D25" s="168" t="s">
        <v>257</v>
      </c>
      <c r="E25" s="167" t="s">
        <v>289</v>
      </c>
      <c r="F25" s="166">
        <v>0</v>
      </c>
      <c r="G25" s="166">
        <v>0</v>
      </c>
      <c r="H25" s="166">
        <v>0</v>
      </c>
      <c r="I25" s="166">
        <v>0</v>
      </c>
      <c r="J25" s="166">
        <v>0</v>
      </c>
      <c r="K25" s="166">
        <v>0</v>
      </c>
      <c r="L25" s="166">
        <v>556749</v>
      </c>
      <c r="M25" s="166">
        <v>556749</v>
      </c>
      <c r="N25" s="166">
        <v>556749</v>
      </c>
      <c r="O25" s="166">
        <v>-556749</v>
      </c>
    </row>
    <row r="26" spans="1:15" hidden="1" x14ac:dyDescent="0.3">
      <c r="A26" s="168" t="s">
        <v>260</v>
      </c>
      <c r="B26" s="168" t="s">
        <v>288</v>
      </c>
      <c r="C26" s="168" t="s">
        <v>258</v>
      </c>
      <c r="D26" s="168" t="s">
        <v>257</v>
      </c>
      <c r="E26" s="167" t="s">
        <v>287</v>
      </c>
      <c r="F26" s="166">
        <v>0</v>
      </c>
      <c r="G26" s="166">
        <v>0</v>
      </c>
      <c r="H26" s="166">
        <v>0</v>
      </c>
      <c r="I26" s="166">
        <v>0</v>
      </c>
      <c r="J26" s="166">
        <v>0</v>
      </c>
      <c r="K26" s="166">
        <v>0</v>
      </c>
      <c r="L26" s="166">
        <v>6029294.7199999997</v>
      </c>
      <c r="M26" s="166">
        <v>6029294.7199999997</v>
      </c>
      <c r="N26" s="166">
        <v>6029294.7199999997</v>
      </c>
      <c r="O26" s="166">
        <v>-6029294.7199999997</v>
      </c>
    </row>
    <row r="27" spans="1:15" hidden="1" x14ac:dyDescent="0.3">
      <c r="A27" s="168" t="s">
        <v>260</v>
      </c>
      <c r="B27" s="168" t="s">
        <v>288</v>
      </c>
      <c r="C27" s="168" t="s">
        <v>258</v>
      </c>
      <c r="D27" s="168" t="s">
        <v>264</v>
      </c>
      <c r="E27" s="167" t="s">
        <v>287</v>
      </c>
      <c r="F27" s="166">
        <v>0</v>
      </c>
      <c r="G27" s="166">
        <v>0</v>
      </c>
      <c r="H27" s="166">
        <v>0</v>
      </c>
      <c r="I27" s="166">
        <v>0</v>
      </c>
      <c r="J27" s="166">
        <v>0</v>
      </c>
      <c r="K27" s="166">
        <v>0</v>
      </c>
      <c r="L27" s="166">
        <v>0</v>
      </c>
      <c r="M27" s="166">
        <v>0</v>
      </c>
      <c r="N27" s="166">
        <v>0</v>
      </c>
      <c r="O27" s="166">
        <v>0</v>
      </c>
    </row>
    <row r="28" spans="1:15" hidden="1" x14ac:dyDescent="0.3">
      <c r="A28" s="168" t="s">
        <v>260</v>
      </c>
      <c r="B28" s="168" t="s">
        <v>286</v>
      </c>
      <c r="C28" s="168" t="s">
        <v>258</v>
      </c>
      <c r="D28" s="168" t="s">
        <v>257</v>
      </c>
      <c r="E28" s="167" t="s">
        <v>285</v>
      </c>
      <c r="F28" s="166">
        <v>0</v>
      </c>
      <c r="G28" s="166">
        <v>0</v>
      </c>
      <c r="H28" s="166">
        <v>0</v>
      </c>
      <c r="I28" s="166">
        <v>0</v>
      </c>
      <c r="J28" s="166">
        <v>0</v>
      </c>
      <c r="K28" s="166">
        <v>0</v>
      </c>
      <c r="L28" s="166">
        <v>330311.46999999997</v>
      </c>
      <c r="M28" s="166">
        <v>330311.46999999997</v>
      </c>
      <c r="N28" s="166">
        <v>330311.46999999997</v>
      </c>
      <c r="O28" s="166">
        <v>-330311.46999999997</v>
      </c>
    </row>
    <row r="29" spans="1:15" hidden="1" x14ac:dyDescent="0.3">
      <c r="A29" s="168" t="s">
        <v>260</v>
      </c>
      <c r="B29" s="168" t="s">
        <v>286</v>
      </c>
      <c r="C29" s="168" t="s">
        <v>258</v>
      </c>
      <c r="D29" s="168" t="s">
        <v>264</v>
      </c>
      <c r="E29" s="167" t="s">
        <v>285</v>
      </c>
      <c r="F29" s="166">
        <v>0</v>
      </c>
      <c r="G29" s="166">
        <v>0</v>
      </c>
      <c r="H29" s="166">
        <v>0</v>
      </c>
      <c r="I29" s="166">
        <v>0</v>
      </c>
      <c r="J29" s="166">
        <v>0</v>
      </c>
      <c r="K29" s="166">
        <v>0</v>
      </c>
      <c r="L29" s="166">
        <v>0</v>
      </c>
      <c r="M29" s="166">
        <v>0</v>
      </c>
      <c r="N29" s="166">
        <v>0</v>
      </c>
      <c r="O29" s="166">
        <v>0</v>
      </c>
    </row>
    <row r="30" spans="1:15" hidden="1" x14ac:dyDescent="0.3">
      <c r="A30" s="168" t="s">
        <v>260</v>
      </c>
      <c r="B30" s="168" t="s">
        <v>284</v>
      </c>
      <c r="C30" s="168" t="s">
        <v>258</v>
      </c>
      <c r="D30" s="168" t="s">
        <v>257</v>
      </c>
      <c r="E30" s="167" t="s">
        <v>283</v>
      </c>
      <c r="F30" s="166">
        <v>0</v>
      </c>
      <c r="G30" s="166">
        <v>0</v>
      </c>
      <c r="H30" s="166">
        <v>0</v>
      </c>
      <c r="I30" s="166">
        <v>0</v>
      </c>
      <c r="J30" s="166">
        <v>0</v>
      </c>
      <c r="K30" s="166">
        <v>0</v>
      </c>
      <c r="L30" s="166">
        <v>3371751.1</v>
      </c>
      <c r="M30" s="166">
        <v>3371751.1</v>
      </c>
      <c r="N30" s="166">
        <v>3371751.1</v>
      </c>
      <c r="O30" s="166">
        <v>-3371751.1</v>
      </c>
    </row>
    <row r="31" spans="1:15" hidden="1" x14ac:dyDescent="0.3">
      <c r="A31" s="168" t="s">
        <v>260</v>
      </c>
      <c r="B31" s="168" t="s">
        <v>284</v>
      </c>
      <c r="C31" s="168" t="s">
        <v>258</v>
      </c>
      <c r="D31" s="168" t="s">
        <v>264</v>
      </c>
      <c r="E31" s="167" t="s">
        <v>283</v>
      </c>
      <c r="F31" s="166">
        <v>0</v>
      </c>
      <c r="G31" s="166">
        <v>0</v>
      </c>
      <c r="H31" s="166">
        <v>0</v>
      </c>
      <c r="I31" s="166">
        <v>0</v>
      </c>
      <c r="J31" s="166">
        <v>0</v>
      </c>
      <c r="K31" s="166">
        <v>0</v>
      </c>
      <c r="L31" s="166">
        <v>0</v>
      </c>
      <c r="M31" s="166">
        <v>0</v>
      </c>
      <c r="N31" s="166">
        <v>0</v>
      </c>
      <c r="O31" s="166">
        <v>0</v>
      </c>
    </row>
    <row r="32" spans="1:15" hidden="1" x14ac:dyDescent="0.3">
      <c r="A32" s="168" t="s">
        <v>260</v>
      </c>
      <c r="B32" s="168" t="s">
        <v>282</v>
      </c>
      <c r="C32" s="168" t="s">
        <v>258</v>
      </c>
      <c r="D32" s="168" t="s">
        <v>257</v>
      </c>
      <c r="E32" s="167" t="s">
        <v>281</v>
      </c>
      <c r="F32" s="166">
        <v>0</v>
      </c>
      <c r="G32" s="166">
        <v>0</v>
      </c>
      <c r="H32" s="166">
        <v>0</v>
      </c>
      <c r="I32" s="166">
        <v>0</v>
      </c>
      <c r="J32" s="166">
        <v>0</v>
      </c>
      <c r="K32" s="166">
        <v>0</v>
      </c>
      <c r="L32" s="166">
        <v>1856682.09</v>
      </c>
      <c r="M32" s="166">
        <v>1856682.09</v>
      </c>
      <c r="N32" s="166">
        <v>1856682.09</v>
      </c>
      <c r="O32" s="166">
        <v>-1856682.09</v>
      </c>
    </row>
    <row r="33" spans="1:15" hidden="1" x14ac:dyDescent="0.3">
      <c r="A33" s="168" t="s">
        <v>260</v>
      </c>
      <c r="B33" s="168" t="s">
        <v>282</v>
      </c>
      <c r="C33" s="168" t="s">
        <v>258</v>
      </c>
      <c r="D33" s="168" t="s">
        <v>264</v>
      </c>
      <c r="E33" s="167" t="s">
        <v>281</v>
      </c>
      <c r="F33" s="166">
        <v>0</v>
      </c>
      <c r="G33" s="166">
        <v>0</v>
      </c>
      <c r="H33" s="166">
        <v>0</v>
      </c>
      <c r="I33" s="166">
        <v>0</v>
      </c>
      <c r="J33" s="166">
        <v>0</v>
      </c>
      <c r="K33" s="166">
        <v>0</v>
      </c>
      <c r="L33" s="166">
        <v>0</v>
      </c>
      <c r="M33" s="166">
        <v>0</v>
      </c>
      <c r="N33" s="166">
        <v>0</v>
      </c>
      <c r="O33" s="166">
        <v>0</v>
      </c>
    </row>
    <row r="34" spans="1:15" hidden="1" x14ac:dyDescent="0.3">
      <c r="A34" s="168" t="s">
        <v>260</v>
      </c>
      <c r="B34" s="168" t="s">
        <v>280</v>
      </c>
      <c r="C34" s="168" t="s">
        <v>258</v>
      </c>
      <c r="D34" s="168" t="s">
        <v>257</v>
      </c>
      <c r="E34" s="167" t="s">
        <v>279</v>
      </c>
      <c r="F34" s="166">
        <v>0</v>
      </c>
      <c r="G34" s="166">
        <v>0</v>
      </c>
      <c r="H34" s="166">
        <v>0</v>
      </c>
      <c r="I34" s="166">
        <v>0</v>
      </c>
      <c r="J34" s="166">
        <v>0</v>
      </c>
      <c r="K34" s="166">
        <v>0</v>
      </c>
      <c r="L34" s="166">
        <v>928334.04</v>
      </c>
      <c r="M34" s="166">
        <v>928334.04</v>
      </c>
      <c r="N34" s="166">
        <v>928334.04</v>
      </c>
      <c r="O34" s="166">
        <v>-928334.04</v>
      </c>
    </row>
    <row r="35" spans="1:15" hidden="1" x14ac:dyDescent="0.3">
      <c r="A35" s="168" t="s">
        <v>260</v>
      </c>
      <c r="B35" s="168" t="s">
        <v>280</v>
      </c>
      <c r="C35" s="168" t="s">
        <v>258</v>
      </c>
      <c r="D35" s="168" t="s">
        <v>264</v>
      </c>
      <c r="E35" s="167" t="s">
        <v>279</v>
      </c>
      <c r="F35" s="166">
        <v>0</v>
      </c>
      <c r="G35" s="166">
        <v>0</v>
      </c>
      <c r="H35" s="166">
        <v>0</v>
      </c>
      <c r="I35" s="166">
        <v>0</v>
      </c>
      <c r="J35" s="166">
        <v>0</v>
      </c>
      <c r="K35" s="166">
        <v>0</v>
      </c>
      <c r="L35" s="166">
        <v>0</v>
      </c>
      <c r="M35" s="166">
        <v>0</v>
      </c>
      <c r="N35" s="166">
        <v>0</v>
      </c>
      <c r="O35" s="166">
        <v>0</v>
      </c>
    </row>
    <row r="36" spans="1:15" x14ac:dyDescent="0.3">
      <c r="A36" s="168" t="s">
        <v>173</v>
      </c>
      <c r="B36" s="168" t="s">
        <v>205</v>
      </c>
      <c r="C36" s="168" t="s">
        <v>262</v>
      </c>
      <c r="D36" s="168" t="s">
        <v>261</v>
      </c>
      <c r="E36" s="167" t="s">
        <v>183</v>
      </c>
      <c r="F36" s="166">
        <v>0</v>
      </c>
      <c r="G36" s="166">
        <v>0</v>
      </c>
      <c r="H36" s="166">
        <v>0</v>
      </c>
      <c r="I36" s="166">
        <v>0</v>
      </c>
      <c r="J36" s="166">
        <v>0</v>
      </c>
      <c r="K36" s="166">
        <v>-124243.5</v>
      </c>
      <c r="L36" s="166">
        <v>124243.5</v>
      </c>
      <c r="M36" s="166">
        <v>0</v>
      </c>
      <c r="N36" s="166">
        <v>124243.5</v>
      </c>
      <c r="O36" s="166">
        <v>0</v>
      </c>
    </row>
    <row r="37" spans="1:15" hidden="1" x14ac:dyDescent="0.3">
      <c r="A37" s="168" t="s">
        <v>173</v>
      </c>
      <c r="B37" s="168" t="s">
        <v>206</v>
      </c>
      <c r="C37" s="168" t="s">
        <v>262</v>
      </c>
      <c r="D37" s="168" t="s">
        <v>261</v>
      </c>
      <c r="E37" s="167" t="s">
        <v>184</v>
      </c>
      <c r="F37" s="166">
        <v>0</v>
      </c>
      <c r="G37" s="166">
        <v>0</v>
      </c>
      <c r="H37" s="166">
        <v>0</v>
      </c>
      <c r="I37" s="166">
        <v>0</v>
      </c>
      <c r="J37" s="166">
        <v>0</v>
      </c>
      <c r="K37" s="166">
        <v>-465006.3</v>
      </c>
      <c r="L37" s="166">
        <v>465006.3</v>
      </c>
      <c r="M37" s="166">
        <v>0</v>
      </c>
      <c r="N37" s="166">
        <v>0</v>
      </c>
      <c r="O37" s="166">
        <v>0</v>
      </c>
    </row>
    <row r="38" spans="1:15" hidden="1" x14ac:dyDescent="0.3">
      <c r="A38" s="168" t="s">
        <v>260</v>
      </c>
      <c r="B38" s="168" t="s">
        <v>278</v>
      </c>
      <c r="C38" s="168" t="s">
        <v>262</v>
      </c>
      <c r="D38" s="168" t="s">
        <v>257</v>
      </c>
      <c r="E38" s="167" t="s">
        <v>277</v>
      </c>
      <c r="F38" s="166">
        <v>0</v>
      </c>
      <c r="G38" s="166">
        <v>0</v>
      </c>
      <c r="H38" s="166">
        <v>0</v>
      </c>
      <c r="I38" s="166">
        <v>0</v>
      </c>
      <c r="J38" s="166">
        <v>3476107.19</v>
      </c>
      <c r="K38" s="166">
        <v>-15581280</v>
      </c>
      <c r="L38" s="166">
        <v>15581280</v>
      </c>
      <c r="M38" s="166">
        <v>3476107.19</v>
      </c>
      <c r="N38" s="166">
        <v>7790640</v>
      </c>
      <c r="O38" s="166">
        <v>-3476107.19</v>
      </c>
    </row>
    <row r="39" spans="1:15" hidden="1" x14ac:dyDescent="0.3">
      <c r="A39" s="168" t="s">
        <v>260</v>
      </c>
      <c r="B39" s="168" t="s">
        <v>278</v>
      </c>
      <c r="C39" s="168" t="s">
        <v>262</v>
      </c>
      <c r="D39" s="168" t="s">
        <v>264</v>
      </c>
      <c r="E39" s="167" t="s">
        <v>277</v>
      </c>
      <c r="F39" s="166">
        <v>0</v>
      </c>
      <c r="G39" s="166">
        <v>0</v>
      </c>
      <c r="H39" s="166">
        <v>0</v>
      </c>
      <c r="I39" s="166">
        <v>0</v>
      </c>
      <c r="J39" s="166">
        <v>1985000</v>
      </c>
      <c r="K39" s="166">
        <v>0</v>
      </c>
      <c r="L39" s="166">
        <v>0</v>
      </c>
      <c r="M39" s="166">
        <v>1985000</v>
      </c>
      <c r="N39" s="166">
        <v>0</v>
      </c>
      <c r="O39" s="166">
        <v>-1985000</v>
      </c>
    </row>
    <row r="40" spans="1:15" x14ac:dyDescent="0.3">
      <c r="A40" s="168" t="s">
        <v>272</v>
      </c>
      <c r="B40" s="168" t="s">
        <v>207</v>
      </c>
      <c r="C40" s="168" t="s">
        <v>262</v>
      </c>
      <c r="D40" s="168" t="s">
        <v>261</v>
      </c>
      <c r="E40" s="167" t="s">
        <v>185</v>
      </c>
      <c r="F40" s="166">
        <v>0</v>
      </c>
      <c r="G40" s="166">
        <v>0</v>
      </c>
      <c r="H40" s="166">
        <v>0</v>
      </c>
      <c r="I40" s="166">
        <v>0</v>
      </c>
      <c r="J40" s="166">
        <v>0</v>
      </c>
      <c r="K40" s="166">
        <v>-416000</v>
      </c>
      <c r="L40" s="166">
        <v>1119970</v>
      </c>
      <c r="M40" s="166">
        <v>703970</v>
      </c>
      <c r="N40" s="166">
        <v>791950</v>
      </c>
      <c r="O40" s="166">
        <v>-703970</v>
      </c>
    </row>
    <row r="41" spans="1:15" hidden="1" x14ac:dyDescent="0.3">
      <c r="A41" s="168" t="s">
        <v>260</v>
      </c>
      <c r="B41" s="168" t="s">
        <v>208</v>
      </c>
      <c r="C41" s="168" t="s">
        <v>262</v>
      </c>
      <c r="D41" s="168" t="s">
        <v>276</v>
      </c>
      <c r="E41" s="167" t="s">
        <v>186</v>
      </c>
      <c r="F41" s="166">
        <v>0</v>
      </c>
      <c r="G41" s="166">
        <v>0</v>
      </c>
      <c r="H41" s="166">
        <v>0</v>
      </c>
      <c r="I41" s="166">
        <v>0</v>
      </c>
      <c r="J41" s="166">
        <v>-70000</v>
      </c>
      <c r="K41" s="166">
        <v>0</v>
      </c>
      <c r="L41" s="166">
        <v>401795</v>
      </c>
      <c r="M41" s="166">
        <v>331795</v>
      </c>
      <c r="N41" s="166">
        <v>401795</v>
      </c>
      <c r="O41" s="166">
        <v>-331795</v>
      </c>
    </row>
    <row r="42" spans="1:15" hidden="1" x14ac:dyDescent="0.3">
      <c r="A42" s="168" t="s">
        <v>260</v>
      </c>
      <c r="B42" s="168" t="s">
        <v>208</v>
      </c>
      <c r="C42" s="168" t="s">
        <v>262</v>
      </c>
      <c r="D42" s="168" t="s">
        <v>261</v>
      </c>
      <c r="E42" s="167" t="s">
        <v>186</v>
      </c>
      <c r="F42" s="166">
        <v>0</v>
      </c>
      <c r="G42" s="166">
        <v>0</v>
      </c>
      <c r="H42" s="166">
        <v>0</v>
      </c>
      <c r="I42" s="166">
        <v>0</v>
      </c>
      <c r="J42" s="166">
        <v>0</v>
      </c>
      <c r="K42" s="166">
        <v>0</v>
      </c>
      <c r="L42" s="166">
        <v>0</v>
      </c>
      <c r="M42" s="166">
        <v>0</v>
      </c>
      <c r="N42" s="166">
        <v>0</v>
      </c>
      <c r="O42" s="166">
        <v>0</v>
      </c>
    </row>
    <row r="43" spans="1:15" hidden="1" x14ac:dyDescent="0.3">
      <c r="A43" s="168" t="s">
        <v>260</v>
      </c>
      <c r="B43" s="168" t="s">
        <v>208</v>
      </c>
      <c r="C43" s="168" t="s">
        <v>262</v>
      </c>
      <c r="D43" s="168" t="s">
        <v>266</v>
      </c>
      <c r="E43" s="167" t="s">
        <v>186</v>
      </c>
      <c r="F43" s="166">
        <v>0</v>
      </c>
      <c r="G43" s="166">
        <v>0</v>
      </c>
      <c r="H43" s="166">
        <v>0</v>
      </c>
      <c r="I43" s="166">
        <v>0</v>
      </c>
      <c r="J43" s="166">
        <v>0</v>
      </c>
      <c r="K43" s="166">
        <v>0</v>
      </c>
      <c r="L43" s="166">
        <v>0</v>
      </c>
      <c r="M43" s="166">
        <v>0</v>
      </c>
      <c r="N43" s="166">
        <v>0</v>
      </c>
      <c r="O43" s="166">
        <v>0</v>
      </c>
    </row>
    <row r="44" spans="1:15" hidden="1" x14ac:dyDescent="0.3">
      <c r="A44" s="168" t="s">
        <v>260</v>
      </c>
      <c r="B44" s="168" t="s">
        <v>275</v>
      </c>
      <c r="C44" s="168" t="s">
        <v>258</v>
      </c>
      <c r="D44" s="168" t="s">
        <v>264</v>
      </c>
      <c r="E44" s="167" t="s">
        <v>274</v>
      </c>
      <c r="F44" s="166">
        <v>0</v>
      </c>
      <c r="G44" s="166">
        <v>0</v>
      </c>
      <c r="H44" s="166">
        <v>0</v>
      </c>
      <c r="I44" s="166">
        <v>0</v>
      </c>
      <c r="J44" s="166">
        <v>0</v>
      </c>
      <c r="K44" s="166">
        <v>0</v>
      </c>
      <c r="L44" s="166">
        <v>0</v>
      </c>
      <c r="M44" s="166">
        <v>0</v>
      </c>
      <c r="N44" s="166">
        <v>0</v>
      </c>
      <c r="O44" s="166">
        <v>0</v>
      </c>
    </row>
    <row r="45" spans="1:15" hidden="1" x14ac:dyDescent="0.3">
      <c r="A45" s="168" t="s">
        <v>260</v>
      </c>
      <c r="B45" s="168" t="s">
        <v>209</v>
      </c>
      <c r="C45" s="168" t="s">
        <v>262</v>
      </c>
      <c r="D45" s="168" t="s">
        <v>261</v>
      </c>
      <c r="E45" s="167" t="s">
        <v>273</v>
      </c>
      <c r="F45" s="166">
        <v>0</v>
      </c>
      <c r="G45" s="166">
        <v>0</v>
      </c>
      <c r="H45" s="166">
        <v>0</v>
      </c>
      <c r="I45" s="166">
        <v>0</v>
      </c>
      <c r="J45" s="166">
        <v>0</v>
      </c>
      <c r="K45" s="166">
        <v>0</v>
      </c>
      <c r="L45" s="166">
        <v>0</v>
      </c>
      <c r="M45" s="166">
        <v>0</v>
      </c>
      <c r="N45" s="166">
        <v>0</v>
      </c>
      <c r="O45" s="166">
        <v>0</v>
      </c>
    </row>
    <row r="46" spans="1:15" hidden="1" x14ac:dyDescent="0.3">
      <c r="A46" s="168" t="s">
        <v>260</v>
      </c>
      <c r="B46" s="168" t="s">
        <v>210</v>
      </c>
      <c r="C46" s="168" t="s">
        <v>262</v>
      </c>
      <c r="D46" s="168" t="s">
        <v>261</v>
      </c>
      <c r="E46" s="167" t="s">
        <v>188</v>
      </c>
      <c r="F46" s="166">
        <v>0</v>
      </c>
      <c r="G46" s="166">
        <v>0</v>
      </c>
      <c r="H46" s="166">
        <v>0</v>
      </c>
      <c r="I46" s="166">
        <v>0</v>
      </c>
      <c r="J46" s="166">
        <v>0</v>
      </c>
      <c r="K46" s="166">
        <v>0</v>
      </c>
      <c r="L46" s="166">
        <v>0</v>
      </c>
      <c r="M46" s="166">
        <v>0</v>
      </c>
      <c r="N46" s="166">
        <v>0</v>
      </c>
      <c r="O46" s="166">
        <v>0</v>
      </c>
    </row>
    <row r="47" spans="1:15" hidden="1" x14ac:dyDescent="0.3">
      <c r="A47" s="168" t="s">
        <v>260</v>
      </c>
      <c r="B47" s="168" t="s">
        <v>211</v>
      </c>
      <c r="C47" s="168" t="s">
        <v>262</v>
      </c>
      <c r="D47" s="168" t="s">
        <v>261</v>
      </c>
      <c r="E47" s="167" t="s">
        <v>189</v>
      </c>
      <c r="F47" s="166">
        <v>0</v>
      </c>
      <c r="G47" s="166">
        <v>0</v>
      </c>
      <c r="H47" s="166">
        <v>0</v>
      </c>
      <c r="I47" s="166">
        <v>0</v>
      </c>
      <c r="J47" s="166">
        <v>0</v>
      </c>
      <c r="K47" s="166">
        <v>0</v>
      </c>
      <c r="L47" s="166">
        <v>0</v>
      </c>
      <c r="M47" s="166">
        <v>0</v>
      </c>
      <c r="N47" s="166">
        <v>0</v>
      </c>
      <c r="O47" s="166">
        <v>0</v>
      </c>
    </row>
    <row r="48" spans="1:15" hidden="1" x14ac:dyDescent="0.3">
      <c r="A48" s="168" t="s">
        <v>173</v>
      </c>
      <c r="B48" s="168" t="s">
        <v>212</v>
      </c>
      <c r="C48" s="168" t="s">
        <v>262</v>
      </c>
      <c r="D48" s="168" t="s">
        <v>261</v>
      </c>
      <c r="E48" s="167" t="s">
        <v>190</v>
      </c>
      <c r="F48" s="166">
        <v>0</v>
      </c>
      <c r="G48" s="166">
        <v>0</v>
      </c>
      <c r="H48" s="166">
        <v>0</v>
      </c>
      <c r="I48" s="166">
        <v>0</v>
      </c>
      <c r="J48" s="166">
        <v>0</v>
      </c>
      <c r="K48" s="166">
        <v>-488356.39</v>
      </c>
      <c r="L48" s="166">
        <v>497356.39</v>
      </c>
      <c r="M48" s="166">
        <v>9000</v>
      </c>
      <c r="N48" s="166">
        <v>0</v>
      </c>
      <c r="O48" s="166">
        <v>-9000</v>
      </c>
    </row>
    <row r="49" spans="1:15" hidden="1" x14ac:dyDescent="0.3">
      <c r="A49" s="168" t="s">
        <v>260</v>
      </c>
      <c r="B49" s="168" t="s">
        <v>213</v>
      </c>
      <c r="C49" s="168" t="s">
        <v>262</v>
      </c>
      <c r="D49" s="168" t="s">
        <v>261</v>
      </c>
      <c r="E49" s="167" t="s">
        <v>191</v>
      </c>
      <c r="F49" s="166">
        <v>0</v>
      </c>
      <c r="G49" s="166">
        <v>0</v>
      </c>
      <c r="H49" s="166">
        <v>0</v>
      </c>
      <c r="I49" s="166">
        <v>0</v>
      </c>
      <c r="J49" s="166">
        <v>0</v>
      </c>
      <c r="K49" s="166">
        <v>0</v>
      </c>
      <c r="L49" s="166">
        <v>0</v>
      </c>
      <c r="M49" s="166">
        <v>0</v>
      </c>
      <c r="N49" s="166">
        <v>0</v>
      </c>
      <c r="O49" s="166">
        <v>0</v>
      </c>
    </row>
    <row r="50" spans="1:15" hidden="1" x14ac:dyDescent="0.3">
      <c r="A50" s="168" t="s">
        <v>260</v>
      </c>
      <c r="B50" s="168" t="s">
        <v>214</v>
      </c>
      <c r="C50" s="168" t="s">
        <v>262</v>
      </c>
      <c r="D50" s="168" t="s">
        <v>261</v>
      </c>
      <c r="E50" s="167" t="s">
        <v>192</v>
      </c>
      <c r="F50" s="166">
        <v>0</v>
      </c>
      <c r="G50" s="166">
        <v>0</v>
      </c>
      <c r="H50" s="166">
        <v>0</v>
      </c>
      <c r="I50" s="166">
        <v>0</v>
      </c>
      <c r="J50" s="166">
        <v>0</v>
      </c>
      <c r="K50" s="166">
        <v>0</v>
      </c>
      <c r="L50" s="166">
        <v>0</v>
      </c>
      <c r="M50" s="166">
        <v>0</v>
      </c>
      <c r="N50" s="166">
        <v>0</v>
      </c>
      <c r="O50" s="166">
        <v>0</v>
      </c>
    </row>
    <row r="51" spans="1:15" hidden="1" x14ac:dyDescent="0.3">
      <c r="A51" s="168" t="s">
        <v>260</v>
      </c>
      <c r="B51" s="168" t="s">
        <v>215</v>
      </c>
      <c r="C51" s="168" t="s">
        <v>258</v>
      </c>
      <c r="D51" s="168" t="s">
        <v>271</v>
      </c>
      <c r="E51" s="167" t="s">
        <v>270</v>
      </c>
      <c r="F51" s="166">
        <v>0</v>
      </c>
      <c r="G51" s="166">
        <v>0</v>
      </c>
      <c r="H51" s="166">
        <v>0</v>
      </c>
      <c r="I51" s="166">
        <v>0</v>
      </c>
      <c r="J51" s="166">
        <v>0</v>
      </c>
      <c r="K51" s="166">
        <v>0</v>
      </c>
      <c r="L51" s="166">
        <v>0</v>
      </c>
      <c r="M51" s="166">
        <v>0</v>
      </c>
      <c r="N51" s="166">
        <v>0</v>
      </c>
      <c r="O51" s="166">
        <v>0</v>
      </c>
    </row>
    <row r="52" spans="1:15" x14ac:dyDescent="0.3">
      <c r="A52" s="168" t="s">
        <v>272</v>
      </c>
      <c r="B52" s="168" t="s">
        <v>215</v>
      </c>
      <c r="C52" s="168" t="s">
        <v>262</v>
      </c>
      <c r="D52" s="168" t="s">
        <v>261</v>
      </c>
      <c r="E52" s="167" t="s">
        <v>193</v>
      </c>
      <c r="F52" s="166">
        <v>0</v>
      </c>
      <c r="G52" s="166">
        <v>0</v>
      </c>
      <c r="H52" s="166">
        <v>0</v>
      </c>
      <c r="I52" s="166">
        <v>0</v>
      </c>
      <c r="J52" s="166">
        <v>0</v>
      </c>
      <c r="K52" s="166">
        <v>0</v>
      </c>
      <c r="L52" s="166">
        <v>640150</v>
      </c>
      <c r="M52" s="166">
        <v>640150</v>
      </c>
      <c r="N52" s="166">
        <v>466100</v>
      </c>
      <c r="O52" s="166">
        <v>-640150</v>
      </c>
    </row>
    <row r="53" spans="1:15" hidden="1" x14ac:dyDescent="0.3">
      <c r="A53" s="168" t="s">
        <v>260</v>
      </c>
      <c r="B53" s="168" t="s">
        <v>215</v>
      </c>
      <c r="C53" s="168" t="s">
        <v>262</v>
      </c>
      <c r="D53" s="168" t="s">
        <v>266</v>
      </c>
      <c r="E53" s="167" t="s">
        <v>193</v>
      </c>
      <c r="F53" s="166">
        <v>0</v>
      </c>
      <c r="G53" s="166">
        <v>0</v>
      </c>
      <c r="H53" s="166">
        <v>0</v>
      </c>
      <c r="I53" s="166">
        <v>0</v>
      </c>
      <c r="J53" s="166">
        <v>-10217438.529999999</v>
      </c>
      <c r="K53" s="166">
        <v>-17952299.809999999</v>
      </c>
      <c r="L53" s="166">
        <v>27972864.559999999</v>
      </c>
      <c r="M53" s="166">
        <v>-196873.78</v>
      </c>
      <c r="N53" s="166">
        <v>23412698.489999998</v>
      </c>
      <c r="O53" s="166">
        <v>196873.78</v>
      </c>
    </row>
    <row r="54" spans="1:15" hidden="1" x14ac:dyDescent="0.3">
      <c r="A54" s="168" t="s">
        <v>260</v>
      </c>
      <c r="B54" s="168" t="s">
        <v>215</v>
      </c>
      <c r="C54" s="168" t="s">
        <v>262</v>
      </c>
      <c r="D54" s="168" t="s">
        <v>264</v>
      </c>
      <c r="E54" s="167" t="s">
        <v>193</v>
      </c>
      <c r="F54" s="166">
        <v>0</v>
      </c>
      <c r="G54" s="166">
        <v>0</v>
      </c>
      <c r="H54" s="166">
        <v>0</v>
      </c>
      <c r="I54" s="166">
        <v>0</v>
      </c>
      <c r="J54" s="166">
        <v>0</v>
      </c>
      <c r="K54" s="166">
        <v>0</v>
      </c>
      <c r="L54" s="166">
        <v>-649640.68999999994</v>
      </c>
      <c r="M54" s="166">
        <v>-649640.68999999994</v>
      </c>
      <c r="N54" s="166">
        <v>-846513.4</v>
      </c>
      <c r="O54" s="166">
        <v>649640.68999999994</v>
      </c>
    </row>
    <row r="55" spans="1:15" x14ac:dyDescent="0.3">
      <c r="A55" s="168" t="s">
        <v>260</v>
      </c>
      <c r="B55" s="168" t="s">
        <v>216</v>
      </c>
      <c r="C55" s="168" t="s">
        <v>262</v>
      </c>
      <c r="D55" s="168" t="s">
        <v>261</v>
      </c>
      <c r="E55" s="167" t="s">
        <v>194</v>
      </c>
      <c r="F55" s="166">
        <v>0</v>
      </c>
      <c r="G55" s="166">
        <v>0</v>
      </c>
      <c r="H55" s="166">
        <v>0</v>
      </c>
      <c r="I55" s="166">
        <v>0</v>
      </c>
      <c r="J55" s="166">
        <v>-60992</v>
      </c>
      <c r="K55" s="166">
        <v>21526.5</v>
      </c>
      <c r="L55" s="166">
        <v>37968</v>
      </c>
      <c r="M55" s="166">
        <v>-1497.5</v>
      </c>
      <c r="N55" s="166">
        <v>37968</v>
      </c>
      <c r="O55" s="166">
        <v>1497.5</v>
      </c>
    </row>
    <row r="56" spans="1:15" hidden="1" x14ac:dyDescent="0.3">
      <c r="A56" s="168" t="s">
        <v>260</v>
      </c>
      <c r="B56" s="168" t="s">
        <v>217</v>
      </c>
      <c r="C56" s="168" t="s">
        <v>262</v>
      </c>
      <c r="D56" s="168" t="s">
        <v>261</v>
      </c>
      <c r="E56" s="167" t="s">
        <v>195</v>
      </c>
      <c r="F56" s="166">
        <v>0</v>
      </c>
      <c r="G56" s="166">
        <v>0</v>
      </c>
      <c r="H56" s="166">
        <v>0</v>
      </c>
      <c r="I56" s="166">
        <v>0</v>
      </c>
      <c r="J56" s="166">
        <v>0</v>
      </c>
      <c r="K56" s="166">
        <v>0</v>
      </c>
      <c r="L56" s="166">
        <v>0</v>
      </c>
      <c r="M56" s="166">
        <v>0</v>
      </c>
      <c r="N56" s="166">
        <v>0</v>
      </c>
      <c r="O56" s="166">
        <v>0</v>
      </c>
    </row>
    <row r="57" spans="1:15" hidden="1" x14ac:dyDescent="0.3">
      <c r="A57" s="168" t="s">
        <v>260</v>
      </c>
      <c r="B57" s="168" t="s">
        <v>218</v>
      </c>
      <c r="C57" s="168" t="s">
        <v>262</v>
      </c>
      <c r="D57" s="168" t="s">
        <v>261</v>
      </c>
      <c r="E57" s="167" t="s">
        <v>196</v>
      </c>
      <c r="F57" s="166">
        <v>0</v>
      </c>
      <c r="G57" s="166">
        <v>0</v>
      </c>
      <c r="H57" s="166">
        <v>0</v>
      </c>
      <c r="I57" s="166">
        <v>0</v>
      </c>
      <c r="J57" s="166">
        <v>0</v>
      </c>
      <c r="K57" s="166">
        <v>0</v>
      </c>
      <c r="L57" s="166">
        <v>0</v>
      </c>
      <c r="M57" s="166">
        <v>0</v>
      </c>
      <c r="N57" s="166">
        <v>0</v>
      </c>
      <c r="O57" s="166">
        <v>0</v>
      </c>
    </row>
    <row r="58" spans="1:15" hidden="1" x14ac:dyDescent="0.3">
      <c r="A58" s="168" t="s">
        <v>260</v>
      </c>
      <c r="B58" s="168" t="s">
        <v>219</v>
      </c>
      <c r="C58" s="168" t="s">
        <v>262</v>
      </c>
      <c r="D58" s="168" t="s">
        <v>261</v>
      </c>
      <c r="E58" s="167" t="s">
        <v>197</v>
      </c>
      <c r="F58" s="166">
        <v>0</v>
      </c>
      <c r="G58" s="166">
        <v>0</v>
      </c>
      <c r="H58" s="166">
        <v>0</v>
      </c>
      <c r="I58" s="166">
        <v>0</v>
      </c>
      <c r="J58" s="166">
        <v>0</v>
      </c>
      <c r="K58" s="166">
        <v>-24408</v>
      </c>
      <c r="L58" s="166">
        <v>21600</v>
      </c>
      <c r="M58" s="166">
        <v>-2808</v>
      </c>
      <c r="N58" s="166">
        <v>0</v>
      </c>
      <c r="O58" s="166">
        <v>2808</v>
      </c>
    </row>
    <row r="59" spans="1:15" x14ac:dyDescent="0.3">
      <c r="A59" s="168" t="s">
        <v>260</v>
      </c>
      <c r="B59" s="168" t="s">
        <v>220</v>
      </c>
      <c r="C59" s="168" t="s">
        <v>262</v>
      </c>
      <c r="D59" s="168" t="s">
        <v>261</v>
      </c>
      <c r="E59" s="167" t="s">
        <v>198</v>
      </c>
      <c r="F59" s="166">
        <v>0</v>
      </c>
      <c r="G59" s="166">
        <v>0</v>
      </c>
      <c r="H59" s="166">
        <v>0</v>
      </c>
      <c r="I59" s="166">
        <v>0</v>
      </c>
      <c r="J59" s="166">
        <v>0</v>
      </c>
      <c r="K59" s="166">
        <v>-68729.66</v>
      </c>
      <c r="L59" s="166">
        <v>68729.66</v>
      </c>
      <c r="M59" s="166">
        <v>0</v>
      </c>
      <c r="N59" s="166">
        <v>68729.66</v>
      </c>
      <c r="O59" s="166">
        <v>0</v>
      </c>
    </row>
    <row r="60" spans="1:15" hidden="1" x14ac:dyDescent="0.3">
      <c r="A60" s="168" t="s">
        <v>173</v>
      </c>
      <c r="B60" s="168" t="s">
        <v>221</v>
      </c>
      <c r="C60" s="168" t="s">
        <v>262</v>
      </c>
      <c r="D60" s="168" t="s">
        <v>261</v>
      </c>
      <c r="E60" s="167" t="s">
        <v>245</v>
      </c>
      <c r="F60" s="166">
        <v>0</v>
      </c>
      <c r="G60" s="166">
        <v>0</v>
      </c>
      <c r="H60" s="166">
        <v>0</v>
      </c>
      <c r="I60" s="166">
        <v>0</v>
      </c>
      <c r="J60" s="166">
        <v>-17838.310000000001</v>
      </c>
      <c r="K60" s="166">
        <v>-842307.76</v>
      </c>
      <c r="L60" s="166">
        <v>744683.8</v>
      </c>
      <c r="M60" s="166">
        <v>-115462.27</v>
      </c>
      <c r="N60" s="166">
        <v>0</v>
      </c>
      <c r="O60" s="166">
        <v>115462.27</v>
      </c>
    </row>
    <row r="61" spans="1:15" hidden="1" x14ac:dyDescent="0.3">
      <c r="A61" s="168" t="s">
        <v>260</v>
      </c>
      <c r="B61" s="168" t="s">
        <v>269</v>
      </c>
      <c r="C61" s="168" t="s">
        <v>262</v>
      </c>
      <c r="D61" s="168" t="s">
        <v>268</v>
      </c>
      <c r="E61" s="167" t="s">
        <v>267</v>
      </c>
      <c r="F61" s="166">
        <v>0</v>
      </c>
      <c r="G61" s="166">
        <v>0</v>
      </c>
      <c r="H61" s="166">
        <v>0</v>
      </c>
      <c r="I61" s="166">
        <v>0</v>
      </c>
      <c r="J61" s="166">
        <v>-1562724.31</v>
      </c>
      <c r="K61" s="166">
        <v>1562029.06</v>
      </c>
      <c r="L61" s="166">
        <v>75825.69</v>
      </c>
      <c r="M61" s="166">
        <v>75130.44</v>
      </c>
      <c r="N61" s="166">
        <v>39309.019999999997</v>
      </c>
      <c r="O61" s="166">
        <v>-75130.44</v>
      </c>
    </row>
    <row r="62" spans="1:15" hidden="1" x14ac:dyDescent="0.3">
      <c r="A62" s="168" t="s">
        <v>260</v>
      </c>
      <c r="B62" s="168" t="s">
        <v>222</v>
      </c>
      <c r="C62" s="168" t="s">
        <v>262</v>
      </c>
      <c r="D62" s="168" t="s">
        <v>261</v>
      </c>
      <c r="E62" s="167" t="s">
        <v>200</v>
      </c>
      <c r="F62" s="166">
        <v>0</v>
      </c>
      <c r="G62" s="166">
        <v>0</v>
      </c>
      <c r="H62" s="166">
        <v>0</v>
      </c>
      <c r="I62" s="166">
        <v>0</v>
      </c>
      <c r="J62" s="166">
        <v>-952900</v>
      </c>
      <c r="K62" s="166">
        <v>1039091.5</v>
      </c>
      <c r="L62" s="166">
        <v>0</v>
      </c>
      <c r="M62" s="166">
        <v>86191.5</v>
      </c>
      <c r="N62" s="166">
        <v>0</v>
      </c>
      <c r="O62" s="166">
        <v>-86191.5</v>
      </c>
    </row>
    <row r="63" spans="1:15" hidden="1" x14ac:dyDescent="0.3">
      <c r="A63" s="168" t="s">
        <v>260</v>
      </c>
      <c r="B63" s="168" t="s">
        <v>222</v>
      </c>
      <c r="C63" s="168" t="s">
        <v>262</v>
      </c>
      <c r="D63" s="168" t="s">
        <v>266</v>
      </c>
      <c r="E63" s="167" t="s">
        <v>200</v>
      </c>
      <c r="F63" s="166">
        <v>0</v>
      </c>
      <c r="G63" s="166">
        <v>0</v>
      </c>
      <c r="H63" s="166">
        <v>-408818.94</v>
      </c>
      <c r="I63" s="166">
        <v>-408818.94</v>
      </c>
      <c r="J63" s="166">
        <v>-3236200</v>
      </c>
      <c r="K63" s="166">
        <v>1108473.5</v>
      </c>
      <c r="L63" s="166">
        <v>1638500</v>
      </c>
      <c r="M63" s="166">
        <v>-489226.5</v>
      </c>
      <c r="N63" s="166">
        <v>0</v>
      </c>
      <c r="O63" s="166">
        <v>80407.56</v>
      </c>
    </row>
    <row r="64" spans="1:15" hidden="1" x14ac:dyDescent="0.3">
      <c r="A64" s="168" t="s">
        <v>260</v>
      </c>
      <c r="B64" s="168" t="s">
        <v>265</v>
      </c>
      <c r="C64" s="168" t="s">
        <v>262</v>
      </c>
      <c r="D64" s="168" t="s">
        <v>264</v>
      </c>
      <c r="E64" s="167" t="s">
        <v>263</v>
      </c>
      <c r="F64" s="166">
        <v>0</v>
      </c>
      <c r="G64" s="166">
        <v>0</v>
      </c>
      <c r="H64" s="166">
        <v>0</v>
      </c>
      <c r="I64" s="166">
        <v>0</v>
      </c>
      <c r="J64" s="166">
        <v>-835278</v>
      </c>
      <c r="K64" s="166">
        <v>0</v>
      </c>
      <c r="L64" s="166">
        <v>834321.38</v>
      </c>
      <c r="M64" s="166">
        <v>-956.62</v>
      </c>
      <c r="N64" s="166">
        <v>0</v>
      </c>
      <c r="O64" s="166">
        <v>956.62</v>
      </c>
    </row>
    <row r="65" spans="1:15" hidden="1" x14ac:dyDescent="0.3">
      <c r="A65" s="168" t="s">
        <v>260</v>
      </c>
      <c r="B65" s="168" t="s">
        <v>223</v>
      </c>
      <c r="C65" s="168" t="s">
        <v>262</v>
      </c>
      <c r="D65" s="168" t="s">
        <v>261</v>
      </c>
      <c r="E65" s="167" t="s">
        <v>201</v>
      </c>
      <c r="F65" s="166">
        <v>0</v>
      </c>
      <c r="G65" s="166">
        <v>0</v>
      </c>
      <c r="H65" s="166">
        <v>0</v>
      </c>
      <c r="I65" s="166">
        <v>0</v>
      </c>
      <c r="J65" s="166">
        <v>0</v>
      </c>
      <c r="K65" s="166">
        <v>0</v>
      </c>
      <c r="L65" s="166">
        <v>0</v>
      </c>
      <c r="M65" s="166">
        <v>0</v>
      </c>
      <c r="N65" s="166">
        <v>0</v>
      </c>
      <c r="O65" s="166">
        <v>0</v>
      </c>
    </row>
    <row r="66" spans="1:15" hidden="1" x14ac:dyDescent="0.3">
      <c r="A66" s="168" t="s">
        <v>260</v>
      </c>
      <c r="B66" s="168" t="s">
        <v>224</v>
      </c>
      <c r="C66" s="168" t="s">
        <v>262</v>
      </c>
      <c r="D66" s="168" t="s">
        <v>261</v>
      </c>
      <c r="E66" s="167" t="s">
        <v>246</v>
      </c>
      <c r="F66" s="166">
        <v>0</v>
      </c>
      <c r="G66" s="166">
        <v>0</v>
      </c>
      <c r="H66" s="166">
        <v>0</v>
      </c>
      <c r="I66" s="166">
        <v>0</v>
      </c>
      <c r="J66" s="166">
        <v>0</v>
      </c>
      <c r="K66" s="166">
        <v>-951307.83</v>
      </c>
      <c r="L66" s="166">
        <v>938098.92</v>
      </c>
      <c r="M66" s="166">
        <v>-13208.91</v>
      </c>
      <c r="N66" s="166">
        <v>0</v>
      </c>
      <c r="O66" s="166">
        <v>13208.91</v>
      </c>
    </row>
    <row r="67" spans="1:15" hidden="1" x14ac:dyDescent="0.3">
      <c r="A67" s="168" t="s">
        <v>260</v>
      </c>
      <c r="B67" s="168" t="s">
        <v>225</v>
      </c>
      <c r="C67" s="168" t="s">
        <v>262</v>
      </c>
      <c r="D67" s="168" t="s">
        <v>261</v>
      </c>
      <c r="E67" s="167" t="s">
        <v>203</v>
      </c>
      <c r="F67" s="166">
        <v>0</v>
      </c>
      <c r="G67" s="166">
        <v>0</v>
      </c>
      <c r="H67" s="166">
        <v>0</v>
      </c>
      <c r="I67" s="166">
        <v>0</v>
      </c>
      <c r="J67" s="166">
        <v>0</v>
      </c>
      <c r="K67" s="166">
        <v>0</v>
      </c>
      <c r="L67" s="166">
        <v>0</v>
      </c>
      <c r="M67" s="166">
        <v>0</v>
      </c>
      <c r="N67" s="166">
        <v>0</v>
      </c>
      <c r="O67" s="166">
        <v>0</v>
      </c>
    </row>
    <row r="68" spans="1:15" x14ac:dyDescent="0.3">
      <c r="A68" s="168"/>
      <c r="B68" s="168" t="s">
        <v>226</v>
      </c>
      <c r="C68" s="168" t="s">
        <v>262</v>
      </c>
      <c r="D68" s="168" t="s">
        <v>261</v>
      </c>
      <c r="E68" s="167" t="s">
        <v>247</v>
      </c>
      <c r="F68" s="166">
        <v>0</v>
      </c>
      <c r="G68" s="166">
        <v>0</v>
      </c>
      <c r="H68" s="166">
        <v>0</v>
      </c>
      <c r="I68" s="166">
        <v>0</v>
      </c>
      <c r="J68" s="166">
        <v>-247500</v>
      </c>
      <c r="K68" s="166">
        <v>0</v>
      </c>
      <c r="L68" s="166">
        <v>220350</v>
      </c>
      <c r="M68" s="166">
        <v>-27150</v>
      </c>
      <c r="N68" s="166">
        <v>220350</v>
      </c>
      <c r="O68" s="166">
        <v>27150</v>
      </c>
    </row>
    <row r="69" spans="1:15" hidden="1" x14ac:dyDescent="0.3">
      <c r="A69" s="168" t="s">
        <v>260</v>
      </c>
      <c r="B69" s="168" t="s">
        <v>259</v>
      </c>
      <c r="C69" s="168" t="s">
        <v>258</v>
      </c>
      <c r="D69" s="168" t="s">
        <v>257</v>
      </c>
      <c r="E69" s="167" t="s">
        <v>256</v>
      </c>
      <c r="F69" s="166">
        <v>0</v>
      </c>
      <c r="G69" s="166">
        <v>0</v>
      </c>
      <c r="H69" s="166">
        <v>0</v>
      </c>
      <c r="I69" s="166">
        <v>0</v>
      </c>
      <c r="J69" s="166">
        <v>0</v>
      </c>
      <c r="K69" s="166">
        <v>0</v>
      </c>
      <c r="L69" s="166">
        <v>296530.96000000002</v>
      </c>
      <c r="M69" s="166">
        <v>296530.96000000002</v>
      </c>
      <c r="N69" s="166">
        <v>296530.96000000002</v>
      </c>
      <c r="O69" s="166">
        <v>-296530.96000000002</v>
      </c>
    </row>
    <row r="70" spans="1:15" hidden="1" x14ac:dyDescent="0.3">
      <c r="A70" s="165" t="s">
        <v>255</v>
      </c>
      <c r="B70" s="165" t="s">
        <v>254</v>
      </c>
      <c r="C70" s="164"/>
      <c r="D70" s="164"/>
      <c r="E70" s="164"/>
      <c r="F70" s="158">
        <v>0</v>
      </c>
      <c r="G70" s="158">
        <v>0</v>
      </c>
      <c r="H70" s="158">
        <v>-408818.94</v>
      </c>
      <c r="I70" s="158">
        <v>-408818.94</v>
      </c>
      <c r="J70" s="158">
        <v>-11739763.960000001</v>
      </c>
      <c r="K70" s="158">
        <v>-33182818.690000001</v>
      </c>
      <c r="L70" s="158">
        <v>126262559.89</v>
      </c>
      <c r="M70" s="158">
        <v>81339977.239999995</v>
      </c>
      <c r="N70" s="158">
        <v>108036727.65000001</v>
      </c>
      <c r="O70" s="158">
        <v>-81748796.180000007</v>
      </c>
    </row>
    <row r="71" spans="1:15" hidden="1" x14ac:dyDescent="0.3">
      <c r="A71" s="162" t="s">
        <v>253</v>
      </c>
      <c r="B71" s="162" t="s">
        <v>252</v>
      </c>
      <c r="C71" s="162" t="s">
        <v>251</v>
      </c>
      <c r="D71" s="161"/>
      <c r="E71" s="161"/>
      <c r="F71" s="158">
        <v>0</v>
      </c>
      <c r="G71" s="158">
        <v>0</v>
      </c>
      <c r="H71" s="158">
        <v>-408818.94</v>
      </c>
      <c r="I71" s="158">
        <v>-408818.94</v>
      </c>
      <c r="J71" s="158">
        <v>-11739763.960000001</v>
      </c>
      <c r="K71" s="158">
        <v>-33182818.690000001</v>
      </c>
      <c r="L71" s="158">
        <v>126262559.89</v>
      </c>
      <c r="M71" s="158">
        <v>81339977.239999995</v>
      </c>
      <c r="N71" s="158">
        <v>108036727.65000001</v>
      </c>
      <c r="O71" s="158">
        <v>-81748796.180000007</v>
      </c>
    </row>
    <row r="72" spans="1:15" x14ac:dyDescent="0.3">
      <c r="A72" s="163"/>
      <c r="B72" s="163"/>
      <c r="C72" s="163"/>
      <c r="D72" s="163"/>
    </row>
    <row r="73" spans="1:15" x14ac:dyDescent="0.3">
      <c r="A73" s="162" t="s">
        <v>250</v>
      </c>
      <c r="B73" s="162" t="s">
        <v>249</v>
      </c>
      <c r="C73" s="161"/>
      <c r="D73" s="161"/>
      <c r="E73" s="161"/>
      <c r="F73" s="158">
        <v>0</v>
      </c>
      <c r="G73" s="158">
        <v>0</v>
      </c>
      <c r="H73" s="158">
        <v>-408818.94</v>
      </c>
      <c r="I73" s="158">
        <v>-408818.94</v>
      </c>
      <c r="J73" s="158">
        <v>-11739763.960000001</v>
      </c>
      <c r="K73" s="158">
        <v>-33182818.690000001</v>
      </c>
      <c r="L73" s="158">
        <f>SUBTOTAL(9,L36:L72)</f>
        <v>2211411.16</v>
      </c>
      <c r="M73" s="158">
        <v>81339977.239999995</v>
      </c>
      <c r="N73" s="158">
        <v>108036727.65000001</v>
      </c>
      <c r="O73" s="158">
        <v>-81748796.180000007</v>
      </c>
    </row>
    <row r="75" spans="1:15" x14ac:dyDescent="0.3">
      <c r="L75" s="183">
        <f>+L73+Mayo!L73+Abril!L74</f>
        <v>5381580.8600000003</v>
      </c>
    </row>
  </sheetData>
  <autoFilter ref="A9:O71" xr:uid="{00000000-0009-0000-0000-00000B000000}">
    <filterColumn colId="3">
      <filters>
        <filter val="05"/>
      </filters>
    </filterColumn>
    <filterColumn colId="13">
      <filters>
        <filter val="124,243.50"/>
        <filter val="220,350.00"/>
        <filter val="37,968.00"/>
        <filter val="466,100.00"/>
        <filter val="68,729.66"/>
        <filter val="791,950.00"/>
      </filters>
    </filterColumn>
  </autoFilter>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7"/>
  <sheetViews>
    <sheetView showGridLines="0" zoomScale="90" zoomScaleNormal="90" workbookViewId="0">
      <selection sqref="A1:F2"/>
    </sheetView>
  </sheetViews>
  <sheetFormatPr baseColWidth="10" defaultColWidth="11.44140625" defaultRowHeight="15.6" x14ac:dyDescent="0.3"/>
  <cols>
    <col min="1" max="1" width="38.33203125" style="48" customWidth="1"/>
    <col min="2" max="2" width="47.109375" style="48" customWidth="1"/>
    <col min="3" max="3" width="19.109375" style="48" customWidth="1"/>
    <col min="4" max="4" width="22.88671875" style="48" customWidth="1"/>
    <col min="5" max="5" width="24.109375" style="48" customWidth="1"/>
    <col min="6" max="6" width="16.6640625" style="48" bestFit="1" customWidth="1"/>
    <col min="7" max="16384" width="11.44140625" style="48"/>
  </cols>
  <sheetData>
    <row r="1" spans="1:6" ht="21.9" customHeight="1" x14ac:dyDescent="0.3">
      <c r="A1" s="218" t="s">
        <v>92</v>
      </c>
      <c r="B1" s="218"/>
      <c r="C1" s="218"/>
      <c r="D1" s="218"/>
      <c r="E1" s="218"/>
      <c r="F1" s="218"/>
    </row>
    <row r="2" spans="1:6" ht="21.9" customHeight="1" x14ac:dyDescent="0.3">
      <c r="A2" s="218"/>
      <c r="B2" s="218"/>
      <c r="C2" s="218"/>
      <c r="D2" s="218"/>
      <c r="E2" s="218"/>
      <c r="F2" s="218"/>
    </row>
    <row r="3" spans="1:6" ht="17.399999999999999" x14ac:dyDescent="0.4">
      <c r="A3" s="227" t="s">
        <v>181</v>
      </c>
      <c r="B3" s="227"/>
      <c r="C3" s="227"/>
      <c r="D3" s="227"/>
      <c r="E3" s="227"/>
      <c r="F3" s="227"/>
    </row>
    <row r="4" spans="1:6" ht="15" customHeight="1" x14ac:dyDescent="0.3">
      <c r="A4" s="49"/>
      <c r="B4" s="49"/>
      <c r="C4" s="49"/>
      <c r="D4" s="49"/>
      <c r="E4" s="49"/>
      <c r="F4" s="49"/>
    </row>
    <row r="5" spans="1:6" ht="30.75" customHeight="1" x14ac:dyDescent="0.3">
      <c r="A5" s="90"/>
      <c r="B5" s="92" t="s">
        <v>22</v>
      </c>
      <c r="C5" s="228" t="s">
        <v>170</v>
      </c>
      <c r="D5" s="229"/>
      <c r="E5" s="229"/>
    </row>
    <row r="6" spans="1:6" ht="18" customHeight="1" x14ac:dyDescent="0.3">
      <c r="A6" s="91"/>
      <c r="B6" s="93" t="s">
        <v>33</v>
      </c>
      <c r="C6" s="228" t="s">
        <v>171</v>
      </c>
      <c r="D6" s="229"/>
      <c r="E6" s="229"/>
      <c r="F6" s="8"/>
    </row>
    <row r="7" spans="1:6" ht="18" customHeight="1" x14ac:dyDescent="0.3">
      <c r="A7" s="91"/>
      <c r="B7" s="94" t="s">
        <v>34</v>
      </c>
      <c r="C7" s="228" t="s">
        <v>172</v>
      </c>
      <c r="D7" s="229"/>
      <c r="E7" s="229"/>
      <c r="F7" s="8"/>
    </row>
    <row r="8" spans="1:6" customFormat="1" ht="14.25" customHeight="1" x14ac:dyDescent="0.3"/>
    <row r="9" spans="1:6" ht="11.25" customHeight="1" x14ac:dyDescent="0.3">
      <c r="A9" s="9"/>
      <c r="B9" s="50"/>
      <c r="C9" s="50"/>
      <c r="D9" s="50"/>
      <c r="E9" s="50"/>
      <c r="F9" s="50"/>
    </row>
    <row r="10" spans="1:6" ht="21.9" customHeight="1" x14ac:dyDescent="0.3">
      <c r="A10" s="230" t="s">
        <v>35</v>
      </c>
      <c r="B10" s="230"/>
      <c r="C10" s="230"/>
      <c r="D10" s="230"/>
      <c r="E10" s="230"/>
      <c r="F10" s="230"/>
    </row>
    <row r="11" spans="1:6" ht="15" customHeight="1" x14ac:dyDescent="0.3">
      <c r="A11" s="13"/>
      <c r="B11" s="13"/>
      <c r="C11" s="13"/>
      <c r="D11" s="13"/>
      <c r="E11" s="13"/>
      <c r="F11" s="13"/>
    </row>
    <row r="12" spans="1:6" x14ac:dyDescent="0.3">
      <c r="A12" s="222" t="s">
        <v>36</v>
      </c>
      <c r="B12" s="222"/>
      <c r="C12" s="222"/>
      <c r="D12" s="222"/>
      <c r="E12" s="222"/>
      <c r="F12" s="222"/>
    </row>
    <row r="13" spans="1:6" ht="15" customHeight="1" x14ac:dyDescent="0.3">
      <c r="A13" s="222" t="s">
        <v>19</v>
      </c>
      <c r="B13" s="222"/>
      <c r="C13" s="222"/>
      <c r="D13" s="222"/>
      <c r="E13" s="222"/>
      <c r="F13" s="222"/>
    </row>
    <row r="14" spans="1:6" ht="15" customHeight="1" x14ac:dyDescent="0.3">
      <c r="A14" s="50"/>
      <c r="B14" s="50"/>
      <c r="C14" s="50"/>
      <c r="D14" s="50"/>
      <c r="E14" s="50"/>
      <c r="F14" s="50"/>
    </row>
    <row r="15" spans="1:6" ht="16.95" customHeight="1" x14ac:dyDescent="0.3">
      <c r="A15" s="23" t="s">
        <v>17</v>
      </c>
      <c r="B15" s="15" t="s">
        <v>18</v>
      </c>
      <c r="C15" s="16" t="s">
        <v>0</v>
      </c>
      <c r="D15" s="15" t="s">
        <v>2</v>
      </c>
      <c r="E15" s="15" t="s">
        <v>1</v>
      </c>
      <c r="F15" s="23" t="s">
        <v>4</v>
      </c>
    </row>
    <row r="16" spans="1:6" ht="16.95" customHeight="1" x14ac:dyDescent="0.3">
      <c r="A16" s="231" t="s">
        <v>16</v>
      </c>
      <c r="B16" s="231"/>
      <c r="C16" s="136">
        <f t="shared" ref="C16:E16" si="0">+SUM(C18:C19)</f>
        <v>41</v>
      </c>
      <c r="D16" s="136">
        <f t="shared" si="0"/>
        <v>40</v>
      </c>
      <c r="E16" s="136">
        <f t="shared" si="0"/>
        <v>40</v>
      </c>
      <c r="F16" s="136">
        <f>+SUM(F18:F19)</f>
        <v>121</v>
      </c>
    </row>
    <row r="17" spans="1:6" ht="16.95" customHeight="1" x14ac:dyDescent="0.3">
      <c r="A17" s="22"/>
      <c r="B17" s="133"/>
      <c r="C17" s="134"/>
      <c r="D17" s="134"/>
      <c r="E17" s="134"/>
      <c r="F17" s="134"/>
    </row>
    <row r="18" spans="1:6" ht="16.95" customHeight="1" x14ac:dyDescent="0.35">
      <c r="A18" s="22" t="s">
        <v>167</v>
      </c>
      <c r="B18" s="141" t="s">
        <v>165</v>
      </c>
      <c r="C18" s="134">
        <v>10</v>
      </c>
      <c r="D18" s="134">
        <v>9</v>
      </c>
      <c r="E18" s="134">
        <v>9</v>
      </c>
      <c r="F18" s="134">
        <f>+SUM(C18:E18)</f>
        <v>28</v>
      </c>
    </row>
    <row r="19" spans="1:6" ht="16.95" customHeight="1" x14ac:dyDescent="0.35">
      <c r="A19" s="147" t="s">
        <v>168</v>
      </c>
      <c r="B19" s="141" t="s">
        <v>165</v>
      </c>
      <c r="C19" s="134">
        <v>31</v>
      </c>
      <c r="D19" s="134">
        <v>31</v>
      </c>
      <c r="E19" s="134">
        <v>31</v>
      </c>
      <c r="F19" s="134">
        <f>+SUM(C19:E19)</f>
        <v>93</v>
      </c>
    </row>
    <row r="20" spans="1:6" x14ac:dyDescent="0.3">
      <c r="A20" s="223" t="s">
        <v>177</v>
      </c>
      <c r="B20" s="223"/>
      <c r="C20" s="223"/>
      <c r="D20" s="223"/>
      <c r="E20" s="223"/>
      <c r="F20" s="223"/>
    </row>
    <row r="21" spans="1:6" ht="108" customHeight="1" x14ac:dyDescent="0.3">
      <c r="A21" s="224" t="s">
        <v>360</v>
      </c>
      <c r="B21" s="225"/>
      <c r="C21" s="225"/>
      <c r="D21" s="225"/>
      <c r="E21" s="225"/>
      <c r="F21" s="226"/>
    </row>
    <row r="22" spans="1:6" ht="2.25" customHeight="1" x14ac:dyDescent="0.3">
      <c r="A22" s="51"/>
      <c r="B22" s="51"/>
      <c r="C22" s="51"/>
      <c r="D22" s="52"/>
      <c r="E22" s="52"/>
      <c r="F22" s="53"/>
    </row>
    <row r="23" spans="1:6" x14ac:dyDescent="0.3">
      <c r="A23" s="222" t="s">
        <v>37</v>
      </c>
      <c r="B23" s="222"/>
      <c r="C23" s="222"/>
      <c r="D23" s="222"/>
      <c r="E23" s="222"/>
      <c r="F23" s="222"/>
    </row>
    <row r="24" spans="1:6" ht="15" customHeight="1" x14ac:dyDescent="0.3">
      <c r="A24" s="222" t="s">
        <v>20</v>
      </c>
      <c r="B24" s="222"/>
      <c r="C24" s="222"/>
      <c r="D24" s="222"/>
      <c r="E24" s="222"/>
      <c r="F24" s="222"/>
    </row>
    <row r="25" spans="1:6" x14ac:dyDescent="0.3">
      <c r="A25" s="51"/>
      <c r="B25" s="51"/>
      <c r="C25" s="52"/>
      <c r="D25" s="52"/>
      <c r="E25" s="52"/>
      <c r="F25" s="54"/>
    </row>
    <row r="26" spans="1:6" ht="16.95" customHeight="1" x14ac:dyDescent="0.3">
      <c r="A26" s="232" t="s">
        <v>17</v>
      </c>
      <c r="B26" s="233"/>
      <c r="C26" s="16" t="s">
        <v>0</v>
      </c>
      <c r="D26" s="15" t="s">
        <v>2</v>
      </c>
      <c r="E26" s="15" t="s">
        <v>1</v>
      </c>
      <c r="F26" s="23" t="s">
        <v>4</v>
      </c>
    </row>
    <row r="27" spans="1:6" ht="16.95" customHeight="1" x14ac:dyDescent="0.3">
      <c r="A27" s="231" t="s">
        <v>16</v>
      </c>
      <c r="B27" s="231"/>
      <c r="C27" s="18">
        <f>+SUM(C29:C30)</f>
        <v>0</v>
      </c>
      <c r="D27" s="18">
        <f t="shared" ref="D27:F27" si="1">+SUM(D29:D30)</f>
        <v>1182540.8</v>
      </c>
      <c r="E27" s="18">
        <f t="shared" si="1"/>
        <v>2069058.5</v>
      </c>
      <c r="F27" s="18">
        <f t="shared" si="1"/>
        <v>3251599.3</v>
      </c>
    </row>
    <row r="28" spans="1:6" ht="16.95" customHeight="1" x14ac:dyDescent="0.3">
      <c r="A28" s="234"/>
      <c r="B28" s="234"/>
      <c r="C28" s="20"/>
      <c r="D28" s="20"/>
      <c r="E28" s="20"/>
      <c r="F28" s="20"/>
    </row>
    <row r="29" spans="1:6" ht="16.95" customHeight="1" x14ac:dyDescent="0.3">
      <c r="A29" s="251" t="s">
        <v>167</v>
      </c>
      <c r="B29" s="251"/>
      <c r="C29" s="20">
        <f>+C104-C30</f>
        <v>0</v>
      </c>
      <c r="D29" s="20">
        <f>+D104-D30</f>
        <v>297370.80000000005</v>
      </c>
      <c r="E29" s="20">
        <f>+E104-E30</f>
        <v>213943.5</v>
      </c>
      <c r="F29" s="138">
        <f>+SUM(C29:E29)</f>
        <v>511314.30000000005</v>
      </c>
    </row>
    <row r="30" spans="1:6" ht="16.95" customHeight="1" x14ac:dyDescent="0.3">
      <c r="A30" s="235" t="s">
        <v>168</v>
      </c>
      <c r="B30" s="235"/>
      <c r="C30" s="138">
        <v>0</v>
      </c>
      <c r="D30" s="138">
        <v>885170</v>
      </c>
      <c r="E30" s="138">
        <v>1855115</v>
      </c>
      <c r="F30" s="139">
        <f>+SUM(C30:E30)</f>
        <v>2740285</v>
      </c>
    </row>
    <row r="31" spans="1:6" ht="15" customHeight="1" x14ac:dyDescent="0.3">
      <c r="A31" s="223" t="s">
        <v>178</v>
      </c>
      <c r="B31" s="223"/>
      <c r="C31" s="223"/>
      <c r="D31" s="223"/>
      <c r="E31" s="223"/>
      <c r="F31" s="55"/>
    </row>
    <row r="32" spans="1:6" ht="36.75" customHeight="1" x14ac:dyDescent="0.3">
      <c r="A32" s="219" t="s">
        <v>176</v>
      </c>
      <c r="B32" s="220"/>
      <c r="C32" s="220"/>
      <c r="D32" s="220"/>
      <c r="E32" s="220"/>
      <c r="F32" s="221"/>
    </row>
    <row r="33" spans="1:6" ht="46.5" customHeight="1" x14ac:dyDescent="0.3"/>
    <row r="34" spans="1:6" x14ac:dyDescent="0.3">
      <c r="A34" s="211" t="s">
        <v>39</v>
      </c>
      <c r="B34" s="211"/>
      <c r="C34" s="211"/>
      <c r="D34" s="211"/>
      <c r="E34" s="211"/>
      <c r="F34" s="211"/>
    </row>
    <row r="35" spans="1:6" ht="31.5" customHeight="1" x14ac:dyDescent="0.3">
      <c r="A35" s="212" t="s">
        <v>40</v>
      </c>
      <c r="B35" s="212"/>
      <c r="C35" s="212"/>
      <c r="D35" s="212"/>
      <c r="E35" s="212"/>
      <c r="F35" s="212"/>
    </row>
    <row r="36" spans="1:6" ht="17.25" customHeight="1" x14ac:dyDescent="0.3"/>
    <row r="37" spans="1:6" ht="35.4" customHeight="1" x14ac:dyDescent="0.3">
      <c r="A37" s="213" t="s">
        <v>23</v>
      </c>
      <c r="B37" s="213"/>
      <c r="C37" s="12" t="s">
        <v>41</v>
      </c>
      <c r="D37" s="14" t="s">
        <v>42</v>
      </c>
      <c r="E37" s="31" t="s">
        <v>44</v>
      </c>
      <c r="F37" s="14" t="s">
        <v>24</v>
      </c>
    </row>
    <row r="38" spans="1:6" ht="111.75" customHeight="1" x14ac:dyDescent="0.3">
      <c r="A38" s="214" t="s">
        <v>28</v>
      </c>
      <c r="B38" s="215"/>
      <c r="C38" s="26" t="s">
        <v>173</v>
      </c>
      <c r="D38" s="26"/>
      <c r="E38" s="30"/>
      <c r="F38" s="155" t="s">
        <v>174</v>
      </c>
    </row>
    <row r="39" spans="1:6" ht="26.25" customHeight="1" x14ac:dyDescent="0.3">
      <c r="A39" s="214" t="s">
        <v>29</v>
      </c>
      <c r="B39" s="214"/>
      <c r="C39" s="26"/>
      <c r="D39" s="26"/>
      <c r="E39" s="154" t="s">
        <v>91</v>
      </c>
      <c r="F39" s="28"/>
    </row>
    <row r="40" spans="1:6" ht="27.9" customHeight="1" x14ac:dyDescent="0.3">
      <c r="A40" s="216" t="s">
        <v>27</v>
      </c>
      <c r="B40" s="216"/>
      <c r="C40" s="26"/>
      <c r="D40" s="26" t="s">
        <v>173</v>
      </c>
      <c r="E40" s="26"/>
      <c r="F40" s="28"/>
    </row>
    <row r="41" spans="1:6" ht="27.9" customHeight="1" x14ac:dyDescent="0.3">
      <c r="A41" s="217" t="s">
        <v>30</v>
      </c>
      <c r="B41" s="217"/>
      <c r="C41" s="26"/>
      <c r="D41" s="26" t="s">
        <v>173</v>
      </c>
      <c r="E41" s="26"/>
      <c r="F41" s="29"/>
    </row>
    <row r="42" spans="1:6" ht="16.95" customHeight="1" x14ac:dyDescent="0.3">
      <c r="A42" s="223" t="s">
        <v>179</v>
      </c>
      <c r="B42" s="223"/>
      <c r="C42" s="223"/>
      <c r="D42" s="223"/>
      <c r="E42" s="223"/>
      <c r="F42" s="223"/>
    </row>
    <row r="43" spans="1:6" ht="54.9" customHeight="1" x14ac:dyDescent="0.3">
      <c r="A43" s="248" t="s">
        <v>175</v>
      </c>
      <c r="B43" s="248"/>
      <c r="C43" s="248"/>
      <c r="D43" s="248"/>
      <c r="E43" s="248"/>
      <c r="F43" s="248"/>
    </row>
    <row r="44" spans="1:6" ht="15" customHeight="1" x14ac:dyDescent="0.3">
      <c r="A44" s="82"/>
      <c r="B44" s="82"/>
      <c r="C44" s="82"/>
      <c r="D44" s="82"/>
      <c r="E44" s="82"/>
      <c r="F44" s="82"/>
    </row>
    <row r="45" spans="1:6" ht="15" hidden="1" customHeight="1" x14ac:dyDescent="0.3">
      <c r="A45" s="82"/>
      <c r="B45" s="82"/>
      <c r="C45" s="82"/>
      <c r="D45" s="82"/>
      <c r="E45" s="82"/>
      <c r="F45" s="82"/>
    </row>
    <row r="46" spans="1:6" ht="15" hidden="1" customHeight="1" x14ac:dyDescent="0.3">
      <c r="A46" s="82"/>
      <c r="B46" s="82"/>
      <c r="C46" s="82"/>
      <c r="D46" s="82"/>
      <c r="E46" s="82"/>
      <c r="F46" s="82"/>
    </row>
    <row r="47" spans="1:6" ht="15" hidden="1" customHeight="1" x14ac:dyDescent="0.3">
      <c r="A47" s="82"/>
      <c r="B47" s="82"/>
      <c r="C47" s="82"/>
      <c r="D47" s="82"/>
      <c r="E47" s="82"/>
      <c r="F47" s="82"/>
    </row>
    <row r="48" spans="1:6" ht="15" hidden="1" customHeight="1" x14ac:dyDescent="0.3">
      <c r="A48" s="82"/>
      <c r="B48" s="82"/>
      <c r="C48" s="82"/>
      <c r="D48" s="82"/>
      <c r="E48" s="82"/>
      <c r="F48" s="82"/>
    </row>
    <row r="49" spans="1:6" ht="9" customHeight="1" x14ac:dyDescent="0.3">
      <c r="A49" s="82"/>
      <c r="B49" s="82"/>
      <c r="C49" s="82"/>
      <c r="D49" s="82"/>
      <c r="E49" s="82"/>
      <c r="F49" s="82"/>
    </row>
    <row r="50" spans="1:6" ht="6.75" customHeight="1" x14ac:dyDescent="0.3">
      <c r="A50" s="82"/>
      <c r="B50" s="82"/>
      <c r="C50" s="82"/>
      <c r="D50" s="82"/>
      <c r="E50" s="82"/>
      <c r="F50" s="82"/>
    </row>
    <row r="51" spans="1:6" x14ac:dyDescent="0.3">
      <c r="A51" s="211" t="s">
        <v>45</v>
      </c>
      <c r="B51" s="211"/>
      <c r="C51" s="211"/>
      <c r="D51" s="211"/>
      <c r="E51" s="211"/>
      <c r="F51" s="211"/>
    </row>
    <row r="52" spans="1:6" x14ac:dyDescent="0.3">
      <c r="A52" s="211" t="s">
        <v>25</v>
      </c>
      <c r="B52" s="211"/>
      <c r="C52" s="211"/>
      <c r="D52" s="211"/>
      <c r="E52" s="211"/>
      <c r="F52" s="211"/>
    </row>
    <row r="54" spans="1:6" ht="32.4" customHeight="1" x14ac:dyDescent="0.3">
      <c r="A54" s="232" t="s">
        <v>23</v>
      </c>
      <c r="B54" s="232"/>
      <c r="C54" s="15" t="s">
        <v>41</v>
      </c>
      <c r="D54" s="23" t="s">
        <v>42</v>
      </c>
      <c r="E54" s="32" t="s">
        <v>87</v>
      </c>
      <c r="F54" s="23" t="s">
        <v>24</v>
      </c>
    </row>
    <row r="55" spans="1:6" s="107" customFormat="1" ht="22.95" customHeight="1" x14ac:dyDescent="0.3">
      <c r="A55" s="245" t="s">
        <v>31</v>
      </c>
      <c r="B55" s="245"/>
      <c r="C55" s="30" t="s">
        <v>173</v>
      </c>
      <c r="D55" s="30"/>
      <c r="E55" s="42"/>
      <c r="F55" s="57"/>
    </row>
    <row r="56" spans="1:6" s="107" customFormat="1" ht="31.95" customHeight="1" x14ac:dyDescent="0.3">
      <c r="A56" s="246" t="s">
        <v>32</v>
      </c>
      <c r="B56" s="246"/>
      <c r="C56" s="43" t="s">
        <v>173</v>
      </c>
      <c r="D56" s="43"/>
      <c r="E56" s="44"/>
      <c r="F56" s="58"/>
    </row>
    <row r="57" spans="1:6" x14ac:dyDescent="0.3">
      <c r="A57" s="247" t="s">
        <v>180</v>
      </c>
      <c r="B57" s="247"/>
      <c r="C57" s="247"/>
      <c r="D57" s="247"/>
      <c r="E57" s="247"/>
      <c r="F57" s="247"/>
    </row>
    <row r="58" spans="1:6" ht="34.5" customHeight="1" x14ac:dyDescent="0.3">
      <c r="A58" s="248" t="s">
        <v>233</v>
      </c>
      <c r="B58" s="248"/>
      <c r="C58" s="248"/>
      <c r="D58" s="248"/>
      <c r="E58" s="248"/>
      <c r="F58" s="248"/>
    </row>
    <row r="59" spans="1:6" x14ac:dyDescent="0.3">
      <c r="E59" s="59"/>
    </row>
    <row r="60" spans="1:6" ht="31.2" customHeight="1" x14ac:dyDescent="0.3">
      <c r="A60" s="7" t="s">
        <v>46</v>
      </c>
      <c r="B60" s="249" t="s">
        <v>237</v>
      </c>
      <c r="C60" s="250"/>
      <c r="D60" s="236" t="s">
        <v>49</v>
      </c>
      <c r="E60" s="237"/>
      <c r="F60" s="238"/>
    </row>
    <row r="61" spans="1:6" x14ac:dyDescent="0.3">
      <c r="A61" s="7" t="s">
        <v>47</v>
      </c>
      <c r="B61" s="249" t="s">
        <v>236</v>
      </c>
      <c r="C61" s="250"/>
      <c r="D61" s="239"/>
      <c r="E61" s="240"/>
      <c r="F61" s="241"/>
    </row>
    <row r="62" spans="1:6" x14ac:dyDescent="0.3">
      <c r="A62" s="7" t="s">
        <v>48</v>
      </c>
      <c r="B62" s="249" t="s">
        <v>172</v>
      </c>
      <c r="C62" s="250"/>
      <c r="D62" s="242"/>
      <c r="E62" s="243"/>
      <c r="F62" s="244"/>
    </row>
    <row r="63" spans="1:6" x14ac:dyDescent="0.35">
      <c r="A63" s="6"/>
      <c r="B63" s="86"/>
      <c r="C63" s="86"/>
      <c r="D63" s="87"/>
      <c r="E63" s="87"/>
      <c r="F63" s="87"/>
    </row>
    <row r="64" spans="1:6" ht="21.9" customHeight="1" x14ac:dyDescent="0.3">
      <c r="A64" s="230" t="s">
        <v>50</v>
      </c>
      <c r="B64" s="230"/>
      <c r="C64" s="230"/>
      <c r="D64" s="230"/>
      <c r="E64" s="230"/>
      <c r="F64" s="230"/>
    </row>
    <row r="65" spans="1:6" ht="9.9" customHeight="1" x14ac:dyDescent="0.3"/>
    <row r="66" spans="1:6" x14ac:dyDescent="0.3">
      <c r="A66" s="211" t="s">
        <v>51</v>
      </c>
      <c r="B66" s="211"/>
      <c r="C66" s="211"/>
      <c r="D66" s="211"/>
      <c r="E66" s="211"/>
      <c r="F66" s="211"/>
    </row>
    <row r="67" spans="1:6" x14ac:dyDescent="0.3">
      <c r="A67" s="211" t="s">
        <v>63</v>
      </c>
      <c r="B67" s="211"/>
      <c r="C67" s="211"/>
      <c r="D67" s="211"/>
      <c r="E67" s="211"/>
      <c r="F67" s="211"/>
    </row>
    <row r="68" spans="1:6" x14ac:dyDescent="0.3">
      <c r="A68" s="211" t="s">
        <v>52</v>
      </c>
      <c r="B68" s="211"/>
      <c r="C68" s="211"/>
      <c r="D68" s="211"/>
      <c r="E68" s="211"/>
      <c r="F68" s="211"/>
    </row>
    <row r="69" spans="1:6" ht="9.9" customHeight="1" x14ac:dyDescent="0.3"/>
    <row r="70" spans="1:6" ht="44.25" customHeight="1" x14ac:dyDescent="0.3">
      <c r="A70" s="89" t="s">
        <v>64</v>
      </c>
      <c r="B70" s="89" t="s">
        <v>68</v>
      </c>
      <c r="C70" s="89" t="s">
        <v>72</v>
      </c>
      <c r="D70" s="89" t="s">
        <v>69</v>
      </c>
      <c r="E70" s="89" t="s">
        <v>70</v>
      </c>
      <c r="F70" s="89" t="s">
        <v>71</v>
      </c>
    </row>
    <row r="71" spans="1:6" ht="15" customHeight="1" x14ac:dyDescent="0.3">
      <c r="A71" s="24" t="s">
        <v>16</v>
      </c>
      <c r="B71" s="47">
        <f>+SUM(B73:B77)</f>
        <v>40000000</v>
      </c>
      <c r="C71" s="61">
        <f>+SUM(C73:C77)</f>
        <v>100</v>
      </c>
      <c r="D71" s="17" t="s">
        <v>182</v>
      </c>
      <c r="E71" s="17" t="s">
        <v>238</v>
      </c>
      <c r="F71" s="17"/>
    </row>
    <row r="72" spans="1:6" ht="9.9" customHeight="1" x14ac:dyDescent="0.3">
      <c r="A72" s="36"/>
      <c r="B72" s="45"/>
      <c r="C72" s="46"/>
      <c r="D72" s="35"/>
      <c r="E72" s="35"/>
      <c r="F72" s="35"/>
    </row>
    <row r="73" spans="1:6" s="108" customFormat="1" ht="15" customHeight="1" x14ac:dyDescent="0.3">
      <c r="A73" s="36" t="s">
        <v>65</v>
      </c>
      <c r="B73" s="37">
        <v>40000000</v>
      </c>
      <c r="C73" s="46">
        <f>+B73/$B$71*100</f>
        <v>100</v>
      </c>
      <c r="D73" s="35"/>
      <c r="E73" s="35"/>
      <c r="F73" s="35"/>
    </row>
    <row r="74" spans="1:6" s="108" customFormat="1" ht="15" customHeight="1" x14ac:dyDescent="0.3">
      <c r="A74" s="36" t="s">
        <v>66</v>
      </c>
      <c r="B74" s="37">
        <v>0</v>
      </c>
      <c r="C74" s="46">
        <f t="shared" ref="C74:C75" si="2">+B74/$B$71*100</f>
        <v>0</v>
      </c>
      <c r="D74" s="36"/>
      <c r="E74" s="36"/>
      <c r="F74" s="36"/>
    </row>
    <row r="75" spans="1:6" s="108" customFormat="1" ht="15" customHeight="1" x14ac:dyDescent="0.3">
      <c r="A75" s="36" t="s">
        <v>67</v>
      </c>
      <c r="B75" s="37">
        <v>0</v>
      </c>
      <c r="C75" s="46">
        <f t="shared" si="2"/>
        <v>0</v>
      </c>
      <c r="D75" s="36"/>
      <c r="E75" s="36"/>
      <c r="F75" s="36"/>
    </row>
    <row r="76" spans="1:6" s="108" customFormat="1" ht="15" customHeight="1" x14ac:dyDescent="0.3">
      <c r="A76" s="36" t="s">
        <v>162</v>
      </c>
      <c r="B76" s="37">
        <v>0</v>
      </c>
      <c r="C76" s="46">
        <f t="shared" ref="C76:C77" si="3">+B76/$B$71*100</f>
        <v>0</v>
      </c>
      <c r="D76" s="36"/>
      <c r="E76" s="36"/>
      <c r="F76" s="36"/>
    </row>
    <row r="77" spans="1:6" ht="15" customHeight="1" x14ac:dyDescent="0.3">
      <c r="A77" s="38" t="s">
        <v>163</v>
      </c>
      <c r="B77" s="37">
        <v>0</v>
      </c>
      <c r="C77" s="46">
        <f t="shared" si="3"/>
        <v>0</v>
      </c>
      <c r="D77" s="62"/>
      <c r="E77" s="62"/>
      <c r="F77" s="62"/>
    </row>
    <row r="78" spans="1:6" ht="15" customHeight="1" x14ac:dyDescent="0.3">
      <c r="A78" s="252" t="s">
        <v>43</v>
      </c>
      <c r="B78" s="252"/>
      <c r="C78" s="252"/>
      <c r="D78" s="252"/>
      <c r="E78" s="252"/>
      <c r="F78" s="252"/>
    </row>
    <row r="79" spans="1:6" ht="49.5" customHeight="1" x14ac:dyDescent="0.3">
      <c r="A79" s="219" t="s">
        <v>164</v>
      </c>
      <c r="B79" s="220"/>
      <c r="C79" s="220"/>
      <c r="D79" s="220"/>
      <c r="E79" s="220"/>
      <c r="F79" s="221"/>
    </row>
    <row r="80" spans="1:6" ht="15" customHeight="1" x14ac:dyDescent="0.3">
      <c r="A80" s="36"/>
      <c r="B80" s="63"/>
      <c r="C80" s="35"/>
    </row>
    <row r="81" spans="1:6" x14ac:dyDescent="0.3">
      <c r="A81" s="211" t="s">
        <v>73</v>
      </c>
      <c r="B81" s="211"/>
      <c r="C81" s="211"/>
      <c r="D81" s="211"/>
      <c r="E81" s="211"/>
      <c r="F81" s="211"/>
    </row>
    <row r="82" spans="1:6" x14ac:dyDescent="0.3">
      <c r="A82" s="211" t="s">
        <v>74</v>
      </c>
      <c r="B82" s="211"/>
      <c r="C82" s="211"/>
      <c r="D82" s="211"/>
      <c r="E82" s="211"/>
      <c r="F82" s="211"/>
    </row>
    <row r="83" spans="1:6" x14ac:dyDescent="0.3">
      <c r="A83" s="211" t="s">
        <v>52</v>
      </c>
      <c r="B83" s="211"/>
      <c r="C83" s="211"/>
      <c r="D83" s="211"/>
      <c r="E83" s="211"/>
      <c r="F83" s="211"/>
    </row>
    <row r="84" spans="1:6" ht="9.9" customHeight="1" x14ac:dyDescent="0.3"/>
    <row r="85" spans="1:6" x14ac:dyDescent="0.3">
      <c r="A85" s="88" t="s">
        <v>55</v>
      </c>
      <c r="B85" s="88" t="s">
        <v>56</v>
      </c>
      <c r="C85" s="88" t="s">
        <v>0</v>
      </c>
      <c r="D85" s="88" t="s">
        <v>2</v>
      </c>
      <c r="E85" s="88" t="s">
        <v>3</v>
      </c>
      <c r="F85" s="88" t="s">
        <v>4</v>
      </c>
    </row>
    <row r="86" spans="1:6" x14ac:dyDescent="0.3">
      <c r="A86" s="24" t="s">
        <v>16</v>
      </c>
      <c r="B86" s="64"/>
      <c r="C86" s="18">
        <f>+C88+C92</f>
        <v>0</v>
      </c>
      <c r="D86" s="18">
        <f t="shared" ref="D86:E86" si="4">+D88+D92</f>
        <v>0</v>
      </c>
      <c r="E86" s="18">
        <f t="shared" si="4"/>
        <v>0</v>
      </c>
      <c r="F86" s="47">
        <f>+F88+F92</f>
        <v>0</v>
      </c>
    </row>
    <row r="87" spans="1:6" ht="9.9" customHeight="1" x14ac:dyDescent="0.3">
      <c r="A87" s="19"/>
      <c r="B87" s="65"/>
      <c r="C87" s="20"/>
      <c r="D87" s="20"/>
      <c r="E87" s="20"/>
      <c r="F87" s="66"/>
    </row>
    <row r="88" spans="1:6" x14ac:dyDescent="0.3">
      <c r="A88" s="254" t="s">
        <v>75</v>
      </c>
      <c r="B88" s="254"/>
      <c r="C88" s="67">
        <f>+SUM(C89:C90)</f>
        <v>0</v>
      </c>
      <c r="D88" s="67">
        <f>+SUM(D89:D90)</f>
        <v>0</v>
      </c>
      <c r="E88" s="67">
        <f>+SUM(E89:E90)</f>
        <v>0</v>
      </c>
      <c r="F88" s="68">
        <f>+SUM(F89:F90)</f>
        <v>0</v>
      </c>
    </row>
    <row r="89" spans="1:6" x14ac:dyDescent="0.3">
      <c r="A89" s="69" t="s">
        <v>59</v>
      </c>
      <c r="B89" s="65" t="s">
        <v>53</v>
      </c>
      <c r="C89" s="21">
        <v>0</v>
      </c>
      <c r="D89" s="21">
        <v>0</v>
      </c>
      <c r="E89" s="21">
        <v>0</v>
      </c>
      <c r="F89" s="70">
        <f>+C89+D89+E89</f>
        <v>0</v>
      </c>
    </row>
    <row r="90" spans="1:6" x14ac:dyDescent="0.3">
      <c r="A90" s="69" t="s">
        <v>59</v>
      </c>
      <c r="B90" s="65" t="s">
        <v>53</v>
      </c>
      <c r="C90" s="21">
        <v>0</v>
      </c>
      <c r="D90" s="21">
        <v>0</v>
      </c>
      <c r="E90" s="21">
        <v>0</v>
      </c>
      <c r="F90" s="70">
        <f t="shared" ref="F90" si="5">+C90+D90+E90</f>
        <v>0</v>
      </c>
    </row>
    <row r="91" spans="1:6" x14ac:dyDescent="0.3">
      <c r="A91" s="25"/>
      <c r="B91" s="65"/>
      <c r="C91" s="21"/>
      <c r="D91" s="21"/>
      <c r="E91" s="21"/>
      <c r="F91" s="70"/>
    </row>
    <row r="92" spans="1:6" x14ac:dyDescent="0.3">
      <c r="A92" s="254" t="s">
        <v>76</v>
      </c>
      <c r="B92" s="254"/>
      <c r="C92" s="67">
        <f>+SUM(C93:C94)</f>
        <v>0</v>
      </c>
      <c r="D92" s="67">
        <f>+SUM(D93:D94)</f>
        <v>0</v>
      </c>
      <c r="E92" s="67">
        <f>+SUM(E93:E94)</f>
        <v>0</v>
      </c>
      <c r="F92" s="68">
        <f>+SUM(F93:F94)</f>
        <v>0</v>
      </c>
    </row>
    <row r="93" spans="1:6" x14ac:dyDescent="0.3">
      <c r="A93" s="69" t="s">
        <v>59</v>
      </c>
      <c r="B93" s="65" t="s">
        <v>53</v>
      </c>
      <c r="C93" s="71">
        <v>0</v>
      </c>
      <c r="D93" s="71">
        <v>0</v>
      </c>
      <c r="E93" s="71">
        <v>0</v>
      </c>
      <c r="F93" s="72">
        <f t="shared" ref="F93:F94" si="6">+C93+D93+E93</f>
        <v>0</v>
      </c>
    </row>
    <row r="94" spans="1:6" x14ac:dyDescent="0.3">
      <c r="A94" s="69" t="s">
        <v>59</v>
      </c>
      <c r="B94" s="65" t="s">
        <v>53</v>
      </c>
      <c r="C94" s="71">
        <v>0</v>
      </c>
      <c r="D94" s="71">
        <v>0</v>
      </c>
      <c r="E94" s="71">
        <v>0</v>
      </c>
      <c r="F94" s="72">
        <f t="shared" si="6"/>
        <v>0</v>
      </c>
    </row>
    <row r="95" spans="1:6" x14ac:dyDescent="0.3">
      <c r="A95" s="252" t="s">
        <v>235</v>
      </c>
      <c r="B95" s="252"/>
      <c r="C95" s="252"/>
      <c r="D95" s="252"/>
      <c r="E95" s="252"/>
      <c r="F95" s="252"/>
    </row>
    <row r="96" spans="1:6" ht="84" customHeight="1" x14ac:dyDescent="0.3">
      <c r="A96" s="253" t="s">
        <v>229</v>
      </c>
      <c r="B96" s="253"/>
      <c r="C96" s="253"/>
      <c r="D96" s="253"/>
      <c r="E96" s="253"/>
      <c r="F96" s="253"/>
    </row>
    <row r="97" spans="1:6" ht="9.9" customHeight="1" x14ac:dyDescent="0.3">
      <c r="A97" s="36"/>
      <c r="B97" s="63"/>
      <c r="C97" s="35"/>
    </row>
    <row r="98" spans="1:6" ht="9.9" customHeight="1" x14ac:dyDescent="0.3">
      <c r="A98" s="36"/>
      <c r="B98" s="63"/>
      <c r="C98" s="35"/>
    </row>
    <row r="99" spans="1:6" x14ac:dyDescent="0.3">
      <c r="A99" s="211" t="s">
        <v>77</v>
      </c>
      <c r="B99" s="211"/>
      <c r="C99" s="211"/>
      <c r="D99" s="211"/>
      <c r="E99" s="211"/>
      <c r="F99" s="211"/>
    </row>
    <row r="100" spans="1:6" ht="30.75" customHeight="1" x14ac:dyDescent="0.3">
      <c r="A100" s="212" t="s">
        <v>54</v>
      </c>
      <c r="B100" s="212"/>
      <c r="C100" s="212"/>
      <c r="D100" s="212"/>
      <c r="E100" s="212"/>
      <c r="F100" s="212"/>
    </row>
    <row r="101" spans="1:6" x14ac:dyDescent="0.3">
      <c r="A101" s="211" t="s">
        <v>52</v>
      </c>
      <c r="B101" s="211"/>
      <c r="C101" s="211"/>
      <c r="D101" s="211"/>
      <c r="E101" s="211"/>
      <c r="F101" s="211"/>
    </row>
    <row r="102" spans="1:6" ht="9.9" customHeight="1" x14ac:dyDescent="0.3">
      <c r="A102" s="109"/>
      <c r="B102" s="110"/>
      <c r="C102" s="110"/>
      <c r="D102" s="110"/>
      <c r="E102" s="110"/>
      <c r="F102" s="111"/>
    </row>
    <row r="103" spans="1:6" x14ac:dyDescent="0.3">
      <c r="A103" s="88" t="s">
        <v>55</v>
      </c>
      <c r="B103" s="88" t="s">
        <v>56</v>
      </c>
      <c r="C103" s="88" t="s">
        <v>0</v>
      </c>
      <c r="D103" s="88" t="s">
        <v>2</v>
      </c>
      <c r="E103" s="88" t="s">
        <v>3</v>
      </c>
      <c r="F103" s="88" t="s">
        <v>4</v>
      </c>
    </row>
    <row r="104" spans="1:6" x14ac:dyDescent="0.3">
      <c r="A104" s="24" t="s">
        <v>16</v>
      </c>
      <c r="B104" s="64"/>
      <c r="C104" s="47">
        <f>+C106+C131+C138</f>
        <v>0</v>
      </c>
      <c r="D104" s="47">
        <f>+D106+D131+D138</f>
        <v>1182540.8</v>
      </c>
      <c r="E104" s="47">
        <f>+E106+E131+E138</f>
        <v>2069058.5</v>
      </c>
      <c r="F104" s="47">
        <f>+C104+D104+E104</f>
        <v>3251599.3</v>
      </c>
    </row>
    <row r="105" spans="1:6" ht="9.9" customHeight="1" x14ac:dyDescent="0.3">
      <c r="A105" s="19"/>
      <c r="B105" s="65"/>
      <c r="C105" s="20"/>
      <c r="D105" s="20"/>
      <c r="E105" s="20"/>
      <c r="F105" s="66"/>
    </row>
    <row r="106" spans="1:6" x14ac:dyDescent="0.3">
      <c r="A106" s="254" t="s">
        <v>58</v>
      </c>
      <c r="B106" s="254"/>
      <c r="C106" s="68">
        <f t="shared" ref="C106:D106" si="7">+SUM(C107:C129)</f>
        <v>0</v>
      </c>
      <c r="D106" s="68">
        <f t="shared" si="7"/>
        <v>1182540.8</v>
      </c>
      <c r="E106" s="68">
        <f>+SUM(E107:E129)</f>
        <v>2069058.5</v>
      </c>
      <c r="F106" s="68">
        <f>+SUM(F107:F112)</f>
        <v>1706409.3</v>
      </c>
    </row>
    <row r="107" spans="1:6" ht="15" customHeight="1" x14ac:dyDescent="0.3">
      <c r="A107" s="156" t="s">
        <v>205</v>
      </c>
      <c r="B107" s="65" t="s">
        <v>183</v>
      </c>
      <c r="C107" s="21">
        <v>0</v>
      </c>
      <c r="D107" s="21">
        <v>0</v>
      </c>
      <c r="E107" s="21">
        <v>124243.5</v>
      </c>
      <c r="F107" s="70">
        <f>+C107+D107+E107</f>
        <v>124243.5</v>
      </c>
    </row>
    <row r="108" spans="1:6" ht="15" customHeight="1" x14ac:dyDescent="0.3">
      <c r="A108" s="156" t="s">
        <v>239</v>
      </c>
      <c r="B108" s="65" t="s">
        <v>227</v>
      </c>
      <c r="C108" s="21">
        <v>0</v>
      </c>
      <c r="D108" s="21">
        <v>0</v>
      </c>
      <c r="E108" s="21">
        <v>11700</v>
      </c>
      <c r="F108" s="70">
        <f t="shared" ref="F108:F129" si="8">+C108+D108+E108</f>
        <v>11700</v>
      </c>
    </row>
    <row r="109" spans="1:6" ht="15" customHeight="1" x14ac:dyDescent="0.3">
      <c r="A109" s="156" t="s">
        <v>206</v>
      </c>
      <c r="B109" s="65" t="s">
        <v>184</v>
      </c>
      <c r="C109" s="21">
        <v>0</v>
      </c>
      <c r="D109" s="76">
        <v>297370.8</v>
      </c>
      <c r="E109" s="76">
        <v>0</v>
      </c>
      <c r="F109" s="70">
        <f t="shared" si="8"/>
        <v>297370.8</v>
      </c>
    </row>
    <row r="110" spans="1:6" ht="15" customHeight="1" x14ac:dyDescent="0.3">
      <c r="A110" s="156" t="s">
        <v>207</v>
      </c>
      <c r="B110" s="65" t="s">
        <v>185</v>
      </c>
      <c r="C110" s="21">
        <v>0</v>
      </c>
      <c r="D110" s="21">
        <v>410220</v>
      </c>
      <c r="E110" s="21">
        <v>862875</v>
      </c>
      <c r="F110" s="70">
        <f t="shared" si="8"/>
        <v>1273095</v>
      </c>
    </row>
    <row r="111" spans="1:6" ht="15" customHeight="1" x14ac:dyDescent="0.3">
      <c r="A111" s="156" t="s">
        <v>208</v>
      </c>
      <c r="B111" s="65" t="s">
        <v>186</v>
      </c>
      <c r="C111" s="21">
        <v>0</v>
      </c>
      <c r="D111" s="21">
        <v>0</v>
      </c>
      <c r="E111" s="21">
        <v>0</v>
      </c>
      <c r="F111" s="70">
        <f t="shared" si="8"/>
        <v>0</v>
      </c>
    </row>
    <row r="112" spans="1:6" ht="15" customHeight="1" x14ac:dyDescent="0.3">
      <c r="A112" s="156" t="s">
        <v>209</v>
      </c>
      <c r="B112" s="65" t="s">
        <v>187</v>
      </c>
      <c r="C112" s="21">
        <v>0</v>
      </c>
      <c r="D112" s="21">
        <v>0</v>
      </c>
      <c r="E112" s="21">
        <v>0</v>
      </c>
      <c r="F112" s="70">
        <f t="shared" si="8"/>
        <v>0</v>
      </c>
    </row>
    <row r="113" spans="1:6" ht="15" customHeight="1" x14ac:dyDescent="0.3">
      <c r="A113" s="156" t="s">
        <v>210</v>
      </c>
      <c r="B113" s="65" t="s">
        <v>188</v>
      </c>
      <c r="C113" s="21">
        <v>0</v>
      </c>
      <c r="D113" s="21">
        <v>0</v>
      </c>
      <c r="E113" s="21">
        <v>0</v>
      </c>
      <c r="F113" s="70">
        <f t="shared" si="8"/>
        <v>0</v>
      </c>
    </row>
    <row r="114" spans="1:6" ht="15" customHeight="1" x14ac:dyDescent="0.3">
      <c r="A114" s="156" t="s">
        <v>211</v>
      </c>
      <c r="B114" s="65" t="s">
        <v>189</v>
      </c>
      <c r="C114" s="21">
        <v>0</v>
      </c>
      <c r="D114" s="21">
        <v>0</v>
      </c>
      <c r="E114" s="21">
        <v>0</v>
      </c>
      <c r="F114" s="70">
        <f t="shared" si="8"/>
        <v>0</v>
      </c>
    </row>
    <row r="115" spans="1:6" ht="15" customHeight="1" x14ac:dyDescent="0.3">
      <c r="A115" s="156" t="s">
        <v>212</v>
      </c>
      <c r="B115" s="65" t="s">
        <v>190</v>
      </c>
      <c r="C115" s="21">
        <v>0</v>
      </c>
      <c r="D115" s="21">
        <v>0</v>
      </c>
      <c r="E115" s="21">
        <v>0</v>
      </c>
      <c r="F115" s="70">
        <f t="shared" si="8"/>
        <v>0</v>
      </c>
    </row>
    <row r="116" spans="1:6" ht="15" customHeight="1" x14ac:dyDescent="0.3">
      <c r="A116" s="156" t="s">
        <v>213</v>
      </c>
      <c r="B116" s="65" t="s">
        <v>191</v>
      </c>
      <c r="C116" s="21">
        <v>0</v>
      </c>
      <c r="D116" s="21">
        <v>0</v>
      </c>
      <c r="E116" s="21">
        <v>0</v>
      </c>
      <c r="F116" s="70">
        <f t="shared" si="8"/>
        <v>0</v>
      </c>
    </row>
    <row r="117" spans="1:6" ht="15" customHeight="1" x14ac:dyDescent="0.3">
      <c r="A117" s="156" t="s">
        <v>214</v>
      </c>
      <c r="B117" s="65" t="s">
        <v>192</v>
      </c>
      <c r="C117" s="21">
        <v>0</v>
      </c>
      <c r="D117" s="21">
        <v>0</v>
      </c>
      <c r="E117" s="21">
        <v>0</v>
      </c>
      <c r="F117" s="70">
        <f t="shared" si="8"/>
        <v>0</v>
      </c>
    </row>
    <row r="118" spans="1:6" ht="15" customHeight="1" x14ac:dyDescent="0.3">
      <c r="A118" s="156" t="s">
        <v>215</v>
      </c>
      <c r="B118" s="65" t="s">
        <v>193</v>
      </c>
      <c r="C118" s="21">
        <v>0</v>
      </c>
      <c r="D118" s="21">
        <v>474950</v>
      </c>
      <c r="E118" s="21">
        <v>1070240</v>
      </c>
      <c r="F118" s="70">
        <f t="shared" si="8"/>
        <v>1545190</v>
      </c>
    </row>
    <row r="119" spans="1:6" ht="15" customHeight="1" x14ac:dyDescent="0.3">
      <c r="A119" s="156" t="s">
        <v>216</v>
      </c>
      <c r="B119" s="65" t="s">
        <v>194</v>
      </c>
      <c r="C119" s="21">
        <v>0</v>
      </c>
      <c r="D119" s="21">
        <v>0</v>
      </c>
      <c r="E119" s="21">
        <v>0</v>
      </c>
      <c r="F119" s="70">
        <f t="shared" si="8"/>
        <v>0</v>
      </c>
    </row>
    <row r="120" spans="1:6" ht="15" customHeight="1" x14ac:dyDescent="0.3">
      <c r="A120" s="156" t="s">
        <v>217</v>
      </c>
      <c r="B120" s="65" t="s">
        <v>195</v>
      </c>
      <c r="C120" s="21">
        <v>0</v>
      </c>
      <c r="D120" s="21">
        <v>0</v>
      </c>
      <c r="E120" s="21">
        <v>0</v>
      </c>
      <c r="F120" s="70">
        <f t="shared" si="8"/>
        <v>0</v>
      </c>
    </row>
    <row r="121" spans="1:6" ht="15" customHeight="1" x14ac:dyDescent="0.3">
      <c r="A121" s="156" t="s">
        <v>218</v>
      </c>
      <c r="B121" s="65" t="s">
        <v>196</v>
      </c>
      <c r="C121" s="21">
        <v>0</v>
      </c>
      <c r="D121" s="21">
        <v>0</v>
      </c>
      <c r="E121" s="21">
        <v>0</v>
      </c>
      <c r="F121" s="70">
        <f t="shared" si="8"/>
        <v>0</v>
      </c>
    </row>
    <row r="122" spans="1:6" ht="15" customHeight="1" x14ac:dyDescent="0.3">
      <c r="A122" s="156" t="s">
        <v>219</v>
      </c>
      <c r="B122" s="65" t="s">
        <v>197</v>
      </c>
      <c r="C122" s="21">
        <v>0</v>
      </c>
      <c r="D122" s="21">
        <v>0</v>
      </c>
      <c r="E122" s="21">
        <v>0</v>
      </c>
      <c r="F122" s="70">
        <f t="shared" si="8"/>
        <v>0</v>
      </c>
    </row>
    <row r="123" spans="1:6" ht="15" customHeight="1" x14ac:dyDescent="0.3">
      <c r="A123" s="156" t="s">
        <v>220</v>
      </c>
      <c r="B123" s="65" t="s">
        <v>198</v>
      </c>
      <c r="C123" s="21">
        <v>0</v>
      </c>
      <c r="D123" s="21">
        <v>0</v>
      </c>
      <c r="E123" s="21">
        <v>0</v>
      </c>
      <c r="F123" s="70">
        <f t="shared" si="8"/>
        <v>0</v>
      </c>
    </row>
    <row r="124" spans="1:6" ht="15" customHeight="1" x14ac:dyDescent="0.3">
      <c r="A124" s="156" t="s">
        <v>221</v>
      </c>
      <c r="B124" s="65" t="s">
        <v>199</v>
      </c>
      <c r="C124" s="21">
        <v>0</v>
      </c>
      <c r="D124" s="21">
        <v>0</v>
      </c>
      <c r="E124" s="21">
        <v>0</v>
      </c>
      <c r="F124" s="70">
        <f t="shared" si="8"/>
        <v>0</v>
      </c>
    </row>
    <row r="125" spans="1:6" ht="15" customHeight="1" x14ac:dyDescent="0.3">
      <c r="A125" s="156" t="s">
        <v>222</v>
      </c>
      <c r="B125" s="65" t="s">
        <v>200</v>
      </c>
      <c r="C125" s="21">
        <v>0</v>
      </c>
      <c r="D125" s="21">
        <v>0</v>
      </c>
      <c r="E125" s="21">
        <v>0</v>
      </c>
      <c r="F125" s="70">
        <f t="shared" si="8"/>
        <v>0</v>
      </c>
    </row>
    <row r="126" spans="1:6" ht="15" customHeight="1" x14ac:dyDescent="0.3">
      <c r="A126" s="156" t="s">
        <v>223</v>
      </c>
      <c r="B126" s="65" t="s">
        <v>201</v>
      </c>
      <c r="C126" s="21">
        <v>0</v>
      </c>
      <c r="D126" s="21">
        <v>0</v>
      </c>
      <c r="E126" s="21">
        <v>0</v>
      </c>
      <c r="F126" s="70">
        <f t="shared" si="8"/>
        <v>0</v>
      </c>
    </row>
    <row r="127" spans="1:6" ht="15" customHeight="1" x14ac:dyDescent="0.3">
      <c r="A127" s="156" t="s">
        <v>224</v>
      </c>
      <c r="B127" s="65" t="s">
        <v>202</v>
      </c>
      <c r="C127" s="21">
        <v>0</v>
      </c>
      <c r="D127" s="21">
        <v>0</v>
      </c>
      <c r="E127" s="21">
        <v>0</v>
      </c>
      <c r="F127" s="70">
        <f t="shared" si="8"/>
        <v>0</v>
      </c>
    </row>
    <row r="128" spans="1:6" ht="15" customHeight="1" x14ac:dyDescent="0.3">
      <c r="A128" s="156" t="s">
        <v>225</v>
      </c>
      <c r="B128" s="65" t="s">
        <v>203</v>
      </c>
      <c r="C128" s="21">
        <v>0</v>
      </c>
      <c r="D128" s="21">
        <v>0</v>
      </c>
      <c r="E128" s="21">
        <v>0</v>
      </c>
      <c r="F128" s="70">
        <f t="shared" si="8"/>
        <v>0</v>
      </c>
    </row>
    <row r="129" spans="1:6" ht="15" customHeight="1" x14ac:dyDescent="0.3">
      <c r="A129" s="156" t="s">
        <v>226</v>
      </c>
      <c r="B129" s="65" t="s">
        <v>204</v>
      </c>
      <c r="C129" s="21">
        <v>0</v>
      </c>
      <c r="D129" s="21">
        <v>0</v>
      </c>
      <c r="E129" s="21">
        <v>0</v>
      </c>
      <c r="F129" s="70">
        <f t="shared" si="8"/>
        <v>0</v>
      </c>
    </row>
    <row r="130" spans="1:6" ht="15" customHeight="1" x14ac:dyDescent="0.3">
      <c r="A130" s="25"/>
      <c r="B130" s="65"/>
      <c r="C130" s="21"/>
      <c r="D130" s="21"/>
      <c r="E130" s="21"/>
      <c r="F130" s="70"/>
    </row>
    <row r="131" spans="1:6" x14ac:dyDescent="0.3">
      <c r="A131" s="254" t="s">
        <v>60</v>
      </c>
      <c r="B131" s="254"/>
      <c r="C131" s="68">
        <f>+SUM(C132:C136)</f>
        <v>0</v>
      </c>
      <c r="D131" s="68">
        <f t="shared" ref="D131:F131" si="9">+SUM(D132:D136)</f>
        <v>0</v>
      </c>
      <c r="E131" s="68">
        <f t="shared" si="9"/>
        <v>0</v>
      </c>
      <c r="F131" s="68">
        <f t="shared" si="9"/>
        <v>0</v>
      </c>
    </row>
    <row r="132" spans="1:6" ht="15" customHeight="1" x14ac:dyDescent="0.3">
      <c r="A132" s="69" t="s">
        <v>59</v>
      </c>
      <c r="B132" s="65" t="s">
        <v>53</v>
      </c>
      <c r="C132" s="71">
        <v>0</v>
      </c>
      <c r="D132" s="71">
        <v>0</v>
      </c>
      <c r="E132" s="71">
        <v>0</v>
      </c>
      <c r="F132" s="54">
        <f>+C132+D132+E132</f>
        <v>0</v>
      </c>
    </row>
    <row r="133" spans="1:6" ht="15" customHeight="1" x14ac:dyDescent="0.3">
      <c r="A133" s="69" t="s">
        <v>59</v>
      </c>
      <c r="B133" s="65" t="s">
        <v>53</v>
      </c>
      <c r="C133" s="71">
        <v>0</v>
      </c>
      <c r="D133" s="71">
        <v>0</v>
      </c>
      <c r="E133" s="71">
        <v>0</v>
      </c>
      <c r="F133" s="54">
        <f t="shared" ref="F133:F136" si="10">+C133+D133+E133</f>
        <v>0</v>
      </c>
    </row>
    <row r="134" spans="1:6" ht="15" customHeight="1" x14ac:dyDescent="0.3">
      <c r="A134" s="69" t="s">
        <v>59</v>
      </c>
      <c r="B134" s="65" t="s">
        <v>53</v>
      </c>
      <c r="C134" s="71">
        <v>0</v>
      </c>
      <c r="D134" s="71">
        <v>0</v>
      </c>
      <c r="E134" s="71">
        <v>0</v>
      </c>
      <c r="F134" s="54">
        <f t="shared" si="10"/>
        <v>0</v>
      </c>
    </row>
    <row r="135" spans="1:6" ht="15" customHeight="1" x14ac:dyDescent="0.3">
      <c r="A135" s="69" t="s">
        <v>59</v>
      </c>
      <c r="B135" s="65" t="s">
        <v>53</v>
      </c>
      <c r="C135" s="71">
        <v>0</v>
      </c>
      <c r="D135" s="71">
        <v>0</v>
      </c>
      <c r="E135" s="71">
        <v>0</v>
      </c>
      <c r="F135" s="54">
        <f t="shared" si="10"/>
        <v>0</v>
      </c>
    </row>
    <row r="136" spans="1:6" ht="15" customHeight="1" x14ac:dyDescent="0.3">
      <c r="A136" s="69" t="s">
        <v>59</v>
      </c>
      <c r="B136" s="65" t="s">
        <v>53</v>
      </c>
      <c r="C136" s="71">
        <v>0</v>
      </c>
      <c r="D136" s="71">
        <v>0</v>
      </c>
      <c r="E136" s="71">
        <v>0</v>
      </c>
      <c r="F136" s="54">
        <f t="shared" si="10"/>
        <v>0</v>
      </c>
    </row>
    <row r="137" spans="1:6" ht="15" customHeight="1" x14ac:dyDescent="0.3">
      <c r="C137" s="54"/>
      <c r="D137" s="54"/>
      <c r="E137" s="54"/>
      <c r="F137" s="54"/>
    </row>
    <row r="138" spans="1:6" x14ac:dyDescent="0.3">
      <c r="A138" s="254" t="s">
        <v>61</v>
      </c>
      <c r="B138" s="254"/>
      <c r="C138" s="68">
        <f>+SUM(C139:C140)</f>
        <v>0</v>
      </c>
      <c r="D138" s="68">
        <f t="shared" ref="D138:F138" si="11">+SUM(D139:D140)</f>
        <v>0</v>
      </c>
      <c r="E138" s="68">
        <f t="shared" si="11"/>
        <v>0</v>
      </c>
      <c r="F138" s="68">
        <f t="shared" si="11"/>
        <v>0</v>
      </c>
    </row>
    <row r="139" spans="1:6" ht="15" customHeight="1" x14ac:dyDescent="0.3">
      <c r="A139" s="95" t="s">
        <v>59</v>
      </c>
      <c r="B139" s="65" t="s">
        <v>53</v>
      </c>
      <c r="C139" s="71">
        <v>0</v>
      </c>
      <c r="D139" s="71">
        <v>0</v>
      </c>
      <c r="E139" s="71">
        <v>0</v>
      </c>
      <c r="F139" s="54">
        <f>+C139+D139+E139</f>
        <v>0</v>
      </c>
    </row>
    <row r="140" spans="1:6" ht="15" customHeight="1" x14ac:dyDescent="0.3">
      <c r="A140" s="62" t="s">
        <v>59</v>
      </c>
      <c r="B140" s="62" t="s">
        <v>53</v>
      </c>
      <c r="C140" s="77">
        <v>0</v>
      </c>
      <c r="D140" s="77">
        <v>0</v>
      </c>
      <c r="E140" s="77">
        <v>0</v>
      </c>
      <c r="F140" s="78">
        <f>+C140+D140+E140</f>
        <v>0</v>
      </c>
    </row>
    <row r="141" spans="1:6" ht="15" customHeight="1" x14ac:dyDescent="0.3">
      <c r="A141" s="255" t="s">
        <v>62</v>
      </c>
      <c r="B141" s="256"/>
      <c r="C141" s="256"/>
      <c r="D141" s="256"/>
      <c r="E141" s="256"/>
      <c r="F141" s="256"/>
    </row>
    <row r="142" spans="1:6" ht="15" customHeight="1" x14ac:dyDescent="0.3">
      <c r="A142" s="252" t="s">
        <v>235</v>
      </c>
      <c r="B142" s="252"/>
      <c r="C142" s="252"/>
      <c r="D142" s="252"/>
      <c r="E142" s="252"/>
      <c r="F142" s="252"/>
    </row>
    <row r="143" spans="1:6" ht="28.5" customHeight="1" x14ac:dyDescent="0.3">
      <c r="A143" s="248" t="s">
        <v>176</v>
      </c>
      <c r="B143" s="248"/>
      <c r="C143" s="248"/>
      <c r="D143" s="248"/>
      <c r="E143" s="248"/>
      <c r="F143" s="248"/>
    </row>
    <row r="144" spans="1:6" x14ac:dyDescent="0.3">
      <c r="A144" s="211" t="s">
        <v>79</v>
      </c>
      <c r="B144" s="211"/>
      <c r="C144" s="211"/>
      <c r="D144" s="211"/>
      <c r="E144" s="211"/>
      <c r="F144" s="211"/>
    </row>
    <row r="145" spans="1:6" ht="14.4" customHeight="1" x14ac:dyDescent="0.3">
      <c r="A145" s="211" t="s">
        <v>80</v>
      </c>
      <c r="B145" s="211"/>
      <c r="C145" s="211"/>
      <c r="D145" s="211"/>
      <c r="E145" s="211"/>
      <c r="F145" s="211"/>
    </row>
    <row r="146" spans="1:6" x14ac:dyDescent="0.3">
      <c r="A146" s="211" t="s">
        <v>52</v>
      </c>
      <c r="B146" s="211"/>
      <c r="C146" s="211"/>
      <c r="D146" s="211"/>
      <c r="E146" s="211"/>
      <c r="F146" s="211"/>
    </row>
    <row r="147" spans="1:6" ht="10.5" customHeight="1" x14ac:dyDescent="0.3">
      <c r="A147" s="109"/>
      <c r="B147" s="110"/>
      <c r="C147" s="110"/>
      <c r="D147" s="110"/>
      <c r="E147" s="110"/>
      <c r="F147" s="111"/>
    </row>
    <row r="148" spans="1:6" x14ac:dyDescent="0.3">
      <c r="A148" s="88" t="s">
        <v>78</v>
      </c>
      <c r="B148" s="88" t="s">
        <v>0</v>
      </c>
      <c r="C148" s="88" t="s">
        <v>2</v>
      </c>
      <c r="D148" s="88" t="s">
        <v>3</v>
      </c>
      <c r="E148" s="88" t="s">
        <v>4</v>
      </c>
      <c r="F148" s="33"/>
    </row>
    <row r="149" spans="1:6" x14ac:dyDescent="0.3">
      <c r="A149" s="128" t="s">
        <v>82</v>
      </c>
      <c r="B149" s="79">
        <f>+B150</f>
        <v>0</v>
      </c>
      <c r="C149" s="79">
        <f t="shared" ref="C149:D151" si="12">+B159</f>
        <v>0</v>
      </c>
      <c r="D149" s="79">
        <f t="shared" si="12"/>
        <v>0</v>
      </c>
      <c r="E149" s="131">
        <f>+B149</f>
        <v>0</v>
      </c>
      <c r="F149" s="111"/>
    </row>
    <row r="150" spans="1:6" x14ac:dyDescent="0.3">
      <c r="A150" s="129" t="s">
        <v>83</v>
      </c>
      <c r="B150" s="37">
        <v>0</v>
      </c>
      <c r="C150" s="37">
        <f>+B160</f>
        <v>0</v>
      </c>
      <c r="D150" s="37">
        <f>+C160</f>
        <v>0</v>
      </c>
      <c r="E150" s="84">
        <f>+B150</f>
        <v>0</v>
      </c>
      <c r="F150" s="33"/>
    </row>
    <row r="151" spans="1:6" x14ac:dyDescent="0.3">
      <c r="A151" s="129" t="s">
        <v>81</v>
      </c>
      <c r="B151" s="37" t="s">
        <v>91</v>
      </c>
      <c r="C151" s="37">
        <f t="shared" si="12"/>
        <v>0</v>
      </c>
      <c r="D151" s="37">
        <f t="shared" si="12"/>
        <v>0</v>
      </c>
      <c r="E151" s="84" t="str">
        <f>+B151</f>
        <v>N/A</v>
      </c>
      <c r="F151" s="33"/>
    </row>
    <row r="152" spans="1:6" x14ac:dyDescent="0.3">
      <c r="A152" s="128" t="s">
        <v>85</v>
      </c>
      <c r="B152" s="79">
        <v>0</v>
      </c>
      <c r="C152" s="79">
        <v>0</v>
      </c>
      <c r="D152" s="79">
        <v>0</v>
      </c>
      <c r="E152" s="79">
        <f>+B152+C152+D152</f>
        <v>0</v>
      </c>
      <c r="F152" s="111"/>
    </row>
    <row r="153" spans="1:6" x14ac:dyDescent="0.3">
      <c r="A153" s="128" t="s">
        <v>145</v>
      </c>
      <c r="B153" s="79">
        <f>+B154+B155</f>
        <v>0</v>
      </c>
      <c r="C153" s="79">
        <f t="shared" ref="C153" si="13">+C154+C155</f>
        <v>0</v>
      </c>
      <c r="D153" s="79">
        <f>+D154+D155</f>
        <v>0</v>
      </c>
      <c r="E153" s="79">
        <f>+E154+E155</f>
        <v>0</v>
      </c>
      <c r="F153" s="111"/>
    </row>
    <row r="154" spans="1:6" x14ac:dyDescent="0.3">
      <c r="A154" s="129" t="s">
        <v>83</v>
      </c>
      <c r="B154" s="37">
        <f>+B150</f>
        <v>0</v>
      </c>
      <c r="C154" s="37">
        <f>+C150</f>
        <v>0</v>
      </c>
      <c r="D154" s="37">
        <f>+D150</f>
        <v>0</v>
      </c>
      <c r="E154" s="84">
        <f>+E150</f>
        <v>0</v>
      </c>
      <c r="F154" s="33"/>
    </row>
    <row r="155" spans="1:6" x14ac:dyDescent="0.3">
      <c r="A155" s="129" t="s">
        <v>81</v>
      </c>
      <c r="B155" s="37">
        <f>+B152</f>
        <v>0</v>
      </c>
      <c r="C155" s="37">
        <f>+C152+C151</f>
        <v>0</v>
      </c>
      <c r="D155" s="37">
        <f>+D152+D151</f>
        <v>0</v>
      </c>
      <c r="E155" s="84">
        <f>+E152</f>
        <v>0</v>
      </c>
      <c r="F155" s="33"/>
    </row>
    <row r="156" spans="1:6" x14ac:dyDescent="0.3">
      <c r="A156" s="128" t="s">
        <v>84</v>
      </c>
      <c r="B156" s="79">
        <f>+B157+B158</f>
        <v>0</v>
      </c>
      <c r="C156" s="79">
        <f>+C157+C158</f>
        <v>0</v>
      </c>
      <c r="D156" s="79">
        <f>+D141</f>
        <v>0</v>
      </c>
      <c r="E156" s="79">
        <f>+B156+C156+D156</f>
        <v>0</v>
      </c>
      <c r="F156" s="111"/>
    </row>
    <row r="157" spans="1:6" x14ac:dyDescent="0.3">
      <c r="A157" s="129" t="s">
        <v>83</v>
      </c>
      <c r="B157" s="102">
        <v>0</v>
      </c>
      <c r="C157" s="102">
        <v>0</v>
      </c>
      <c r="D157" s="102">
        <v>0</v>
      </c>
      <c r="E157" s="63">
        <f>+B157+C157+D157</f>
        <v>0</v>
      </c>
      <c r="F157" s="111"/>
    </row>
    <row r="158" spans="1:6" x14ac:dyDescent="0.3">
      <c r="A158" s="129" t="s">
        <v>81</v>
      </c>
      <c r="B158" s="102">
        <v>0</v>
      </c>
      <c r="C158" s="102">
        <v>0</v>
      </c>
      <c r="D158" s="102">
        <v>0</v>
      </c>
      <c r="E158" s="63">
        <f>+B158+C158+D158</f>
        <v>0</v>
      </c>
      <c r="F158" s="111"/>
    </row>
    <row r="159" spans="1:6" x14ac:dyDescent="0.3">
      <c r="A159" s="128" t="s">
        <v>146</v>
      </c>
      <c r="B159" s="79">
        <f>+B153-B156</f>
        <v>0</v>
      </c>
      <c r="C159" s="79">
        <f t="shared" ref="C159" si="14">+C153-C156</f>
        <v>0</v>
      </c>
      <c r="D159" s="79">
        <f t="shared" ref="D159" si="15">+D153-D156</f>
        <v>0</v>
      </c>
      <c r="E159" s="79">
        <f>+E153-E156</f>
        <v>0</v>
      </c>
      <c r="F159" s="111"/>
    </row>
    <row r="160" spans="1:6" x14ac:dyDescent="0.3">
      <c r="A160" s="129" t="s">
        <v>83</v>
      </c>
      <c r="B160" s="102">
        <f>+B154-B157</f>
        <v>0</v>
      </c>
      <c r="C160" s="102">
        <f>+C154-C157</f>
        <v>0</v>
      </c>
      <c r="D160" s="102">
        <f>+D154-D157</f>
        <v>0</v>
      </c>
      <c r="E160" s="63">
        <f>+E154-E157</f>
        <v>0</v>
      </c>
    </row>
    <row r="161" spans="1:6" x14ac:dyDescent="0.3">
      <c r="A161" s="130" t="s">
        <v>81</v>
      </c>
      <c r="B161" s="97">
        <f>+B155-B158</f>
        <v>0</v>
      </c>
      <c r="C161" s="97">
        <f>+C155-C158</f>
        <v>0</v>
      </c>
      <c r="D161" s="97">
        <f>+D155-D158</f>
        <v>0</v>
      </c>
      <c r="E161" s="80">
        <f>+E155-E158</f>
        <v>0</v>
      </c>
    </row>
    <row r="162" spans="1:6" x14ac:dyDescent="0.3">
      <c r="A162" s="252" t="s">
        <v>234</v>
      </c>
      <c r="B162" s="252"/>
      <c r="C162" s="252"/>
      <c r="D162" s="252"/>
      <c r="E162" s="252"/>
      <c r="F162" s="55"/>
    </row>
    <row r="163" spans="1:6" ht="81" customHeight="1" x14ac:dyDescent="0.3">
      <c r="A163" s="219" t="s">
        <v>228</v>
      </c>
      <c r="B163" s="220"/>
      <c r="C163" s="220"/>
      <c r="D163" s="220"/>
      <c r="E163" s="221"/>
      <c r="F163" s="81"/>
    </row>
    <row r="164" spans="1:6" ht="6.75" customHeight="1" x14ac:dyDescent="0.3">
      <c r="A164" s="82"/>
      <c r="B164" s="83"/>
      <c r="C164" s="83"/>
      <c r="D164" s="83"/>
      <c r="E164" s="83"/>
      <c r="F164" s="81"/>
    </row>
    <row r="165" spans="1:6" ht="31.2" x14ac:dyDescent="0.3">
      <c r="A165" s="39" t="s">
        <v>86</v>
      </c>
      <c r="B165" s="249" t="s">
        <v>230</v>
      </c>
      <c r="C165" s="250"/>
      <c r="D165" s="236" t="s">
        <v>49</v>
      </c>
      <c r="E165" s="237"/>
      <c r="F165" s="238"/>
    </row>
    <row r="166" spans="1:6" x14ac:dyDescent="0.3">
      <c r="A166" s="40" t="s">
        <v>47</v>
      </c>
      <c r="B166" s="249" t="s">
        <v>231</v>
      </c>
      <c r="C166" s="250"/>
      <c r="D166" s="239"/>
      <c r="E166" s="240"/>
      <c r="F166" s="241"/>
    </row>
    <row r="167" spans="1:6" x14ac:dyDescent="0.3">
      <c r="A167" s="41" t="s">
        <v>48</v>
      </c>
      <c r="B167" s="249" t="s">
        <v>232</v>
      </c>
      <c r="C167" s="250"/>
      <c r="D167" s="242"/>
      <c r="E167" s="243"/>
      <c r="F167" s="244"/>
    </row>
  </sheetData>
  <mergeCells count="71">
    <mergeCell ref="A162:E162"/>
    <mergeCell ref="A163:E163"/>
    <mergeCell ref="B165:C165"/>
    <mergeCell ref="D165:F167"/>
    <mergeCell ref="B166:C166"/>
    <mergeCell ref="B167:C167"/>
    <mergeCell ref="A144:F144"/>
    <mergeCell ref="A145:F145"/>
    <mergeCell ref="A146:F146"/>
    <mergeCell ref="A106:B106"/>
    <mergeCell ref="A131:B131"/>
    <mergeCell ref="A138:B138"/>
    <mergeCell ref="A141:F141"/>
    <mergeCell ref="A143:F143"/>
    <mergeCell ref="A142:F142"/>
    <mergeCell ref="A64:F64"/>
    <mergeCell ref="A99:F99"/>
    <mergeCell ref="A100:F100"/>
    <mergeCell ref="A101:F101"/>
    <mergeCell ref="A66:F66"/>
    <mergeCell ref="A67:F67"/>
    <mergeCell ref="A68:F68"/>
    <mergeCell ref="A79:F79"/>
    <mergeCell ref="A78:F78"/>
    <mergeCell ref="A81:F81"/>
    <mergeCell ref="A82:F82"/>
    <mergeCell ref="A83:F83"/>
    <mergeCell ref="A95:F95"/>
    <mergeCell ref="A96:F96"/>
    <mergeCell ref="A88:B88"/>
    <mergeCell ref="A92:B92"/>
    <mergeCell ref="A27:B27"/>
    <mergeCell ref="A28:B28"/>
    <mergeCell ref="A30:B30"/>
    <mergeCell ref="D60:F62"/>
    <mergeCell ref="A54:B54"/>
    <mergeCell ref="A55:B55"/>
    <mergeCell ref="A56:B56"/>
    <mergeCell ref="A57:F57"/>
    <mergeCell ref="A58:F58"/>
    <mergeCell ref="B60:C60"/>
    <mergeCell ref="B61:C61"/>
    <mergeCell ref="B62:C62"/>
    <mergeCell ref="A29:B29"/>
    <mergeCell ref="A42:F42"/>
    <mergeCell ref="A43:F43"/>
    <mergeCell ref="A34:F34"/>
    <mergeCell ref="A1:F2"/>
    <mergeCell ref="A32:F32"/>
    <mergeCell ref="A12:F12"/>
    <mergeCell ref="A13:F13"/>
    <mergeCell ref="A20:F20"/>
    <mergeCell ref="A21:F21"/>
    <mergeCell ref="A23:F23"/>
    <mergeCell ref="A24:F24"/>
    <mergeCell ref="A3:F3"/>
    <mergeCell ref="A31:E31"/>
    <mergeCell ref="C5:E5"/>
    <mergeCell ref="C6:E6"/>
    <mergeCell ref="C7:E7"/>
    <mergeCell ref="A10:F10"/>
    <mergeCell ref="A16:B16"/>
    <mergeCell ref="A26:B26"/>
    <mergeCell ref="A51:F51"/>
    <mergeCell ref="A52:F52"/>
    <mergeCell ref="A35:F35"/>
    <mergeCell ref="A37:B37"/>
    <mergeCell ref="A38:B38"/>
    <mergeCell ref="A39:B39"/>
    <mergeCell ref="A40:B40"/>
    <mergeCell ref="A41:B41"/>
  </mergeCells>
  <phoneticPr fontId="11" type="noConversion"/>
  <printOptions horizontalCentered="1"/>
  <pageMargins left="0.70866141732283472" right="0.70866141732283472" top="0.94488188976377963" bottom="0.74803149606299213" header="0.19685039370078741" footer="0.31496062992125984"/>
  <pageSetup scale="75" orientation="landscape"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4" manualBreakCount="4">
    <brk id="62" max="16383" man="1"/>
    <brk id="80" max="16383" man="1"/>
    <brk id="98" max="16383" man="1"/>
    <brk id="143" max="16383" man="1"/>
  </rowBreak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6"/>
  <sheetViews>
    <sheetView showGridLines="0" zoomScale="90" zoomScaleNormal="90" workbookViewId="0">
      <selection sqref="A1:F2"/>
    </sheetView>
  </sheetViews>
  <sheetFormatPr baseColWidth="10" defaultColWidth="11.44140625" defaultRowHeight="15.6" x14ac:dyDescent="0.3"/>
  <cols>
    <col min="1" max="1" width="50.88671875" style="48" customWidth="1"/>
    <col min="2" max="2" width="28.109375" style="48" customWidth="1"/>
    <col min="3" max="6" width="16.44140625" style="48" customWidth="1"/>
    <col min="7" max="7" width="12" style="48" bestFit="1" customWidth="1"/>
    <col min="8" max="16384" width="11.44140625" style="48"/>
  </cols>
  <sheetData>
    <row r="1" spans="1:6" ht="21.9" customHeight="1" x14ac:dyDescent="0.3">
      <c r="A1" s="218" t="s">
        <v>38</v>
      </c>
      <c r="B1" s="218"/>
      <c r="C1" s="218"/>
      <c r="D1" s="218"/>
      <c r="E1" s="218"/>
      <c r="F1" s="218"/>
    </row>
    <row r="2" spans="1:6" ht="21.9" customHeight="1" x14ac:dyDescent="0.3">
      <c r="A2" s="218"/>
      <c r="B2" s="218"/>
      <c r="C2" s="218"/>
      <c r="D2" s="218"/>
      <c r="E2" s="218"/>
      <c r="F2" s="218"/>
    </row>
    <row r="3" spans="1:6" ht="17.399999999999999" x14ac:dyDescent="0.4">
      <c r="A3" s="227" t="s">
        <v>243</v>
      </c>
      <c r="B3" s="227"/>
      <c r="C3" s="227"/>
      <c r="D3" s="227"/>
      <c r="E3" s="227"/>
      <c r="F3" s="227"/>
    </row>
    <row r="4" spans="1:6" ht="17.399999999999999" x14ac:dyDescent="0.3">
      <c r="A4" s="49"/>
      <c r="B4" s="49"/>
      <c r="C4" s="49"/>
      <c r="D4" s="49"/>
      <c r="E4" s="49"/>
      <c r="F4" s="49"/>
    </row>
    <row r="5" spans="1:6" ht="24" customHeight="1" x14ac:dyDescent="0.3">
      <c r="A5" s="90"/>
      <c r="B5" s="92" t="s">
        <v>22</v>
      </c>
      <c r="C5" s="257" t="s">
        <v>170</v>
      </c>
      <c r="D5" s="258"/>
      <c r="E5" s="258"/>
    </row>
    <row r="6" spans="1:6" ht="24.75" customHeight="1" x14ac:dyDescent="0.3">
      <c r="A6" s="91"/>
      <c r="B6" s="93" t="s">
        <v>33</v>
      </c>
      <c r="C6" s="257" t="s">
        <v>171</v>
      </c>
      <c r="D6" s="258"/>
      <c r="E6" s="258"/>
      <c r="F6" s="8"/>
    </row>
    <row r="7" spans="1:6" ht="18" customHeight="1" x14ac:dyDescent="0.3">
      <c r="A7" s="91"/>
      <c r="B7" s="94" t="s">
        <v>34</v>
      </c>
      <c r="C7" s="228" t="s">
        <v>172</v>
      </c>
      <c r="D7" s="229"/>
      <c r="E7" s="229"/>
      <c r="F7" s="8"/>
    </row>
    <row r="8" spans="1:6" s="6" customFormat="1" x14ac:dyDescent="0.35"/>
    <row r="9" spans="1:6" ht="15" customHeight="1" x14ac:dyDescent="0.3">
      <c r="A9" s="9"/>
      <c r="B9" s="50"/>
      <c r="C9" s="50"/>
      <c r="D9" s="50"/>
      <c r="E9" s="50"/>
      <c r="F9" s="50"/>
    </row>
    <row r="10" spans="1:6" ht="21.9" customHeight="1" x14ac:dyDescent="0.3">
      <c r="A10" s="230" t="s">
        <v>35</v>
      </c>
      <c r="B10" s="230"/>
      <c r="C10" s="230"/>
      <c r="D10" s="230"/>
      <c r="E10" s="230"/>
      <c r="F10" s="230"/>
    </row>
    <row r="11" spans="1:6" ht="7.5" customHeight="1" x14ac:dyDescent="0.3">
      <c r="A11" s="13"/>
      <c r="B11" s="13"/>
      <c r="C11" s="13"/>
      <c r="D11" s="13"/>
      <c r="E11" s="13"/>
      <c r="F11" s="13"/>
    </row>
    <row r="12" spans="1:6" ht="16.95" customHeight="1" x14ac:dyDescent="0.3">
      <c r="A12" s="222" t="s">
        <v>36</v>
      </c>
      <c r="B12" s="222"/>
      <c r="C12" s="222"/>
      <c r="D12" s="222"/>
      <c r="E12" s="222"/>
      <c r="F12" s="222"/>
    </row>
    <row r="13" spans="1:6" ht="16.95" customHeight="1" x14ac:dyDescent="0.3">
      <c r="A13" s="222" t="s">
        <v>19</v>
      </c>
      <c r="B13" s="222"/>
      <c r="C13" s="222"/>
      <c r="D13" s="222"/>
      <c r="E13" s="222"/>
      <c r="F13" s="222"/>
    </row>
    <row r="14" spans="1:6" ht="15" customHeight="1" x14ac:dyDescent="0.3">
      <c r="A14" s="50"/>
      <c r="B14" s="50"/>
      <c r="C14" s="50"/>
      <c r="D14" s="50"/>
      <c r="E14" s="50"/>
      <c r="F14" s="50"/>
    </row>
    <row r="15" spans="1:6" ht="18.600000000000001" customHeight="1" x14ac:dyDescent="0.3">
      <c r="A15" s="23" t="s">
        <v>17</v>
      </c>
      <c r="B15" s="15" t="s">
        <v>18</v>
      </c>
      <c r="C15" s="15" t="s">
        <v>5</v>
      </c>
      <c r="D15" s="15" t="s">
        <v>6</v>
      </c>
      <c r="E15" s="15" t="s">
        <v>7</v>
      </c>
      <c r="F15" s="23" t="s">
        <v>8</v>
      </c>
    </row>
    <row r="16" spans="1:6" ht="16.95" customHeight="1" x14ac:dyDescent="0.3">
      <c r="A16" s="231" t="s">
        <v>16</v>
      </c>
      <c r="B16" s="231"/>
      <c r="C16" s="136">
        <f t="shared" ref="C16:E16" si="0">+SUM(C18:C19)</f>
        <v>43</v>
      </c>
      <c r="D16" s="136">
        <f t="shared" si="0"/>
        <v>54</v>
      </c>
      <c r="E16" s="136">
        <f t="shared" si="0"/>
        <v>51</v>
      </c>
      <c r="F16" s="136">
        <f>+SUM(F18:F19)</f>
        <v>148</v>
      </c>
    </row>
    <row r="17" spans="1:6" ht="16.95" customHeight="1" x14ac:dyDescent="0.3">
      <c r="A17" s="22"/>
      <c r="B17" s="133"/>
      <c r="C17" s="134"/>
      <c r="D17" s="134"/>
      <c r="E17" s="134"/>
      <c r="F17" s="134"/>
    </row>
    <row r="18" spans="1:6" ht="16.95" customHeight="1" x14ac:dyDescent="0.35">
      <c r="A18" s="22" t="s">
        <v>167</v>
      </c>
      <c r="B18" s="141" t="s">
        <v>165</v>
      </c>
      <c r="C18" s="134">
        <v>10</v>
      </c>
      <c r="D18" s="134">
        <v>12</v>
      </c>
      <c r="E18" s="134">
        <v>6</v>
      </c>
      <c r="F18" s="134">
        <f>+SUM(C18:E18)</f>
        <v>28</v>
      </c>
    </row>
    <row r="19" spans="1:6" ht="16.95" customHeight="1" x14ac:dyDescent="0.35">
      <c r="A19" s="147" t="s">
        <v>168</v>
      </c>
      <c r="B19" s="141" t="s">
        <v>165</v>
      </c>
      <c r="C19" s="134">
        <v>33</v>
      </c>
      <c r="D19" s="134">
        <v>42</v>
      </c>
      <c r="E19" s="134">
        <v>45</v>
      </c>
      <c r="F19" s="134">
        <f>+SUM(C19:E19)</f>
        <v>120</v>
      </c>
    </row>
    <row r="20" spans="1:6" ht="16.95" customHeight="1" x14ac:dyDescent="0.3">
      <c r="A20" s="259" t="s">
        <v>177</v>
      </c>
      <c r="B20" s="223"/>
      <c r="C20" s="223"/>
      <c r="D20" s="223"/>
      <c r="E20" s="223"/>
      <c r="F20" s="260"/>
    </row>
    <row r="21" spans="1:6" ht="75.75" customHeight="1" x14ac:dyDescent="0.3">
      <c r="A21" s="199" t="s">
        <v>358</v>
      </c>
      <c r="B21" s="81"/>
      <c r="C21" s="81"/>
      <c r="D21" s="81"/>
      <c r="E21" s="81"/>
      <c r="F21" s="195"/>
    </row>
    <row r="22" spans="1:6" ht="15.75" customHeight="1" x14ac:dyDescent="0.3">
      <c r="A22" s="200" t="s">
        <v>359</v>
      </c>
      <c r="B22" s="196"/>
      <c r="C22" s="196"/>
      <c r="D22" s="197"/>
      <c r="E22" s="197"/>
      <c r="F22" s="198"/>
    </row>
    <row r="23" spans="1:6" ht="16.95" customHeight="1" x14ac:dyDescent="0.3">
      <c r="A23" s="222" t="s">
        <v>37</v>
      </c>
      <c r="B23" s="222"/>
      <c r="C23" s="222"/>
      <c r="D23" s="222"/>
      <c r="E23" s="222"/>
      <c r="F23" s="222"/>
    </row>
    <row r="24" spans="1:6" ht="16.95" customHeight="1" x14ac:dyDescent="0.3">
      <c r="A24" s="222" t="s">
        <v>20</v>
      </c>
      <c r="B24" s="222"/>
      <c r="C24" s="222"/>
      <c r="D24" s="222"/>
      <c r="E24" s="222"/>
      <c r="F24" s="222"/>
    </row>
    <row r="25" spans="1:6" x14ac:dyDescent="0.3">
      <c r="A25" s="51"/>
      <c r="B25" s="51"/>
      <c r="C25" s="52"/>
      <c r="D25" s="52"/>
      <c r="E25" s="52"/>
      <c r="F25" s="54"/>
    </row>
    <row r="26" spans="1:6" ht="15" customHeight="1" x14ac:dyDescent="0.3">
      <c r="A26" s="232" t="s">
        <v>17</v>
      </c>
      <c r="B26" s="233"/>
      <c r="C26" s="15" t="s">
        <v>5</v>
      </c>
      <c r="D26" s="15" t="s">
        <v>6</v>
      </c>
      <c r="E26" s="15" t="s">
        <v>7</v>
      </c>
      <c r="F26" s="23" t="s">
        <v>8</v>
      </c>
    </row>
    <row r="27" spans="1:6" ht="16.95" customHeight="1" x14ac:dyDescent="0.3">
      <c r="A27" s="231" t="s">
        <v>16</v>
      </c>
      <c r="B27" s="231"/>
      <c r="C27" s="18">
        <f>+SUM(C29:C30)</f>
        <v>1354888.5</v>
      </c>
      <c r="D27" s="18">
        <f t="shared" ref="D27:F27" si="1">+SUM(D29:D30)</f>
        <v>2132615.7000000002</v>
      </c>
      <c r="E27" s="18">
        <f t="shared" si="1"/>
        <v>2016341.1600000001</v>
      </c>
      <c r="F27" s="18">
        <f t="shared" si="1"/>
        <v>5503845.3600000003</v>
      </c>
    </row>
    <row r="28" spans="1:6" ht="16.95" customHeight="1" x14ac:dyDescent="0.3">
      <c r="A28" s="234"/>
      <c r="B28" s="234"/>
      <c r="C28" s="20"/>
      <c r="D28" s="20"/>
      <c r="E28" s="20"/>
      <c r="F28" s="20"/>
    </row>
    <row r="29" spans="1:6" ht="16.95" customHeight="1" x14ac:dyDescent="0.3">
      <c r="A29" s="251" t="s">
        <v>167</v>
      </c>
      <c r="B29" s="251"/>
      <c r="C29" s="20">
        <f>+C105+C107+C113+C116+C120+C122+C125+C127+C117+C121</f>
        <v>770293.5</v>
      </c>
      <c r="D29" s="20">
        <f>+D105+D107+D113+D116+D120+D122+D125+D127+D117+D121</f>
        <v>1661820.7</v>
      </c>
      <c r="E29" s="20">
        <f>+E105+E107+E113+E116+E120+E122+E125+E127+E117+E121</f>
        <v>917391.16</v>
      </c>
      <c r="F29" s="138">
        <f>+SUM(C29:E29)</f>
        <v>3349505.3600000003</v>
      </c>
    </row>
    <row r="30" spans="1:6" ht="16.95" customHeight="1" x14ac:dyDescent="0.3">
      <c r="A30" s="235" t="s">
        <v>168</v>
      </c>
      <c r="B30" s="235"/>
      <c r="C30" s="138">
        <f>+C106+C108+C109</f>
        <v>584595</v>
      </c>
      <c r="D30" s="138">
        <f t="shared" ref="D30:E30" si="2">+D106+D108+D109</f>
        <v>470795</v>
      </c>
      <c r="E30" s="138">
        <f t="shared" si="2"/>
        <v>1098950</v>
      </c>
      <c r="F30" s="139">
        <f>+SUM(C30:E30)</f>
        <v>2154340</v>
      </c>
    </row>
    <row r="31" spans="1:6" ht="16.95" customHeight="1" x14ac:dyDescent="0.3">
      <c r="A31" s="223" t="s">
        <v>235</v>
      </c>
      <c r="B31" s="223"/>
      <c r="C31" s="223"/>
      <c r="D31" s="223"/>
      <c r="E31" s="223"/>
      <c r="F31" s="55"/>
    </row>
    <row r="32" spans="1:6" ht="41.25" customHeight="1" x14ac:dyDescent="0.3">
      <c r="A32" s="219" t="s">
        <v>176</v>
      </c>
      <c r="B32" s="220"/>
      <c r="C32" s="220"/>
      <c r="D32" s="220"/>
      <c r="E32" s="220"/>
      <c r="F32" s="221"/>
    </row>
    <row r="33" spans="1:6" ht="15" customHeight="1" x14ac:dyDescent="0.3"/>
    <row r="34" spans="1:6" ht="16.95" customHeight="1" x14ac:dyDescent="0.3">
      <c r="A34" s="211" t="s">
        <v>39</v>
      </c>
      <c r="B34" s="211"/>
      <c r="C34" s="211"/>
      <c r="D34" s="211"/>
      <c r="E34" s="211"/>
      <c r="F34" s="211"/>
    </row>
    <row r="35" spans="1:6" ht="30" customHeight="1" x14ac:dyDescent="0.3">
      <c r="A35" s="212" t="s">
        <v>40</v>
      </c>
      <c r="B35" s="212"/>
      <c r="C35" s="212"/>
      <c r="D35" s="212"/>
      <c r="E35" s="212"/>
      <c r="F35" s="212"/>
    </row>
    <row r="36" spans="1:6" ht="15" customHeight="1" x14ac:dyDescent="0.3"/>
    <row r="37" spans="1:6" ht="31.2" x14ac:dyDescent="0.3">
      <c r="A37" s="213" t="s">
        <v>23</v>
      </c>
      <c r="B37" s="213"/>
      <c r="C37" s="12" t="s">
        <v>41</v>
      </c>
      <c r="D37" s="14" t="s">
        <v>42</v>
      </c>
      <c r="E37" s="12" t="s">
        <v>44</v>
      </c>
      <c r="F37" s="14" t="s">
        <v>24</v>
      </c>
    </row>
    <row r="38" spans="1:6" ht="54.75" customHeight="1" x14ac:dyDescent="0.3">
      <c r="A38" s="214" t="s">
        <v>28</v>
      </c>
      <c r="B38" s="215"/>
      <c r="C38" s="26" t="s">
        <v>173</v>
      </c>
      <c r="D38" s="26"/>
      <c r="E38" s="30"/>
      <c r="F38" s="155" t="s">
        <v>174</v>
      </c>
    </row>
    <row r="39" spans="1:6" ht="27.9" customHeight="1" x14ac:dyDescent="0.3">
      <c r="A39" s="214" t="s">
        <v>29</v>
      </c>
      <c r="B39" s="214"/>
      <c r="C39" s="26"/>
      <c r="D39" s="26"/>
      <c r="E39" s="154" t="s">
        <v>91</v>
      </c>
      <c r="F39" s="28"/>
    </row>
    <row r="40" spans="1:6" ht="27.9" customHeight="1" x14ac:dyDescent="0.3">
      <c r="A40" s="216" t="s">
        <v>27</v>
      </c>
      <c r="B40" s="216"/>
      <c r="C40" s="26"/>
      <c r="D40" s="26" t="s">
        <v>173</v>
      </c>
      <c r="E40" s="26"/>
      <c r="F40" s="28"/>
    </row>
    <row r="41" spans="1:6" ht="27.9" customHeight="1" x14ac:dyDescent="0.3">
      <c r="A41" s="217" t="s">
        <v>30</v>
      </c>
      <c r="B41" s="217"/>
      <c r="C41" s="26"/>
      <c r="D41" s="26" t="s">
        <v>173</v>
      </c>
      <c r="E41" s="26"/>
      <c r="F41" s="29"/>
    </row>
    <row r="42" spans="1:6" s="107" customFormat="1" x14ac:dyDescent="0.3">
      <c r="A42" s="223" t="s">
        <v>177</v>
      </c>
      <c r="B42" s="223"/>
      <c r="C42" s="223"/>
      <c r="D42" s="223"/>
      <c r="E42" s="223"/>
      <c r="F42" s="223"/>
    </row>
    <row r="43" spans="1:6" s="107" customFormat="1" ht="54.9" customHeight="1" x14ac:dyDescent="0.3">
      <c r="A43" s="248" t="s">
        <v>176</v>
      </c>
      <c r="B43" s="248"/>
      <c r="C43" s="248"/>
      <c r="D43" s="248"/>
      <c r="E43" s="248"/>
      <c r="F43" s="248"/>
    </row>
    <row r="44" spans="1:6" s="107" customFormat="1" ht="15" customHeight="1" x14ac:dyDescent="0.3">
      <c r="A44" s="82"/>
      <c r="B44" s="82"/>
      <c r="C44" s="82"/>
      <c r="D44" s="82"/>
      <c r="E44" s="82"/>
      <c r="F44" s="82"/>
    </row>
    <row r="45" spans="1:6" s="107" customFormat="1" ht="15" hidden="1" customHeight="1" x14ac:dyDescent="0.3">
      <c r="A45" s="82"/>
      <c r="B45" s="82"/>
      <c r="C45" s="82"/>
      <c r="D45" s="82"/>
      <c r="E45" s="82"/>
      <c r="F45" s="82"/>
    </row>
    <row r="46" spans="1:6" s="107" customFormat="1" ht="15" hidden="1" customHeight="1" x14ac:dyDescent="0.3">
      <c r="A46" s="82"/>
      <c r="B46" s="82"/>
      <c r="C46" s="82"/>
      <c r="D46" s="82"/>
      <c r="E46" s="82"/>
      <c r="F46" s="82"/>
    </row>
    <row r="47" spans="1:6" s="107" customFormat="1" ht="12" customHeight="1" x14ac:dyDescent="0.3">
      <c r="A47" s="82"/>
      <c r="B47" s="82"/>
      <c r="C47" s="82"/>
      <c r="D47" s="82"/>
      <c r="E47" s="82"/>
      <c r="F47" s="82"/>
    </row>
    <row r="48" spans="1:6" s="107" customFormat="1" ht="7.5" customHeight="1" x14ac:dyDescent="0.3">
      <c r="A48" s="82"/>
      <c r="B48" s="82"/>
      <c r="C48" s="82"/>
      <c r="D48" s="82"/>
      <c r="E48" s="82"/>
      <c r="F48" s="82"/>
    </row>
    <row r="49" spans="1:7" x14ac:dyDescent="0.3">
      <c r="A49" s="211" t="s">
        <v>45</v>
      </c>
      <c r="B49" s="211"/>
      <c r="C49" s="211"/>
      <c r="D49" s="211"/>
      <c r="E49" s="211"/>
      <c r="F49" s="211"/>
    </row>
    <row r="50" spans="1:7" x14ac:dyDescent="0.3">
      <c r="A50" s="211" t="s">
        <v>25</v>
      </c>
      <c r="B50" s="211"/>
      <c r="C50" s="211"/>
      <c r="D50" s="211"/>
      <c r="E50" s="211"/>
      <c r="F50" s="211"/>
    </row>
    <row r="52" spans="1:7" ht="30" x14ac:dyDescent="0.3">
      <c r="A52" s="232" t="s">
        <v>23</v>
      </c>
      <c r="B52" s="232"/>
      <c r="C52" s="15" t="s">
        <v>41</v>
      </c>
      <c r="D52" s="23" t="s">
        <v>42</v>
      </c>
      <c r="E52" s="15" t="s">
        <v>87</v>
      </c>
      <c r="F52" s="23" t="s">
        <v>24</v>
      </c>
    </row>
    <row r="53" spans="1:7" ht="17.399999999999999" customHeight="1" x14ac:dyDescent="0.3">
      <c r="A53" s="245" t="s">
        <v>31</v>
      </c>
      <c r="B53" s="245"/>
      <c r="C53" s="30" t="s">
        <v>173</v>
      </c>
      <c r="D53" s="30"/>
      <c r="E53" s="42"/>
      <c r="F53" s="57"/>
    </row>
    <row r="54" spans="1:7" ht="28.2" customHeight="1" x14ac:dyDescent="0.3">
      <c r="A54" s="246" t="s">
        <v>32</v>
      </c>
      <c r="B54" s="246"/>
      <c r="C54" s="43" t="s">
        <v>173</v>
      </c>
      <c r="D54" s="43"/>
      <c r="E54" s="44"/>
      <c r="F54" s="58"/>
    </row>
    <row r="55" spans="1:7" x14ac:dyDescent="0.3">
      <c r="A55" s="252" t="s">
        <v>180</v>
      </c>
      <c r="B55" s="252"/>
      <c r="C55" s="252"/>
      <c r="D55" s="252"/>
      <c r="E55" s="252"/>
      <c r="F55" s="252"/>
    </row>
    <row r="56" spans="1:7" ht="50.1" customHeight="1" x14ac:dyDescent="0.3">
      <c r="A56" s="248" t="s">
        <v>57</v>
      </c>
      <c r="B56" s="248"/>
      <c r="C56" s="248"/>
      <c r="D56" s="248"/>
      <c r="E56" s="248"/>
      <c r="F56" s="248"/>
    </row>
    <row r="57" spans="1:7" x14ac:dyDescent="0.3">
      <c r="E57" s="59"/>
    </row>
    <row r="58" spans="1:7" ht="31.2" x14ac:dyDescent="0.35">
      <c r="A58" s="7" t="s">
        <v>46</v>
      </c>
      <c r="B58" s="249"/>
      <c r="C58" s="250"/>
      <c r="D58" s="236" t="s">
        <v>49</v>
      </c>
      <c r="E58" s="237"/>
      <c r="F58" s="238"/>
      <c r="G58" s="6"/>
    </row>
    <row r="59" spans="1:7" x14ac:dyDescent="0.35">
      <c r="A59" s="7" t="s">
        <v>47</v>
      </c>
      <c r="B59" s="249"/>
      <c r="C59" s="250"/>
      <c r="D59" s="239"/>
      <c r="E59" s="240"/>
      <c r="F59" s="241"/>
      <c r="G59" s="6"/>
    </row>
    <row r="60" spans="1:7" x14ac:dyDescent="0.35">
      <c r="A60" s="7" t="s">
        <v>48</v>
      </c>
      <c r="B60" s="249"/>
      <c r="C60" s="250"/>
      <c r="D60" s="242"/>
      <c r="E60" s="243"/>
      <c r="F60" s="244"/>
      <c r="G60" s="6"/>
    </row>
    <row r="61" spans="1:7" ht="12" customHeight="1" x14ac:dyDescent="0.35">
      <c r="A61" s="6"/>
      <c r="B61" s="6"/>
      <c r="C61" s="6"/>
      <c r="D61" s="6"/>
      <c r="E61" s="6"/>
      <c r="F61" s="6"/>
      <c r="G61" s="6"/>
    </row>
    <row r="62" spans="1:7" ht="9.75" customHeight="1" x14ac:dyDescent="0.3"/>
    <row r="63" spans="1:7" ht="21.9" customHeight="1" x14ac:dyDescent="0.3">
      <c r="A63" s="230" t="s">
        <v>50</v>
      </c>
      <c r="B63" s="230"/>
      <c r="C63" s="230"/>
      <c r="D63" s="230"/>
      <c r="E63" s="230"/>
      <c r="F63" s="230"/>
    </row>
    <row r="64" spans="1:7" ht="9.9" customHeight="1" x14ac:dyDescent="0.3"/>
    <row r="65" spans="1:6" x14ac:dyDescent="0.3">
      <c r="A65" s="211" t="s">
        <v>51</v>
      </c>
      <c r="B65" s="211"/>
      <c r="C65" s="211"/>
      <c r="D65" s="211"/>
      <c r="E65" s="211"/>
      <c r="F65" s="211"/>
    </row>
    <row r="66" spans="1:6" x14ac:dyDescent="0.3">
      <c r="A66" s="211" t="s">
        <v>63</v>
      </c>
      <c r="B66" s="211"/>
      <c r="C66" s="211"/>
      <c r="D66" s="211"/>
      <c r="E66" s="211"/>
      <c r="F66" s="211"/>
    </row>
    <row r="67" spans="1:6" x14ac:dyDescent="0.3">
      <c r="A67" s="211" t="s">
        <v>52</v>
      </c>
      <c r="B67" s="211"/>
      <c r="C67" s="211"/>
      <c r="D67" s="211"/>
      <c r="E67" s="211"/>
      <c r="F67" s="211"/>
    </row>
    <row r="68" spans="1:6" ht="9.9" customHeight="1" x14ac:dyDescent="0.3"/>
    <row r="69" spans="1:6" ht="45" x14ac:dyDescent="0.3">
      <c r="A69" s="89" t="s">
        <v>64</v>
      </c>
      <c r="B69" s="89" t="s">
        <v>68</v>
      </c>
      <c r="C69" s="89" t="s">
        <v>72</v>
      </c>
      <c r="D69" s="89" t="s">
        <v>69</v>
      </c>
      <c r="E69" s="89" t="s">
        <v>70</v>
      </c>
      <c r="F69" s="89" t="s">
        <v>71</v>
      </c>
    </row>
    <row r="70" spans="1:6" ht="30" x14ac:dyDescent="0.3">
      <c r="A70" s="24" t="s">
        <v>16</v>
      </c>
      <c r="B70" s="47">
        <f>+SUM(B72:B76)</f>
        <v>40000000</v>
      </c>
      <c r="C70" s="98">
        <f>+SUM(C72:C76)</f>
        <v>100</v>
      </c>
      <c r="D70" s="17" t="s">
        <v>182</v>
      </c>
      <c r="E70" s="17" t="s">
        <v>238</v>
      </c>
      <c r="F70" s="17"/>
    </row>
    <row r="71" spans="1:6" ht="9.9" customHeight="1" x14ac:dyDescent="0.3">
      <c r="A71" s="36"/>
      <c r="B71" s="37"/>
      <c r="C71" s="85"/>
      <c r="D71" s="35"/>
      <c r="E71" s="35"/>
      <c r="F71" s="35"/>
    </row>
    <row r="72" spans="1:6" x14ac:dyDescent="0.3">
      <c r="A72" s="36" t="s">
        <v>65</v>
      </c>
      <c r="B72" s="37">
        <v>40000000</v>
      </c>
      <c r="C72" s="85">
        <f>+B72/$B$70*100</f>
        <v>100</v>
      </c>
      <c r="D72" s="35"/>
      <c r="E72" s="35"/>
      <c r="F72" s="35"/>
    </row>
    <row r="73" spans="1:6" x14ac:dyDescent="0.3">
      <c r="A73" s="36" t="s">
        <v>66</v>
      </c>
      <c r="B73" s="37">
        <v>0</v>
      </c>
      <c r="C73" s="85">
        <f t="shared" ref="C73" si="3">+B73/$B$70*100</f>
        <v>0</v>
      </c>
      <c r="D73" s="36"/>
      <c r="E73" s="36"/>
      <c r="F73" s="36"/>
    </row>
    <row r="74" spans="1:6" x14ac:dyDescent="0.3">
      <c r="A74" s="36" t="s">
        <v>67</v>
      </c>
      <c r="B74" s="37">
        <v>0</v>
      </c>
      <c r="C74" s="85">
        <f>+B74/$B$70*100</f>
        <v>0</v>
      </c>
      <c r="D74" s="36"/>
      <c r="E74" s="36"/>
      <c r="F74" s="36"/>
    </row>
    <row r="75" spans="1:6" x14ac:dyDescent="0.3">
      <c r="A75" s="36" t="s">
        <v>162</v>
      </c>
      <c r="B75" s="37">
        <v>0</v>
      </c>
      <c r="C75" s="85">
        <f t="shared" ref="C75:C76" si="4">+B75/$B$70*100</f>
        <v>0</v>
      </c>
      <c r="D75" s="35"/>
      <c r="E75" s="35"/>
      <c r="F75" s="35"/>
    </row>
    <row r="76" spans="1:6" x14ac:dyDescent="0.3">
      <c r="A76" s="38" t="s">
        <v>163</v>
      </c>
      <c r="B76" s="37">
        <v>0</v>
      </c>
      <c r="C76" s="85">
        <f t="shared" si="4"/>
        <v>0</v>
      </c>
      <c r="D76" s="96"/>
      <c r="E76" s="96"/>
      <c r="F76" s="96"/>
    </row>
    <row r="77" spans="1:6" x14ac:dyDescent="0.3">
      <c r="A77" s="252" t="s">
        <v>244</v>
      </c>
      <c r="B77" s="252"/>
      <c r="C77" s="252"/>
      <c r="D77" s="252"/>
      <c r="E77" s="252"/>
      <c r="F77" s="252"/>
    </row>
    <row r="78" spans="1:6" ht="50.1" customHeight="1" x14ac:dyDescent="0.3">
      <c r="A78" s="248" t="s">
        <v>164</v>
      </c>
      <c r="B78" s="248"/>
      <c r="C78" s="248"/>
      <c r="D78" s="248"/>
      <c r="E78" s="248"/>
      <c r="F78" s="248"/>
    </row>
    <row r="79" spans="1:6" ht="9.9" customHeight="1" x14ac:dyDescent="0.3">
      <c r="A79" s="36"/>
      <c r="B79" s="63"/>
      <c r="C79" s="35"/>
    </row>
    <row r="80" spans="1:6" x14ac:dyDescent="0.3">
      <c r="A80" s="211" t="s">
        <v>73</v>
      </c>
      <c r="B80" s="211"/>
      <c r="C80" s="211"/>
      <c r="D80" s="211"/>
      <c r="E80" s="211"/>
      <c r="F80" s="211"/>
    </row>
    <row r="81" spans="1:6" x14ac:dyDescent="0.3">
      <c r="A81" s="211" t="s">
        <v>74</v>
      </c>
      <c r="B81" s="211"/>
      <c r="C81" s="211"/>
      <c r="D81" s="211"/>
      <c r="E81" s="211"/>
      <c r="F81" s="211"/>
    </row>
    <row r="82" spans="1:6" x14ac:dyDescent="0.3">
      <c r="A82" s="211" t="s">
        <v>52</v>
      </c>
      <c r="B82" s="211"/>
      <c r="C82" s="211"/>
      <c r="D82" s="211"/>
      <c r="E82" s="211"/>
      <c r="F82" s="211"/>
    </row>
    <row r="83" spans="1:6" ht="9.9" customHeight="1" x14ac:dyDescent="0.3"/>
    <row r="84" spans="1:6" x14ac:dyDescent="0.3">
      <c r="A84" s="88" t="s">
        <v>55</v>
      </c>
      <c r="B84" s="88" t="s">
        <v>56</v>
      </c>
      <c r="C84" s="88" t="s">
        <v>5</v>
      </c>
      <c r="D84" s="88" t="s">
        <v>6</v>
      </c>
      <c r="E84" s="88" t="s">
        <v>7</v>
      </c>
      <c r="F84" s="88" t="s">
        <v>8</v>
      </c>
    </row>
    <row r="85" spans="1:6" x14ac:dyDescent="0.3">
      <c r="A85" s="24" t="s">
        <v>16</v>
      </c>
      <c r="B85" s="64"/>
      <c r="C85" s="18">
        <f>+C87+C91</f>
        <v>0</v>
      </c>
      <c r="D85" s="18">
        <f t="shared" ref="D85:E85" si="5">+D87+D91</f>
        <v>0</v>
      </c>
      <c r="E85" s="18">
        <f t="shared" si="5"/>
        <v>0</v>
      </c>
      <c r="F85" s="47">
        <f>+F87+F91</f>
        <v>0</v>
      </c>
    </row>
    <row r="86" spans="1:6" ht="9.9" customHeight="1" x14ac:dyDescent="0.3">
      <c r="A86" s="19"/>
      <c r="B86" s="65"/>
      <c r="C86" s="20"/>
      <c r="D86" s="20"/>
      <c r="E86" s="20"/>
      <c r="F86" s="66"/>
    </row>
    <row r="87" spans="1:6" x14ac:dyDescent="0.3">
      <c r="A87" s="254" t="s">
        <v>75</v>
      </c>
      <c r="B87" s="254"/>
      <c r="C87" s="67">
        <f>+SUM(C88:C89)</f>
        <v>0</v>
      </c>
      <c r="D87" s="67">
        <f>+SUM(D88:D89)</f>
        <v>0</v>
      </c>
      <c r="E87" s="67">
        <f>+SUM(E88:E89)</f>
        <v>0</v>
      </c>
      <c r="F87" s="68">
        <f>+SUM(F88:F89)</f>
        <v>0</v>
      </c>
    </row>
    <row r="88" spans="1:6" x14ac:dyDescent="0.3">
      <c r="A88" s="69" t="s">
        <v>59</v>
      </c>
      <c r="B88" s="65" t="s">
        <v>53</v>
      </c>
      <c r="C88" s="21">
        <v>0</v>
      </c>
      <c r="D88" s="21">
        <v>0</v>
      </c>
      <c r="E88" s="21">
        <v>0</v>
      </c>
      <c r="F88" s="70">
        <f>+C88+D88+E88</f>
        <v>0</v>
      </c>
    </row>
    <row r="89" spans="1:6" x14ac:dyDescent="0.3">
      <c r="A89" s="69" t="s">
        <v>59</v>
      </c>
      <c r="B89" s="65" t="s">
        <v>53</v>
      </c>
      <c r="C89" s="21">
        <v>0</v>
      </c>
      <c r="D89" s="21">
        <v>0</v>
      </c>
      <c r="E89" s="21">
        <v>0</v>
      </c>
      <c r="F89" s="70">
        <f t="shared" ref="F89" si="6">+C89+D89+E89</f>
        <v>0</v>
      </c>
    </row>
    <row r="90" spans="1:6" x14ac:dyDescent="0.3">
      <c r="A90" s="25"/>
      <c r="B90" s="65"/>
      <c r="C90" s="21"/>
      <c r="D90" s="21"/>
      <c r="E90" s="21"/>
      <c r="F90" s="70"/>
    </row>
    <row r="91" spans="1:6" x14ac:dyDescent="0.3">
      <c r="A91" s="254" t="s">
        <v>76</v>
      </c>
      <c r="B91" s="254"/>
      <c r="C91" s="67">
        <f>+SUM(C92:C93)</f>
        <v>0</v>
      </c>
      <c r="D91" s="67">
        <f>+SUM(D92:D93)</f>
        <v>0</v>
      </c>
      <c r="E91" s="67">
        <f>+SUM(E92:E93)</f>
        <v>0</v>
      </c>
      <c r="F91" s="68">
        <f>+SUM(F92:F93)</f>
        <v>0</v>
      </c>
    </row>
    <row r="92" spans="1:6" x14ac:dyDescent="0.3">
      <c r="A92" s="69" t="s">
        <v>59</v>
      </c>
      <c r="B92" s="65" t="s">
        <v>53</v>
      </c>
      <c r="C92" s="71">
        <v>0</v>
      </c>
      <c r="D92" s="71">
        <v>0</v>
      </c>
      <c r="E92" s="71">
        <v>0</v>
      </c>
      <c r="F92" s="72">
        <f t="shared" ref="F92:F93" si="7">+C92+D92+E92</f>
        <v>0</v>
      </c>
    </row>
    <row r="93" spans="1:6" x14ac:dyDescent="0.3">
      <c r="A93" s="69" t="s">
        <v>59</v>
      </c>
      <c r="B93" s="65" t="s">
        <v>53</v>
      </c>
      <c r="C93" s="71">
        <v>0</v>
      </c>
      <c r="D93" s="71">
        <v>0</v>
      </c>
      <c r="E93" s="71">
        <v>0</v>
      </c>
      <c r="F93" s="72">
        <f t="shared" si="7"/>
        <v>0</v>
      </c>
    </row>
    <row r="94" spans="1:6" x14ac:dyDescent="0.3">
      <c r="A94" s="252" t="s">
        <v>241</v>
      </c>
      <c r="B94" s="252"/>
      <c r="C94" s="252"/>
      <c r="D94" s="252"/>
      <c r="E94" s="252"/>
      <c r="F94" s="252"/>
    </row>
    <row r="95" spans="1:6" ht="82.5" customHeight="1" x14ac:dyDescent="0.3">
      <c r="A95" s="253" t="s">
        <v>229</v>
      </c>
      <c r="B95" s="253"/>
      <c r="C95" s="253"/>
      <c r="D95" s="253"/>
      <c r="E95" s="253"/>
      <c r="F95" s="253"/>
    </row>
    <row r="96" spans="1:6" ht="9.9" customHeight="1" x14ac:dyDescent="0.3">
      <c r="A96" s="36"/>
      <c r="B96" s="63"/>
      <c r="C96" s="35"/>
    </row>
    <row r="97" spans="1:7" x14ac:dyDescent="0.3">
      <c r="A97" s="211" t="s">
        <v>77</v>
      </c>
      <c r="B97" s="211"/>
      <c r="C97" s="211"/>
      <c r="D97" s="211"/>
      <c r="E97" s="211"/>
      <c r="F97" s="211"/>
    </row>
    <row r="98" spans="1:7" ht="32.25" customHeight="1" x14ac:dyDescent="0.3">
      <c r="A98" s="212" t="s">
        <v>54</v>
      </c>
      <c r="B98" s="212"/>
      <c r="C98" s="212"/>
      <c r="D98" s="212"/>
      <c r="E98" s="212"/>
      <c r="F98" s="212"/>
    </row>
    <row r="99" spans="1:7" x14ac:dyDescent="0.3">
      <c r="A99" s="211" t="s">
        <v>52</v>
      </c>
      <c r="B99" s="211"/>
      <c r="C99" s="211"/>
      <c r="D99" s="211"/>
      <c r="E99" s="211"/>
      <c r="F99" s="211"/>
    </row>
    <row r="100" spans="1:7" ht="9.9" customHeight="1" x14ac:dyDescent="0.3">
      <c r="A100" s="109"/>
      <c r="B100" s="110"/>
      <c r="C100" s="110"/>
      <c r="D100" s="110"/>
      <c r="E100" s="110"/>
      <c r="F100" s="111"/>
    </row>
    <row r="101" spans="1:7" x14ac:dyDescent="0.3">
      <c r="A101" s="88" t="s">
        <v>55</v>
      </c>
      <c r="B101" s="88" t="s">
        <v>56</v>
      </c>
      <c r="C101" s="88" t="s">
        <v>5</v>
      </c>
      <c r="D101" s="88" t="s">
        <v>6</v>
      </c>
      <c r="E101" s="88" t="s">
        <v>7</v>
      </c>
      <c r="F101" s="88" t="s">
        <v>8</v>
      </c>
    </row>
    <row r="102" spans="1:7" x14ac:dyDescent="0.3">
      <c r="A102" s="24" t="s">
        <v>16</v>
      </c>
      <c r="B102" s="64"/>
      <c r="C102" s="47">
        <f>+C104+C129+C136</f>
        <v>1354888.5</v>
      </c>
      <c r="D102" s="47">
        <f>+D104+D129+D136</f>
        <v>2132615.7000000002</v>
      </c>
      <c r="E102" s="47">
        <f>+E104+E129+E136</f>
        <v>2016341.16</v>
      </c>
      <c r="F102" s="47">
        <f>+F104+F129+F136</f>
        <v>5503845.3600000003</v>
      </c>
    </row>
    <row r="103" spans="1:7" ht="9.9" customHeight="1" x14ac:dyDescent="0.3">
      <c r="A103" s="19"/>
      <c r="B103" s="65"/>
      <c r="C103" s="20"/>
      <c r="D103" s="20"/>
      <c r="E103" s="20"/>
      <c r="F103" s="66"/>
    </row>
    <row r="104" spans="1:7" ht="15" customHeight="1" x14ac:dyDescent="0.3">
      <c r="A104" s="254" t="s">
        <v>58</v>
      </c>
      <c r="B104" s="254"/>
      <c r="C104" s="68">
        <f>+SUM(C105:C128)</f>
        <v>1354888.5</v>
      </c>
      <c r="D104" s="68">
        <f>+SUM(D105:D128)</f>
        <v>2132615.7000000002</v>
      </c>
      <c r="E104" s="68">
        <f>+SUM(E105:E128)</f>
        <v>2016341.16</v>
      </c>
      <c r="F104" s="68">
        <f>+SUM(F105:F128)</f>
        <v>5503845.3600000003</v>
      </c>
    </row>
    <row r="105" spans="1:7" x14ac:dyDescent="0.3">
      <c r="A105" s="157" t="s">
        <v>205</v>
      </c>
      <c r="B105" s="65" t="s">
        <v>183</v>
      </c>
      <c r="C105" s="21">
        <v>124243.5</v>
      </c>
      <c r="D105" s="21">
        <v>124243.5</v>
      </c>
      <c r="E105" s="21">
        <v>124243.5</v>
      </c>
      <c r="F105" s="70">
        <f>+C105+D105+E105</f>
        <v>372730.5</v>
      </c>
      <c r="G105" s="54"/>
    </row>
    <row r="106" spans="1:7" x14ac:dyDescent="0.3">
      <c r="A106" s="185" t="s">
        <v>239</v>
      </c>
      <c r="B106" s="65" t="s">
        <v>227</v>
      </c>
      <c r="C106" s="21">
        <v>14550</v>
      </c>
      <c r="D106" s="21">
        <v>0</v>
      </c>
      <c r="E106" s="21">
        <v>55400</v>
      </c>
      <c r="F106" s="70">
        <f t="shared" ref="F106:F127" si="8">+C106+D106+E106</f>
        <v>69950</v>
      </c>
    </row>
    <row r="107" spans="1:7" x14ac:dyDescent="0.3">
      <c r="A107" s="157" t="s">
        <v>206</v>
      </c>
      <c r="B107" s="65" t="s">
        <v>184</v>
      </c>
      <c r="C107" s="21">
        <v>0</v>
      </c>
      <c r="D107" s="21">
        <v>1024277.2</v>
      </c>
      <c r="E107" s="21">
        <v>0</v>
      </c>
      <c r="F107" s="70">
        <f t="shared" si="8"/>
        <v>1024277.2</v>
      </c>
    </row>
    <row r="108" spans="1:7" x14ac:dyDescent="0.3">
      <c r="A108" s="157" t="s">
        <v>207</v>
      </c>
      <c r="B108" s="65" t="s">
        <v>185</v>
      </c>
      <c r="C108" s="21">
        <v>570045</v>
      </c>
      <c r="D108" s="21">
        <v>470795</v>
      </c>
      <c r="E108" s="21">
        <v>791950</v>
      </c>
      <c r="F108" s="70">
        <f t="shared" si="8"/>
        <v>1832790</v>
      </c>
    </row>
    <row r="109" spans="1:7" x14ac:dyDescent="0.3">
      <c r="A109" s="184" t="s">
        <v>208</v>
      </c>
      <c r="B109" s="65" t="s">
        <v>186</v>
      </c>
      <c r="C109" s="21">
        <v>0</v>
      </c>
      <c r="D109" s="21">
        <v>0</v>
      </c>
      <c r="E109" s="21">
        <v>251600</v>
      </c>
      <c r="F109" s="70">
        <f t="shared" si="8"/>
        <v>251600</v>
      </c>
    </row>
    <row r="110" spans="1:7" x14ac:dyDescent="0.3">
      <c r="A110" s="184" t="s">
        <v>209</v>
      </c>
      <c r="B110" s="65" t="s">
        <v>187</v>
      </c>
      <c r="C110" s="21">
        <v>0</v>
      </c>
      <c r="D110" s="21">
        <v>0</v>
      </c>
      <c r="E110" s="21">
        <v>0</v>
      </c>
      <c r="F110" s="70">
        <f t="shared" si="8"/>
        <v>0</v>
      </c>
    </row>
    <row r="111" spans="1:7" x14ac:dyDescent="0.3">
      <c r="A111" s="184" t="s">
        <v>210</v>
      </c>
      <c r="B111" s="65" t="s">
        <v>188</v>
      </c>
      <c r="C111" s="21">
        <v>0</v>
      </c>
      <c r="D111" s="21">
        <v>0</v>
      </c>
      <c r="E111" s="21">
        <v>0</v>
      </c>
      <c r="F111" s="70">
        <f t="shared" si="8"/>
        <v>0</v>
      </c>
    </row>
    <row r="112" spans="1:7" x14ac:dyDescent="0.3">
      <c r="A112" s="184" t="s">
        <v>211</v>
      </c>
      <c r="B112" s="65" t="s">
        <v>189</v>
      </c>
      <c r="C112" s="21">
        <v>0</v>
      </c>
      <c r="D112" s="21">
        <v>0</v>
      </c>
      <c r="E112" s="21">
        <v>0</v>
      </c>
      <c r="F112" s="70">
        <f t="shared" si="8"/>
        <v>0</v>
      </c>
    </row>
    <row r="113" spans="1:6" x14ac:dyDescent="0.3">
      <c r="A113" s="184" t="s">
        <v>212</v>
      </c>
      <c r="B113" s="65" t="s">
        <v>190</v>
      </c>
      <c r="C113" s="21">
        <v>0</v>
      </c>
      <c r="D113" s="21">
        <v>0</v>
      </c>
      <c r="E113" s="21">
        <v>0</v>
      </c>
      <c r="F113" s="70">
        <f t="shared" si="8"/>
        <v>0</v>
      </c>
    </row>
    <row r="114" spans="1:6" x14ac:dyDescent="0.3">
      <c r="A114" s="184" t="s">
        <v>213</v>
      </c>
      <c r="B114" s="65" t="s">
        <v>191</v>
      </c>
      <c r="C114" s="21">
        <v>0</v>
      </c>
      <c r="D114" s="21">
        <v>0</v>
      </c>
      <c r="E114" s="21">
        <v>0</v>
      </c>
      <c r="F114" s="70">
        <f t="shared" si="8"/>
        <v>0</v>
      </c>
    </row>
    <row r="115" spans="1:6" x14ac:dyDescent="0.3">
      <c r="A115" s="184" t="s">
        <v>214</v>
      </c>
      <c r="B115" s="65" t="s">
        <v>192</v>
      </c>
      <c r="C115" s="21">
        <v>0</v>
      </c>
      <c r="D115" s="21">
        <v>0</v>
      </c>
      <c r="E115" s="21">
        <v>0</v>
      </c>
      <c r="F115" s="70">
        <f t="shared" si="8"/>
        <v>0</v>
      </c>
    </row>
    <row r="116" spans="1:6" x14ac:dyDescent="0.3">
      <c r="A116" s="157" t="s">
        <v>215</v>
      </c>
      <c r="B116" s="65" t="s">
        <v>193</v>
      </c>
      <c r="C116" s="21">
        <v>646050</v>
      </c>
      <c r="D116" s="21">
        <v>513300</v>
      </c>
      <c r="E116" s="21">
        <v>466100</v>
      </c>
      <c r="F116" s="70">
        <f t="shared" si="8"/>
        <v>1625450</v>
      </c>
    </row>
    <row r="117" spans="1:6" x14ac:dyDescent="0.3">
      <c r="A117" s="157" t="s">
        <v>216</v>
      </c>
      <c r="B117" s="65" t="s">
        <v>194</v>
      </c>
      <c r="C117" s="21">
        <v>0</v>
      </c>
      <c r="D117" s="21">
        <v>0</v>
      </c>
      <c r="E117" s="21">
        <v>37968</v>
      </c>
      <c r="F117" s="70">
        <f t="shared" si="8"/>
        <v>37968</v>
      </c>
    </row>
    <row r="118" spans="1:6" x14ac:dyDescent="0.3">
      <c r="A118" s="157" t="s">
        <v>217</v>
      </c>
      <c r="B118" s="65" t="s">
        <v>195</v>
      </c>
      <c r="C118" s="21">
        <v>0</v>
      </c>
      <c r="D118" s="21">
        <v>0</v>
      </c>
      <c r="E118" s="21">
        <v>0</v>
      </c>
      <c r="F118" s="70">
        <f t="shared" si="8"/>
        <v>0</v>
      </c>
    </row>
    <row r="119" spans="1:6" ht="15" customHeight="1" x14ac:dyDescent="0.3">
      <c r="A119" s="157" t="s">
        <v>218</v>
      </c>
      <c r="B119" s="65" t="s">
        <v>196</v>
      </c>
      <c r="C119" s="21">
        <v>0</v>
      </c>
      <c r="D119" s="21">
        <v>0</v>
      </c>
      <c r="E119" s="21">
        <v>0</v>
      </c>
      <c r="F119" s="70">
        <f t="shared" si="8"/>
        <v>0</v>
      </c>
    </row>
    <row r="120" spans="1:6" x14ac:dyDescent="0.3">
      <c r="A120" s="157" t="s">
        <v>219</v>
      </c>
      <c r="B120" s="65" t="s">
        <v>197</v>
      </c>
      <c r="C120" s="21">
        <v>0</v>
      </c>
      <c r="D120" s="21">
        <v>0</v>
      </c>
      <c r="E120" s="21">
        <v>0</v>
      </c>
      <c r="F120" s="70">
        <f t="shared" si="8"/>
        <v>0</v>
      </c>
    </row>
    <row r="121" spans="1:6" x14ac:dyDescent="0.3">
      <c r="A121" s="157" t="s">
        <v>220</v>
      </c>
      <c r="B121" s="65" t="s">
        <v>198</v>
      </c>
      <c r="C121" s="21">
        <v>0</v>
      </c>
      <c r="D121" s="21">
        <v>0</v>
      </c>
      <c r="E121" s="21">
        <v>68729.66</v>
      </c>
      <c r="F121" s="70">
        <f t="shared" si="8"/>
        <v>68729.66</v>
      </c>
    </row>
    <row r="122" spans="1:6" x14ac:dyDescent="0.3">
      <c r="A122" s="157" t="s">
        <v>221</v>
      </c>
      <c r="B122" s="65" t="s">
        <v>199</v>
      </c>
      <c r="C122" s="21">
        <v>0</v>
      </c>
      <c r="D122" s="21">
        <v>0</v>
      </c>
      <c r="E122" s="21">
        <v>0</v>
      </c>
      <c r="F122" s="70">
        <f t="shared" si="8"/>
        <v>0</v>
      </c>
    </row>
    <row r="123" spans="1:6" x14ac:dyDescent="0.3">
      <c r="A123" s="157" t="s">
        <v>222</v>
      </c>
      <c r="B123" s="65" t="s">
        <v>200</v>
      </c>
      <c r="C123" s="21">
        <v>0</v>
      </c>
      <c r="D123" s="21">
        <v>0</v>
      </c>
      <c r="E123" s="21">
        <v>0</v>
      </c>
      <c r="F123" s="70">
        <f t="shared" si="8"/>
        <v>0</v>
      </c>
    </row>
    <row r="124" spans="1:6" x14ac:dyDescent="0.3">
      <c r="A124" s="157" t="s">
        <v>223</v>
      </c>
      <c r="B124" s="65" t="s">
        <v>201</v>
      </c>
      <c r="C124" s="21">
        <v>0</v>
      </c>
      <c r="D124" s="21">
        <v>0</v>
      </c>
      <c r="E124" s="21">
        <v>0</v>
      </c>
      <c r="F124" s="70">
        <f t="shared" si="8"/>
        <v>0</v>
      </c>
    </row>
    <row r="125" spans="1:6" x14ac:dyDescent="0.3">
      <c r="A125" s="157" t="s">
        <v>224</v>
      </c>
      <c r="B125" s="65" t="s">
        <v>202</v>
      </c>
      <c r="C125" s="21">
        <v>0</v>
      </c>
      <c r="D125" s="21">
        <v>0</v>
      </c>
      <c r="E125" s="21">
        <v>0</v>
      </c>
      <c r="F125" s="70">
        <f t="shared" si="8"/>
        <v>0</v>
      </c>
    </row>
    <row r="126" spans="1:6" x14ac:dyDescent="0.3">
      <c r="A126" s="157" t="s">
        <v>225</v>
      </c>
      <c r="B126" s="65" t="s">
        <v>203</v>
      </c>
      <c r="C126" s="21">
        <v>0</v>
      </c>
      <c r="D126" s="21">
        <v>0</v>
      </c>
      <c r="E126" s="21">
        <v>0</v>
      </c>
      <c r="F126" s="70">
        <f t="shared" si="8"/>
        <v>0</v>
      </c>
    </row>
    <row r="127" spans="1:6" x14ac:dyDescent="0.3">
      <c r="A127" s="157" t="s">
        <v>226</v>
      </c>
      <c r="B127" s="65" t="s">
        <v>204</v>
      </c>
      <c r="C127" s="21">
        <v>0</v>
      </c>
      <c r="D127" s="21">
        <v>0</v>
      </c>
      <c r="E127" s="21">
        <v>220350</v>
      </c>
      <c r="F127" s="70">
        <f t="shared" si="8"/>
        <v>220350</v>
      </c>
    </row>
    <row r="128" spans="1:6" x14ac:dyDescent="0.3">
      <c r="A128" s="186"/>
      <c r="B128" s="65"/>
      <c r="C128" s="21"/>
      <c r="D128" s="21"/>
      <c r="E128" s="21"/>
      <c r="F128" s="70"/>
    </row>
    <row r="129" spans="1:6" x14ac:dyDescent="0.3">
      <c r="A129" s="254" t="s">
        <v>60</v>
      </c>
      <c r="B129" s="254"/>
      <c r="C129" s="68">
        <f>+SUM(C130:C134)</f>
        <v>0</v>
      </c>
      <c r="D129" s="68">
        <f t="shared" ref="D129:F129" si="9">+SUM(D130:D134)</f>
        <v>0</v>
      </c>
      <c r="E129" s="68">
        <f t="shared" si="9"/>
        <v>0</v>
      </c>
      <c r="F129" s="68">
        <f t="shared" si="9"/>
        <v>0</v>
      </c>
    </row>
    <row r="130" spans="1:6" x14ac:dyDescent="0.3">
      <c r="A130" s="69" t="s">
        <v>59</v>
      </c>
      <c r="B130" s="65" t="s">
        <v>53</v>
      </c>
      <c r="C130" s="71">
        <v>0</v>
      </c>
      <c r="D130" s="71">
        <v>0</v>
      </c>
      <c r="E130" s="71">
        <v>0</v>
      </c>
      <c r="F130" s="54">
        <f>+C130+D130+E130</f>
        <v>0</v>
      </c>
    </row>
    <row r="131" spans="1:6" ht="15" customHeight="1" x14ac:dyDescent="0.3">
      <c r="A131" s="69" t="s">
        <v>59</v>
      </c>
      <c r="B131" s="65" t="s">
        <v>53</v>
      </c>
      <c r="C131" s="71">
        <v>0</v>
      </c>
      <c r="D131" s="71">
        <v>0</v>
      </c>
      <c r="E131" s="71">
        <v>0</v>
      </c>
      <c r="F131" s="54">
        <f t="shared" ref="F131:F134" si="10">+C131+D131+E131</f>
        <v>0</v>
      </c>
    </row>
    <row r="132" spans="1:6" ht="15" customHeight="1" x14ac:dyDescent="0.3">
      <c r="A132" s="69" t="s">
        <v>59</v>
      </c>
      <c r="B132" s="65" t="s">
        <v>53</v>
      </c>
      <c r="C132" s="71">
        <v>0</v>
      </c>
      <c r="D132" s="71">
        <v>0</v>
      </c>
      <c r="E132" s="71">
        <v>0</v>
      </c>
      <c r="F132" s="54">
        <f t="shared" si="10"/>
        <v>0</v>
      </c>
    </row>
    <row r="133" spans="1:6" ht="50.1" customHeight="1" x14ac:dyDescent="0.3">
      <c r="A133" s="69" t="s">
        <v>59</v>
      </c>
      <c r="B133" s="65" t="s">
        <v>53</v>
      </c>
      <c r="C133" s="71">
        <v>0</v>
      </c>
      <c r="D133" s="71">
        <v>0</v>
      </c>
      <c r="E133" s="71">
        <v>0</v>
      </c>
      <c r="F133" s="54">
        <f t="shared" si="10"/>
        <v>0</v>
      </c>
    </row>
    <row r="134" spans="1:6" ht="15" customHeight="1" x14ac:dyDescent="0.3">
      <c r="A134" s="69" t="s">
        <v>59</v>
      </c>
      <c r="B134" s="65" t="s">
        <v>53</v>
      </c>
      <c r="C134" s="71">
        <v>0</v>
      </c>
      <c r="D134" s="71">
        <v>0</v>
      </c>
      <c r="E134" s="71">
        <v>0</v>
      </c>
      <c r="F134" s="54">
        <f t="shared" si="10"/>
        <v>0</v>
      </c>
    </row>
    <row r="135" spans="1:6" x14ac:dyDescent="0.3">
      <c r="C135" s="54"/>
      <c r="D135" s="54"/>
      <c r="E135" s="54"/>
      <c r="F135" s="54"/>
    </row>
    <row r="136" spans="1:6" x14ac:dyDescent="0.3">
      <c r="A136" s="254" t="s">
        <v>61</v>
      </c>
      <c r="B136" s="254"/>
      <c r="C136" s="68">
        <f>+SUM(C137:C138)</f>
        <v>0</v>
      </c>
      <c r="D136" s="68">
        <f t="shared" ref="D136:F136" si="11">+SUM(D137:D138)</f>
        <v>0</v>
      </c>
      <c r="E136" s="68">
        <f t="shared" si="11"/>
        <v>0</v>
      </c>
      <c r="F136" s="68">
        <f t="shared" si="11"/>
        <v>0</v>
      </c>
    </row>
    <row r="137" spans="1:6" x14ac:dyDescent="0.3">
      <c r="A137" s="95" t="s">
        <v>59</v>
      </c>
      <c r="B137" s="65" t="s">
        <v>53</v>
      </c>
      <c r="C137" s="71">
        <v>0</v>
      </c>
      <c r="D137" s="71">
        <v>0</v>
      </c>
      <c r="E137" s="71">
        <v>0</v>
      </c>
      <c r="F137" s="54">
        <f>+C137+D137+E137</f>
        <v>0</v>
      </c>
    </row>
    <row r="138" spans="1:6" ht="15" customHeight="1" x14ac:dyDescent="0.3">
      <c r="A138" s="62" t="s">
        <v>59</v>
      </c>
      <c r="B138" s="62" t="s">
        <v>53</v>
      </c>
      <c r="C138" s="77">
        <v>0</v>
      </c>
      <c r="D138" s="77">
        <v>0</v>
      </c>
      <c r="E138" s="77">
        <v>0</v>
      </c>
      <c r="F138" s="78">
        <f>+C138+D138+E138</f>
        <v>0</v>
      </c>
    </row>
    <row r="139" spans="1:6" x14ac:dyDescent="0.3">
      <c r="A139" s="256" t="s">
        <v>62</v>
      </c>
      <c r="B139" s="256"/>
      <c r="C139" s="256"/>
      <c r="D139" s="256"/>
      <c r="E139" s="256"/>
      <c r="F139" s="256"/>
    </row>
    <row r="140" spans="1:6" x14ac:dyDescent="0.3">
      <c r="A140" s="252" t="s">
        <v>241</v>
      </c>
      <c r="B140" s="252"/>
      <c r="C140" s="252"/>
      <c r="D140" s="252"/>
      <c r="E140" s="252"/>
      <c r="F140" s="252"/>
    </row>
    <row r="141" spans="1:6" x14ac:dyDescent="0.3">
      <c r="A141" s="248" t="s">
        <v>150</v>
      </c>
      <c r="B141" s="248"/>
      <c r="C141" s="248"/>
      <c r="D141" s="248"/>
      <c r="E141" s="248"/>
      <c r="F141" s="248"/>
    </row>
    <row r="142" spans="1:6" x14ac:dyDescent="0.3">
      <c r="A142" s="69"/>
      <c r="B142" s="65"/>
    </row>
    <row r="143" spans="1:6" x14ac:dyDescent="0.3">
      <c r="A143" s="211" t="s">
        <v>79</v>
      </c>
      <c r="B143" s="211"/>
      <c r="C143" s="211"/>
      <c r="D143" s="211"/>
      <c r="E143" s="211"/>
      <c r="F143" s="211"/>
    </row>
    <row r="144" spans="1:6" x14ac:dyDescent="0.3">
      <c r="A144" s="211" t="s">
        <v>80</v>
      </c>
      <c r="B144" s="211"/>
      <c r="C144" s="211"/>
      <c r="D144" s="211"/>
      <c r="E144" s="211"/>
      <c r="F144" s="211"/>
    </row>
    <row r="145" spans="1:6" x14ac:dyDescent="0.3">
      <c r="A145" s="211" t="s">
        <v>52</v>
      </c>
      <c r="B145" s="211"/>
      <c r="C145" s="211"/>
      <c r="D145" s="211"/>
      <c r="E145" s="211"/>
      <c r="F145" s="211"/>
    </row>
    <row r="146" spans="1:6" x14ac:dyDescent="0.3">
      <c r="A146" s="109"/>
      <c r="B146" s="110"/>
      <c r="C146" s="110"/>
      <c r="D146" s="110"/>
      <c r="E146" s="110"/>
      <c r="F146" s="111"/>
    </row>
    <row r="147" spans="1:6" x14ac:dyDescent="0.3">
      <c r="A147" s="88" t="s">
        <v>78</v>
      </c>
      <c r="B147" s="88" t="s">
        <v>5</v>
      </c>
      <c r="C147" s="88" t="s">
        <v>6</v>
      </c>
      <c r="D147" s="88" t="s">
        <v>7</v>
      </c>
      <c r="E147" s="88" t="s">
        <v>8</v>
      </c>
      <c r="F147" s="33"/>
    </row>
    <row r="148" spans="1:6" x14ac:dyDescent="0.3">
      <c r="A148" s="128" t="s">
        <v>82</v>
      </c>
      <c r="B148" s="79">
        <f>+B149+B150</f>
        <v>0</v>
      </c>
      <c r="C148" s="79">
        <f t="shared" ref="C148:D150" si="12">+B158</f>
        <v>0</v>
      </c>
      <c r="D148" s="79">
        <f t="shared" si="12"/>
        <v>0</v>
      </c>
      <c r="E148" s="79">
        <f>+B148</f>
        <v>0</v>
      </c>
      <c r="F148" s="111"/>
    </row>
    <row r="149" spans="1:6" x14ac:dyDescent="0.3">
      <c r="A149" s="129" t="s">
        <v>83</v>
      </c>
      <c r="B149" s="37">
        <f>+'1T'!E160</f>
        <v>0</v>
      </c>
      <c r="C149" s="37">
        <f t="shared" si="12"/>
        <v>0</v>
      </c>
      <c r="D149" s="37">
        <f t="shared" si="12"/>
        <v>0</v>
      </c>
      <c r="E149" s="84">
        <f>+B149</f>
        <v>0</v>
      </c>
      <c r="F149" s="33"/>
    </row>
    <row r="150" spans="1:6" x14ac:dyDescent="0.3">
      <c r="A150" s="129" t="s">
        <v>81</v>
      </c>
      <c r="B150" s="37">
        <f>+'1T'!E161</f>
        <v>0</v>
      </c>
      <c r="C150" s="37">
        <f t="shared" si="12"/>
        <v>0</v>
      </c>
      <c r="D150" s="37">
        <f t="shared" si="12"/>
        <v>0</v>
      </c>
      <c r="E150" s="84">
        <f t="shared" ref="E150" si="13">+B150</f>
        <v>0</v>
      </c>
      <c r="F150" s="33"/>
    </row>
    <row r="151" spans="1:6" x14ac:dyDescent="0.3">
      <c r="A151" s="128" t="s">
        <v>85</v>
      </c>
      <c r="B151" s="79">
        <v>0</v>
      </c>
      <c r="C151" s="79">
        <v>0</v>
      </c>
      <c r="D151" s="79">
        <v>0</v>
      </c>
      <c r="E151" s="79">
        <f>+B151+C151+D151</f>
        <v>0</v>
      </c>
      <c r="F151" s="111"/>
    </row>
    <row r="152" spans="1:6" x14ac:dyDescent="0.3">
      <c r="A152" s="128" t="s">
        <v>145</v>
      </c>
      <c r="B152" s="79">
        <f>+B153+B154</f>
        <v>0</v>
      </c>
      <c r="C152" s="79">
        <f t="shared" ref="C152" si="14">+C153+C154</f>
        <v>0</v>
      </c>
      <c r="D152" s="79">
        <f>+D153+D154</f>
        <v>0</v>
      </c>
      <c r="E152" s="79">
        <f>+E153+E154</f>
        <v>0</v>
      </c>
      <c r="F152" s="111"/>
    </row>
    <row r="153" spans="1:6" x14ac:dyDescent="0.3">
      <c r="A153" s="129" t="s">
        <v>83</v>
      </c>
      <c r="B153" s="37">
        <f>+B149</f>
        <v>0</v>
      </c>
      <c r="C153" s="37">
        <f>+C149</f>
        <v>0</v>
      </c>
      <c r="D153" s="37">
        <f>+D149</f>
        <v>0</v>
      </c>
      <c r="E153" s="84">
        <f>+E149</f>
        <v>0</v>
      </c>
      <c r="F153" s="33"/>
    </row>
    <row r="154" spans="1:6" ht="50.1" customHeight="1" x14ac:dyDescent="0.3">
      <c r="A154" s="129" t="s">
        <v>81</v>
      </c>
      <c r="B154" s="37">
        <f>+B151</f>
        <v>0</v>
      </c>
      <c r="C154" s="37">
        <f>+C151+C150</f>
        <v>0</v>
      </c>
      <c r="D154" s="37">
        <f>+D151+D150</f>
        <v>0</v>
      </c>
      <c r="E154" s="84">
        <f>+E151</f>
        <v>0</v>
      </c>
      <c r="F154" s="33"/>
    </row>
    <row r="155" spans="1:6" x14ac:dyDescent="0.3">
      <c r="A155" s="128" t="s">
        <v>84</v>
      </c>
      <c r="B155" s="79">
        <f>+B156+B157</f>
        <v>0</v>
      </c>
      <c r="C155" s="79">
        <f>+C156+C157</f>
        <v>0</v>
      </c>
      <c r="D155" s="79">
        <f>+D139</f>
        <v>0</v>
      </c>
      <c r="E155" s="79">
        <f>+B155+C155+D155</f>
        <v>0</v>
      </c>
      <c r="F155" s="111"/>
    </row>
    <row r="156" spans="1:6" x14ac:dyDescent="0.3">
      <c r="A156" s="129" t="s">
        <v>83</v>
      </c>
      <c r="B156" s="102">
        <v>0</v>
      </c>
      <c r="C156" s="102">
        <v>0</v>
      </c>
      <c r="D156" s="102">
        <v>0</v>
      </c>
      <c r="E156" s="63">
        <f>+B156+C156+D156</f>
        <v>0</v>
      </c>
      <c r="F156" s="111"/>
    </row>
    <row r="157" spans="1:6" x14ac:dyDescent="0.3">
      <c r="A157" s="129" t="s">
        <v>81</v>
      </c>
      <c r="B157" s="102">
        <v>0</v>
      </c>
      <c r="C157" s="102">
        <v>0</v>
      </c>
      <c r="D157" s="102">
        <v>0</v>
      </c>
      <c r="E157" s="63">
        <f>+B157+C157+D157</f>
        <v>0</v>
      </c>
      <c r="F157" s="111"/>
    </row>
    <row r="158" spans="1:6" x14ac:dyDescent="0.3">
      <c r="A158" s="128" t="s">
        <v>146</v>
      </c>
      <c r="B158" s="79">
        <f>+B152-B155</f>
        <v>0</v>
      </c>
      <c r="C158" s="79">
        <f t="shared" ref="C158:D158" si="15">+C152-C155</f>
        <v>0</v>
      </c>
      <c r="D158" s="79">
        <f t="shared" si="15"/>
        <v>0</v>
      </c>
      <c r="E158" s="79">
        <f>+E152-E155</f>
        <v>0</v>
      </c>
      <c r="F158" s="111"/>
    </row>
    <row r="159" spans="1:6" x14ac:dyDescent="0.3">
      <c r="A159" s="129" t="s">
        <v>83</v>
      </c>
      <c r="B159" s="102">
        <f>+B153-B156</f>
        <v>0</v>
      </c>
      <c r="C159" s="102">
        <f>+C153-C156</f>
        <v>0</v>
      </c>
      <c r="D159" s="102">
        <f>+D153-D156</f>
        <v>0</v>
      </c>
      <c r="E159" s="63">
        <f>+E153-E156</f>
        <v>0</v>
      </c>
    </row>
    <row r="160" spans="1:6" x14ac:dyDescent="0.3">
      <c r="A160" s="130" t="s">
        <v>81</v>
      </c>
      <c r="B160" s="97">
        <f>+B154-B157</f>
        <v>0</v>
      </c>
      <c r="C160" s="97">
        <f>+C154-C157</f>
        <v>0</v>
      </c>
      <c r="D160" s="97">
        <f>+D154-D157</f>
        <v>0</v>
      </c>
      <c r="E160" s="80">
        <f>+E154-E157</f>
        <v>0</v>
      </c>
    </row>
    <row r="161" spans="1:6" x14ac:dyDescent="0.3">
      <c r="A161" s="252" t="s">
        <v>235</v>
      </c>
      <c r="B161" s="252"/>
      <c r="C161" s="252"/>
      <c r="D161" s="252"/>
      <c r="E161" s="252"/>
      <c r="F161" s="55"/>
    </row>
    <row r="162" spans="1:6" x14ac:dyDescent="0.3">
      <c r="A162" s="219" t="s">
        <v>248</v>
      </c>
      <c r="B162" s="220"/>
      <c r="C162" s="220"/>
      <c r="D162" s="220"/>
      <c r="E162" s="221"/>
      <c r="F162" s="81"/>
    </row>
    <row r="163" spans="1:6" x14ac:dyDescent="0.3">
      <c r="A163" s="82"/>
      <c r="B163" s="83"/>
      <c r="C163" s="83"/>
      <c r="D163" s="83"/>
      <c r="E163" s="83"/>
      <c r="F163" s="81"/>
    </row>
    <row r="164" spans="1:6" ht="31.2" x14ac:dyDescent="0.3">
      <c r="A164" s="99" t="s">
        <v>86</v>
      </c>
      <c r="B164" s="249" t="s">
        <v>230</v>
      </c>
      <c r="C164" s="250"/>
      <c r="D164" s="261" t="s">
        <v>49</v>
      </c>
      <c r="E164" s="237"/>
      <c r="F164" s="238"/>
    </row>
    <row r="165" spans="1:6" x14ac:dyDescent="0.3">
      <c r="A165" s="100" t="s">
        <v>47</v>
      </c>
      <c r="B165" s="249" t="s">
        <v>231</v>
      </c>
      <c r="C165" s="250"/>
      <c r="D165" s="240"/>
      <c r="E165" s="240"/>
      <c r="F165" s="241"/>
    </row>
    <row r="166" spans="1:6" x14ac:dyDescent="0.3">
      <c r="A166" s="101" t="s">
        <v>48</v>
      </c>
      <c r="B166" s="249" t="s">
        <v>232</v>
      </c>
      <c r="C166" s="250"/>
      <c r="D166" s="243"/>
      <c r="E166" s="243"/>
      <c r="F166" s="244"/>
    </row>
  </sheetData>
  <mergeCells count="70">
    <mergeCell ref="A140:F140"/>
    <mergeCell ref="A141:F141"/>
    <mergeCell ref="A143:F143"/>
    <mergeCell ref="A144:F144"/>
    <mergeCell ref="A145:F145"/>
    <mergeCell ref="A161:E161"/>
    <mergeCell ref="A162:E162"/>
    <mergeCell ref="B164:C164"/>
    <mergeCell ref="D164:F166"/>
    <mergeCell ref="B165:C165"/>
    <mergeCell ref="B166:C166"/>
    <mergeCell ref="A136:B136"/>
    <mergeCell ref="A139:F139"/>
    <mergeCell ref="A91:B91"/>
    <mergeCell ref="A94:F94"/>
    <mergeCell ref="A95:F95"/>
    <mergeCell ref="A97:F97"/>
    <mergeCell ref="A98:F98"/>
    <mergeCell ref="A99:F99"/>
    <mergeCell ref="A104:B104"/>
    <mergeCell ref="A129:B129"/>
    <mergeCell ref="A78:F78"/>
    <mergeCell ref="A80:F80"/>
    <mergeCell ref="A81:F81"/>
    <mergeCell ref="A82:F82"/>
    <mergeCell ref="A87:B87"/>
    <mergeCell ref="A63:F63"/>
    <mergeCell ref="A65:F65"/>
    <mergeCell ref="A66:F66"/>
    <mergeCell ref="A67:F67"/>
    <mergeCell ref="A77:F77"/>
    <mergeCell ref="A56:F56"/>
    <mergeCell ref="B58:C58"/>
    <mergeCell ref="D58:F60"/>
    <mergeCell ref="B59:C59"/>
    <mergeCell ref="B60:C60"/>
    <mergeCell ref="A50:F50"/>
    <mergeCell ref="A52:B52"/>
    <mergeCell ref="A53:B53"/>
    <mergeCell ref="A54:B54"/>
    <mergeCell ref="A55:F55"/>
    <mergeCell ref="A40:B40"/>
    <mergeCell ref="A41:B41"/>
    <mergeCell ref="A42:F42"/>
    <mergeCell ref="A43:F43"/>
    <mergeCell ref="A49:F49"/>
    <mergeCell ref="A32:F32"/>
    <mergeCell ref="A34:F34"/>
    <mergeCell ref="A37:B37"/>
    <mergeCell ref="A38:B38"/>
    <mergeCell ref="A39:B39"/>
    <mergeCell ref="A35:F35"/>
    <mergeCell ref="A31:E31"/>
    <mergeCell ref="A23:F23"/>
    <mergeCell ref="A24:F24"/>
    <mergeCell ref="A26:B26"/>
    <mergeCell ref="A27:B27"/>
    <mergeCell ref="A29:B29"/>
    <mergeCell ref="A30:B30"/>
    <mergeCell ref="A28:B28"/>
    <mergeCell ref="A10:F10"/>
    <mergeCell ref="A12:F12"/>
    <mergeCell ref="A13:F13"/>
    <mergeCell ref="A20:F20"/>
    <mergeCell ref="A16:B16"/>
    <mergeCell ref="A1:F2"/>
    <mergeCell ref="A3:F3"/>
    <mergeCell ref="C5:E5"/>
    <mergeCell ref="C6:E6"/>
    <mergeCell ref="C7:E7"/>
  </mergeCells>
  <phoneticPr fontId="11" type="noConversion"/>
  <printOptions horizontalCentered="1"/>
  <pageMargins left="0.70866141732283472" right="0.70866141732283472" top="0.94488188976377963" bottom="0.74803149606299213" header="0.19685039370078741" footer="0.31496062992125984"/>
  <pageSetup scale="6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43" max="5" man="1"/>
    <brk id="61" max="16383" man="1"/>
  </rowBreaks>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1"/>
  <sheetViews>
    <sheetView showGridLines="0" zoomScale="90" zoomScaleNormal="90" workbookViewId="0">
      <selection sqref="A1:E1"/>
    </sheetView>
  </sheetViews>
  <sheetFormatPr baseColWidth="10" defaultColWidth="11.44140625" defaultRowHeight="15.6" x14ac:dyDescent="0.3"/>
  <cols>
    <col min="1" max="1" width="51.6640625" style="48" customWidth="1"/>
    <col min="2" max="2" width="22.5546875" style="48" bestFit="1" customWidth="1"/>
    <col min="3" max="6" width="20.6640625" style="48" customWidth="1"/>
    <col min="7" max="16384" width="11.44140625" style="48"/>
  </cols>
  <sheetData>
    <row r="1" spans="1:6" ht="42" customHeight="1" x14ac:dyDescent="0.3">
      <c r="A1" s="264" t="s">
        <v>38</v>
      </c>
      <c r="B1" s="264"/>
      <c r="C1" s="264"/>
      <c r="D1" s="264"/>
      <c r="E1" s="264"/>
      <c r="F1" s="125"/>
    </row>
    <row r="2" spans="1:6" ht="20.100000000000001" customHeight="1" x14ac:dyDescent="0.3">
      <c r="A2" s="265" t="s">
        <v>357</v>
      </c>
      <c r="B2" s="265"/>
      <c r="C2" s="265"/>
      <c r="D2" s="265"/>
      <c r="E2" s="265"/>
      <c r="F2" s="103"/>
    </row>
    <row r="3" spans="1:6" ht="15" customHeight="1" x14ac:dyDescent="0.3"/>
    <row r="4" spans="1:6" ht="18" customHeight="1" x14ac:dyDescent="0.3">
      <c r="A4" s="104"/>
      <c r="B4" s="92" t="s">
        <v>22</v>
      </c>
      <c r="C4" s="257" t="s">
        <v>170</v>
      </c>
      <c r="D4" s="258"/>
      <c r="E4" s="258"/>
      <c r="F4" s="8"/>
    </row>
    <row r="5" spans="1:6" ht="18" customHeight="1" x14ac:dyDescent="0.3">
      <c r="A5" s="104"/>
      <c r="B5" s="93" t="s">
        <v>33</v>
      </c>
      <c r="C5" s="257" t="s">
        <v>171</v>
      </c>
      <c r="D5" s="258"/>
      <c r="E5" s="258"/>
      <c r="F5" s="8"/>
    </row>
    <row r="6" spans="1:6" ht="18" customHeight="1" x14ac:dyDescent="0.3">
      <c r="A6" s="104"/>
      <c r="B6" s="94" t="s">
        <v>34</v>
      </c>
      <c r="C6" s="228" t="s">
        <v>172</v>
      </c>
      <c r="D6" s="229"/>
      <c r="E6" s="229"/>
      <c r="F6" s="8"/>
    </row>
    <row r="7" spans="1:6" ht="15" customHeight="1" x14ac:dyDescent="0.3">
      <c r="A7" s="104"/>
      <c r="B7" s="8"/>
      <c r="C7" s="8"/>
      <c r="D7" s="8"/>
      <c r="E7" s="8"/>
      <c r="F7" s="8"/>
    </row>
    <row r="8" spans="1:6" ht="21.9" customHeight="1" x14ac:dyDescent="0.3">
      <c r="A8" s="230" t="s">
        <v>137</v>
      </c>
      <c r="B8" s="230"/>
      <c r="C8" s="230"/>
      <c r="D8" s="230"/>
      <c r="E8" s="230"/>
      <c r="F8" s="60"/>
    </row>
    <row r="9" spans="1:6" s="60" customFormat="1" ht="15" customHeight="1" x14ac:dyDescent="0.3"/>
    <row r="10" spans="1:6" x14ac:dyDescent="0.3">
      <c r="A10" s="222" t="s">
        <v>36</v>
      </c>
      <c r="B10" s="222"/>
      <c r="C10" s="222"/>
      <c r="D10" s="222"/>
      <c r="E10" s="222"/>
      <c r="F10" s="105"/>
    </row>
    <row r="11" spans="1:6" ht="15" customHeight="1" x14ac:dyDescent="0.3">
      <c r="A11" s="222" t="s">
        <v>19</v>
      </c>
      <c r="B11" s="222"/>
      <c r="C11" s="222"/>
      <c r="D11" s="222"/>
      <c r="E11" s="222"/>
      <c r="F11" s="105"/>
    </row>
    <row r="12" spans="1:6" ht="15" customHeight="1" x14ac:dyDescent="0.3">
      <c r="A12" s="51"/>
      <c r="B12" s="51"/>
      <c r="C12" s="51"/>
      <c r="D12" s="52"/>
      <c r="E12" s="52"/>
      <c r="F12" s="53"/>
    </row>
    <row r="13" spans="1:6" x14ac:dyDescent="0.3">
      <c r="A13" s="14" t="s">
        <v>17</v>
      </c>
      <c r="B13" s="12" t="s">
        <v>18</v>
      </c>
      <c r="C13" s="14" t="s">
        <v>93</v>
      </c>
      <c r="D13" s="12" t="s">
        <v>94</v>
      </c>
      <c r="E13" s="12" t="s">
        <v>136</v>
      </c>
      <c r="F13" s="53"/>
    </row>
    <row r="14" spans="1:6" x14ac:dyDescent="0.3">
      <c r="A14" s="231" t="s">
        <v>16</v>
      </c>
      <c r="B14" s="231"/>
      <c r="C14" s="153">
        <f t="shared" ref="C14:D14" si="0">+SUM(C16:C17)</f>
        <v>121</v>
      </c>
      <c r="D14" s="153">
        <f t="shared" si="0"/>
        <v>148</v>
      </c>
      <c r="E14" s="187">
        <f>+SUM(E16:E17)</f>
        <v>269</v>
      </c>
      <c r="F14" s="53"/>
    </row>
    <row r="15" spans="1:6" x14ac:dyDescent="0.3">
      <c r="A15" s="22"/>
      <c r="B15" s="133"/>
      <c r="C15" s="65"/>
      <c r="D15" s="65"/>
      <c r="E15" s="188"/>
      <c r="F15" s="53"/>
    </row>
    <row r="16" spans="1:6" x14ac:dyDescent="0.35">
      <c r="A16" s="22" t="s">
        <v>167</v>
      </c>
      <c r="B16" s="141" t="s">
        <v>165</v>
      </c>
      <c r="C16" s="151">
        <f>+'1T'!F18</f>
        <v>28</v>
      </c>
      <c r="D16" s="151">
        <f>+'2T'!F18</f>
        <v>28</v>
      </c>
      <c r="E16" s="189">
        <f>+C16+D16</f>
        <v>56</v>
      </c>
      <c r="F16" s="53"/>
    </row>
    <row r="17" spans="1:6" x14ac:dyDescent="0.35">
      <c r="A17" s="147" t="s">
        <v>168</v>
      </c>
      <c r="B17" s="141" t="s">
        <v>165</v>
      </c>
      <c r="C17" s="151">
        <f>+'1T'!F19</f>
        <v>93</v>
      </c>
      <c r="D17" s="151">
        <f>+'2T'!F19</f>
        <v>120</v>
      </c>
      <c r="E17" s="190">
        <f>+C17+D17</f>
        <v>213</v>
      </c>
      <c r="F17" s="53"/>
    </row>
    <row r="18" spans="1:6" ht="15" customHeight="1" x14ac:dyDescent="0.3">
      <c r="A18" s="223" t="s">
        <v>43</v>
      </c>
      <c r="B18" s="223"/>
      <c r="C18" s="223"/>
      <c r="D18" s="223"/>
      <c r="E18" s="223"/>
      <c r="F18" s="53"/>
    </row>
    <row r="19" spans="1:6" ht="60" customHeight="1" x14ac:dyDescent="0.3">
      <c r="A19" s="248" t="s">
        <v>156</v>
      </c>
      <c r="B19" s="248"/>
      <c r="C19" s="248"/>
      <c r="D19" s="248"/>
      <c r="E19" s="248"/>
      <c r="F19" s="60"/>
    </row>
    <row r="20" spans="1:6" ht="15" customHeight="1" x14ac:dyDescent="0.3">
      <c r="A20" s="51"/>
      <c r="B20" s="51"/>
      <c r="C20" s="51"/>
      <c r="D20" s="52"/>
      <c r="E20" s="52"/>
      <c r="F20" s="53"/>
    </row>
    <row r="21" spans="1:6" x14ac:dyDescent="0.3">
      <c r="A21" s="222" t="s">
        <v>37</v>
      </c>
      <c r="B21" s="222"/>
      <c r="C21" s="222"/>
      <c r="D21" s="222"/>
      <c r="E21" s="105"/>
      <c r="F21" s="50"/>
    </row>
    <row r="22" spans="1:6" ht="15" customHeight="1" x14ac:dyDescent="0.3">
      <c r="A22" s="222" t="s">
        <v>20</v>
      </c>
      <c r="B22" s="222"/>
      <c r="C22" s="222"/>
      <c r="D22" s="222"/>
      <c r="E22" s="105"/>
      <c r="F22" s="50"/>
    </row>
    <row r="23" spans="1:6" ht="15" customHeight="1" x14ac:dyDescent="0.3">
      <c r="A23" s="51"/>
      <c r="B23" s="51"/>
      <c r="C23" s="52"/>
      <c r="D23" s="52"/>
      <c r="E23" s="52"/>
      <c r="F23" s="54"/>
    </row>
    <row r="24" spans="1:6" ht="16.95" customHeight="1" x14ac:dyDescent="0.3">
      <c r="A24" s="14" t="s">
        <v>21</v>
      </c>
      <c r="B24" s="12" t="s">
        <v>93</v>
      </c>
      <c r="C24" s="12" t="s">
        <v>94</v>
      </c>
      <c r="D24" s="191" t="s">
        <v>9</v>
      </c>
      <c r="F24" s="54"/>
    </row>
    <row r="25" spans="1:6" ht="16.95" customHeight="1" x14ac:dyDescent="0.3">
      <c r="A25" s="148" t="s">
        <v>16</v>
      </c>
      <c r="B25" s="140">
        <f t="shared" ref="B25:C25" si="1">+SUM(B27:B28)</f>
        <v>3251599.3</v>
      </c>
      <c r="C25" s="140">
        <f t="shared" si="1"/>
        <v>5503845.3600000003</v>
      </c>
      <c r="D25" s="192">
        <f>+SUM(D27:D28)</f>
        <v>8755444.6600000001</v>
      </c>
      <c r="F25" s="54"/>
    </row>
    <row r="26" spans="1:6" ht="16.95" customHeight="1" x14ac:dyDescent="0.3">
      <c r="A26" s="149"/>
      <c r="B26" s="142"/>
      <c r="C26" s="142"/>
      <c r="D26" s="193"/>
      <c r="F26" s="54"/>
    </row>
    <row r="27" spans="1:6" ht="16.95" customHeight="1" x14ac:dyDescent="0.3">
      <c r="A27" s="22" t="s">
        <v>167</v>
      </c>
      <c r="B27" s="142">
        <f>+'1T'!F29</f>
        <v>511314.30000000005</v>
      </c>
      <c r="C27" s="142">
        <f>+'2T'!F29</f>
        <v>3349505.3600000003</v>
      </c>
      <c r="D27" s="193">
        <f>+B27+C27</f>
        <v>3860819.66</v>
      </c>
      <c r="F27" s="54"/>
    </row>
    <row r="28" spans="1:6" ht="16.95" customHeight="1" x14ac:dyDescent="0.3">
      <c r="A28" s="147" t="s">
        <v>168</v>
      </c>
      <c r="B28" s="142">
        <f>+'1T'!F30</f>
        <v>2740285</v>
      </c>
      <c r="C28" s="142">
        <f>+'2T'!F30</f>
        <v>2154340</v>
      </c>
      <c r="D28" s="194">
        <f>+B28+C28</f>
        <v>4894625</v>
      </c>
      <c r="F28" s="54"/>
    </row>
    <row r="29" spans="1:6" ht="15" customHeight="1" x14ac:dyDescent="0.3">
      <c r="A29" s="120" t="s">
        <v>43</v>
      </c>
      <c r="B29" s="120"/>
      <c r="C29" s="120"/>
      <c r="D29" s="120"/>
      <c r="E29"/>
      <c r="F29" s="55"/>
    </row>
    <row r="30" spans="1:6" ht="60" customHeight="1" x14ac:dyDescent="0.3">
      <c r="A30" s="219" t="s">
        <v>156</v>
      </c>
      <c r="B30" s="220"/>
      <c r="C30" s="220"/>
      <c r="D30" s="221"/>
      <c r="F30" s="81"/>
    </row>
    <row r="31" spans="1:6" ht="15" customHeight="1" x14ac:dyDescent="0.3">
      <c r="A31" s="82"/>
      <c r="B31" s="82"/>
      <c r="C31" s="82"/>
      <c r="D31" s="82"/>
      <c r="E31" s="54"/>
      <c r="F31" s="81"/>
    </row>
    <row r="32" spans="1:6" ht="15" customHeight="1" x14ac:dyDescent="0.3"/>
    <row r="33" spans="1:6" ht="21.9" customHeight="1" x14ac:dyDescent="0.3">
      <c r="A33" s="230" t="s">
        <v>138</v>
      </c>
      <c r="B33" s="230"/>
      <c r="C33" s="230"/>
      <c r="D33" s="230"/>
      <c r="E33" s="230"/>
      <c r="F33" s="60"/>
    </row>
    <row r="34" spans="1:6" ht="15" customHeight="1" x14ac:dyDescent="0.3"/>
    <row r="35" spans="1:6" x14ac:dyDescent="0.3">
      <c r="A35" s="211" t="s">
        <v>73</v>
      </c>
      <c r="B35" s="211"/>
      <c r="C35" s="211"/>
      <c r="D35" s="211"/>
      <c r="E35" s="211"/>
      <c r="F35" s="56"/>
    </row>
    <row r="36" spans="1:6" ht="31.5" customHeight="1" x14ac:dyDescent="0.3">
      <c r="A36" s="212" t="s">
        <v>74</v>
      </c>
      <c r="B36" s="212"/>
      <c r="C36" s="212"/>
      <c r="D36" s="212"/>
      <c r="E36" s="212"/>
      <c r="F36" s="56"/>
    </row>
    <row r="37" spans="1:6" x14ac:dyDescent="0.3">
      <c r="A37" s="211" t="s">
        <v>52</v>
      </c>
      <c r="B37" s="211"/>
      <c r="C37" s="211"/>
      <c r="D37" s="211"/>
      <c r="E37" s="211"/>
      <c r="F37" s="56"/>
    </row>
    <row r="38" spans="1:6" ht="15" customHeight="1" x14ac:dyDescent="0.3"/>
    <row r="39" spans="1:6" ht="31.2" x14ac:dyDescent="0.3">
      <c r="A39" s="88" t="s">
        <v>55</v>
      </c>
      <c r="B39" s="88" t="s">
        <v>56</v>
      </c>
      <c r="C39" s="88" t="s">
        <v>93</v>
      </c>
      <c r="D39" s="88" t="s">
        <v>94</v>
      </c>
      <c r="E39" s="88" t="s">
        <v>9</v>
      </c>
      <c r="F39" s="60"/>
    </row>
    <row r="40" spans="1:6" x14ac:dyDescent="0.3">
      <c r="A40" s="126" t="s">
        <v>16</v>
      </c>
      <c r="B40" s="64"/>
      <c r="C40" s="47">
        <f>+C42+C46</f>
        <v>0</v>
      </c>
      <c r="D40" s="47">
        <f>+D42+D46</f>
        <v>0</v>
      </c>
      <c r="E40" s="47">
        <f>+E42+E46</f>
        <v>0</v>
      </c>
      <c r="F40" s="60"/>
    </row>
    <row r="41" spans="1:6" ht="15" customHeight="1" x14ac:dyDescent="0.3">
      <c r="A41" s="19"/>
      <c r="B41" s="65"/>
      <c r="C41" s="20"/>
      <c r="D41" s="20"/>
      <c r="E41" s="20"/>
      <c r="F41" s="60"/>
    </row>
    <row r="42" spans="1:6" x14ac:dyDescent="0.3">
      <c r="A42" s="254" t="s">
        <v>75</v>
      </c>
      <c r="B42" s="254"/>
      <c r="C42" s="68">
        <f>+SUM(C43:C44)</f>
        <v>0</v>
      </c>
      <c r="D42" s="68">
        <f>+SUM(D43:D44)</f>
        <v>0</v>
      </c>
      <c r="E42" s="68">
        <f>+SUM(E43:E44)</f>
        <v>0</v>
      </c>
      <c r="F42" s="60"/>
    </row>
    <row r="43" spans="1:6" ht="16.5" customHeight="1" x14ac:dyDescent="0.3">
      <c r="A43" s="69" t="s">
        <v>59</v>
      </c>
      <c r="B43" s="65" t="s">
        <v>53</v>
      </c>
      <c r="C43" s="21">
        <f>+'1T'!F89</f>
        <v>0</v>
      </c>
      <c r="D43" s="21">
        <f>+'2T'!F88</f>
        <v>0</v>
      </c>
      <c r="E43" s="21">
        <f>+C43+D43</f>
        <v>0</v>
      </c>
      <c r="F43" s="60"/>
    </row>
    <row r="44" spans="1:6" ht="16.5" customHeight="1" x14ac:dyDescent="0.3">
      <c r="A44" s="69" t="s">
        <v>59</v>
      </c>
      <c r="B44" s="65" t="s">
        <v>53</v>
      </c>
      <c r="C44" s="21">
        <f>+'1T'!F90</f>
        <v>0</v>
      </c>
      <c r="D44" s="21">
        <f>+'2T'!F89</f>
        <v>0</v>
      </c>
      <c r="E44" s="21">
        <f>+C44+D44</f>
        <v>0</v>
      </c>
      <c r="F44" s="60"/>
    </row>
    <row r="45" spans="1:6" ht="16.5" customHeight="1" x14ac:dyDescent="0.3">
      <c r="A45" s="25"/>
      <c r="B45" s="65"/>
      <c r="C45" s="21"/>
      <c r="D45" s="21"/>
      <c r="E45" s="21"/>
      <c r="F45" s="60"/>
    </row>
    <row r="46" spans="1:6" ht="16.5" customHeight="1" x14ac:dyDescent="0.3">
      <c r="A46" s="254" t="s">
        <v>76</v>
      </c>
      <c r="B46" s="254"/>
      <c r="C46" s="68">
        <f>+SUM(C47:C48)</f>
        <v>0</v>
      </c>
      <c r="D46" s="68">
        <f>+SUM(D47:D48)</f>
        <v>0</v>
      </c>
      <c r="E46" s="68">
        <f>+SUM(E47:E48)</f>
        <v>0</v>
      </c>
      <c r="F46" s="60"/>
    </row>
    <row r="47" spans="1:6" ht="16.5" customHeight="1" x14ac:dyDescent="0.3">
      <c r="A47" s="69" t="s">
        <v>59</v>
      </c>
      <c r="B47" s="65" t="s">
        <v>53</v>
      </c>
      <c r="C47" s="71">
        <f>+'1T'!F93</f>
        <v>0</v>
      </c>
      <c r="D47" s="71">
        <f>+'2T'!F92</f>
        <v>0</v>
      </c>
      <c r="E47" s="71">
        <f>+C47+D47</f>
        <v>0</v>
      </c>
      <c r="F47" s="60"/>
    </row>
    <row r="48" spans="1:6" ht="16.5" customHeight="1" x14ac:dyDescent="0.3">
      <c r="A48" s="69" t="s">
        <v>59</v>
      </c>
      <c r="B48" s="65" t="s">
        <v>53</v>
      </c>
      <c r="C48" s="71">
        <f>+'1T'!F94</f>
        <v>0</v>
      </c>
      <c r="D48" s="71">
        <f>+'2T'!F93</f>
        <v>0</v>
      </c>
      <c r="E48" s="71">
        <f>+C48+D48</f>
        <v>0</v>
      </c>
      <c r="F48" s="60"/>
    </row>
    <row r="49" spans="1:6" x14ac:dyDescent="0.3">
      <c r="A49" s="223" t="s">
        <v>43</v>
      </c>
      <c r="B49" s="223"/>
      <c r="C49" s="223"/>
      <c r="D49" s="223"/>
      <c r="E49" s="223"/>
      <c r="F49" s="60"/>
    </row>
    <row r="50" spans="1:6" ht="69.75" customHeight="1" x14ac:dyDescent="0.3">
      <c r="A50" s="253" t="s">
        <v>229</v>
      </c>
      <c r="B50" s="253"/>
      <c r="C50" s="253"/>
      <c r="D50" s="253"/>
      <c r="E50" s="253"/>
      <c r="F50" s="253"/>
    </row>
    <row r="51" spans="1:6" x14ac:dyDescent="0.3">
      <c r="A51" s="36"/>
      <c r="B51" s="63"/>
      <c r="C51" s="35"/>
    </row>
    <row r="52" spans="1:6" x14ac:dyDescent="0.3">
      <c r="A52" s="211" t="s">
        <v>77</v>
      </c>
      <c r="B52" s="211"/>
      <c r="C52" s="211"/>
      <c r="D52" s="211"/>
      <c r="E52" s="211"/>
      <c r="F52" s="56"/>
    </row>
    <row r="53" spans="1:6" ht="32.25" customHeight="1" x14ac:dyDescent="0.3">
      <c r="A53" s="212" t="s">
        <v>54</v>
      </c>
      <c r="B53" s="212"/>
      <c r="C53" s="212"/>
      <c r="D53" s="212"/>
      <c r="E53" s="212"/>
      <c r="F53" s="8"/>
    </row>
    <row r="54" spans="1:6" x14ac:dyDescent="0.3">
      <c r="A54" s="211" t="s">
        <v>52</v>
      </c>
      <c r="B54" s="211"/>
      <c r="C54" s="211"/>
      <c r="D54" s="211"/>
      <c r="E54" s="211"/>
      <c r="F54" s="56"/>
    </row>
    <row r="55" spans="1:6" x14ac:dyDescent="0.3">
      <c r="A55" s="109"/>
      <c r="B55" s="110"/>
      <c r="C55" s="110"/>
      <c r="D55" s="110"/>
      <c r="E55" s="110"/>
      <c r="F55" s="111"/>
    </row>
    <row r="56" spans="1:6" ht="31.2" x14ac:dyDescent="0.3">
      <c r="A56" s="88" t="s">
        <v>55</v>
      </c>
      <c r="B56" s="88" t="s">
        <v>56</v>
      </c>
      <c r="C56" s="88" t="s">
        <v>93</v>
      </c>
      <c r="D56" s="88" t="s">
        <v>94</v>
      </c>
      <c r="E56" s="88" t="s">
        <v>9</v>
      </c>
      <c r="F56" s="60"/>
    </row>
    <row r="57" spans="1:6" x14ac:dyDescent="0.3">
      <c r="A57" s="126" t="s">
        <v>16</v>
      </c>
      <c r="B57" s="64"/>
      <c r="C57" s="47">
        <f>+C59+C84+C91</f>
        <v>3251599.3</v>
      </c>
      <c r="D57" s="47">
        <f>+D59+D84+D91</f>
        <v>5503845.3600000003</v>
      </c>
      <c r="E57" s="47">
        <f>+E59+E84+E91</f>
        <v>8755444.6600000001</v>
      </c>
      <c r="F57" s="60"/>
    </row>
    <row r="58" spans="1:6" x14ac:dyDescent="0.3">
      <c r="A58" s="19"/>
      <c r="B58" s="65"/>
      <c r="C58" s="20"/>
      <c r="D58" s="20"/>
      <c r="E58" s="66"/>
      <c r="F58" s="60"/>
    </row>
    <row r="59" spans="1:6" x14ac:dyDescent="0.3">
      <c r="A59" s="254" t="s">
        <v>58</v>
      </c>
      <c r="B59" s="254"/>
      <c r="C59" s="68">
        <f>+SUM(C60:C82)</f>
        <v>3251599.3</v>
      </c>
      <c r="D59" s="68">
        <f>+SUM(D60:D82)</f>
        <v>5503845.3600000003</v>
      </c>
      <c r="E59" s="68">
        <f>+SUM(E60:E82)</f>
        <v>8755444.6600000001</v>
      </c>
      <c r="F59" s="60"/>
    </row>
    <row r="60" spans="1:6" x14ac:dyDescent="0.3">
      <c r="A60" s="69" t="s">
        <v>205</v>
      </c>
      <c r="B60" s="65" t="s">
        <v>183</v>
      </c>
      <c r="C60" s="21">
        <f>+'1T'!F107</f>
        <v>124243.5</v>
      </c>
      <c r="D60" s="21">
        <f>+'2T'!F105</f>
        <v>372730.5</v>
      </c>
      <c r="E60" s="113">
        <f>+C60+D60</f>
        <v>496974</v>
      </c>
      <c r="F60" s="60"/>
    </row>
    <row r="61" spans="1:6" x14ac:dyDescent="0.3">
      <c r="A61" s="69" t="s">
        <v>239</v>
      </c>
      <c r="B61" s="65" t="s">
        <v>227</v>
      </c>
      <c r="C61" s="21">
        <f>+'1T'!F108</f>
        <v>11700</v>
      </c>
      <c r="D61" s="21">
        <f>+'2T'!F106</f>
        <v>69950</v>
      </c>
      <c r="E61" s="113">
        <f t="shared" ref="E61:E82" si="2">+C61+D61</f>
        <v>81650</v>
      </c>
      <c r="F61" s="60"/>
    </row>
    <row r="62" spans="1:6" x14ac:dyDescent="0.3">
      <c r="A62" s="69" t="s">
        <v>206</v>
      </c>
      <c r="B62" s="65" t="s">
        <v>184</v>
      </c>
      <c r="C62" s="21">
        <f>+'1T'!F109</f>
        <v>297370.8</v>
      </c>
      <c r="D62" s="21">
        <f>+'2T'!F107</f>
        <v>1024277.2</v>
      </c>
      <c r="E62" s="113">
        <f t="shared" si="2"/>
        <v>1321648</v>
      </c>
      <c r="F62" s="60"/>
    </row>
    <row r="63" spans="1:6" x14ac:dyDescent="0.3">
      <c r="A63" s="69" t="s">
        <v>207</v>
      </c>
      <c r="B63" s="65" t="s">
        <v>185</v>
      </c>
      <c r="C63" s="21">
        <f>+'1T'!F110</f>
        <v>1273095</v>
      </c>
      <c r="D63" s="21">
        <f>+'2T'!F108</f>
        <v>1832790</v>
      </c>
      <c r="E63" s="113">
        <f t="shared" si="2"/>
        <v>3105885</v>
      </c>
      <c r="F63" s="60"/>
    </row>
    <row r="64" spans="1:6" x14ac:dyDescent="0.3">
      <c r="A64" s="69" t="s">
        <v>208</v>
      </c>
      <c r="B64" s="65" t="s">
        <v>186</v>
      </c>
      <c r="C64" s="21">
        <f>+'1T'!F111</f>
        <v>0</v>
      </c>
      <c r="D64" s="21">
        <f>+'2T'!F109</f>
        <v>251600</v>
      </c>
      <c r="E64" s="113">
        <f t="shared" si="2"/>
        <v>251600</v>
      </c>
      <c r="F64" s="60"/>
    </row>
    <row r="65" spans="1:6" x14ac:dyDescent="0.3">
      <c r="A65" s="69" t="s">
        <v>209</v>
      </c>
      <c r="B65" s="65" t="s">
        <v>187</v>
      </c>
      <c r="C65" s="21">
        <f>+'1T'!F112</f>
        <v>0</v>
      </c>
      <c r="D65" s="21">
        <f>+'2T'!F110</f>
        <v>0</v>
      </c>
      <c r="E65" s="113">
        <f t="shared" si="2"/>
        <v>0</v>
      </c>
      <c r="F65" s="60"/>
    </row>
    <row r="66" spans="1:6" x14ac:dyDescent="0.3">
      <c r="A66" s="69" t="s">
        <v>210</v>
      </c>
      <c r="B66" s="65" t="s">
        <v>188</v>
      </c>
      <c r="C66" s="21">
        <f>+'1T'!F113</f>
        <v>0</v>
      </c>
      <c r="D66" s="21">
        <f>+'2T'!F111</f>
        <v>0</v>
      </c>
      <c r="E66" s="113">
        <f t="shared" si="2"/>
        <v>0</v>
      </c>
      <c r="F66" s="60"/>
    </row>
    <row r="67" spans="1:6" x14ac:dyDescent="0.3">
      <c r="A67" s="69" t="s">
        <v>211</v>
      </c>
      <c r="B67" s="65" t="s">
        <v>189</v>
      </c>
      <c r="C67" s="21">
        <f>+'1T'!F114</f>
        <v>0</v>
      </c>
      <c r="D67" s="21">
        <f>+'2T'!F112</f>
        <v>0</v>
      </c>
      <c r="E67" s="113">
        <f t="shared" si="2"/>
        <v>0</v>
      </c>
      <c r="F67" s="60"/>
    </row>
    <row r="68" spans="1:6" x14ac:dyDescent="0.3">
      <c r="A68" s="69" t="s">
        <v>212</v>
      </c>
      <c r="B68" s="65" t="s">
        <v>190</v>
      </c>
      <c r="C68" s="21">
        <f>+'1T'!F115</f>
        <v>0</v>
      </c>
      <c r="D68" s="21">
        <f>+'2T'!F113</f>
        <v>0</v>
      </c>
      <c r="E68" s="113">
        <f t="shared" si="2"/>
        <v>0</v>
      </c>
      <c r="F68" s="60"/>
    </row>
    <row r="69" spans="1:6" x14ac:dyDescent="0.3">
      <c r="A69" s="69" t="s">
        <v>213</v>
      </c>
      <c r="B69" s="65" t="s">
        <v>191</v>
      </c>
      <c r="C69" s="21">
        <f>+'1T'!F116</f>
        <v>0</v>
      </c>
      <c r="D69" s="21">
        <f>+'2T'!F114</f>
        <v>0</v>
      </c>
      <c r="E69" s="113">
        <f t="shared" si="2"/>
        <v>0</v>
      </c>
      <c r="F69" s="60"/>
    </row>
    <row r="70" spans="1:6" x14ac:dyDescent="0.3">
      <c r="A70" s="69" t="s">
        <v>214</v>
      </c>
      <c r="B70" s="65" t="s">
        <v>192</v>
      </c>
      <c r="C70" s="21">
        <f>+'1T'!F117</f>
        <v>0</v>
      </c>
      <c r="D70" s="21">
        <f>+'2T'!F115</f>
        <v>0</v>
      </c>
      <c r="E70" s="113">
        <f t="shared" si="2"/>
        <v>0</v>
      </c>
      <c r="F70" s="60"/>
    </row>
    <row r="71" spans="1:6" x14ac:dyDescent="0.3">
      <c r="A71" s="69" t="s">
        <v>215</v>
      </c>
      <c r="B71" s="65" t="s">
        <v>193</v>
      </c>
      <c r="C71" s="21">
        <f>+'1T'!F118</f>
        <v>1545190</v>
      </c>
      <c r="D71" s="21">
        <f>+'2T'!F116</f>
        <v>1625450</v>
      </c>
      <c r="E71" s="113">
        <f t="shared" si="2"/>
        <v>3170640</v>
      </c>
      <c r="F71" s="60"/>
    </row>
    <row r="72" spans="1:6" x14ac:dyDescent="0.3">
      <c r="A72" s="69" t="s">
        <v>216</v>
      </c>
      <c r="B72" s="65" t="s">
        <v>194</v>
      </c>
      <c r="C72" s="21">
        <f>+'1T'!F119</f>
        <v>0</v>
      </c>
      <c r="D72" s="21">
        <f>+'2T'!F117</f>
        <v>37968</v>
      </c>
      <c r="E72" s="113">
        <f t="shared" si="2"/>
        <v>37968</v>
      </c>
      <c r="F72" s="60"/>
    </row>
    <row r="73" spans="1:6" x14ac:dyDescent="0.3">
      <c r="A73" s="69" t="s">
        <v>217</v>
      </c>
      <c r="B73" s="65" t="s">
        <v>195</v>
      </c>
      <c r="C73" s="21">
        <f>+'1T'!F120</f>
        <v>0</v>
      </c>
      <c r="D73" s="21">
        <f>+'2T'!F118</f>
        <v>0</v>
      </c>
      <c r="E73" s="113">
        <f t="shared" si="2"/>
        <v>0</v>
      </c>
      <c r="F73" s="60"/>
    </row>
    <row r="74" spans="1:6" x14ac:dyDescent="0.3">
      <c r="A74" s="69" t="s">
        <v>218</v>
      </c>
      <c r="B74" s="65" t="s">
        <v>196</v>
      </c>
      <c r="C74" s="21">
        <f>+'1T'!F121</f>
        <v>0</v>
      </c>
      <c r="D74" s="21">
        <f>+'2T'!F119</f>
        <v>0</v>
      </c>
      <c r="E74" s="113">
        <f t="shared" si="2"/>
        <v>0</v>
      </c>
      <c r="F74" s="60"/>
    </row>
    <row r="75" spans="1:6" x14ac:dyDescent="0.3">
      <c r="A75" s="69" t="s">
        <v>219</v>
      </c>
      <c r="B75" s="65" t="s">
        <v>197</v>
      </c>
      <c r="C75" s="21">
        <f>+'1T'!F122</f>
        <v>0</v>
      </c>
      <c r="D75" s="21">
        <f>+'2T'!F120</f>
        <v>0</v>
      </c>
      <c r="E75" s="113">
        <f t="shared" si="2"/>
        <v>0</v>
      </c>
      <c r="F75" s="60"/>
    </row>
    <row r="76" spans="1:6" x14ac:dyDescent="0.3">
      <c r="A76" s="69" t="s">
        <v>220</v>
      </c>
      <c r="B76" s="65" t="s">
        <v>198</v>
      </c>
      <c r="C76" s="21">
        <f>+'1T'!F123</f>
        <v>0</v>
      </c>
      <c r="D76" s="21">
        <f>+'2T'!F121</f>
        <v>68729.66</v>
      </c>
      <c r="E76" s="113">
        <f t="shared" si="2"/>
        <v>68729.66</v>
      </c>
      <c r="F76" s="60"/>
    </row>
    <row r="77" spans="1:6" x14ac:dyDescent="0.3">
      <c r="A77" s="69" t="s">
        <v>221</v>
      </c>
      <c r="B77" s="65" t="s">
        <v>199</v>
      </c>
      <c r="C77" s="21">
        <f>+'1T'!F124</f>
        <v>0</v>
      </c>
      <c r="D77" s="21">
        <f>+'2T'!F122</f>
        <v>0</v>
      </c>
      <c r="E77" s="113">
        <f t="shared" si="2"/>
        <v>0</v>
      </c>
      <c r="F77" s="60"/>
    </row>
    <row r="78" spans="1:6" x14ac:dyDescent="0.3">
      <c r="A78" s="69" t="s">
        <v>222</v>
      </c>
      <c r="B78" s="65" t="s">
        <v>200</v>
      </c>
      <c r="C78" s="21">
        <f>+'1T'!F125</f>
        <v>0</v>
      </c>
      <c r="D78" s="21">
        <f>+'2T'!F123</f>
        <v>0</v>
      </c>
      <c r="E78" s="113">
        <f t="shared" si="2"/>
        <v>0</v>
      </c>
      <c r="F78" s="60"/>
    </row>
    <row r="79" spans="1:6" x14ac:dyDescent="0.3">
      <c r="A79" s="69" t="s">
        <v>223</v>
      </c>
      <c r="B79" s="65" t="s">
        <v>201</v>
      </c>
      <c r="C79" s="21">
        <f>+'1T'!F126</f>
        <v>0</v>
      </c>
      <c r="D79" s="21">
        <f>+'2T'!F124</f>
        <v>0</v>
      </c>
      <c r="E79" s="113">
        <f t="shared" si="2"/>
        <v>0</v>
      </c>
      <c r="F79" s="60"/>
    </row>
    <row r="80" spans="1:6" x14ac:dyDescent="0.3">
      <c r="A80" s="69" t="s">
        <v>224</v>
      </c>
      <c r="B80" s="65" t="s">
        <v>202</v>
      </c>
      <c r="C80" s="21">
        <f>+'1T'!F127</f>
        <v>0</v>
      </c>
      <c r="D80" s="21">
        <f>+'2T'!F125</f>
        <v>0</v>
      </c>
      <c r="E80" s="113">
        <f t="shared" si="2"/>
        <v>0</v>
      </c>
      <c r="F80" s="60"/>
    </row>
    <row r="81" spans="1:6" x14ac:dyDescent="0.3">
      <c r="A81" s="69" t="s">
        <v>225</v>
      </c>
      <c r="B81" s="65" t="s">
        <v>203</v>
      </c>
      <c r="C81" s="21">
        <f>+'1T'!F128</f>
        <v>0</v>
      </c>
      <c r="D81" s="21">
        <f>+'2T'!F126</f>
        <v>0</v>
      </c>
      <c r="E81" s="113">
        <f t="shared" si="2"/>
        <v>0</v>
      </c>
      <c r="F81" s="60"/>
    </row>
    <row r="82" spans="1:6" x14ac:dyDescent="0.3">
      <c r="A82" s="69" t="s">
        <v>226</v>
      </c>
      <c r="B82" s="65" t="s">
        <v>204</v>
      </c>
      <c r="C82" s="21">
        <f>+'1T'!F129</f>
        <v>0</v>
      </c>
      <c r="D82" s="21">
        <f>+'2T'!F127</f>
        <v>220350</v>
      </c>
      <c r="E82" s="113">
        <f t="shared" si="2"/>
        <v>220350</v>
      </c>
      <c r="F82" s="60"/>
    </row>
    <row r="83" spans="1:6" x14ac:dyDescent="0.3">
      <c r="A83" s="25"/>
      <c r="B83" s="65"/>
      <c r="C83" s="21"/>
      <c r="D83" s="21"/>
      <c r="E83" s="113"/>
      <c r="F83" s="60"/>
    </row>
    <row r="84" spans="1:6" x14ac:dyDescent="0.3">
      <c r="A84" s="254" t="s">
        <v>60</v>
      </c>
      <c r="B84" s="254"/>
      <c r="C84" s="68">
        <f>+SUM(C85:C89)</f>
        <v>0</v>
      </c>
      <c r="D84" s="68">
        <f t="shared" ref="D84:E84" si="3">+SUM(D85:D89)</f>
        <v>0</v>
      </c>
      <c r="E84" s="68">
        <f t="shared" si="3"/>
        <v>0</v>
      </c>
      <c r="F84" s="60"/>
    </row>
    <row r="85" spans="1:6" x14ac:dyDescent="0.3">
      <c r="A85" s="69" t="s">
        <v>59</v>
      </c>
      <c r="B85" s="65" t="s">
        <v>53</v>
      </c>
      <c r="C85" s="71">
        <f>+'1T'!F132</f>
        <v>0</v>
      </c>
      <c r="D85" s="71">
        <f>+'2T'!F130</f>
        <v>0</v>
      </c>
      <c r="E85" s="114">
        <f>+C85+D85</f>
        <v>0</v>
      </c>
      <c r="F85" s="60"/>
    </row>
    <row r="86" spans="1:6" x14ac:dyDescent="0.3">
      <c r="A86" s="69" t="s">
        <v>59</v>
      </c>
      <c r="B86" s="65" t="s">
        <v>53</v>
      </c>
      <c r="C86" s="71">
        <f>+'1T'!F133</f>
        <v>0</v>
      </c>
      <c r="D86" s="71">
        <f>+'2T'!F131</f>
        <v>0</v>
      </c>
      <c r="E86" s="114">
        <f t="shared" ref="E86:E89" si="4">+C86+D86</f>
        <v>0</v>
      </c>
      <c r="F86" s="60"/>
    </row>
    <row r="87" spans="1:6" x14ac:dyDescent="0.3">
      <c r="A87" s="69" t="s">
        <v>59</v>
      </c>
      <c r="B87" s="65" t="s">
        <v>53</v>
      </c>
      <c r="C87" s="71">
        <f>+'1T'!F134</f>
        <v>0</v>
      </c>
      <c r="D87" s="71">
        <f>+'2T'!F132</f>
        <v>0</v>
      </c>
      <c r="E87" s="114">
        <f t="shared" si="4"/>
        <v>0</v>
      </c>
      <c r="F87" s="60"/>
    </row>
    <row r="88" spans="1:6" x14ac:dyDescent="0.3">
      <c r="A88" s="69" t="s">
        <v>59</v>
      </c>
      <c r="B88" s="65" t="s">
        <v>53</v>
      </c>
      <c r="C88" s="71">
        <f>+'1T'!F135</f>
        <v>0</v>
      </c>
      <c r="D88" s="71">
        <f>+'2T'!F133</f>
        <v>0</v>
      </c>
      <c r="E88" s="114">
        <f t="shared" si="4"/>
        <v>0</v>
      </c>
      <c r="F88" s="60"/>
    </row>
    <row r="89" spans="1:6" x14ac:dyDescent="0.3">
      <c r="A89" s="69" t="s">
        <v>59</v>
      </c>
      <c r="B89" s="65" t="s">
        <v>53</v>
      </c>
      <c r="C89" s="71">
        <f>+'1T'!F136</f>
        <v>0</v>
      </c>
      <c r="D89" s="71">
        <f>+'2T'!F134</f>
        <v>0</v>
      </c>
      <c r="E89" s="114">
        <f t="shared" si="4"/>
        <v>0</v>
      </c>
      <c r="F89" s="60"/>
    </row>
    <row r="90" spans="1:6" x14ac:dyDescent="0.3">
      <c r="C90" s="54"/>
      <c r="D90" s="54"/>
      <c r="E90" s="54"/>
      <c r="F90" s="60"/>
    </row>
    <row r="91" spans="1:6" x14ac:dyDescent="0.3">
      <c r="A91" s="254" t="s">
        <v>61</v>
      </c>
      <c r="B91" s="254"/>
      <c r="C91" s="68">
        <f>+SUM(C92:C93)</f>
        <v>0</v>
      </c>
      <c r="D91" s="68">
        <f t="shared" ref="D91:E91" si="5">+SUM(D92:D93)</f>
        <v>0</v>
      </c>
      <c r="E91" s="68">
        <f t="shared" si="5"/>
        <v>0</v>
      </c>
      <c r="F91" s="60"/>
    </row>
    <row r="92" spans="1:6" x14ac:dyDescent="0.3">
      <c r="A92" s="95" t="s">
        <v>59</v>
      </c>
      <c r="B92" s="65" t="s">
        <v>53</v>
      </c>
      <c r="C92" s="71">
        <f>+'1T'!F139</f>
        <v>0</v>
      </c>
      <c r="D92" s="71">
        <f>+'2T'!F137</f>
        <v>0</v>
      </c>
      <c r="E92" s="71">
        <f>+C92+D92</f>
        <v>0</v>
      </c>
      <c r="F92" s="60"/>
    </row>
    <row r="93" spans="1:6" x14ac:dyDescent="0.3">
      <c r="A93" s="62" t="s">
        <v>59</v>
      </c>
      <c r="B93" s="62" t="s">
        <v>53</v>
      </c>
      <c r="C93" s="77">
        <f>+'1T'!F140</f>
        <v>0</v>
      </c>
      <c r="D93" s="77">
        <f>+'2T'!F138</f>
        <v>0</v>
      </c>
      <c r="E93" s="77">
        <f>+C93+D93</f>
        <v>0</v>
      </c>
      <c r="F93" s="60"/>
    </row>
    <row r="94" spans="1:6" ht="16.5" customHeight="1" x14ac:dyDescent="0.3">
      <c r="A94" s="262" t="s">
        <v>62</v>
      </c>
      <c r="B94" s="262"/>
      <c r="C94" s="262"/>
      <c r="D94" s="262"/>
      <c r="E94" s="262"/>
      <c r="F94" s="60"/>
    </row>
    <row r="95" spans="1:6" x14ac:dyDescent="0.3">
      <c r="A95" s="263" t="s">
        <v>43</v>
      </c>
      <c r="B95" s="263"/>
      <c r="C95" s="263"/>
      <c r="D95" s="263"/>
      <c r="E95" s="263"/>
      <c r="F95" s="60"/>
    </row>
    <row r="96" spans="1:6" x14ac:dyDescent="0.3">
      <c r="A96" s="69"/>
      <c r="B96" s="65"/>
    </row>
    <row r="97" spans="1:6" x14ac:dyDescent="0.3">
      <c r="A97" s="211" t="s">
        <v>79</v>
      </c>
      <c r="B97" s="211"/>
      <c r="C97" s="211"/>
      <c r="D97" s="211"/>
      <c r="E97" s="211"/>
      <c r="F97" s="86"/>
    </row>
    <row r="98" spans="1:6" x14ac:dyDescent="0.3">
      <c r="A98" s="211" t="s">
        <v>80</v>
      </c>
      <c r="B98" s="211"/>
      <c r="C98" s="211"/>
      <c r="D98" s="211"/>
      <c r="E98" s="211"/>
      <c r="F98" s="86"/>
    </row>
    <row r="99" spans="1:6" x14ac:dyDescent="0.3">
      <c r="A99" s="211" t="s">
        <v>52</v>
      </c>
      <c r="B99" s="211"/>
      <c r="C99" s="211"/>
      <c r="D99" s="211"/>
      <c r="E99" s="211"/>
      <c r="F99" s="86"/>
    </row>
    <row r="100" spans="1:6" x14ac:dyDescent="0.3">
      <c r="A100" s="109"/>
      <c r="B100" s="110"/>
      <c r="C100" s="110"/>
      <c r="D100" s="110"/>
      <c r="E100" s="110"/>
      <c r="F100" s="111"/>
    </row>
    <row r="101" spans="1:6" x14ac:dyDescent="0.3">
      <c r="A101" s="88" t="s">
        <v>78</v>
      </c>
      <c r="B101" s="88" t="s">
        <v>93</v>
      </c>
      <c r="C101" s="88" t="s">
        <v>94</v>
      </c>
      <c r="D101" s="88" t="s">
        <v>9</v>
      </c>
      <c r="E101" s="60"/>
      <c r="F101" s="33"/>
    </row>
    <row r="102" spans="1:6" x14ac:dyDescent="0.3">
      <c r="A102" s="128" t="s">
        <v>82</v>
      </c>
      <c r="B102" s="79">
        <f>+B103</f>
        <v>0</v>
      </c>
      <c r="C102" s="79">
        <f t="shared" ref="C102" si="6">+B112</f>
        <v>0</v>
      </c>
      <c r="D102" s="79">
        <f>+B102</f>
        <v>0</v>
      </c>
      <c r="E102" s="60"/>
      <c r="F102" s="111"/>
    </row>
    <row r="103" spans="1:6" x14ac:dyDescent="0.3">
      <c r="A103" s="129" t="s">
        <v>83</v>
      </c>
      <c r="B103" s="37">
        <f>+'1T'!E150</f>
        <v>0</v>
      </c>
      <c r="C103" s="37">
        <f>+'2T'!E149</f>
        <v>0</v>
      </c>
      <c r="D103" s="84">
        <f>+B103+C103</f>
        <v>0</v>
      </c>
      <c r="E103" s="60"/>
      <c r="F103" s="33"/>
    </row>
    <row r="104" spans="1:6" x14ac:dyDescent="0.3">
      <c r="A104" s="129" t="s">
        <v>81</v>
      </c>
      <c r="B104" s="37" t="s">
        <v>91</v>
      </c>
      <c r="C104" s="37">
        <f>+'2T'!E150</f>
        <v>0</v>
      </c>
      <c r="D104" s="84" t="str">
        <f>+B104</f>
        <v>N/A</v>
      </c>
      <c r="E104" s="60"/>
      <c r="F104" s="33"/>
    </row>
    <row r="105" spans="1:6" x14ac:dyDescent="0.3">
      <c r="A105" s="128" t="s">
        <v>85</v>
      </c>
      <c r="B105" s="79">
        <f>+'1T'!E152</f>
        <v>0</v>
      </c>
      <c r="C105" s="79">
        <f>+'2T'!E151</f>
        <v>0</v>
      </c>
      <c r="D105" s="79">
        <f>+B105+C105</f>
        <v>0</v>
      </c>
      <c r="E105" s="60"/>
      <c r="F105" s="111"/>
    </row>
    <row r="106" spans="1:6" x14ac:dyDescent="0.3">
      <c r="A106" s="128" t="s">
        <v>145</v>
      </c>
      <c r="B106" s="79">
        <f>+B107+B108</f>
        <v>0</v>
      </c>
      <c r="C106" s="79">
        <f t="shared" ref="C106" si="7">+C107+C108</f>
        <v>0</v>
      </c>
      <c r="D106" s="79">
        <f>+D102+D105</f>
        <v>0</v>
      </c>
      <c r="E106" s="60"/>
      <c r="F106" s="111"/>
    </row>
    <row r="107" spans="1:6" x14ac:dyDescent="0.3">
      <c r="A107" s="129" t="s">
        <v>83</v>
      </c>
      <c r="B107" s="37">
        <f>+B103</f>
        <v>0</v>
      </c>
      <c r="C107" s="37">
        <f>+C103</f>
        <v>0</v>
      </c>
      <c r="D107" s="84">
        <f>+B107+C107</f>
        <v>0</v>
      </c>
      <c r="E107" s="60"/>
      <c r="F107" s="33"/>
    </row>
    <row r="108" spans="1:6" x14ac:dyDescent="0.3">
      <c r="A108" s="129" t="s">
        <v>81</v>
      </c>
      <c r="B108" s="37">
        <f>+B105</f>
        <v>0</v>
      </c>
      <c r="C108" s="37">
        <f>+C105</f>
        <v>0</v>
      </c>
      <c r="D108" s="84">
        <f>+B108+C108</f>
        <v>0</v>
      </c>
      <c r="E108" s="60"/>
      <c r="F108" s="33"/>
    </row>
    <row r="109" spans="1:6" x14ac:dyDescent="0.3">
      <c r="A109" s="128" t="s">
        <v>84</v>
      </c>
      <c r="B109" s="79">
        <f>+B110+B111</f>
        <v>0</v>
      </c>
      <c r="C109" s="79">
        <f>+C110+C111</f>
        <v>0</v>
      </c>
      <c r="D109" s="79">
        <f>+D110+D111</f>
        <v>0</v>
      </c>
      <c r="E109" s="60"/>
      <c r="F109" s="111"/>
    </row>
    <row r="110" spans="1:6" x14ac:dyDescent="0.3">
      <c r="A110" s="129" t="s">
        <v>83</v>
      </c>
      <c r="B110" s="102">
        <f>+'1T'!E157</f>
        <v>0</v>
      </c>
      <c r="C110" s="102">
        <f>+'2T'!E156</f>
        <v>0</v>
      </c>
      <c r="D110" s="63">
        <f>+B110+C110</f>
        <v>0</v>
      </c>
      <c r="E110" s="60"/>
      <c r="F110" s="111"/>
    </row>
    <row r="111" spans="1:6" x14ac:dyDescent="0.3">
      <c r="A111" s="129" t="s">
        <v>81</v>
      </c>
      <c r="B111" s="102">
        <f>+'1T'!E158</f>
        <v>0</v>
      </c>
      <c r="C111" s="102">
        <f>+'2T'!E157</f>
        <v>0</v>
      </c>
      <c r="D111" s="63">
        <f>+B111+C111</f>
        <v>0</v>
      </c>
      <c r="E111" s="60"/>
      <c r="F111" s="111"/>
    </row>
    <row r="112" spans="1:6" x14ac:dyDescent="0.3">
      <c r="A112" s="128" t="s">
        <v>146</v>
      </c>
      <c r="B112" s="79">
        <f t="shared" ref="B112:D114" si="8">+B106-B109</f>
        <v>0</v>
      </c>
      <c r="C112" s="79">
        <f t="shared" si="8"/>
        <v>0</v>
      </c>
      <c r="D112" s="79">
        <f>+D106-D109</f>
        <v>0</v>
      </c>
      <c r="E112" s="60"/>
      <c r="F112" s="111"/>
    </row>
    <row r="113" spans="1:6" x14ac:dyDescent="0.3">
      <c r="A113" s="129" t="s">
        <v>83</v>
      </c>
      <c r="B113" s="102">
        <f t="shared" si="8"/>
        <v>0</v>
      </c>
      <c r="C113" s="102">
        <f t="shared" si="8"/>
        <v>0</v>
      </c>
      <c r="D113" s="63">
        <f>+D107-D110</f>
        <v>0</v>
      </c>
      <c r="E113" s="60"/>
    </row>
    <row r="114" spans="1:6" x14ac:dyDescent="0.3">
      <c r="A114" s="130" t="s">
        <v>81</v>
      </c>
      <c r="B114" s="97">
        <f t="shared" si="8"/>
        <v>0</v>
      </c>
      <c r="C114" s="97">
        <f t="shared" si="8"/>
        <v>0</v>
      </c>
      <c r="D114" s="80">
        <f t="shared" si="8"/>
        <v>0</v>
      </c>
      <c r="E114" s="60"/>
    </row>
    <row r="115" spans="1:6" ht="18" customHeight="1" x14ac:dyDescent="0.3">
      <c r="A115" s="223" t="s">
        <v>43</v>
      </c>
      <c r="B115" s="223"/>
      <c r="C115" s="223"/>
      <c r="D115" s="223"/>
      <c r="E115" s="60"/>
      <c r="F115" s="55"/>
    </row>
    <row r="116" spans="1:6" x14ac:dyDescent="0.3">
      <c r="A116" s="82"/>
      <c r="B116" s="82"/>
      <c r="C116" s="82"/>
      <c r="D116" s="82"/>
      <c r="E116" s="60"/>
      <c r="F116" s="60"/>
    </row>
    <row r="117" spans="1:6" x14ac:dyDescent="0.3">
      <c r="A117"/>
      <c r="B117"/>
      <c r="C117"/>
      <c r="D117"/>
      <c r="E117"/>
      <c r="F117" s="60"/>
    </row>
    <row r="118" spans="1:6" x14ac:dyDescent="0.3">
      <c r="A118"/>
      <c r="B118"/>
      <c r="C118"/>
      <c r="D118"/>
      <c r="E118"/>
    </row>
    <row r="119" spans="1:6" x14ac:dyDescent="0.3">
      <c r="A119"/>
      <c r="B119"/>
      <c r="C119"/>
      <c r="D119"/>
      <c r="E119"/>
    </row>
    <row r="120" spans="1:6" x14ac:dyDescent="0.3">
      <c r="A120"/>
      <c r="B120"/>
      <c r="C120"/>
      <c r="D120"/>
      <c r="E120"/>
    </row>
    <row r="121" spans="1:6" x14ac:dyDescent="0.3">
      <c r="A121"/>
      <c r="B121"/>
      <c r="C121"/>
      <c r="D121"/>
      <c r="E121"/>
    </row>
  </sheetData>
  <mergeCells count="34">
    <mergeCell ref="A1:E1"/>
    <mergeCell ref="A2:E2"/>
    <mergeCell ref="A19:E19"/>
    <mergeCell ref="A10:E10"/>
    <mergeCell ref="A11:E11"/>
    <mergeCell ref="A8:E8"/>
    <mergeCell ref="A18:E18"/>
    <mergeCell ref="A14:B14"/>
    <mergeCell ref="C4:E4"/>
    <mergeCell ref="C5:E5"/>
    <mergeCell ref="C6:E6"/>
    <mergeCell ref="A53:E53"/>
    <mergeCell ref="A52:E52"/>
    <mergeCell ref="A54:E54"/>
    <mergeCell ref="A115:D115"/>
    <mergeCell ref="A97:E97"/>
    <mergeCell ref="A98:E98"/>
    <mergeCell ref="A99:E99"/>
    <mergeCell ref="A59:B59"/>
    <mergeCell ref="A84:B84"/>
    <mergeCell ref="A91:B91"/>
    <mergeCell ref="A94:E94"/>
    <mergeCell ref="A95:E95"/>
    <mergeCell ref="A50:F50"/>
    <mergeCell ref="A33:E33"/>
    <mergeCell ref="A21:D21"/>
    <mergeCell ref="A22:D22"/>
    <mergeCell ref="A30:D30"/>
    <mergeCell ref="A49:E49"/>
    <mergeCell ref="A36:E36"/>
    <mergeCell ref="A35:E35"/>
    <mergeCell ref="A37:E37"/>
    <mergeCell ref="A42:B42"/>
    <mergeCell ref="A46:B46"/>
  </mergeCells>
  <printOptions horizontalCentered="1"/>
  <pageMargins left="0.70866141732283472" right="0.70866141732283472" top="0.94488188976377963" bottom="0.74803149606299213" header="0.19685039370078741" footer="0.31496062992125984"/>
  <pageSetup scale="6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0" max="4"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0"/>
  <sheetViews>
    <sheetView showGridLines="0" zoomScale="90" zoomScaleNormal="90" workbookViewId="0">
      <selection sqref="A1:F2"/>
    </sheetView>
  </sheetViews>
  <sheetFormatPr baseColWidth="10" defaultColWidth="11.44140625" defaultRowHeight="15.6" x14ac:dyDescent="0.3"/>
  <cols>
    <col min="1" max="1" width="50.88671875" style="48" customWidth="1"/>
    <col min="2" max="2" width="52.109375" style="48" customWidth="1"/>
    <col min="3" max="6" width="16.44140625" style="48" customWidth="1"/>
    <col min="7" max="16384" width="11.44140625" style="3"/>
  </cols>
  <sheetData>
    <row r="1" spans="1:6" s="1" customFormat="1" ht="21.9" customHeight="1" x14ac:dyDescent="0.25">
      <c r="A1" s="218" t="s">
        <v>38</v>
      </c>
      <c r="B1" s="218"/>
      <c r="C1" s="218"/>
      <c r="D1" s="218"/>
      <c r="E1" s="218"/>
      <c r="F1" s="218"/>
    </row>
    <row r="2" spans="1:6" s="1" customFormat="1" ht="21.9" customHeight="1" x14ac:dyDescent="0.25">
      <c r="A2" s="218"/>
      <c r="B2" s="218"/>
      <c r="C2" s="218"/>
      <c r="D2" s="218"/>
      <c r="E2" s="218"/>
      <c r="F2" s="218"/>
    </row>
    <row r="3" spans="1:6" s="1" customFormat="1" ht="17.399999999999999" x14ac:dyDescent="0.4">
      <c r="A3" s="227" t="s">
        <v>366</v>
      </c>
      <c r="B3" s="227"/>
      <c r="C3" s="227"/>
      <c r="D3" s="227"/>
      <c r="E3" s="227"/>
      <c r="F3" s="227"/>
    </row>
    <row r="4" spans="1:6" ht="8.25" customHeight="1" x14ac:dyDescent="0.3">
      <c r="A4" s="49"/>
      <c r="B4" s="49"/>
      <c r="C4" s="49"/>
      <c r="D4" s="49"/>
      <c r="E4" s="49"/>
      <c r="F4" s="49"/>
    </row>
    <row r="5" spans="1:6" ht="25.5" customHeight="1" x14ac:dyDescent="0.3">
      <c r="A5" s="90"/>
      <c r="B5" s="92" t="s">
        <v>22</v>
      </c>
      <c r="C5" s="228" t="s">
        <v>170</v>
      </c>
      <c r="D5" s="229"/>
      <c r="E5" s="229"/>
    </row>
    <row r="6" spans="1:6" ht="36" customHeight="1" x14ac:dyDescent="0.3">
      <c r="A6" s="91"/>
      <c r="B6" s="93" t="s">
        <v>33</v>
      </c>
      <c r="C6" s="228" t="s">
        <v>171</v>
      </c>
      <c r="D6" s="229"/>
      <c r="E6" s="229"/>
      <c r="F6" s="8"/>
    </row>
    <row r="7" spans="1:6" ht="18" customHeight="1" x14ac:dyDescent="0.3">
      <c r="A7" s="91"/>
      <c r="B7" s="94" t="s">
        <v>34</v>
      </c>
      <c r="C7" s="228" t="s">
        <v>172</v>
      </c>
      <c r="D7" s="229"/>
      <c r="E7" s="229"/>
      <c r="F7" s="8"/>
    </row>
    <row r="8" spans="1:6" ht="11.25" customHeight="1" x14ac:dyDescent="0.3">
      <c r="A8" s="9"/>
      <c r="B8" s="50"/>
      <c r="C8" s="50"/>
      <c r="D8" s="50"/>
      <c r="E8" s="50"/>
      <c r="F8" s="50"/>
    </row>
    <row r="9" spans="1:6" ht="6" customHeight="1" x14ac:dyDescent="0.3">
      <c r="A9" s="11"/>
      <c r="B9" s="50"/>
      <c r="C9" s="50"/>
      <c r="D9" s="50"/>
      <c r="E9" s="50"/>
      <c r="F9" s="50"/>
    </row>
    <row r="10" spans="1:6" ht="21.9" customHeight="1" x14ac:dyDescent="0.3">
      <c r="A10" s="230" t="s">
        <v>35</v>
      </c>
      <c r="B10" s="230"/>
      <c r="C10" s="230"/>
      <c r="D10" s="230"/>
      <c r="E10" s="230"/>
      <c r="F10" s="230"/>
    </row>
    <row r="11" spans="1:6" ht="16.95" customHeight="1" x14ac:dyDescent="0.3">
      <c r="A11" s="13"/>
      <c r="B11" s="13"/>
      <c r="C11" s="13"/>
      <c r="D11" s="13"/>
      <c r="E11" s="13"/>
      <c r="F11" s="13"/>
    </row>
    <row r="12" spans="1:6" ht="16.95" customHeight="1" x14ac:dyDescent="0.3">
      <c r="A12" s="222" t="s">
        <v>36</v>
      </c>
      <c r="B12" s="222"/>
      <c r="C12" s="222"/>
      <c r="D12" s="222"/>
      <c r="E12" s="222"/>
      <c r="F12" s="222"/>
    </row>
    <row r="13" spans="1:6" ht="16.95" customHeight="1" x14ac:dyDescent="0.3">
      <c r="A13" s="222" t="s">
        <v>19</v>
      </c>
      <c r="B13" s="222"/>
      <c r="C13" s="222"/>
      <c r="D13" s="222"/>
      <c r="E13" s="222"/>
      <c r="F13" s="222"/>
    </row>
    <row r="14" spans="1:6" ht="16.95" customHeight="1" x14ac:dyDescent="0.3">
      <c r="A14" s="50"/>
      <c r="B14" s="50"/>
      <c r="C14" s="50"/>
      <c r="D14" s="50"/>
      <c r="E14" s="50"/>
      <c r="F14" s="50"/>
    </row>
    <row r="15" spans="1:6" ht="16.95" customHeight="1" x14ac:dyDescent="0.3">
      <c r="A15" s="23" t="s">
        <v>17</v>
      </c>
      <c r="B15" s="15" t="s">
        <v>18</v>
      </c>
      <c r="C15" s="15" t="s">
        <v>11</v>
      </c>
      <c r="D15" s="15" t="s">
        <v>88</v>
      </c>
      <c r="E15" s="15" t="s">
        <v>89</v>
      </c>
      <c r="F15" s="23" t="s">
        <v>10</v>
      </c>
    </row>
    <row r="16" spans="1:6" s="48" customFormat="1" ht="16.95" customHeight="1" x14ac:dyDescent="0.3">
      <c r="A16" s="231" t="s">
        <v>16</v>
      </c>
      <c r="B16" s="231"/>
      <c r="C16" s="136">
        <f t="shared" ref="C16:E16" si="0">+SUM(C18:C19)</f>
        <v>69</v>
      </c>
      <c r="D16" s="136">
        <f t="shared" si="0"/>
        <v>78</v>
      </c>
      <c r="E16" s="136">
        <f t="shared" si="0"/>
        <v>67</v>
      </c>
      <c r="F16" s="136">
        <f>+SUM(F18:F19)</f>
        <v>214</v>
      </c>
    </row>
    <row r="17" spans="1:6" s="48" customFormat="1" ht="16.95" customHeight="1" x14ac:dyDescent="0.3">
      <c r="A17" s="22"/>
      <c r="B17" s="133"/>
      <c r="C17" s="134"/>
      <c r="D17" s="134"/>
      <c r="E17" s="134"/>
      <c r="F17" s="134"/>
    </row>
    <row r="18" spans="1:6" s="48" customFormat="1" ht="16.95" customHeight="1" x14ac:dyDescent="0.35">
      <c r="A18" s="22" t="s">
        <v>167</v>
      </c>
      <c r="B18" s="141" t="s">
        <v>165</v>
      </c>
      <c r="C18" s="134">
        <v>3</v>
      </c>
      <c r="D18" s="134">
        <v>3</v>
      </c>
      <c r="E18" s="134">
        <v>2</v>
      </c>
      <c r="F18" s="134">
        <f>+SUM(C18:E18)</f>
        <v>8</v>
      </c>
    </row>
    <row r="19" spans="1:6" s="48" customFormat="1" ht="16.95" customHeight="1" x14ac:dyDescent="0.35">
      <c r="A19" s="147" t="s">
        <v>168</v>
      </c>
      <c r="B19" s="141" t="s">
        <v>165</v>
      </c>
      <c r="C19" s="134">
        <v>66</v>
      </c>
      <c r="D19" s="134">
        <v>75</v>
      </c>
      <c r="E19" s="134">
        <v>65</v>
      </c>
      <c r="F19" s="134">
        <f>+SUM(C19:E19)</f>
        <v>206</v>
      </c>
    </row>
    <row r="20" spans="1:6" ht="16.95" customHeight="1" x14ac:dyDescent="0.3">
      <c r="A20" s="223" t="s">
        <v>43</v>
      </c>
      <c r="B20" s="223"/>
      <c r="C20" s="223"/>
      <c r="D20" s="223"/>
      <c r="E20" s="223"/>
      <c r="F20" s="223"/>
    </row>
    <row r="21" spans="1:6" ht="72" customHeight="1" x14ac:dyDescent="0.3">
      <c r="A21" s="224" t="s">
        <v>372</v>
      </c>
      <c r="B21" s="225"/>
      <c r="C21" s="225"/>
      <c r="D21" s="225"/>
      <c r="E21" s="225"/>
      <c r="F21" s="226"/>
    </row>
    <row r="22" spans="1:6" ht="7.5" customHeight="1" x14ac:dyDescent="0.3">
      <c r="A22" s="51"/>
      <c r="B22" s="51"/>
      <c r="C22" s="51"/>
      <c r="D22" s="52"/>
      <c r="E22" s="52"/>
      <c r="F22" s="53"/>
    </row>
    <row r="23" spans="1:6" ht="16.95" customHeight="1" x14ac:dyDescent="0.3">
      <c r="A23" s="222" t="s">
        <v>37</v>
      </c>
      <c r="B23" s="222"/>
      <c r="C23" s="222"/>
      <c r="D23" s="222"/>
      <c r="E23" s="222"/>
      <c r="F23" s="222"/>
    </row>
    <row r="24" spans="1:6" ht="16.95" customHeight="1" x14ac:dyDescent="0.3">
      <c r="A24" s="222" t="s">
        <v>20</v>
      </c>
      <c r="B24" s="222"/>
      <c r="C24" s="222"/>
      <c r="D24" s="222"/>
      <c r="E24" s="222"/>
      <c r="F24" s="222"/>
    </row>
    <row r="25" spans="1:6" x14ac:dyDescent="0.3">
      <c r="A25" s="51"/>
      <c r="B25" s="51"/>
      <c r="C25" s="52"/>
      <c r="D25" s="52"/>
      <c r="E25" s="52"/>
      <c r="F25" s="54"/>
    </row>
    <row r="26" spans="1:6" ht="15" customHeight="1" x14ac:dyDescent="0.3">
      <c r="A26" s="232" t="s">
        <v>17</v>
      </c>
      <c r="B26" s="233"/>
      <c r="C26" s="15" t="s">
        <v>11</v>
      </c>
      <c r="D26" s="15" t="s">
        <v>88</v>
      </c>
      <c r="E26" s="15" t="s">
        <v>89</v>
      </c>
      <c r="F26" s="23" t="s">
        <v>10</v>
      </c>
    </row>
    <row r="27" spans="1:6" s="48" customFormat="1" ht="16.95" customHeight="1" x14ac:dyDescent="0.3">
      <c r="A27" s="231" t="s">
        <v>16</v>
      </c>
      <c r="B27" s="231"/>
      <c r="C27" s="18">
        <f>+SUM(C29:C30)</f>
        <v>5318637.12</v>
      </c>
      <c r="D27" s="18">
        <f t="shared" ref="D27:F27" si="1">+SUM(D29:D30)</f>
        <v>2892756.7</v>
      </c>
      <c r="E27" s="18">
        <f t="shared" si="1"/>
        <v>1136255.5</v>
      </c>
      <c r="F27" s="18">
        <f t="shared" si="1"/>
        <v>9347649.3200000003</v>
      </c>
    </row>
    <row r="28" spans="1:6" s="48" customFormat="1" ht="16.95" customHeight="1" x14ac:dyDescent="0.3">
      <c r="A28" s="234"/>
      <c r="B28" s="234"/>
      <c r="C28" s="20"/>
      <c r="D28" s="20"/>
      <c r="E28" s="20"/>
      <c r="F28" s="20"/>
    </row>
    <row r="29" spans="1:6" s="48" customFormat="1" ht="16.95" customHeight="1" x14ac:dyDescent="0.3">
      <c r="A29" s="251" t="s">
        <v>167</v>
      </c>
      <c r="B29" s="251"/>
      <c r="C29" s="138">
        <f>+C102-C30</f>
        <v>3222522.12</v>
      </c>
      <c r="D29" s="138">
        <f t="shared" ref="D29:E29" si="2">+D102-D30</f>
        <v>1787686.7000000002</v>
      </c>
      <c r="E29" s="138">
        <f t="shared" si="2"/>
        <v>231725.5</v>
      </c>
      <c r="F29" s="138">
        <f>+SUM(C29:E29)</f>
        <v>5241934.32</v>
      </c>
    </row>
    <row r="30" spans="1:6" s="48" customFormat="1" ht="16.95" customHeight="1" x14ac:dyDescent="0.3">
      <c r="A30" s="235" t="s">
        <v>168</v>
      </c>
      <c r="B30" s="235"/>
      <c r="C30" s="138">
        <f>+C108+C116</f>
        <v>2096115</v>
      </c>
      <c r="D30" s="138">
        <f t="shared" ref="D30:E30" si="3">+D108+D116</f>
        <v>1105070</v>
      </c>
      <c r="E30" s="138">
        <f t="shared" si="3"/>
        <v>904530</v>
      </c>
      <c r="F30" s="139">
        <f>+SUM(C30:E30)</f>
        <v>4105715</v>
      </c>
    </row>
    <row r="31" spans="1:6" ht="16.95" customHeight="1" x14ac:dyDescent="0.3">
      <c r="A31" s="223" t="s">
        <v>43</v>
      </c>
      <c r="B31" s="223"/>
      <c r="C31" s="223"/>
      <c r="D31" s="223"/>
      <c r="E31" s="223"/>
      <c r="F31" s="55"/>
    </row>
    <row r="32" spans="1:6" ht="73.2" customHeight="1" x14ac:dyDescent="0.3">
      <c r="A32" s="219" t="s">
        <v>156</v>
      </c>
      <c r="B32" s="220"/>
      <c r="C32" s="220"/>
      <c r="D32" s="220"/>
      <c r="E32" s="220"/>
      <c r="F32" s="221"/>
    </row>
    <row r="33" spans="1:6" ht="16.95" customHeight="1" x14ac:dyDescent="0.3"/>
    <row r="34" spans="1:6" ht="16.95" customHeight="1" x14ac:dyDescent="0.3">
      <c r="A34" s="211" t="s">
        <v>39</v>
      </c>
      <c r="B34" s="211"/>
      <c r="C34" s="211"/>
      <c r="D34" s="211"/>
      <c r="E34" s="211"/>
      <c r="F34" s="211"/>
    </row>
    <row r="35" spans="1:6" ht="35.25" customHeight="1" x14ac:dyDescent="0.3">
      <c r="A35" s="212" t="s">
        <v>40</v>
      </c>
      <c r="B35" s="212"/>
      <c r="C35" s="212"/>
      <c r="D35" s="212"/>
      <c r="E35" s="212"/>
      <c r="F35" s="212"/>
    </row>
    <row r="37" spans="1:6" ht="31.2" x14ac:dyDescent="0.3">
      <c r="A37" s="213" t="s">
        <v>23</v>
      </c>
      <c r="B37" s="213"/>
      <c r="C37" s="12" t="s">
        <v>41</v>
      </c>
      <c r="D37" s="12" t="s">
        <v>42</v>
      </c>
      <c r="E37" s="12" t="s">
        <v>44</v>
      </c>
      <c r="F37" s="14" t="s">
        <v>24</v>
      </c>
    </row>
    <row r="38" spans="1:6" ht="27.9" customHeight="1" x14ac:dyDescent="0.3">
      <c r="A38" s="214" t="s">
        <v>28</v>
      </c>
      <c r="B38" s="215"/>
      <c r="C38" s="26" t="s">
        <v>173</v>
      </c>
      <c r="D38" s="26"/>
      <c r="E38" s="30"/>
      <c r="F38" s="27"/>
    </row>
    <row r="39" spans="1:6" ht="27.9" customHeight="1" x14ac:dyDescent="0.3">
      <c r="A39" s="214" t="s">
        <v>29</v>
      </c>
      <c r="B39" s="214"/>
      <c r="C39" s="26"/>
      <c r="D39" s="26" t="s">
        <v>173</v>
      </c>
      <c r="E39" s="26"/>
      <c r="F39" s="28"/>
    </row>
    <row r="40" spans="1:6" ht="27.9" customHeight="1" x14ac:dyDescent="0.3">
      <c r="A40" s="216" t="s">
        <v>27</v>
      </c>
      <c r="B40" s="216"/>
      <c r="C40" s="26"/>
      <c r="D40" s="26" t="s">
        <v>173</v>
      </c>
      <c r="E40" s="26"/>
      <c r="F40" s="28"/>
    </row>
    <row r="41" spans="1:6" ht="27.9" customHeight="1" x14ac:dyDescent="0.3">
      <c r="A41" s="217" t="s">
        <v>30</v>
      </c>
      <c r="B41" s="217"/>
      <c r="C41" s="26"/>
      <c r="D41" s="26" t="s">
        <v>173</v>
      </c>
      <c r="E41" s="26"/>
      <c r="F41" s="29"/>
    </row>
    <row r="42" spans="1:6" s="5" customFormat="1" ht="13.8" x14ac:dyDescent="0.3">
      <c r="A42" s="223" t="s">
        <v>177</v>
      </c>
      <c r="B42" s="223"/>
      <c r="C42" s="223"/>
      <c r="D42" s="223"/>
      <c r="E42" s="223"/>
      <c r="F42" s="223"/>
    </row>
    <row r="43" spans="1:6" s="5" customFormat="1" ht="60.6" customHeight="1" x14ac:dyDescent="0.3">
      <c r="A43" s="248" t="s">
        <v>371</v>
      </c>
      <c r="B43" s="248"/>
      <c r="C43" s="248"/>
      <c r="D43" s="248"/>
      <c r="E43" s="248"/>
      <c r="F43" s="248"/>
    </row>
    <row r="44" spans="1:6" s="5" customFormat="1" ht="15" customHeight="1" x14ac:dyDescent="0.3">
      <c r="A44" s="82"/>
      <c r="B44" s="82"/>
      <c r="C44" s="82"/>
      <c r="D44" s="82"/>
      <c r="E44" s="82"/>
      <c r="F44" s="82"/>
    </row>
    <row r="45" spans="1:6" s="5" customFormat="1" ht="15" customHeight="1" x14ac:dyDescent="0.3">
      <c r="A45" s="82"/>
      <c r="B45" s="82"/>
      <c r="C45" s="82"/>
      <c r="D45" s="82"/>
      <c r="E45" s="82"/>
      <c r="F45" s="82"/>
    </row>
    <row r="47" spans="1:6" x14ac:dyDescent="0.3">
      <c r="A47" s="211" t="s">
        <v>45</v>
      </c>
      <c r="B47" s="211"/>
      <c r="C47" s="211"/>
      <c r="D47" s="211"/>
      <c r="E47" s="211"/>
      <c r="F47" s="211"/>
    </row>
    <row r="48" spans="1:6" x14ac:dyDescent="0.3">
      <c r="A48" s="211" t="s">
        <v>25</v>
      </c>
      <c r="B48" s="211"/>
      <c r="C48" s="211"/>
      <c r="D48" s="211"/>
      <c r="E48" s="211"/>
      <c r="F48" s="211"/>
    </row>
    <row r="50" spans="1:6" ht="30" x14ac:dyDescent="0.3">
      <c r="A50" s="232" t="s">
        <v>23</v>
      </c>
      <c r="B50" s="232"/>
      <c r="C50" s="15" t="s">
        <v>41</v>
      </c>
      <c r="D50" s="15" t="s">
        <v>42</v>
      </c>
      <c r="E50" s="15" t="s">
        <v>87</v>
      </c>
      <c r="F50" s="23" t="s">
        <v>24</v>
      </c>
    </row>
    <row r="51" spans="1:6" ht="27.9" customHeight="1" x14ac:dyDescent="0.3">
      <c r="A51" s="245" t="s">
        <v>31</v>
      </c>
      <c r="B51" s="245"/>
      <c r="C51" s="30" t="s">
        <v>363</v>
      </c>
      <c r="D51" s="30"/>
      <c r="E51" s="42"/>
      <c r="F51" s="57"/>
    </row>
    <row r="52" spans="1:6" ht="27.9" customHeight="1" x14ac:dyDescent="0.3">
      <c r="A52" s="246" t="s">
        <v>32</v>
      </c>
      <c r="B52" s="246"/>
      <c r="C52" s="43" t="s">
        <v>363</v>
      </c>
      <c r="D52" s="43"/>
      <c r="E52" s="44"/>
      <c r="F52" s="58"/>
    </row>
    <row r="53" spans="1:6" ht="13.8" x14ac:dyDescent="0.3">
      <c r="A53" s="252" t="s">
        <v>369</v>
      </c>
      <c r="B53" s="252"/>
      <c r="C53" s="252"/>
      <c r="D53" s="252"/>
      <c r="E53" s="252"/>
      <c r="F53" s="252"/>
    </row>
    <row r="54" spans="1:6" ht="45" customHeight="1" x14ac:dyDescent="0.3">
      <c r="A54" s="248" t="s">
        <v>176</v>
      </c>
      <c r="B54" s="248"/>
      <c r="C54" s="248"/>
      <c r="D54" s="248"/>
      <c r="E54" s="248"/>
      <c r="F54" s="248"/>
    </row>
    <row r="55" spans="1:6" x14ac:dyDescent="0.3">
      <c r="E55" s="59"/>
    </row>
    <row r="56" spans="1:6" ht="31.2" x14ac:dyDescent="0.3">
      <c r="A56" s="112" t="s">
        <v>46</v>
      </c>
      <c r="B56" s="266" t="s">
        <v>370</v>
      </c>
      <c r="C56" s="250"/>
      <c r="D56" s="236" t="s">
        <v>49</v>
      </c>
      <c r="E56" s="237"/>
      <c r="F56" s="238"/>
    </row>
    <row r="57" spans="1:6" x14ac:dyDescent="0.3">
      <c r="A57" s="93" t="s">
        <v>47</v>
      </c>
      <c r="B57" s="266" t="s">
        <v>236</v>
      </c>
      <c r="C57" s="250"/>
      <c r="D57" s="239"/>
      <c r="E57" s="240"/>
      <c r="F57" s="241"/>
    </row>
    <row r="58" spans="1:6" x14ac:dyDescent="0.3">
      <c r="A58" s="94" t="s">
        <v>48</v>
      </c>
      <c r="B58" s="266" t="s">
        <v>172</v>
      </c>
      <c r="C58" s="250"/>
      <c r="D58" s="242"/>
      <c r="E58" s="243"/>
      <c r="F58" s="244"/>
    </row>
    <row r="59" spans="1:6" x14ac:dyDescent="0.3">
      <c r="A59"/>
      <c r="B59" s="86"/>
      <c r="C59" s="86"/>
      <c r="D59" s="87"/>
      <c r="E59" s="87"/>
      <c r="F59" s="87"/>
    </row>
    <row r="60" spans="1:6" x14ac:dyDescent="0.3">
      <c r="A60"/>
      <c r="B60" s="86"/>
      <c r="C60" s="86"/>
      <c r="D60" s="87"/>
      <c r="E60" s="87"/>
      <c r="F60" s="87"/>
    </row>
    <row r="61" spans="1:6" x14ac:dyDescent="0.3">
      <c r="A61"/>
      <c r="B61" s="86"/>
      <c r="C61" s="86"/>
      <c r="D61" s="87"/>
      <c r="E61" s="87"/>
      <c r="F61" s="87"/>
    </row>
    <row r="63" spans="1:6" ht="21.9" customHeight="1" x14ac:dyDescent="0.3">
      <c r="A63" s="230" t="s">
        <v>50</v>
      </c>
      <c r="B63" s="230"/>
      <c r="C63" s="230"/>
      <c r="D63" s="230"/>
      <c r="E63" s="230"/>
      <c r="F63" s="230"/>
    </row>
    <row r="64" spans="1:6" ht="9.9" customHeight="1" x14ac:dyDescent="0.3"/>
    <row r="65" spans="1:6" x14ac:dyDescent="0.3">
      <c r="A65" s="211" t="s">
        <v>51</v>
      </c>
      <c r="B65" s="211"/>
      <c r="C65" s="211"/>
      <c r="D65" s="211"/>
      <c r="E65" s="211"/>
      <c r="F65" s="211"/>
    </row>
    <row r="66" spans="1:6" x14ac:dyDescent="0.3">
      <c r="A66" s="211" t="s">
        <v>63</v>
      </c>
      <c r="B66" s="211"/>
      <c r="C66" s="211"/>
      <c r="D66" s="211"/>
      <c r="E66" s="211"/>
      <c r="F66" s="211"/>
    </row>
    <row r="67" spans="1:6" x14ac:dyDescent="0.3">
      <c r="A67" s="211" t="s">
        <v>52</v>
      </c>
      <c r="B67" s="211"/>
      <c r="C67" s="211"/>
      <c r="D67" s="211"/>
      <c r="E67" s="211"/>
      <c r="F67" s="211"/>
    </row>
    <row r="68" spans="1:6" ht="9.9" customHeight="1" x14ac:dyDescent="0.3"/>
    <row r="69" spans="1:6" ht="45" x14ac:dyDescent="0.3">
      <c r="A69" s="89" t="s">
        <v>64</v>
      </c>
      <c r="B69" s="89" t="s">
        <v>68</v>
      </c>
      <c r="C69" s="89" t="s">
        <v>72</v>
      </c>
      <c r="D69" s="89" t="s">
        <v>69</v>
      </c>
      <c r="E69" s="89" t="s">
        <v>70</v>
      </c>
      <c r="F69" s="89" t="s">
        <v>71</v>
      </c>
    </row>
    <row r="70" spans="1:6" x14ac:dyDescent="0.3">
      <c r="A70" s="24" t="s">
        <v>16</v>
      </c>
      <c r="B70" s="47">
        <f>+SUM(B72:B76)</f>
        <v>40000000</v>
      </c>
      <c r="C70" s="98">
        <f>+SUM(C72:C76)</f>
        <v>100</v>
      </c>
      <c r="D70" s="17"/>
      <c r="E70" s="17"/>
      <c r="F70" s="17"/>
    </row>
    <row r="71" spans="1:6" ht="15" x14ac:dyDescent="0.3">
      <c r="A71" s="36"/>
      <c r="B71" s="37"/>
      <c r="C71" s="85"/>
      <c r="D71" s="35"/>
      <c r="E71" s="35"/>
      <c r="F71" s="35"/>
    </row>
    <row r="72" spans="1:6" ht="15" customHeight="1" x14ac:dyDescent="0.3">
      <c r="A72" s="36" t="s">
        <v>65</v>
      </c>
      <c r="B72" s="37">
        <v>40000000</v>
      </c>
      <c r="C72" s="85">
        <f>+B72/$B$70*100</f>
        <v>100</v>
      </c>
      <c r="D72" s="35"/>
      <c r="E72" s="35"/>
      <c r="F72" s="35"/>
    </row>
    <row r="73" spans="1:6" ht="15" customHeight="1" x14ac:dyDescent="0.3">
      <c r="A73" s="36" t="s">
        <v>66</v>
      </c>
      <c r="B73" s="37">
        <v>0</v>
      </c>
      <c r="C73" s="85">
        <f t="shared" ref="C73:C76" si="4">+B73/$B$70*100</f>
        <v>0</v>
      </c>
      <c r="D73" s="36"/>
      <c r="E73" s="36"/>
      <c r="F73" s="36"/>
    </row>
    <row r="74" spans="1:6" ht="15" customHeight="1" x14ac:dyDescent="0.3">
      <c r="A74" s="36" t="s">
        <v>67</v>
      </c>
      <c r="B74" s="37">
        <v>0</v>
      </c>
      <c r="C74" s="85">
        <f t="shared" si="4"/>
        <v>0</v>
      </c>
      <c r="D74" s="36"/>
      <c r="E74" s="36"/>
      <c r="F74" s="36"/>
    </row>
    <row r="75" spans="1:6" ht="15" customHeight="1" x14ac:dyDescent="0.3">
      <c r="A75" s="36" t="s">
        <v>162</v>
      </c>
      <c r="B75" s="37">
        <v>0</v>
      </c>
      <c r="C75" s="85">
        <f t="shared" si="4"/>
        <v>0</v>
      </c>
      <c r="D75" s="36"/>
      <c r="E75" s="36"/>
      <c r="F75" s="36"/>
    </row>
    <row r="76" spans="1:6" ht="15" customHeight="1" x14ac:dyDescent="0.3">
      <c r="A76" s="38" t="s">
        <v>163</v>
      </c>
      <c r="B76" s="37">
        <v>0</v>
      </c>
      <c r="C76" s="85">
        <f t="shared" si="4"/>
        <v>0</v>
      </c>
      <c r="D76" s="96"/>
      <c r="E76" s="96"/>
      <c r="F76" s="96"/>
    </row>
    <row r="77" spans="1:6" ht="15" customHeight="1" x14ac:dyDescent="0.3">
      <c r="A77" s="252" t="s">
        <v>43</v>
      </c>
      <c r="B77" s="252"/>
      <c r="C77" s="252"/>
      <c r="D77" s="252"/>
      <c r="E77" s="252"/>
      <c r="F77" s="252"/>
    </row>
    <row r="78" spans="1:6" ht="50.1" customHeight="1" x14ac:dyDescent="0.3">
      <c r="A78" s="248" t="s">
        <v>164</v>
      </c>
      <c r="B78" s="248"/>
      <c r="C78" s="248"/>
      <c r="D78" s="248"/>
      <c r="E78" s="248"/>
      <c r="F78" s="248"/>
    </row>
    <row r="79" spans="1:6" ht="9.9" customHeight="1" x14ac:dyDescent="0.3">
      <c r="A79" s="36"/>
      <c r="B79" s="63"/>
      <c r="C79" s="35"/>
    </row>
    <row r="80" spans="1:6" x14ac:dyDescent="0.3">
      <c r="A80" s="211" t="s">
        <v>73</v>
      </c>
      <c r="B80" s="211"/>
      <c r="C80" s="211"/>
      <c r="D80" s="211"/>
      <c r="E80" s="211"/>
      <c r="F80" s="211"/>
    </row>
    <row r="81" spans="1:6" x14ac:dyDescent="0.3">
      <c r="A81" s="211" t="s">
        <v>74</v>
      </c>
      <c r="B81" s="211"/>
      <c r="C81" s="211"/>
      <c r="D81" s="211"/>
      <c r="E81" s="211"/>
      <c r="F81" s="211"/>
    </row>
    <row r="82" spans="1:6" x14ac:dyDescent="0.3">
      <c r="A82" s="211" t="s">
        <v>52</v>
      </c>
      <c r="B82" s="211"/>
      <c r="C82" s="211"/>
      <c r="D82" s="211"/>
      <c r="E82" s="211"/>
      <c r="F82" s="211"/>
    </row>
    <row r="83" spans="1:6" ht="9.9" customHeight="1" x14ac:dyDescent="0.3"/>
    <row r="84" spans="1:6" x14ac:dyDescent="0.3">
      <c r="A84" s="88" t="s">
        <v>55</v>
      </c>
      <c r="B84" s="88" t="s">
        <v>56</v>
      </c>
      <c r="C84" s="88" t="s">
        <v>11</v>
      </c>
      <c r="D84" s="88" t="s">
        <v>88</v>
      </c>
      <c r="E84" s="88" t="s">
        <v>89</v>
      </c>
      <c r="F84" s="88" t="s">
        <v>10</v>
      </c>
    </row>
    <row r="85" spans="1:6" x14ac:dyDescent="0.3">
      <c r="A85" s="24" t="s">
        <v>16</v>
      </c>
      <c r="B85" s="64"/>
      <c r="C85" s="47">
        <f>+C87+C91+C95</f>
        <v>0</v>
      </c>
      <c r="D85" s="47">
        <f>+D87+D91+D95</f>
        <v>0</v>
      </c>
      <c r="E85" s="47">
        <f>+E87+E91+E95</f>
        <v>0</v>
      </c>
      <c r="F85" s="47">
        <f>+F87+F91+F95</f>
        <v>0</v>
      </c>
    </row>
    <row r="86" spans="1:6" ht="9.9" customHeight="1" x14ac:dyDescent="0.3">
      <c r="A86" s="19"/>
      <c r="B86" s="65"/>
      <c r="C86" s="20"/>
      <c r="D86" s="20"/>
      <c r="E86" s="20"/>
      <c r="F86" s="66"/>
    </row>
    <row r="87" spans="1:6" x14ac:dyDescent="0.3">
      <c r="A87" s="254" t="s">
        <v>75</v>
      </c>
      <c r="B87" s="254"/>
      <c r="C87" s="68">
        <f>+SUM(C88:C89)</f>
        <v>0</v>
      </c>
      <c r="D87" s="68">
        <f>+SUM(D88:D89)</f>
        <v>0</v>
      </c>
      <c r="E87" s="68">
        <f>+SUM(E88:E89)</f>
        <v>0</v>
      </c>
      <c r="F87" s="68">
        <f>+SUM(F88:F89)</f>
        <v>0</v>
      </c>
    </row>
    <row r="88" spans="1:6" x14ac:dyDescent="0.3">
      <c r="A88" s="69" t="s">
        <v>59</v>
      </c>
      <c r="B88" s="65" t="s">
        <v>53</v>
      </c>
      <c r="C88" s="21">
        <v>0</v>
      </c>
      <c r="D88" s="21">
        <v>0</v>
      </c>
      <c r="E88" s="21">
        <v>0</v>
      </c>
      <c r="F88" s="70">
        <f>+C88+D88+E88</f>
        <v>0</v>
      </c>
    </row>
    <row r="89" spans="1:6" x14ac:dyDescent="0.3">
      <c r="A89" s="69" t="s">
        <v>59</v>
      </c>
      <c r="B89" s="65" t="s">
        <v>53</v>
      </c>
      <c r="C89" s="21">
        <v>0</v>
      </c>
      <c r="D89" s="21">
        <v>0</v>
      </c>
      <c r="E89" s="21">
        <v>0</v>
      </c>
      <c r="F89" s="70">
        <f>+C89+D89+E89</f>
        <v>0</v>
      </c>
    </row>
    <row r="90" spans="1:6" x14ac:dyDescent="0.3">
      <c r="A90" s="25"/>
      <c r="B90" s="65"/>
      <c r="C90" s="21"/>
      <c r="D90" s="21"/>
      <c r="E90" s="21"/>
      <c r="F90" s="70"/>
    </row>
    <row r="91" spans="1:6" x14ac:dyDescent="0.3">
      <c r="A91" s="254" t="s">
        <v>76</v>
      </c>
      <c r="B91" s="254"/>
      <c r="C91" s="68">
        <f>+SUM(C92:C93)</f>
        <v>0</v>
      </c>
      <c r="D91" s="68">
        <f>+SUM(D92:D93)</f>
        <v>0</v>
      </c>
      <c r="E91" s="68">
        <f>+SUM(E92:E93)</f>
        <v>0</v>
      </c>
      <c r="F91" s="68">
        <f>+SUM(F92:F93)</f>
        <v>0</v>
      </c>
    </row>
    <row r="92" spans="1:6" x14ac:dyDescent="0.3">
      <c r="A92" s="69" t="s">
        <v>59</v>
      </c>
      <c r="B92" s="65" t="s">
        <v>53</v>
      </c>
      <c r="C92" s="71">
        <v>0</v>
      </c>
      <c r="D92" s="71">
        <v>0</v>
      </c>
      <c r="E92" s="71">
        <v>0</v>
      </c>
      <c r="F92" s="72">
        <f>+C92+D92+E92</f>
        <v>0</v>
      </c>
    </row>
    <row r="93" spans="1:6" x14ac:dyDescent="0.3">
      <c r="A93" s="69" t="s">
        <v>59</v>
      </c>
      <c r="B93" s="65" t="s">
        <v>53</v>
      </c>
      <c r="C93" s="71">
        <v>0</v>
      </c>
      <c r="D93" s="71">
        <v>0</v>
      </c>
      <c r="E93" s="71">
        <v>0</v>
      </c>
      <c r="F93" s="72">
        <f t="shared" ref="F93" si="5">+C93+D93+E93</f>
        <v>0</v>
      </c>
    </row>
    <row r="94" spans="1:6" ht="13.8" x14ac:dyDescent="0.3">
      <c r="A94" s="252" t="s">
        <v>43</v>
      </c>
      <c r="B94" s="252"/>
      <c r="C94" s="252"/>
      <c r="D94" s="252"/>
      <c r="E94" s="252"/>
      <c r="F94" s="252"/>
    </row>
    <row r="95" spans="1:6" ht="86.25" customHeight="1" x14ac:dyDescent="0.3">
      <c r="A95" s="253" t="s">
        <v>229</v>
      </c>
      <c r="B95" s="253"/>
      <c r="C95" s="253"/>
      <c r="D95" s="253"/>
      <c r="E95" s="253"/>
      <c r="F95" s="253"/>
    </row>
    <row r="96" spans="1:6" ht="9.9" customHeight="1" x14ac:dyDescent="0.3">
      <c r="A96" s="36"/>
      <c r="B96" s="63"/>
      <c r="C96" s="35"/>
    </row>
    <row r="97" spans="1:6" x14ac:dyDescent="0.3">
      <c r="A97" s="211" t="s">
        <v>77</v>
      </c>
      <c r="B97" s="211"/>
      <c r="C97" s="211"/>
      <c r="D97" s="211"/>
      <c r="E97" s="211"/>
      <c r="F97" s="211"/>
    </row>
    <row r="98" spans="1:6" ht="30.75" customHeight="1" x14ac:dyDescent="0.3">
      <c r="A98" s="212" t="s">
        <v>54</v>
      </c>
      <c r="B98" s="212"/>
      <c r="C98" s="212"/>
      <c r="D98" s="212"/>
      <c r="E98" s="212"/>
      <c r="F98" s="212"/>
    </row>
    <row r="99" spans="1:6" x14ac:dyDescent="0.3">
      <c r="A99" s="211" t="s">
        <v>52</v>
      </c>
      <c r="B99" s="211"/>
      <c r="C99" s="211"/>
      <c r="D99" s="211"/>
      <c r="E99" s="211"/>
      <c r="F99" s="211"/>
    </row>
    <row r="100" spans="1:6" ht="9.9" customHeight="1" x14ac:dyDescent="0.3">
      <c r="A100" s="73"/>
      <c r="B100" s="74"/>
      <c r="C100" s="74"/>
      <c r="D100" s="74"/>
      <c r="E100" s="74"/>
      <c r="F100" s="75"/>
    </row>
    <row r="101" spans="1:6" x14ac:dyDescent="0.3">
      <c r="A101" s="88" t="s">
        <v>55</v>
      </c>
      <c r="B101" s="88" t="s">
        <v>56</v>
      </c>
      <c r="C101" s="88" t="s">
        <v>11</v>
      </c>
      <c r="D101" s="88" t="s">
        <v>88</v>
      </c>
      <c r="E101" s="88" t="s">
        <v>89</v>
      </c>
      <c r="F101" s="88" t="s">
        <v>10</v>
      </c>
    </row>
    <row r="102" spans="1:6" x14ac:dyDescent="0.3">
      <c r="A102" s="24" t="s">
        <v>16</v>
      </c>
      <c r="B102" s="64"/>
      <c r="C102" s="47">
        <f>+C104+C130</f>
        <v>5318637.12</v>
      </c>
      <c r="D102" s="47">
        <f t="shared" ref="D102:F102" si="6">+D104+D130</f>
        <v>2892756.7</v>
      </c>
      <c r="E102" s="47">
        <f t="shared" si="6"/>
        <v>1136255.5</v>
      </c>
      <c r="F102" s="47">
        <f t="shared" si="6"/>
        <v>9347649.3199999984</v>
      </c>
    </row>
    <row r="103" spans="1:6" x14ac:dyDescent="0.3">
      <c r="A103" s="19"/>
      <c r="B103" s="65"/>
      <c r="C103" s="20"/>
      <c r="D103" s="20"/>
      <c r="E103" s="20"/>
      <c r="F103" s="66"/>
    </row>
    <row r="104" spans="1:6" ht="15" customHeight="1" x14ac:dyDescent="0.3">
      <c r="A104" s="254" t="s">
        <v>58</v>
      </c>
      <c r="B104" s="254"/>
      <c r="C104" s="68">
        <f>SUM(C105:C127)</f>
        <v>5318637.12</v>
      </c>
      <c r="D104" s="68">
        <f t="shared" ref="D104:F104" si="7">SUM(D105:D127)</f>
        <v>2892756.7</v>
      </c>
      <c r="E104" s="68">
        <f t="shared" si="7"/>
        <v>1136255.5</v>
      </c>
      <c r="F104" s="68">
        <f t="shared" si="7"/>
        <v>9347649.3199999984</v>
      </c>
    </row>
    <row r="105" spans="1:6" ht="15" customHeight="1" x14ac:dyDescent="0.3">
      <c r="A105" s="156" t="s">
        <v>205</v>
      </c>
      <c r="B105" s="65" t="s">
        <v>183</v>
      </c>
      <c r="C105" s="21">
        <v>124243.5</v>
      </c>
      <c r="D105" s="21">
        <v>124243.5</v>
      </c>
      <c r="E105" s="21">
        <v>124243.5</v>
      </c>
      <c r="F105" s="70">
        <f>+C105+D105+E105</f>
        <v>372730.5</v>
      </c>
    </row>
    <row r="106" spans="1:6" ht="15" customHeight="1" x14ac:dyDescent="0.3">
      <c r="A106" s="156" t="s">
        <v>239</v>
      </c>
      <c r="B106" s="65" t="s">
        <v>227</v>
      </c>
      <c r="C106" s="21">
        <v>0</v>
      </c>
      <c r="D106" s="76">
        <v>0</v>
      </c>
      <c r="E106" s="76">
        <v>10302</v>
      </c>
      <c r="F106" s="70">
        <f t="shared" ref="F106:F109" si="8">+C106+D106+E106</f>
        <v>10302</v>
      </c>
    </row>
    <row r="107" spans="1:6" ht="15" customHeight="1" x14ac:dyDescent="0.3">
      <c r="A107" s="156" t="s">
        <v>206</v>
      </c>
      <c r="B107" s="65" t="s">
        <v>184</v>
      </c>
      <c r="C107" s="21">
        <v>465006.3</v>
      </c>
      <c r="D107" s="21">
        <v>590411.69999999995</v>
      </c>
      <c r="E107" s="21">
        <v>97180</v>
      </c>
      <c r="F107" s="70">
        <f t="shared" si="8"/>
        <v>1152598</v>
      </c>
    </row>
    <row r="108" spans="1:6" ht="15" customHeight="1" x14ac:dyDescent="0.3">
      <c r="A108" s="156" t="s">
        <v>207</v>
      </c>
      <c r="B108" s="65" t="s">
        <v>185</v>
      </c>
      <c r="C108" s="21">
        <v>1137365</v>
      </c>
      <c r="D108" s="21">
        <v>615370</v>
      </c>
      <c r="E108" s="21">
        <v>376480</v>
      </c>
      <c r="F108" s="70">
        <f t="shared" si="8"/>
        <v>2129215</v>
      </c>
    </row>
    <row r="109" spans="1:6" ht="15" customHeight="1" x14ac:dyDescent="0.3">
      <c r="A109" s="156" t="s">
        <v>208</v>
      </c>
      <c r="B109" s="65" t="s">
        <v>186</v>
      </c>
      <c r="C109" s="21">
        <v>83000</v>
      </c>
      <c r="D109" s="21">
        <v>26400</v>
      </c>
      <c r="E109" s="21">
        <v>0</v>
      </c>
      <c r="F109" s="70">
        <f t="shared" si="8"/>
        <v>109400</v>
      </c>
    </row>
    <row r="110" spans="1:6" ht="15" customHeight="1" x14ac:dyDescent="0.3">
      <c r="A110" s="156" t="s">
        <v>209</v>
      </c>
      <c r="B110" s="65" t="s">
        <v>187</v>
      </c>
      <c r="C110" s="21">
        <v>0</v>
      </c>
      <c r="D110" s="21">
        <v>0</v>
      </c>
      <c r="E110" s="21">
        <v>0</v>
      </c>
      <c r="F110" s="70">
        <f t="shared" ref="F110:F116" si="9">+C110+D110+E110</f>
        <v>0</v>
      </c>
    </row>
    <row r="111" spans="1:6" ht="15" customHeight="1" x14ac:dyDescent="0.3">
      <c r="A111" s="156" t="s">
        <v>210</v>
      </c>
      <c r="B111" s="65" t="s">
        <v>188</v>
      </c>
      <c r="C111" s="21">
        <v>0</v>
      </c>
      <c r="D111" s="21">
        <v>0</v>
      </c>
      <c r="E111" s="21">
        <v>0</v>
      </c>
      <c r="F111" s="70">
        <f t="shared" si="9"/>
        <v>0</v>
      </c>
    </row>
    <row r="112" spans="1:6" ht="15" customHeight="1" x14ac:dyDescent="0.3">
      <c r="A112" s="156" t="s">
        <v>211</v>
      </c>
      <c r="B112" s="65" t="s">
        <v>189</v>
      </c>
      <c r="C112" s="21">
        <v>0</v>
      </c>
      <c r="D112" s="21">
        <v>0</v>
      </c>
      <c r="E112" s="21">
        <v>0</v>
      </c>
      <c r="F112" s="70">
        <f t="shared" si="9"/>
        <v>0</v>
      </c>
    </row>
    <row r="113" spans="1:6" ht="15" customHeight="1" x14ac:dyDescent="0.3">
      <c r="A113" s="156" t="s">
        <v>212</v>
      </c>
      <c r="B113" s="65" t="s">
        <v>190</v>
      </c>
      <c r="C113" s="21">
        <v>497356.39</v>
      </c>
      <c r="D113" s="21">
        <v>0</v>
      </c>
      <c r="E113" s="21">
        <v>0</v>
      </c>
      <c r="F113" s="70">
        <f t="shared" si="9"/>
        <v>497356.39</v>
      </c>
    </row>
    <row r="114" spans="1:6" ht="15" customHeight="1" x14ac:dyDescent="0.3">
      <c r="A114" s="156" t="s">
        <v>213</v>
      </c>
      <c r="B114" s="65" t="s">
        <v>191</v>
      </c>
      <c r="C114" s="21">
        <v>0</v>
      </c>
      <c r="D114" s="21">
        <v>0</v>
      </c>
      <c r="E114" s="21">
        <v>0</v>
      </c>
      <c r="F114" s="70">
        <f t="shared" si="9"/>
        <v>0</v>
      </c>
    </row>
    <row r="115" spans="1:6" ht="15" customHeight="1" x14ac:dyDescent="0.3">
      <c r="A115" s="156" t="s">
        <v>214</v>
      </c>
      <c r="B115" s="65" t="s">
        <v>192</v>
      </c>
      <c r="C115" s="21">
        <v>0</v>
      </c>
      <c r="D115" s="21">
        <v>0</v>
      </c>
      <c r="E115" s="21">
        <v>0</v>
      </c>
      <c r="F115" s="70">
        <f t="shared" si="9"/>
        <v>0</v>
      </c>
    </row>
    <row r="116" spans="1:6" ht="15" customHeight="1" x14ac:dyDescent="0.3">
      <c r="A116" s="156" t="s">
        <v>215</v>
      </c>
      <c r="B116" s="65" t="s">
        <v>193</v>
      </c>
      <c r="C116" s="21">
        <v>958750</v>
      </c>
      <c r="D116" s="21">
        <v>489700</v>
      </c>
      <c r="E116" s="21">
        <v>528050</v>
      </c>
      <c r="F116" s="70">
        <f t="shared" si="9"/>
        <v>1976500</v>
      </c>
    </row>
    <row r="117" spans="1:6" x14ac:dyDescent="0.3">
      <c r="A117" s="156" t="s">
        <v>216</v>
      </c>
      <c r="B117" s="65" t="s">
        <v>194</v>
      </c>
      <c r="C117" s="21">
        <v>59494.5</v>
      </c>
      <c r="D117" s="21">
        <v>0</v>
      </c>
      <c r="E117" s="21">
        <v>0</v>
      </c>
      <c r="F117" s="70">
        <f>+C117+D117+E117</f>
        <v>59494.5</v>
      </c>
    </row>
    <row r="118" spans="1:6" x14ac:dyDescent="0.3">
      <c r="A118" s="156" t="s">
        <v>217</v>
      </c>
      <c r="B118" s="65" t="s">
        <v>195</v>
      </c>
      <c r="C118" s="21">
        <v>0</v>
      </c>
      <c r="D118" s="76">
        <v>0</v>
      </c>
      <c r="E118" s="76">
        <v>0</v>
      </c>
      <c r="F118" s="70">
        <f t="shared" ref="F118:F127" si="10">+C118+D118+E118</f>
        <v>0</v>
      </c>
    </row>
    <row r="119" spans="1:6" x14ac:dyDescent="0.3">
      <c r="A119" s="156" t="s">
        <v>218</v>
      </c>
      <c r="B119" s="65" t="s">
        <v>196</v>
      </c>
      <c r="C119" s="21">
        <v>0</v>
      </c>
      <c r="D119" s="21">
        <v>49350</v>
      </c>
      <c r="E119" s="21">
        <v>0</v>
      </c>
      <c r="F119" s="70">
        <f t="shared" si="10"/>
        <v>49350</v>
      </c>
    </row>
    <row r="120" spans="1:6" x14ac:dyDescent="0.3">
      <c r="A120" s="156" t="s">
        <v>219</v>
      </c>
      <c r="B120" s="65" t="s">
        <v>197</v>
      </c>
      <c r="C120" s="21">
        <v>21600</v>
      </c>
      <c r="D120" s="21">
        <v>0</v>
      </c>
      <c r="E120" s="21">
        <v>0</v>
      </c>
      <c r="F120" s="70">
        <f t="shared" si="10"/>
        <v>21600</v>
      </c>
    </row>
    <row r="121" spans="1:6" x14ac:dyDescent="0.3">
      <c r="A121" s="156" t="s">
        <v>220</v>
      </c>
      <c r="B121" s="65" t="s">
        <v>198</v>
      </c>
      <c r="C121" s="21">
        <v>175114.71</v>
      </c>
      <c r="D121" s="21">
        <v>0</v>
      </c>
      <c r="E121" s="21">
        <v>0</v>
      </c>
      <c r="F121" s="70">
        <f t="shared" si="10"/>
        <v>175114.71</v>
      </c>
    </row>
    <row r="122" spans="1:6" x14ac:dyDescent="0.3">
      <c r="A122" s="156" t="s">
        <v>221</v>
      </c>
      <c r="B122" s="65" t="s">
        <v>199</v>
      </c>
      <c r="C122" s="21">
        <v>816797.8</v>
      </c>
      <c r="D122" s="21">
        <v>0</v>
      </c>
      <c r="E122" s="21">
        <v>0</v>
      </c>
      <c r="F122" s="70">
        <f t="shared" si="10"/>
        <v>816797.8</v>
      </c>
    </row>
    <row r="123" spans="1:6" ht="15" customHeight="1" x14ac:dyDescent="0.3">
      <c r="A123" s="156" t="s">
        <v>222</v>
      </c>
      <c r="B123" s="65" t="s">
        <v>200</v>
      </c>
      <c r="C123" s="21">
        <v>198371.5</v>
      </c>
      <c r="D123" s="21">
        <v>840720</v>
      </c>
      <c r="E123" s="21">
        <v>0</v>
      </c>
      <c r="F123" s="70">
        <f t="shared" si="10"/>
        <v>1039091.5</v>
      </c>
    </row>
    <row r="124" spans="1:6" x14ac:dyDescent="0.3">
      <c r="A124" s="156" t="s">
        <v>223</v>
      </c>
      <c r="B124" s="65" t="s">
        <v>201</v>
      </c>
      <c r="C124" s="71">
        <v>0</v>
      </c>
      <c r="D124" s="71">
        <v>0</v>
      </c>
      <c r="E124" s="71">
        <v>0</v>
      </c>
      <c r="F124" s="70">
        <f t="shared" si="10"/>
        <v>0</v>
      </c>
    </row>
    <row r="125" spans="1:6" x14ac:dyDescent="0.3">
      <c r="A125" s="156" t="s">
        <v>224</v>
      </c>
      <c r="B125" s="65" t="s">
        <v>202</v>
      </c>
      <c r="C125" s="71">
        <v>781537.42</v>
      </c>
      <c r="D125" s="71">
        <v>156561.5</v>
      </c>
      <c r="E125" s="71">
        <v>0</v>
      </c>
      <c r="F125" s="70">
        <f t="shared" si="10"/>
        <v>938098.92</v>
      </c>
    </row>
    <row r="126" spans="1:6" x14ac:dyDescent="0.3">
      <c r="A126" s="156" t="s">
        <v>225</v>
      </c>
      <c r="B126" s="65" t="s">
        <v>203</v>
      </c>
      <c r="C126" s="71">
        <v>0</v>
      </c>
      <c r="D126" s="71">
        <v>0</v>
      </c>
      <c r="E126" s="71">
        <v>0</v>
      </c>
      <c r="F126" s="70">
        <f t="shared" si="10"/>
        <v>0</v>
      </c>
    </row>
    <row r="127" spans="1:6" x14ac:dyDescent="0.3">
      <c r="A127" s="156" t="s">
        <v>226</v>
      </c>
      <c r="B127" s="65" t="s">
        <v>204</v>
      </c>
      <c r="C127" s="71">
        <v>0</v>
      </c>
      <c r="D127" s="71">
        <v>0</v>
      </c>
      <c r="E127" s="71">
        <v>0</v>
      </c>
      <c r="F127" s="70">
        <f t="shared" si="10"/>
        <v>0</v>
      </c>
    </row>
    <row r="128" spans="1:6" x14ac:dyDescent="0.3">
      <c r="A128" s="69"/>
      <c r="B128" s="65"/>
      <c r="C128" s="71"/>
      <c r="D128" s="71"/>
      <c r="E128" s="71"/>
      <c r="F128" s="54"/>
    </row>
    <row r="129" spans="1:6" x14ac:dyDescent="0.3">
      <c r="C129" s="54"/>
      <c r="D129" s="54"/>
      <c r="E129" s="54"/>
      <c r="F129" s="54"/>
    </row>
    <row r="130" spans="1:6" x14ac:dyDescent="0.3">
      <c r="A130" s="254" t="s">
        <v>61</v>
      </c>
      <c r="B130" s="254"/>
      <c r="C130" s="68">
        <f>+SUM(C131:C132)</f>
        <v>0</v>
      </c>
      <c r="D130" s="68">
        <f t="shared" ref="D130:F130" si="11">+SUM(D131:D132)</f>
        <v>0</v>
      </c>
      <c r="E130" s="68">
        <f t="shared" si="11"/>
        <v>0</v>
      </c>
      <c r="F130" s="68">
        <f t="shared" si="11"/>
        <v>0</v>
      </c>
    </row>
    <row r="131" spans="1:6" x14ac:dyDescent="0.3">
      <c r="A131" s="95" t="s">
        <v>59</v>
      </c>
      <c r="B131" s="65" t="s">
        <v>53</v>
      </c>
      <c r="C131" s="71">
        <v>0</v>
      </c>
      <c r="D131" s="71">
        <v>0</v>
      </c>
      <c r="E131" s="71">
        <v>0</v>
      </c>
      <c r="F131" s="54">
        <f>+C131+D131+E131</f>
        <v>0</v>
      </c>
    </row>
    <row r="132" spans="1:6" x14ac:dyDescent="0.3">
      <c r="A132" s="62" t="s">
        <v>59</v>
      </c>
      <c r="B132" s="62" t="s">
        <v>53</v>
      </c>
      <c r="C132" s="77">
        <v>0</v>
      </c>
      <c r="D132" s="77">
        <v>0</v>
      </c>
      <c r="E132" s="77">
        <v>0</v>
      </c>
      <c r="F132" s="78">
        <f>+C132+D132+E132</f>
        <v>0</v>
      </c>
    </row>
    <row r="133" spans="1:6" ht="14.25" customHeight="1" x14ac:dyDescent="0.3">
      <c r="A133" s="256" t="s">
        <v>62</v>
      </c>
      <c r="B133" s="256"/>
      <c r="C133" s="256"/>
      <c r="D133" s="256"/>
      <c r="E133" s="256"/>
      <c r="F133" s="256"/>
    </row>
    <row r="134" spans="1:6" ht="13.8" x14ac:dyDescent="0.3">
      <c r="A134" s="252" t="s">
        <v>364</v>
      </c>
      <c r="B134" s="252"/>
      <c r="C134" s="252"/>
      <c r="D134" s="252"/>
      <c r="E134" s="252"/>
      <c r="F134" s="252"/>
    </row>
    <row r="135" spans="1:6" ht="50.1" customHeight="1" x14ac:dyDescent="0.3">
      <c r="A135" s="248" t="s">
        <v>150</v>
      </c>
      <c r="B135" s="248"/>
      <c r="C135" s="248"/>
      <c r="D135" s="248"/>
      <c r="E135" s="248"/>
      <c r="F135" s="248"/>
    </row>
    <row r="136" spans="1:6" ht="9.9" customHeight="1" x14ac:dyDescent="0.3">
      <c r="A136" s="69"/>
      <c r="B136" s="65"/>
    </row>
    <row r="137" spans="1:6" x14ac:dyDescent="0.3">
      <c r="A137" s="211" t="s">
        <v>79</v>
      </c>
      <c r="B137" s="211"/>
      <c r="C137" s="211"/>
      <c r="D137" s="211"/>
      <c r="E137" s="211"/>
      <c r="F137" s="211"/>
    </row>
    <row r="138" spans="1:6" x14ac:dyDescent="0.3">
      <c r="A138" s="211" t="s">
        <v>80</v>
      </c>
      <c r="B138" s="211"/>
      <c r="C138" s="211"/>
      <c r="D138" s="211"/>
      <c r="E138" s="211"/>
      <c r="F138" s="211"/>
    </row>
    <row r="139" spans="1:6" x14ac:dyDescent="0.3">
      <c r="A139" s="211" t="s">
        <v>52</v>
      </c>
      <c r="B139" s="211"/>
      <c r="C139" s="211"/>
      <c r="D139" s="211"/>
      <c r="E139" s="211"/>
      <c r="F139" s="211"/>
    </row>
    <row r="140" spans="1:6" ht="9.9" customHeight="1" x14ac:dyDescent="0.3">
      <c r="A140" s="73"/>
      <c r="B140" s="74"/>
      <c r="C140" s="74"/>
      <c r="D140" s="74"/>
      <c r="E140" s="74"/>
      <c r="F140" s="75"/>
    </row>
    <row r="141" spans="1:6" x14ac:dyDescent="0.3">
      <c r="A141" s="88" t="s">
        <v>78</v>
      </c>
      <c r="B141" s="88" t="s">
        <v>11</v>
      </c>
      <c r="C141" s="88" t="s">
        <v>88</v>
      </c>
      <c r="D141" s="88" t="s">
        <v>89</v>
      </c>
      <c r="E141" s="88" t="s">
        <v>10</v>
      </c>
      <c r="F141" s="33"/>
    </row>
    <row r="142" spans="1:6" x14ac:dyDescent="0.3">
      <c r="A142" s="128" t="s">
        <v>82</v>
      </c>
      <c r="B142" s="79">
        <f>+B143+B144</f>
        <v>0</v>
      </c>
      <c r="C142" s="79">
        <f t="shared" ref="C142:D144" si="12">+B152</f>
        <v>0</v>
      </c>
      <c r="D142" s="79">
        <f t="shared" si="12"/>
        <v>0</v>
      </c>
      <c r="E142" s="79">
        <f>+B142</f>
        <v>0</v>
      </c>
      <c r="F142" s="75"/>
    </row>
    <row r="143" spans="1:6" x14ac:dyDescent="0.3">
      <c r="A143" s="129" t="s">
        <v>83</v>
      </c>
      <c r="B143" s="37">
        <f>+'2T'!E159</f>
        <v>0</v>
      </c>
      <c r="C143" s="37">
        <f t="shared" si="12"/>
        <v>0</v>
      </c>
      <c r="D143" s="37">
        <f t="shared" si="12"/>
        <v>0</v>
      </c>
      <c r="E143" s="84">
        <f>+B143</f>
        <v>0</v>
      </c>
      <c r="F143" s="33"/>
    </row>
    <row r="144" spans="1:6" x14ac:dyDescent="0.3">
      <c r="A144" s="129" t="s">
        <v>81</v>
      </c>
      <c r="B144" s="37">
        <f>+'2T'!E160</f>
        <v>0</v>
      </c>
      <c r="C144" s="37">
        <f t="shared" si="12"/>
        <v>0</v>
      </c>
      <c r="D144" s="37">
        <f t="shared" si="12"/>
        <v>0</v>
      </c>
      <c r="E144" s="84">
        <f t="shared" ref="E144" si="13">+B144</f>
        <v>0</v>
      </c>
      <c r="F144" s="33"/>
    </row>
    <row r="145" spans="1:6" x14ac:dyDescent="0.3">
      <c r="A145" s="128" t="s">
        <v>85</v>
      </c>
      <c r="B145" s="79">
        <v>0</v>
      </c>
      <c r="C145" s="79">
        <v>0</v>
      </c>
      <c r="D145" s="79">
        <v>0</v>
      </c>
      <c r="E145" s="79">
        <f>+B145+C145+D145</f>
        <v>0</v>
      </c>
      <c r="F145" s="75"/>
    </row>
    <row r="146" spans="1:6" x14ac:dyDescent="0.3">
      <c r="A146" s="128" t="s">
        <v>145</v>
      </c>
      <c r="B146" s="79">
        <f>+B147+B148</f>
        <v>0</v>
      </c>
      <c r="C146" s="79">
        <f t="shared" ref="C146" si="14">+C147+C148</f>
        <v>0</v>
      </c>
      <c r="D146" s="79">
        <f>+D147+D148</f>
        <v>0</v>
      </c>
      <c r="E146" s="79">
        <f>+E147+E148</f>
        <v>0</v>
      </c>
      <c r="F146" s="75"/>
    </row>
    <row r="147" spans="1:6" x14ac:dyDescent="0.3">
      <c r="A147" s="129" t="s">
        <v>83</v>
      </c>
      <c r="B147" s="37">
        <f>+B143</f>
        <v>0</v>
      </c>
      <c r="C147" s="37">
        <f>+C143</f>
        <v>0</v>
      </c>
      <c r="D147" s="37">
        <f>+D143</f>
        <v>0</v>
      </c>
      <c r="E147" s="84">
        <f>+E143</f>
        <v>0</v>
      </c>
      <c r="F147" s="33"/>
    </row>
    <row r="148" spans="1:6" x14ac:dyDescent="0.3">
      <c r="A148" s="129" t="s">
        <v>81</v>
      </c>
      <c r="B148" s="37">
        <f>+B145</f>
        <v>0</v>
      </c>
      <c r="C148" s="37">
        <f>+C145+C144</f>
        <v>0</v>
      </c>
      <c r="D148" s="37">
        <f>+D145+D144</f>
        <v>0</v>
      </c>
      <c r="E148" s="84">
        <f>+E145</f>
        <v>0</v>
      </c>
      <c r="F148" s="33"/>
    </row>
    <row r="149" spans="1:6" x14ac:dyDescent="0.3">
      <c r="A149" s="128" t="s">
        <v>84</v>
      </c>
      <c r="B149" s="79">
        <f>+B150+B151</f>
        <v>0</v>
      </c>
      <c r="C149" s="79">
        <f>+C150+C151</f>
        <v>0</v>
      </c>
      <c r="D149" s="79">
        <f>+D133</f>
        <v>0</v>
      </c>
      <c r="E149" s="79">
        <f>+B149+C149+D149</f>
        <v>0</v>
      </c>
      <c r="F149" s="75"/>
    </row>
    <row r="150" spans="1:6" x14ac:dyDescent="0.3">
      <c r="A150" s="129" t="s">
        <v>83</v>
      </c>
      <c r="B150" s="102">
        <v>0</v>
      </c>
      <c r="C150" s="102">
        <v>0</v>
      </c>
      <c r="D150" s="102">
        <v>0</v>
      </c>
      <c r="E150" s="63">
        <f>+B150+C150+D150</f>
        <v>0</v>
      </c>
      <c r="F150" s="75"/>
    </row>
    <row r="151" spans="1:6" x14ac:dyDescent="0.3">
      <c r="A151" s="129" t="s">
        <v>81</v>
      </c>
      <c r="B151" s="102">
        <v>0</v>
      </c>
      <c r="C151" s="102">
        <v>0</v>
      </c>
      <c r="D151" s="102">
        <v>0</v>
      </c>
      <c r="E151" s="63">
        <f>+B151+C151+D151</f>
        <v>0</v>
      </c>
      <c r="F151" s="75"/>
    </row>
    <row r="152" spans="1:6" x14ac:dyDescent="0.3">
      <c r="A152" s="128" t="s">
        <v>146</v>
      </c>
      <c r="B152" s="79">
        <f>+B146-B149</f>
        <v>0</v>
      </c>
      <c r="C152" s="79">
        <f t="shared" ref="C152:D152" si="15">+C146-C149</f>
        <v>0</v>
      </c>
      <c r="D152" s="79">
        <f t="shared" si="15"/>
        <v>0</v>
      </c>
      <c r="E152" s="79">
        <f>+E146-E149</f>
        <v>0</v>
      </c>
      <c r="F152" s="75"/>
    </row>
    <row r="153" spans="1:6" x14ac:dyDescent="0.3">
      <c r="A153" s="129" t="s">
        <v>83</v>
      </c>
      <c r="B153" s="102">
        <f>+B147-B150</f>
        <v>0</v>
      </c>
      <c r="C153" s="102">
        <f>+C147-C150</f>
        <v>0</v>
      </c>
      <c r="D153" s="102">
        <f>+D147-D150</f>
        <v>0</v>
      </c>
      <c r="E153" s="63">
        <f>+E147-E150</f>
        <v>0</v>
      </c>
    </row>
    <row r="154" spans="1:6" x14ac:dyDescent="0.3">
      <c r="A154" s="130" t="s">
        <v>81</v>
      </c>
      <c r="B154" s="97">
        <f>+B148-B151</f>
        <v>0</v>
      </c>
      <c r="C154" s="97">
        <f>+C148-C151</f>
        <v>0</v>
      </c>
      <c r="D154" s="97">
        <f>+D148-D151</f>
        <v>0</v>
      </c>
      <c r="E154" s="80">
        <f>+E148-E151</f>
        <v>0</v>
      </c>
    </row>
    <row r="155" spans="1:6" x14ac:dyDescent="0.3">
      <c r="A155" s="252" t="s">
        <v>43</v>
      </c>
      <c r="B155" s="252"/>
      <c r="C155" s="252"/>
      <c r="D155" s="252"/>
      <c r="E155" s="252"/>
      <c r="F155" s="55"/>
    </row>
    <row r="156" spans="1:6" ht="76.5" customHeight="1" x14ac:dyDescent="0.3">
      <c r="A156" s="219" t="s">
        <v>228</v>
      </c>
      <c r="B156" s="220"/>
      <c r="C156" s="220"/>
      <c r="D156" s="220"/>
      <c r="E156" s="221"/>
      <c r="F156" s="81"/>
    </row>
    <row r="157" spans="1:6" x14ac:dyDescent="0.3">
      <c r="A157" s="82"/>
      <c r="B157" s="83"/>
      <c r="C157" s="83"/>
      <c r="D157" s="83"/>
      <c r="E157" s="83"/>
      <c r="F157" s="81"/>
    </row>
    <row r="158" spans="1:6" ht="31.2" x14ac:dyDescent="0.3">
      <c r="A158" s="112" t="s">
        <v>86</v>
      </c>
      <c r="B158" s="266" t="s">
        <v>230</v>
      </c>
      <c r="C158" s="250"/>
      <c r="D158" s="236" t="s">
        <v>49</v>
      </c>
      <c r="E158" s="237"/>
      <c r="F158" s="238"/>
    </row>
    <row r="159" spans="1:6" x14ac:dyDescent="0.3">
      <c r="A159" s="93" t="s">
        <v>47</v>
      </c>
      <c r="B159" s="266" t="s">
        <v>367</v>
      </c>
      <c r="C159" s="250"/>
      <c r="D159" s="239"/>
      <c r="E159" s="240"/>
      <c r="F159" s="241"/>
    </row>
    <row r="160" spans="1:6" x14ac:dyDescent="0.3">
      <c r="A160" s="94" t="s">
        <v>48</v>
      </c>
      <c r="B160" s="266" t="s">
        <v>368</v>
      </c>
      <c r="C160" s="250"/>
      <c r="D160" s="242"/>
      <c r="E160" s="243"/>
      <c r="F160" s="244"/>
    </row>
  </sheetData>
  <mergeCells count="70">
    <mergeCell ref="A133:F133"/>
    <mergeCell ref="A134:F134"/>
    <mergeCell ref="A135:F135"/>
    <mergeCell ref="B158:C158"/>
    <mergeCell ref="D158:F160"/>
    <mergeCell ref="B159:C159"/>
    <mergeCell ref="B160:C160"/>
    <mergeCell ref="A137:F137"/>
    <mergeCell ref="A138:F138"/>
    <mergeCell ref="A139:F139"/>
    <mergeCell ref="A155:E155"/>
    <mergeCell ref="A156:E156"/>
    <mergeCell ref="A104:B104"/>
    <mergeCell ref="A130:B130"/>
    <mergeCell ref="A80:F80"/>
    <mergeCell ref="A81:F81"/>
    <mergeCell ref="A82:F82"/>
    <mergeCell ref="A87:B87"/>
    <mergeCell ref="A91:B91"/>
    <mergeCell ref="A94:F94"/>
    <mergeCell ref="A95:F95"/>
    <mergeCell ref="A97:F97"/>
    <mergeCell ref="A98:F98"/>
    <mergeCell ref="A99:F99"/>
    <mergeCell ref="A65:F65"/>
    <mergeCell ref="A66:F66"/>
    <mergeCell ref="A67:F67"/>
    <mergeCell ref="A77:F77"/>
    <mergeCell ref="A78:F78"/>
    <mergeCell ref="B56:C56"/>
    <mergeCell ref="D56:F58"/>
    <mergeCell ref="B57:C57"/>
    <mergeCell ref="B58:C58"/>
    <mergeCell ref="A63:F63"/>
    <mergeCell ref="A50:B50"/>
    <mergeCell ref="A51:B51"/>
    <mergeCell ref="A52:B52"/>
    <mergeCell ref="A53:F53"/>
    <mergeCell ref="A54:F54"/>
    <mergeCell ref="A41:B41"/>
    <mergeCell ref="A42:F42"/>
    <mergeCell ref="A43:F43"/>
    <mergeCell ref="A47:F47"/>
    <mergeCell ref="A48:F48"/>
    <mergeCell ref="A1:F2"/>
    <mergeCell ref="A3:F3"/>
    <mergeCell ref="C5:E5"/>
    <mergeCell ref="C6:E6"/>
    <mergeCell ref="C7:E7"/>
    <mergeCell ref="A10:F10"/>
    <mergeCell ref="A31:E31"/>
    <mergeCell ref="A12:F12"/>
    <mergeCell ref="A13:F13"/>
    <mergeCell ref="A20:F20"/>
    <mergeCell ref="A21:F21"/>
    <mergeCell ref="A23:F23"/>
    <mergeCell ref="A24:F24"/>
    <mergeCell ref="A26:B26"/>
    <mergeCell ref="A27:B27"/>
    <mergeCell ref="A28:B28"/>
    <mergeCell ref="A30:B30"/>
    <mergeCell ref="A16:B16"/>
    <mergeCell ref="A29:B29"/>
    <mergeCell ref="A40:B40"/>
    <mergeCell ref="A35:F35"/>
    <mergeCell ref="A32:F32"/>
    <mergeCell ref="A34:F34"/>
    <mergeCell ref="A37:B37"/>
    <mergeCell ref="A38:B38"/>
    <mergeCell ref="A39:B39"/>
  </mergeCells>
  <printOptions horizontalCentered="1"/>
  <pageMargins left="0.70866141732283472" right="0.70866141732283472" top="0.94488188976377963" bottom="0.74803149606299213" header="0.19685039370078741" footer="0.31496062992125984"/>
  <pageSetup scale="6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61" max="16383" man="1"/>
    <brk id="135"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8"/>
  <sheetViews>
    <sheetView showGridLines="0" zoomScale="90" zoomScaleNormal="90" workbookViewId="0">
      <selection sqref="A1:F1"/>
    </sheetView>
  </sheetViews>
  <sheetFormatPr baseColWidth="10" defaultColWidth="11.44140625" defaultRowHeight="13.8" x14ac:dyDescent="0.3"/>
  <cols>
    <col min="1" max="1" width="56.109375" style="3" customWidth="1"/>
    <col min="2" max="2" width="52.109375" style="3" bestFit="1" customWidth="1"/>
    <col min="3" max="6" width="20.6640625" style="3" customWidth="1"/>
    <col min="7" max="16384" width="11.44140625" style="3"/>
  </cols>
  <sheetData>
    <row r="1" spans="1:6" ht="42" customHeight="1" x14ac:dyDescent="0.45">
      <c r="A1" s="218" t="s">
        <v>38</v>
      </c>
      <c r="B1" s="218"/>
      <c r="C1" s="218"/>
      <c r="D1" s="218"/>
      <c r="E1" s="218"/>
      <c r="F1" s="218"/>
    </row>
    <row r="2" spans="1:6" ht="17.399999999999999" x14ac:dyDescent="0.4">
      <c r="A2" s="227" t="s">
        <v>365</v>
      </c>
      <c r="B2" s="227"/>
      <c r="C2" s="227"/>
      <c r="D2" s="227"/>
      <c r="E2" s="227"/>
      <c r="F2" s="227"/>
    </row>
    <row r="3" spans="1:6" ht="15.6" x14ac:dyDescent="0.3">
      <c r="A3" s="48"/>
      <c r="B3" s="48"/>
      <c r="C3" s="48"/>
      <c r="D3" s="48"/>
      <c r="E3" s="48"/>
    </row>
    <row r="4" spans="1:6" ht="18" customHeight="1" x14ac:dyDescent="0.3">
      <c r="A4" s="104"/>
      <c r="B4" s="92" t="s">
        <v>22</v>
      </c>
      <c r="C4" s="228" t="s">
        <v>170</v>
      </c>
      <c r="D4" s="229"/>
      <c r="E4" s="229"/>
    </row>
    <row r="5" spans="1:6" ht="18" customHeight="1" x14ac:dyDescent="0.3">
      <c r="A5" s="104"/>
      <c r="B5" s="93" t="s">
        <v>33</v>
      </c>
      <c r="C5" s="228" t="s">
        <v>171</v>
      </c>
      <c r="D5" s="229"/>
      <c r="E5" s="229"/>
    </row>
    <row r="6" spans="1:6" ht="18" customHeight="1" x14ac:dyDescent="0.3">
      <c r="A6" s="104"/>
      <c r="B6" s="94" t="s">
        <v>34</v>
      </c>
      <c r="C6" s="228" t="s">
        <v>172</v>
      </c>
      <c r="D6" s="229"/>
      <c r="E6" s="229"/>
    </row>
    <row r="7" spans="1:6" x14ac:dyDescent="0.3">
      <c r="A7" s="4"/>
      <c r="B7" s="2"/>
      <c r="C7" s="2"/>
      <c r="D7" s="2"/>
      <c r="E7" s="2"/>
      <c r="F7" s="2"/>
    </row>
    <row r="8" spans="1:6" ht="21" customHeight="1" x14ac:dyDescent="0.3">
      <c r="A8" s="230" t="s">
        <v>151</v>
      </c>
      <c r="B8" s="230"/>
      <c r="C8" s="230"/>
      <c r="D8" s="230"/>
      <c r="E8" s="230"/>
      <c r="F8" s="230"/>
    </row>
    <row r="9" spans="1:6" s="60" customFormat="1" ht="14.4" x14ac:dyDescent="0.3"/>
    <row r="10" spans="1:6" ht="15.6" x14ac:dyDescent="0.3">
      <c r="A10" s="222" t="s">
        <v>36</v>
      </c>
      <c r="B10" s="222"/>
      <c r="C10" s="222"/>
      <c r="D10" s="222"/>
      <c r="E10" s="222"/>
      <c r="F10" s="222"/>
    </row>
    <row r="11" spans="1:6" ht="15" customHeight="1" x14ac:dyDescent="0.3">
      <c r="A11" s="222" t="s">
        <v>19</v>
      </c>
      <c r="B11" s="222"/>
      <c r="C11" s="222"/>
      <c r="D11" s="222"/>
      <c r="E11" s="222"/>
      <c r="F11" s="222"/>
    </row>
    <row r="12" spans="1:6" ht="15.6" x14ac:dyDescent="0.3">
      <c r="A12" s="51"/>
      <c r="B12" s="51"/>
      <c r="C12" s="51"/>
      <c r="D12" s="52"/>
      <c r="E12" s="52"/>
      <c r="F12"/>
    </row>
    <row r="13" spans="1:6" ht="31.2" x14ac:dyDescent="0.3">
      <c r="A13" s="14" t="s">
        <v>17</v>
      </c>
      <c r="B13" s="12" t="s">
        <v>18</v>
      </c>
      <c r="C13" s="14" t="s">
        <v>93</v>
      </c>
      <c r="D13" s="12" t="s">
        <v>94</v>
      </c>
      <c r="E13" s="12" t="s">
        <v>96</v>
      </c>
      <c r="F13" s="127" t="s">
        <v>97</v>
      </c>
    </row>
    <row r="14" spans="1:6" ht="15" x14ac:dyDescent="0.3">
      <c r="A14" s="231" t="s">
        <v>16</v>
      </c>
      <c r="B14" s="231"/>
      <c r="C14" s="144">
        <f t="shared" ref="C14:E14" si="0">+SUM(C16:C17)</f>
        <v>121</v>
      </c>
      <c r="D14" s="144">
        <f t="shared" si="0"/>
        <v>148</v>
      </c>
      <c r="E14" s="144">
        <f t="shared" si="0"/>
        <v>214</v>
      </c>
      <c r="F14" s="144">
        <f>+SUM(F16:F17)</f>
        <v>483</v>
      </c>
    </row>
    <row r="15" spans="1:6" ht="15.6" x14ac:dyDescent="0.3">
      <c r="A15" s="22"/>
      <c r="B15" s="133"/>
      <c r="C15" s="48"/>
      <c r="D15" s="48"/>
      <c r="E15" s="48"/>
      <c r="F15" s="48"/>
    </row>
    <row r="16" spans="1:6" ht="15.6" x14ac:dyDescent="0.35">
      <c r="A16" s="22" t="s">
        <v>167</v>
      </c>
      <c r="B16" s="141" t="s">
        <v>165</v>
      </c>
      <c r="C16" s="151">
        <f>+'1T'!F18</f>
        <v>28</v>
      </c>
      <c r="D16" s="151">
        <f>+'2T'!F18</f>
        <v>28</v>
      </c>
      <c r="E16" s="151">
        <f>+'3T'!F18</f>
        <v>8</v>
      </c>
      <c r="F16" s="151">
        <f>+SUM(C16:E16)</f>
        <v>64</v>
      </c>
    </row>
    <row r="17" spans="1:6" ht="15.6" x14ac:dyDescent="0.35">
      <c r="A17" s="147" t="s">
        <v>168</v>
      </c>
      <c r="B17" s="141" t="s">
        <v>165</v>
      </c>
      <c r="C17" s="151">
        <f>+'1T'!F19</f>
        <v>93</v>
      </c>
      <c r="D17" s="151">
        <f>+'2T'!F19</f>
        <v>120</v>
      </c>
      <c r="E17" s="151">
        <f>+'3T'!F19</f>
        <v>206</v>
      </c>
      <c r="F17" s="152">
        <f>+SUM(C17:E17)</f>
        <v>419</v>
      </c>
    </row>
    <row r="18" spans="1:6" ht="15" customHeight="1" x14ac:dyDescent="0.3">
      <c r="A18" s="223" t="s">
        <v>43</v>
      </c>
      <c r="B18" s="223"/>
      <c r="C18" s="223"/>
      <c r="D18" s="223"/>
      <c r="E18" s="223"/>
      <c r="F18"/>
    </row>
    <row r="19" spans="1:6" ht="50.1" customHeight="1" x14ac:dyDescent="0.3">
      <c r="A19" s="219" t="s">
        <v>155</v>
      </c>
      <c r="B19" s="220"/>
      <c r="C19" s="220"/>
      <c r="D19" s="220"/>
      <c r="E19" s="220"/>
      <c r="F19" s="221"/>
    </row>
    <row r="20" spans="1:6" ht="15.6" x14ac:dyDescent="0.3">
      <c r="A20" s="51"/>
      <c r="B20" s="51"/>
      <c r="C20" s="51"/>
      <c r="D20" s="52"/>
      <c r="E20" s="52"/>
      <c r="F20"/>
    </row>
    <row r="21" spans="1:6" ht="15" customHeight="1" x14ac:dyDescent="0.3">
      <c r="A21" s="222" t="s">
        <v>37</v>
      </c>
      <c r="B21" s="222"/>
      <c r="C21" s="222"/>
      <c r="D21" s="222"/>
      <c r="E21" s="222"/>
      <c r="F21"/>
    </row>
    <row r="22" spans="1:6" ht="17.25" customHeight="1" x14ac:dyDescent="0.3">
      <c r="A22" s="222" t="s">
        <v>20</v>
      </c>
      <c r="B22" s="222"/>
      <c r="C22" s="222"/>
      <c r="D22" s="222"/>
      <c r="E22" s="222"/>
      <c r="F22"/>
    </row>
    <row r="23" spans="1:6" ht="16.95" customHeight="1" x14ac:dyDescent="0.3">
      <c r="A23" s="51"/>
      <c r="B23" s="51"/>
      <c r="C23" s="52"/>
      <c r="D23" s="52"/>
      <c r="E23" s="52"/>
      <c r="F23"/>
    </row>
    <row r="24" spans="1:6" ht="31.2" x14ac:dyDescent="0.3">
      <c r="A24" s="14" t="s">
        <v>21</v>
      </c>
      <c r="B24" s="132" t="s">
        <v>93</v>
      </c>
      <c r="C24" s="132" t="s">
        <v>94</v>
      </c>
      <c r="D24" s="132" t="s">
        <v>96</v>
      </c>
      <c r="E24" s="132" t="s">
        <v>97</v>
      </c>
    </row>
    <row r="25" spans="1:6" ht="15.6" x14ac:dyDescent="0.3">
      <c r="A25" s="148" t="s">
        <v>16</v>
      </c>
      <c r="B25" s="146">
        <f t="shared" ref="B25:D25" si="1">+SUM(B27:B28)</f>
        <v>3251599.3</v>
      </c>
      <c r="C25" s="146">
        <f t="shared" si="1"/>
        <v>5503845.3600000003</v>
      </c>
      <c r="D25" s="146">
        <f t="shared" si="1"/>
        <v>9347649.3200000003</v>
      </c>
      <c r="E25" s="146">
        <f>+SUM(E27:E28)</f>
        <v>18103093.98</v>
      </c>
    </row>
    <row r="26" spans="1:6" ht="15.6" x14ac:dyDescent="0.3">
      <c r="A26" s="137"/>
      <c r="B26" s="150"/>
      <c r="C26" s="150"/>
      <c r="D26" s="150"/>
      <c r="E26" s="150"/>
    </row>
    <row r="27" spans="1:6" ht="15" x14ac:dyDescent="0.3">
      <c r="A27" s="22" t="s">
        <v>167</v>
      </c>
      <c r="B27" s="142">
        <f>+'1T'!F29</f>
        <v>511314.30000000005</v>
      </c>
      <c r="C27" s="142">
        <f>+'2T'!F29</f>
        <v>3349505.3600000003</v>
      </c>
      <c r="D27" s="142">
        <f>+'3T'!F29</f>
        <v>5241934.32</v>
      </c>
      <c r="E27" s="142">
        <f>+SUM(B27:D27)</f>
        <v>9102753.9800000004</v>
      </c>
    </row>
    <row r="28" spans="1:6" ht="15" x14ac:dyDescent="0.3">
      <c r="A28" s="147" t="s">
        <v>168</v>
      </c>
      <c r="B28" s="142">
        <f>+'1T'!F30</f>
        <v>2740285</v>
      </c>
      <c r="C28" s="142">
        <f>+'2T'!F30</f>
        <v>2154340</v>
      </c>
      <c r="D28" s="142">
        <f>+'3T'!F30</f>
        <v>4105715</v>
      </c>
      <c r="E28" s="145">
        <f>+SUM(B28:D28)</f>
        <v>9000340</v>
      </c>
    </row>
    <row r="29" spans="1:6" ht="15" customHeight="1" x14ac:dyDescent="0.3">
      <c r="A29" s="120" t="s">
        <v>43</v>
      </c>
      <c r="B29" s="120"/>
      <c r="C29" s="120"/>
      <c r="D29" s="120"/>
      <c r="E29"/>
      <c r="F29"/>
    </row>
    <row r="30" spans="1:6" ht="50.1" customHeight="1" x14ac:dyDescent="0.3">
      <c r="A30" s="219" t="s">
        <v>155</v>
      </c>
      <c r="B30" s="220"/>
      <c r="C30" s="220"/>
      <c r="D30" s="220"/>
      <c r="E30" s="221"/>
    </row>
    <row r="31" spans="1:6" ht="15" customHeight="1" x14ac:dyDescent="0.3">
      <c r="A31"/>
      <c r="B31"/>
      <c r="C31"/>
      <c r="D31"/>
      <c r="E31"/>
      <c r="F31"/>
    </row>
    <row r="33" spans="1:6" ht="21" customHeight="1" x14ac:dyDescent="0.3">
      <c r="A33" s="230" t="s">
        <v>95</v>
      </c>
      <c r="B33" s="230"/>
      <c r="C33" s="230"/>
      <c r="D33" s="230"/>
      <c r="E33" s="230"/>
      <c r="F33" s="230"/>
    </row>
    <row r="34" spans="1:6" ht="9.9" customHeight="1" x14ac:dyDescent="0.3"/>
    <row r="35" spans="1:6" ht="15.6" x14ac:dyDescent="0.3">
      <c r="A35" s="211" t="s">
        <v>73</v>
      </c>
      <c r="B35" s="211"/>
      <c r="C35" s="211"/>
      <c r="D35" s="211"/>
      <c r="E35" s="211"/>
      <c r="F35" s="211"/>
    </row>
    <row r="36" spans="1:6" ht="17.25" customHeight="1" x14ac:dyDescent="0.3">
      <c r="A36" s="212" t="s">
        <v>74</v>
      </c>
      <c r="B36" s="212"/>
      <c r="C36" s="212"/>
      <c r="D36" s="212"/>
      <c r="E36" s="212"/>
      <c r="F36" s="212"/>
    </row>
    <row r="37" spans="1:6" ht="15.6" x14ac:dyDescent="0.3">
      <c r="A37" s="211" t="s">
        <v>52</v>
      </c>
      <c r="B37" s="211"/>
      <c r="C37" s="211"/>
      <c r="D37" s="211"/>
      <c r="E37" s="211"/>
      <c r="F37" s="211"/>
    </row>
    <row r="38" spans="1:6" ht="9.9" customHeight="1" x14ac:dyDescent="0.3">
      <c r="A38" s="48"/>
      <c r="B38" s="48"/>
      <c r="C38" s="48"/>
      <c r="D38" s="48"/>
      <c r="E38" s="48"/>
    </row>
    <row r="39" spans="1:6" ht="31.2" x14ac:dyDescent="0.3">
      <c r="A39" s="88" t="s">
        <v>55</v>
      </c>
      <c r="B39" s="88" t="s">
        <v>56</v>
      </c>
      <c r="C39" s="88" t="s">
        <v>93</v>
      </c>
      <c r="D39" s="88" t="s">
        <v>94</v>
      </c>
      <c r="E39" s="88" t="s">
        <v>96</v>
      </c>
      <c r="F39" s="88" t="s">
        <v>97</v>
      </c>
    </row>
    <row r="40" spans="1:6" ht="15.6" x14ac:dyDescent="0.3">
      <c r="A40" s="24" t="s">
        <v>16</v>
      </c>
      <c r="B40" s="64"/>
      <c r="C40" s="47">
        <f>+C42+C46</f>
        <v>0</v>
      </c>
      <c r="D40" s="47">
        <f>+D42+D46</f>
        <v>0</v>
      </c>
      <c r="E40" s="47">
        <f>+E42+E46</f>
        <v>0</v>
      </c>
      <c r="F40" s="47">
        <f>+F42+F46</f>
        <v>0</v>
      </c>
    </row>
    <row r="41" spans="1:6" ht="15.6" x14ac:dyDescent="0.3">
      <c r="A41" s="19"/>
      <c r="B41" s="65"/>
      <c r="C41" s="20"/>
      <c r="D41" s="20"/>
      <c r="E41" s="20"/>
      <c r="F41" s="66"/>
    </row>
    <row r="42" spans="1:6" ht="15.6" x14ac:dyDescent="0.3">
      <c r="A42" s="254" t="s">
        <v>75</v>
      </c>
      <c r="B42" s="254"/>
      <c r="C42" s="68">
        <f>+SUM(C43:C44)</f>
        <v>0</v>
      </c>
      <c r="D42" s="68">
        <f>+SUM(D43:D44)</f>
        <v>0</v>
      </c>
      <c r="E42" s="68">
        <f>+SUM(E43:E44)</f>
        <v>0</v>
      </c>
      <c r="F42" s="68">
        <f>+SUM(F43:F44)</f>
        <v>0</v>
      </c>
    </row>
    <row r="43" spans="1:6" ht="15.6" x14ac:dyDescent="0.3">
      <c r="A43" s="69" t="s">
        <v>59</v>
      </c>
      <c r="B43" s="65" t="s">
        <v>53</v>
      </c>
      <c r="C43" s="21">
        <f>+'1T'!F89</f>
        <v>0</v>
      </c>
      <c r="D43" s="21">
        <f>+'2T'!F88</f>
        <v>0</v>
      </c>
      <c r="E43" s="21">
        <f>+'3T'!F88</f>
        <v>0</v>
      </c>
      <c r="F43" s="113">
        <f>+C43+D43+E43</f>
        <v>0</v>
      </c>
    </row>
    <row r="44" spans="1:6" ht="15.6" x14ac:dyDescent="0.3">
      <c r="A44" s="69" t="s">
        <v>59</v>
      </c>
      <c r="B44" s="65" t="s">
        <v>53</v>
      </c>
      <c r="C44" s="21">
        <f>+'1T'!F90</f>
        <v>0</v>
      </c>
      <c r="D44" s="21">
        <f>+'2T'!F89</f>
        <v>0</v>
      </c>
      <c r="E44" s="21">
        <f>+'3T'!F89</f>
        <v>0</v>
      </c>
      <c r="F44" s="113">
        <f>+C44+D44+E44</f>
        <v>0</v>
      </c>
    </row>
    <row r="45" spans="1:6" ht="15.6" x14ac:dyDescent="0.3">
      <c r="A45" s="25"/>
      <c r="B45" s="65"/>
      <c r="C45" s="21"/>
      <c r="D45" s="21"/>
      <c r="E45" s="21"/>
      <c r="F45" s="113"/>
    </row>
    <row r="46" spans="1:6" ht="15.6" x14ac:dyDescent="0.3">
      <c r="A46" s="254" t="s">
        <v>76</v>
      </c>
      <c r="B46" s="254"/>
      <c r="C46" s="68">
        <f>+SUM(C47:C48)</f>
        <v>0</v>
      </c>
      <c r="D46" s="68">
        <f>+SUM(D47:D48)</f>
        <v>0</v>
      </c>
      <c r="E46" s="68">
        <f>+SUM(E47:E48)</f>
        <v>0</v>
      </c>
      <c r="F46" s="68">
        <f>+SUM(F47:F48)</f>
        <v>0</v>
      </c>
    </row>
    <row r="47" spans="1:6" ht="15.6" x14ac:dyDescent="0.3">
      <c r="A47" s="69" t="s">
        <v>59</v>
      </c>
      <c r="B47" s="65" t="s">
        <v>53</v>
      </c>
      <c r="C47" s="71">
        <f>+'1T'!F93</f>
        <v>0</v>
      </c>
      <c r="D47" s="71">
        <f>+'2T'!F92</f>
        <v>0</v>
      </c>
      <c r="E47" s="71">
        <f>+'3T'!F92</f>
        <v>0</v>
      </c>
      <c r="F47" s="114">
        <f>+C47+D47+E47</f>
        <v>0</v>
      </c>
    </row>
    <row r="48" spans="1:6" ht="15.6" x14ac:dyDescent="0.3">
      <c r="A48" s="69" t="s">
        <v>59</v>
      </c>
      <c r="B48" s="65" t="s">
        <v>53</v>
      </c>
      <c r="C48" s="71">
        <f>+'1T'!F94</f>
        <v>0</v>
      </c>
      <c r="D48" s="71">
        <f>+'2T'!F93</f>
        <v>0</v>
      </c>
      <c r="E48" s="71">
        <f>+'3T'!F93</f>
        <v>0</v>
      </c>
      <c r="F48" s="116">
        <f>+C48+D48+E48</f>
        <v>0</v>
      </c>
    </row>
    <row r="49" spans="1:6" x14ac:dyDescent="0.3">
      <c r="A49" s="223" t="s">
        <v>43</v>
      </c>
      <c r="B49" s="223"/>
      <c r="C49" s="223"/>
      <c r="D49" s="223"/>
      <c r="E49" s="223"/>
    </row>
    <row r="50" spans="1:6" ht="71.25" customHeight="1" x14ac:dyDescent="0.3">
      <c r="A50" s="253" t="s">
        <v>229</v>
      </c>
      <c r="B50" s="253"/>
      <c r="C50" s="253"/>
      <c r="D50" s="253"/>
      <c r="E50" s="253"/>
      <c r="F50" s="253"/>
    </row>
    <row r="51" spans="1:6" ht="15.6" x14ac:dyDescent="0.3">
      <c r="A51" s="36"/>
      <c r="B51" s="63"/>
      <c r="C51" s="35"/>
      <c r="D51" s="48"/>
      <c r="E51" s="48"/>
    </row>
    <row r="52" spans="1:6" ht="15.6" x14ac:dyDescent="0.3">
      <c r="A52" s="211" t="s">
        <v>77</v>
      </c>
      <c r="B52" s="211"/>
      <c r="C52" s="211"/>
      <c r="D52" s="211"/>
      <c r="E52" s="211"/>
      <c r="F52" s="211"/>
    </row>
    <row r="53" spans="1:6" ht="17.25" customHeight="1" x14ac:dyDescent="0.3">
      <c r="A53" s="212" t="s">
        <v>54</v>
      </c>
      <c r="B53" s="212"/>
      <c r="C53" s="212"/>
      <c r="D53" s="212"/>
      <c r="E53" s="212"/>
      <c r="F53" s="212"/>
    </row>
    <row r="54" spans="1:6" ht="15.6" x14ac:dyDescent="0.3">
      <c r="A54" s="211" t="s">
        <v>52</v>
      </c>
      <c r="B54" s="211"/>
      <c r="C54" s="211"/>
      <c r="D54" s="211"/>
      <c r="E54" s="211"/>
      <c r="F54" s="211"/>
    </row>
    <row r="55" spans="1:6" ht="15.6" x14ac:dyDescent="0.3">
      <c r="A55" s="109"/>
      <c r="B55" s="110"/>
      <c r="C55" s="110"/>
      <c r="D55" s="110"/>
      <c r="E55" s="110"/>
    </row>
    <row r="56" spans="1:6" ht="31.2" x14ac:dyDescent="0.3">
      <c r="A56" s="88" t="s">
        <v>55</v>
      </c>
      <c r="B56" s="88" t="s">
        <v>56</v>
      </c>
      <c r="C56" s="88" t="s">
        <v>93</v>
      </c>
      <c r="D56" s="88" t="s">
        <v>94</v>
      </c>
      <c r="E56" s="88" t="s">
        <v>96</v>
      </c>
      <c r="F56" s="88" t="s">
        <v>97</v>
      </c>
    </row>
    <row r="57" spans="1:6" ht="15.6" x14ac:dyDescent="0.3">
      <c r="A57" s="24" t="s">
        <v>16</v>
      </c>
      <c r="B57" s="64"/>
      <c r="C57" s="47">
        <f>+C59+C72+C79</f>
        <v>3251599.3</v>
      </c>
      <c r="D57" s="47">
        <f t="shared" ref="D57:E57" si="2">+D59+D72+D79</f>
        <v>5541813.3600000003</v>
      </c>
      <c r="E57" s="47">
        <f t="shared" si="2"/>
        <v>9407143.8199999984</v>
      </c>
      <c r="F57" s="47">
        <f>+F59+F72+F79</f>
        <v>18200556.480000004</v>
      </c>
    </row>
    <row r="58" spans="1:6" ht="15.6" x14ac:dyDescent="0.3">
      <c r="A58" s="19"/>
      <c r="B58" s="65"/>
      <c r="C58" s="20"/>
      <c r="D58" s="20"/>
      <c r="E58" s="20"/>
      <c r="F58" s="66"/>
    </row>
    <row r="59" spans="1:6" ht="15.6" x14ac:dyDescent="0.3">
      <c r="A59" s="254" t="s">
        <v>58</v>
      </c>
      <c r="B59" s="254"/>
      <c r="C59" s="68">
        <f>SUM(C60:C82)</f>
        <v>3251599.3</v>
      </c>
      <c r="D59" s="68">
        <f t="shared" ref="D59:F59" si="3">SUM(D60:D82)</f>
        <v>5503845.3600000003</v>
      </c>
      <c r="E59" s="68">
        <f t="shared" si="3"/>
        <v>9347649.3199999984</v>
      </c>
      <c r="F59" s="68">
        <f t="shared" si="3"/>
        <v>18103093.980000004</v>
      </c>
    </row>
    <row r="60" spans="1:6" ht="15" customHeight="1" x14ac:dyDescent="0.3">
      <c r="A60" s="156" t="s">
        <v>205</v>
      </c>
      <c r="B60" s="65" t="s">
        <v>183</v>
      </c>
      <c r="C60" s="21">
        <f>+'1T'!F107</f>
        <v>124243.5</v>
      </c>
      <c r="D60" s="21">
        <f>+'2T'!F105</f>
        <v>372730.5</v>
      </c>
      <c r="E60" s="21">
        <f>+'3T'!F105</f>
        <v>372730.5</v>
      </c>
      <c r="F60" s="70">
        <f>+C60+D60+E60</f>
        <v>869704.5</v>
      </c>
    </row>
    <row r="61" spans="1:6" ht="15" customHeight="1" x14ac:dyDescent="0.3">
      <c r="A61" s="156" t="s">
        <v>239</v>
      </c>
      <c r="B61" s="65" t="s">
        <v>227</v>
      </c>
      <c r="C61" s="21">
        <f>+'1T'!F108</f>
        <v>11700</v>
      </c>
      <c r="D61" s="21">
        <f>+'2T'!F106</f>
        <v>69950</v>
      </c>
      <c r="E61" s="21">
        <f>+'3T'!F106</f>
        <v>10302</v>
      </c>
      <c r="F61" s="70">
        <f t="shared" ref="F61:F71" si="4">+C61+D61+E61</f>
        <v>91952</v>
      </c>
    </row>
    <row r="62" spans="1:6" ht="15" customHeight="1" x14ac:dyDescent="0.3">
      <c r="A62" s="156" t="s">
        <v>206</v>
      </c>
      <c r="B62" s="65" t="s">
        <v>184</v>
      </c>
      <c r="C62" s="21">
        <f>+'1T'!F109</f>
        <v>297370.8</v>
      </c>
      <c r="D62" s="21">
        <f>+'2T'!F107</f>
        <v>1024277.2</v>
      </c>
      <c r="E62" s="21">
        <f>+'3T'!F107</f>
        <v>1152598</v>
      </c>
      <c r="F62" s="70">
        <f t="shared" si="4"/>
        <v>2474246</v>
      </c>
    </row>
    <row r="63" spans="1:6" ht="15" customHeight="1" x14ac:dyDescent="0.3">
      <c r="A63" s="156" t="s">
        <v>207</v>
      </c>
      <c r="B63" s="65" t="s">
        <v>185</v>
      </c>
      <c r="C63" s="21">
        <f>+'1T'!F110</f>
        <v>1273095</v>
      </c>
      <c r="D63" s="21">
        <f>+'2T'!F108</f>
        <v>1832790</v>
      </c>
      <c r="E63" s="21">
        <f>+'3T'!F108</f>
        <v>2129215</v>
      </c>
      <c r="F63" s="70">
        <f t="shared" si="4"/>
        <v>5235100</v>
      </c>
    </row>
    <row r="64" spans="1:6" ht="15" customHeight="1" x14ac:dyDescent="0.3">
      <c r="A64" s="156" t="s">
        <v>208</v>
      </c>
      <c r="B64" s="65" t="s">
        <v>186</v>
      </c>
      <c r="C64" s="21">
        <f>+'1T'!F111</f>
        <v>0</v>
      </c>
      <c r="D64" s="21">
        <f>+'2T'!F109</f>
        <v>251600</v>
      </c>
      <c r="E64" s="21">
        <f>+'3T'!F109</f>
        <v>109400</v>
      </c>
      <c r="F64" s="70">
        <f t="shared" si="4"/>
        <v>361000</v>
      </c>
    </row>
    <row r="65" spans="1:6" ht="15" customHeight="1" x14ac:dyDescent="0.3">
      <c r="A65" s="156" t="s">
        <v>209</v>
      </c>
      <c r="B65" s="65" t="s">
        <v>187</v>
      </c>
      <c r="C65" s="21">
        <f>+'1T'!F112</f>
        <v>0</v>
      </c>
      <c r="D65" s="21">
        <f>+'2T'!F110</f>
        <v>0</v>
      </c>
      <c r="E65" s="21">
        <f>+'3T'!F110</f>
        <v>0</v>
      </c>
      <c r="F65" s="70">
        <f t="shared" si="4"/>
        <v>0</v>
      </c>
    </row>
    <row r="66" spans="1:6" ht="15" customHeight="1" x14ac:dyDescent="0.3">
      <c r="A66" s="156" t="s">
        <v>210</v>
      </c>
      <c r="B66" s="65" t="s">
        <v>188</v>
      </c>
      <c r="C66" s="21">
        <f>+'1T'!F113</f>
        <v>0</v>
      </c>
      <c r="D66" s="21">
        <f>+'2T'!F111</f>
        <v>0</v>
      </c>
      <c r="E66" s="21">
        <f>+'3T'!F111</f>
        <v>0</v>
      </c>
      <c r="F66" s="70">
        <f t="shared" si="4"/>
        <v>0</v>
      </c>
    </row>
    <row r="67" spans="1:6" ht="15" customHeight="1" x14ac:dyDescent="0.3">
      <c r="A67" s="156" t="s">
        <v>211</v>
      </c>
      <c r="B67" s="65" t="s">
        <v>189</v>
      </c>
      <c r="C67" s="21">
        <f>+'1T'!F114</f>
        <v>0</v>
      </c>
      <c r="D67" s="21">
        <f>+'2T'!F112</f>
        <v>0</v>
      </c>
      <c r="E67" s="21">
        <f>+'3T'!F112</f>
        <v>0</v>
      </c>
      <c r="F67" s="70">
        <f t="shared" si="4"/>
        <v>0</v>
      </c>
    </row>
    <row r="68" spans="1:6" ht="15" customHeight="1" x14ac:dyDescent="0.3">
      <c r="A68" s="156" t="s">
        <v>212</v>
      </c>
      <c r="B68" s="65" t="s">
        <v>190</v>
      </c>
      <c r="C68" s="21">
        <f>+'1T'!F115</f>
        <v>0</v>
      </c>
      <c r="D68" s="21">
        <f>+'2T'!F113</f>
        <v>0</v>
      </c>
      <c r="E68" s="21">
        <f>+'3T'!F113</f>
        <v>497356.39</v>
      </c>
      <c r="F68" s="70">
        <f t="shared" si="4"/>
        <v>497356.39</v>
      </c>
    </row>
    <row r="69" spans="1:6" ht="15" customHeight="1" x14ac:dyDescent="0.3">
      <c r="A69" s="156" t="s">
        <v>213</v>
      </c>
      <c r="B69" s="65" t="s">
        <v>191</v>
      </c>
      <c r="C69" s="21">
        <f>+'1T'!F116</f>
        <v>0</v>
      </c>
      <c r="D69" s="21">
        <f>+'2T'!F114</f>
        <v>0</v>
      </c>
      <c r="E69" s="21">
        <f>+'3T'!F114</f>
        <v>0</v>
      </c>
      <c r="F69" s="70">
        <f t="shared" si="4"/>
        <v>0</v>
      </c>
    </row>
    <row r="70" spans="1:6" ht="15" customHeight="1" x14ac:dyDescent="0.3">
      <c r="A70" s="156" t="s">
        <v>214</v>
      </c>
      <c r="B70" s="65" t="s">
        <v>192</v>
      </c>
      <c r="C70" s="21">
        <f>+'1T'!F117</f>
        <v>0</v>
      </c>
      <c r="D70" s="21">
        <f>+'2T'!F115</f>
        <v>0</v>
      </c>
      <c r="E70" s="21">
        <f>+'3T'!F115</f>
        <v>0</v>
      </c>
      <c r="F70" s="70">
        <f t="shared" si="4"/>
        <v>0</v>
      </c>
    </row>
    <row r="71" spans="1:6" ht="15" customHeight="1" x14ac:dyDescent="0.3">
      <c r="A71" s="156" t="s">
        <v>215</v>
      </c>
      <c r="B71" s="65" t="s">
        <v>193</v>
      </c>
      <c r="C71" s="21">
        <f>+'1T'!F118</f>
        <v>1545190</v>
      </c>
      <c r="D71" s="21">
        <f>+'2T'!F116</f>
        <v>1625450</v>
      </c>
      <c r="E71" s="21">
        <f>+'3T'!F116</f>
        <v>1976500</v>
      </c>
      <c r="F71" s="70">
        <f t="shared" si="4"/>
        <v>5147140</v>
      </c>
    </row>
    <row r="72" spans="1:6" ht="15.6" x14ac:dyDescent="0.3">
      <c r="A72" s="156" t="s">
        <v>216</v>
      </c>
      <c r="B72" s="65" t="s">
        <v>194</v>
      </c>
      <c r="C72" s="21">
        <f>+'1T'!F119</f>
        <v>0</v>
      </c>
      <c r="D72" s="21">
        <f>+'2T'!F117</f>
        <v>37968</v>
      </c>
      <c r="E72" s="21">
        <f>+'3T'!F117</f>
        <v>59494.5</v>
      </c>
      <c r="F72" s="70">
        <f>+C72+D72+E72</f>
        <v>97462.5</v>
      </c>
    </row>
    <row r="73" spans="1:6" ht="15.6" x14ac:dyDescent="0.3">
      <c r="A73" s="156" t="s">
        <v>217</v>
      </c>
      <c r="B73" s="65" t="s">
        <v>195</v>
      </c>
      <c r="C73" s="21">
        <f>+'1T'!F120</f>
        <v>0</v>
      </c>
      <c r="D73" s="21">
        <f>+'2T'!F118</f>
        <v>0</v>
      </c>
      <c r="E73" s="21">
        <f>+'3T'!F118</f>
        <v>0</v>
      </c>
      <c r="F73" s="70">
        <f t="shared" ref="F73:F82" si="5">+C73+D73+E73</f>
        <v>0</v>
      </c>
    </row>
    <row r="74" spans="1:6" ht="15.6" x14ac:dyDescent="0.3">
      <c r="A74" s="156" t="s">
        <v>218</v>
      </c>
      <c r="B74" s="65" t="s">
        <v>196</v>
      </c>
      <c r="C74" s="21">
        <f>+'1T'!F121</f>
        <v>0</v>
      </c>
      <c r="D74" s="21">
        <f>+'2T'!F119</f>
        <v>0</v>
      </c>
      <c r="E74" s="21">
        <f>+'3T'!F119</f>
        <v>49350</v>
      </c>
      <c r="F74" s="70">
        <f t="shared" si="5"/>
        <v>49350</v>
      </c>
    </row>
    <row r="75" spans="1:6" ht="15.6" x14ac:dyDescent="0.3">
      <c r="A75" s="156" t="s">
        <v>219</v>
      </c>
      <c r="B75" s="65" t="s">
        <v>197</v>
      </c>
      <c r="C75" s="21">
        <f>+'1T'!F122</f>
        <v>0</v>
      </c>
      <c r="D75" s="21">
        <f>+'2T'!F120</f>
        <v>0</v>
      </c>
      <c r="E75" s="21">
        <f>+'3T'!F120</f>
        <v>21600</v>
      </c>
      <c r="F75" s="70">
        <f t="shared" si="5"/>
        <v>21600</v>
      </c>
    </row>
    <row r="76" spans="1:6" ht="15.6" x14ac:dyDescent="0.3">
      <c r="A76" s="156" t="s">
        <v>220</v>
      </c>
      <c r="B76" s="65" t="s">
        <v>198</v>
      </c>
      <c r="C76" s="21">
        <f>+'1T'!F123</f>
        <v>0</v>
      </c>
      <c r="D76" s="21">
        <f>+'2T'!F121</f>
        <v>68729.66</v>
      </c>
      <c r="E76" s="21">
        <f>+'3T'!F121</f>
        <v>175114.71</v>
      </c>
      <c r="F76" s="70">
        <f t="shared" si="5"/>
        <v>243844.37</v>
      </c>
    </row>
    <row r="77" spans="1:6" ht="15.6" x14ac:dyDescent="0.3">
      <c r="A77" s="156" t="s">
        <v>221</v>
      </c>
      <c r="B77" s="65" t="s">
        <v>199</v>
      </c>
      <c r="C77" s="21">
        <f>+'1T'!F124</f>
        <v>0</v>
      </c>
      <c r="D77" s="21">
        <f>+'2T'!F122</f>
        <v>0</v>
      </c>
      <c r="E77" s="21">
        <f>+'3T'!F122</f>
        <v>816797.8</v>
      </c>
      <c r="F77" s="70">
        <f t="shared" si="5"/>
        <v>816797.8</v>
      </c>
    </row>
    <row r="78" spans="1:6" ht="15" customHeight="1" x14ac:dyDescent="0.3">
      <c r="A78" s="156" t="s">
        <v>222</v>
      </c>
      <c r="B78" s="65" t="s">
        <v>200</v>
      </c>
      <c r="C78" s="21">
        <f>+'1T'!F125</f>
        <v>0</v>
      </c>
      <c r="D78" s="21">
        <f>+'2T'!F123</f>
        <v>0</v>
      </c>
      <c r="E78" s="21">
        <f>+'3T'!F123</f>
        <v>1039091.5</v>
      </c>
      <c r="F78" s="70">
        <f t="shared" si="5"/>
        <v>1039091.5</v>
      </c>
    </row>
    <row r="79" spans="1:6" ht="15.6" x14ac:dyDescent="0.3">
      <c r="A79" s="156" t="s">
        <v>223</v>
      </c>
      <c r="B79" s="65" t="s">
        <v>201</v>
      </c>
      <c r="C79" s="21">
        <f>+'1T'!F126</f>
        <v>0</v>
      </c>
      <c r="D79" s="21">
        <f>+'2T'!F124</f>
        <v>0</v>
      </c>
      <c r="E79" s="21">
        <f>+'3T'!F124</f>
        <v>0</v>
      </c>
      <c r="F79" s="70">
        <f t="shared" si="5"/>
        <v>0</v>
      </c>
    </row>
    <row r="80" spans="1:6" ht="15.6" x14ac:dyDescent="0.3">
      <c r="A80" s="156" t="s">
        <v>224</v>
      </c>
      <c r="B80" s="65" t="s">
        <v>202</v>
      </c>
      <c r="C80" s="21">
        <f>+'1T'!F127</f>
        <v>0</v>
      </c>
      <c r="D80" s="21">
        <f>+'2T'!F125</f>
        <v>0</v>
      </c>
      <c r="E80" s="21">
        <f>+'3T'!F125</f>
        <v>938098.92</v>
      </c>
      <c r="F80" s="70">
        <f t="shared" si="5"/>
        <v>938098.92</v>
      </c>
    </row>
    <row r="81" spans="1:6" ht="15.6" x14ac:dyDescent="0.3">
      <c r="A81" s="156" t="s">
        <v>225</v>
      </c>
      <c r="B81" s="65" t="s">
        <v>203</v>
      </c>
      <c r="C81" s="21">
        <f>+'1T'!F128</f>
        <v>0</v>
      </c>
      <c r="D81" s="21">
        <f>+'2T'!F126</f>
        <v>0</v>
      </c>
      <c r="E81" s="21">
        <f>+'3T'!F126</f>
        <v>0</v>
      </c>
      <c r="F81" s="70">
        <f t="shared" si="5"/>
        <v>0</v>
      </c>
    </row>
    <row r="82" spans="1:6" ht="15.6" x14ac:dyDescent="0.3">
      <c r="A82" s="156" t="s">
        <v>226</v>
      </c>
      <c r="B82" s="65" t="s">
        <v>204</v>
      </c>
      <c r="C82" s="21">
        <f>+'1T'!F129</f>
        <v>0</v>
      </c>
      <c r="D82" s="21">
        <f>+'2T'!F127</f>
        <v>220350</v>
      </c>
      <c r="E82" s="21">
        <f>+'3T'!F127</f>
        <v>0</v>
      </c>
      <c r="F82" s="70">
        <f t="shared" si="5"/>
        <v>220350</v>
      </c>
    </row>
    <row r="83" spans="1:6" x14ac:dyDescent="0.3">
      <c r="A83" s="267" t="s">
        <v>43</v>
      </c>
      <c r="B83" s="267"/>
      <c r="C83" s="267"/>
      <c r="D83" s="267"/>
      <c r="E83" s="267"/>
      <c r="F83" s="267"/>
    </row>
    <row r="84" spans="1:6" ht="15.6" x14ac:dyDescent="0.3">
      <c r="A84" s="69"/>
      <c r="B84" s="65"/>
      <c r="C84" s="48"/>
      <c r="D84" s="48"/>
      <c r="E84" s="48"/>
    </row>
    <row r="85" spans="1:6" ht="15.6" x14ac:dyDescent="0.3">
      <c r="A85" s="211" t="s">
        <v>79</v>
      </c>
      <c r="B85" s="211"/>
      <c r="C85" s="211"/>
      <c r="D85" s="211"/>
      <c r="E85" s="211"/>
      <c r="F85" s="56"/>
    </row>
    <row r="86" spans="1:6" ht="15.6" x14ac:dyDescent="0.3">
      <c r="A86" s="211" t="s">
        <v>80</v>
      </c>
      <c r="B86" s="211"/>
      <c r="C86" s="211"/>
      <c r="D86" s="211"/>
      <c r="E86" s="211"/>
      <c r="F86" s="56"/>
    </row>
    <row r="87" spans="1:6" ht="15.6" x14ac:dyDescent="0.3">
      <c r="A87" s="211" t="s">
        <v>52</v>
      </c>
      <c r="B87" s="211"/>
      <c r="C87" s="211"/>
      <c r="D87" s="211"/>
      <c r="E87" s="211"/>
      <c r="F87" s="56"/>
    </row>
    <row r="88" spans="1:6" ht="15.6" x14ac:dyDescent="0.3">
      <c r="A88" s="109"/>
      <c r="B88" s="110"/>
      <c r="C88" s="110"/>
      <c r="D88" s="110"/>
      <c r="E88" s="110"/>
    </row>
    <row r="89" spans="1:6" ht="31.2" x14ac:dyDescent="0.3">
      <c r="A89" s="88" t="s">
        <v>78</v>
      </c>
      <c r="B89" s="88" t="s">
        <v>93</v>
      </c>
      <c r="C89" s="88" t="s">
        <v>94</v>
      </c>
      <c r="D89" s="88" t="s">
        <v>96</v>
      </c>
      <c r="E89" s="88" t="s">
        <v>97</v>
      </c>
    </row>
    <row r="90" spans="1:6" ht="15.6" x14ac:dyDescent="0.3">
      <c r="A90" s="128" t="s">
        <v>82</v>
      </c>
      <c r="B90" s="79">
        <f>+B91</f>
        <v>0</v>
      </c>
      <c r="C90" s="79">
        <f t="shared" ref="C90:D90" si="6">+B100</f>
        <v>0</v>
      </c>
      <c r="D90" s="79">
        <f t="shared" si="6"/>
        <v>0</v>
      </c>
      <c r="E90" s="79">
        <f>+B90</f>
        <v>0</v>
      </c>
    </row>
    <row r="91" spans="1:6" ht="15.6" x14ac:dyDescent="0.3">
      <c r="A91" s="129" t="s">
        <v>83</v>
      </c>
      <c r="B91" s="37">
        <f>+'1T'!E150</f>
        <v>0</v>
      </c>
      <c r="C91" s="37">
        <f>+'2T'!E149</f>
        <v>0</v>
      </c>
      <c r="D91" s="37">
        <f>+'3T'!E143</f>
        <v>0</v>
      </c>
      <c r="E91" s="84">
        <f>+B91+C91+D91</f>
        <v>0</v>
      </c>
    </row>
    <row r="92" spans="1:6" ht="15.6" x14ac:dyDescent="0.3">
      <c r="A92" s="129" t="s">
        <v>81</v>
      </c>
      <c r="B92" s="37" t="str">
        <f>+'1T'!E151</f>
        <v>N/A</v>
      </c>
      <c r="C92" s="37">
        <f>+'2T'!E150</f>
        <v>0</v>
      </c>
      <c r="D92" s="37">
        <f>+'3T'!E144</f>
        <v>0</v>
      </c>
      <c r="E92" s="84" t="str">
        <f>+B92</f>
        <v>N/A</v>
      </c>
    </row>
    <row r="93" spans="1:6" ht="15.6" x14ac:dyDescent="0.3">
      <c r="A93" s="128" t="s">
        <v>85</v>
      </c>
      <c r="B93" s="79">
        <f>+'1T'!E152</f>
        <v>0</v>
      </c>
      <c r="C93" s="79">
        <f>+'2T'!E151</f>
        <v>0</v>
      </c>
      <c r="D93" s="79">
        <f>+'3T'!E145</f>
        <v>0</v>
      </c>
      <c r="E93" s="79">
        <f>+B93+C93+D93</f>
        <v>0</v>
      </c>
    </row>
    <row r="94" spans="1:6" ht="15.6" x14ac:dyDescent="0.3">
      <c r="A94" s="128" t="s">
        <v>145</v>
      </c>
      <c r="B94" s="79">
        <f>+B95+B96</f>
        <v>0</v>
      </c>
      <c r="C94" s="79">
        <f>+C95+C96</f>
        <v>0</v>
      </c>
      <c r="D94" s="79">
        <f>+D95+D96</f>
        <v>0</v>
      </c>
      <c r="E94" s="79">
        <f>+E90+E93</f>
        <v>0</v>
      </c>
    </row>
    <row r="95" spans="1:6" ht="15.6" x14ac:dyDescent="0.3">
      <c r="A95" s="129" t="s">
        <v>83</v>
      </c>
      <c r="B95" s="37">
        <f>+B91</f>
        <v>0</v>
      </c>
      <c r="C95" s="37">
        <f>+C91</f>
        <v>0</v>
      </c>
      <c r="D95" s="37">
        <f>+D91</f>
        <v>0</v>
      </c>
      <c r="E95" s="84">
        <f>+B95+C95+D95</f>
        <v>0</v>
      </c>
    </row>
    <row r="96" spans="1:6" ht="15.6" x14ac:dyDescent="0.3">
      <c r="A96" s="129" t="s">
        <v>81</v>
      </c>
      <c r="B96" s="37">
        <f>+B93</f>
        <v>0</v>
      </c>
      <c r="C96" s="37">
        <f>+C93</f>
        <v>0</v>
      </c>
      <c r="D96" s="37">
        <f>+D93</f>
        <v>0</v>
      </c>
      <c r="E96" s="84">
        <f>+B96+C96+D96</f>
        <v>0</v>
      </c>
    </row>
    <row r="97" spans="1:5" ht="15.6" x14ac:dyDescent="0.3">
      <c r="A97" s="128" t="s">
        <v>84</v>
      </c>
      <c r="B97" s="79">
        <f>+B98+B99</f>
        <v>0</v>
      </c>
      <c r="C97" s="79">
        <f>+C98+C99</f>
        <v>0</v>
      </c>
      <c r="D97" s="79">
        <f>+D98+D99</f>
        <v>0</v>
      </c>
      <c r="E97" s="79">
        <f>+B97+C97+D97</f>
        <v>0</v>
      </c>
    </row>
    <row r="98" spans="1:5" ht="15.6" x14ac:dyDescent="0.3">
      <c r="A98" s="129" t="s">
        <v>83</v>
      </c>
      <c r="B98" s="102">
        <f>+'1T'!E157</f>
        <v>0</v>
      </c>
      <c r="C98" s="102">
        <f>+'2T'!E156</f>
        <v>0</v>
      </c>
      <c r="D98" s="102">
        <f>+'3T'!E150</f>
        <v>0</v>
      </c>
      <c r="E98" s="63">
        <f>+B98+C98+D98</f>
        <v>0</v>
      </c>
    </row>
    <row r="99" spans="1:5" ht="15.6" x14ac:dyDescent="0.3">
      <c r="A99" s="129" t="s">
        <v>81</v>
      </c>
      <c r="B99" s="102">
        <f>+'1T'!E158</f>
        <v>0</v>
      </c>
      <c r="C99" s="102">
        <f>+'2T'!E157</f>
        <v>0</v>
      </c>
      <c r="D99" s="102">
        <f>+'3T'!E151</f>
        <v>0</v>
      </c>
      <c r="E99" s="63">
        <f>+B99+C99+D99</f>
        <v>0</v>
      </c>
    </row>
    <row r="100" spans="1:5" ht="15.6" x14ac:dyDescent="0.3">
      <c r="A100" s="128" t="s">
        <v>146</v>
      </c>
      <c r="B100" s="79">
        <f t="shared" ref="B100:E102" si="7">+B94-B97</f>
        <v>0</v>
      </c>
      <c r="C100" s="79">
        <f t="shared" si="7"/>
        <v>0</v>
      </c>
      <c r="D100" s="79">
        <f t="shared" si="7"/>
        <v>0</v>
      </c>
      <c r="E100" s="79">
        <f t="shared" si="7"/>
        <v>0</v>
      </c>
    </row>
    <row r="101" spans="1:5" ht="15.6" x14ac:dyDescent="0.3">
      <c r="A101" s="129" t="s">
        <v>83</v>
      </c>
      <c r="B101" s="102">
        <f t="shared" si="7"/>
        <v>0</v>
      </c>
      <c r="C101" s="102">
        <f t="shared" si="7"/>
        <v>0</v>
      </c>
      <c r="D101" s="102">
        <f t="shared" si="7"/>
        <v>0</v>
      </c>
      <c r="E101" s="63">
        <f t="shared" si="7"/>
        <v>0</v>
      </c>
    </row>
    <row r="102" spans="1:5" ht="15.6" x14ac:dyDescent="0.3">
      <c r="A102" s="130" t="s">
        <v>81</v>
      </c>
      <c r="B102" s="97">
        <f t="shared" si="7"/>
        <v>0</v>
      </c>
      <c r="C102" s="97">
        <f t="shared" si="7"/>
        <v>0</v>
      </c>
      <c r="D102" s="97">
        <f t="shared" si="7"/>
        <v>0</v>
      </c>
      <c r="E102" s="80">
        <f t="shared" si="7"/>
        <v>0</v>
      </c>
    </row>
    <row r="103" spans="1:5" ht="14.4" x14ac:dyDescent="0.3">
      <c r="A103" s="223" t="s">
        <v>43</v>
      </c>
      <c r="B103" s="223"/>
      <c r="C103" s="223"/>
      <c r="D103" s="223"/>
      <c r="E103" s="60"/>
    </row>
    <row r="104" spans="1:5" ht="15.6" x14ac:dyDescent="0.3">
      <c r="A104" s="82"/>
      <c r="B104" s="82"/>
      <c r="C104" s="82"/>
      <c r="D104" s="82"/>
      <c r="E104" s="60"/>
    </row>
    <row r="113" spans="1:7" ht="14.4" x14ac:dyDescent="0.3">
      <c r="A113"/>
      <c r="B113"/>
      <c r="C113"/>
      <c r="D113"/>
      <c r="E113"/>
      <c r="F113"/>
      <c r="G113"/>
    </row>
    <row r="114" spans="1:7" ht="14.4" x14ac:dyDescent="0.3">
      <c r="A114"/>
      <c r="B114"/>
      <c r="C114"/>
      <c r="D114"/>
      <c r="E114"/>
      <c r="F114"/>
      <c r="G114"/>
    </row>
    <row r="115" spans="1:7" ht="14.4" x14ac:dyDescent="0.3">
      <c r="A115"/>
      <c r="B115"/>
      <c r="C115"/>
      <c r="D115"/>
      <c r="E115"/>
      <c r="F115"/>
      <c r="G115"/>
    </row>
    <row r="116" spans="1:7" ht="14.4" x14ac:dyDescent="0.3">
      <c r="A116"/>
      <c r="B116"/>
      <c r="C116"/>
      <c r="D116"/>
      <c r="E116"/>
      <c r="F116"/>
      <c r="G116"/>
    </row>
    <row r="117" spans="1:7" ht="14.4" x14ac:dyDescent="0.3">
      <c r="A117"/>
      <c r="B117"/>
      <c r="C117"/>
      <c r="D117"/>
      <c r="E117"/>
      <c r="F117"/>
      <c r="G117"/>
    </row>
    <row r="118" spans="1:7" ht="14.4" x14ac:dyDescent="0.3">
      <c r="A118"/>
      <c r="B118"/>
      <c r="C118"/>
      <c r="D118"/>
      <c r="E118"/>
      <c r="F118"/>
      <c r="G118"/>
    </row>
  </sheetData>
  <mergeCells count="31">
    <mergeCell ref="A8:F8"/>
    <mergeCell ref="A19:F19"/>
    <mergeCell ref="A14:B14"/>
    <mergeCell ref="A2:F2"/>
    <mergeCell ref="A1:F1"/>
    <mergeCell ref="C4:E4"/>
    <mergeCell ref="C5:E5"/>
    <mergeCell ref="C6:E6"/>
    <mergeCell ref="A21:E21"/>
    <mergeCell ref="A10:F10"/>
    <mergeCell ref="A11:F11"/>
    <mergeCell ref="A18:E18"/>
    <mergeCell ref="A30:E30"/>
    <mergeCell ref="A22:E22"/>
    <mergeCell ref="A85:E85"/>
    <mergeCell ref="A103:D103"/>
    <mergeCell ref="A83:F83"/>
    <mergeCell ref="A86:E86"/>
    <mergeCell ref="A87:E87"/>
    <mergeCell ref="A42:B42"/>
    <mergeCell ref="A33:F33"/>
    <mergeCell ref="A59:B59"/>
    <mergeCell ref="A54:F54"/>
    <mergeCell ref="A46:B46"/>
    <mergeCell ref="A49:E49"/>
    <mergeCell ref="A52:F52"/>
    <mergeCell ref="A53:F53"/>
    <mergeCell ref="A50:F50"/>
    <mergeCell ref="A35:F35"/>
    <mergeCell ref="A36:F36"/>
    <mergeCell ref="A37:F37"/>
  </mergeCells>
  <printOptions horizontalCentered="1"/>
  <pageMargins left="0.70866141732283472" right="0.70866141732283472" top="0.94488188976377963" bottom="0.74803149606299213" header="0.19685039370078741" footer="0.31496062992125984"/>
  <pageSetup scale="5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0" max="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96"/>
  <sheetViews>
    <sheetView showGridLines="0" zoomScale="90" zoomScaleNormal="90" workbookViewId="0">
      <selection sqref="A1:F2"/>
    </sheetView>
  </sheetViews>
  <sheetFormatPr baseColWidth="10" defaultColWidth="11.44140625" defaultRowHeight="15.6" x14ac:dyDescent="0.35"/>
  <cols>
    <col min="1" max="1" width="26.5546875" style="6" customWidth="1"/>
    <col min="2" max="2" width="49" style="6" customWidth="1"/>
    <col min="3" max="5" width="16.44140625" style="6" customWidth="1"/>
    <col min="6" max="6" width="21.33203125" style="6" customWidth="1"/>
    <col min="7" max="16384" width="11.44140625" style="1"/>
  </cols>
  <sheetData>
    <row r="1" spans="1:7" ht="21.9" customHeight="1" x14ac:dyDescent="0.25">
      <c r="A1" s="218" t="s">
        <v>38</v>
      </c>
      <c r="B1" s="218"/>
      <c r="C1" s="218"/>
      <c r="D1" s="218"/>
      <c r="E1" s="218"/>
      <c r="F1" s="218"/>
    </row>
    <row r="2" spans="1:7" ht="21.9" customHeight="1" x14ac:dyDescent="0.25">
      <c r="A2" s="218"/>
      <c r="B2" s="218"/>
      <c r="C2" s="218"/>
      <c r="D2" s="218"/>
      <c r="E2" s="218"/>
      <c r="F2" s="218"/>
    </row>
    <row r="3" spans="1:7" ht="17.399999999999999" x14ac:dyDescent="0.4">
      <c r="A3" s="227" t="s">
        <v>376</v>
      </c>
      <c r="B3" s="227"/>
      <c r="C3" s="227"/>
      <c r="D3" s="227"/>
      <c r="E3" s="227"/>
      <c r="F3" s="227"/>
    </row>
    <row r="4" spans="1:7" ht="12" customHeight="1" x14ac:dyDescent="0.25">
      <c r="A4" s="49"/>
      <c r="B4" s="49"/>
      <c r="C4" s="49"/>
      <c r="D4" s="49"/>
      <c r="E4" s="49"/>
      <c r="F4" s="49"/>
    </row>
    <row r="5" spans="1:7" ht="27.75" customHeight="1" x14ac:dyDescent="0.25">
      <c r="A5" s="90"/>
      <c r="B5" s="92" t="s">
        <v>22</v>
      </c>
      <c r="C5" s="228" t="s">
        <v>375</v>
      </c>
      <c r="D5" s="229"/>
      <c r="E5" s="229"/>
      <c r="F5" s="48"/>
    </row>
    <row r="6" spans="1:7" ht="31.5" customHeight="1" x14ac:dyDescent="0.25">
      <c r="A6" s="91"/>
      <c r="B6" s="93" t="s">
        <v>33</v>
      </c>
      <c r="C6" s="228" t="s">
        <v>171</v>
      </c>
      <c r="D6" s="229"/>
      <c r="E6" s="229"/>
      <c r="F6" s="8"/>
    </row>
    <row r="7" spans="1:7" ht="18" customHeight="1" x14ac:dyDescent="0.25">
      <c r="A7" s="91"/>
      <c r="B7" s="94" t="s">
        <v>34</v>
      </c>
      <c r="C7" s="268" t="s">
        <v>172</v>
      </c>
      <c r="D7" s="269"/>
      <c r="E7" s="269"/>
      <c r="F7" s="8"/>
    </row>
    <row r="8" spans="1:7" ht="9.75" customHeight="1" x14ac:dyDescent="0.25">
      <c r="A8" s="9"/>
      <c r="B8" s="50"/>
      <c r="C8" s="50"/>
      <c r="D8" s="50"/>
      <c r="E8" s="50"/>
      <c r="F8" s="50"/>
    </row>
    <row r="9" spans="1:7" ht="8.25" customHeight="1" x14ac:dyDescent="0.25">
      <c r="A9" s="11"/>
      <c r="B9" s="50"/>
      <c r="C9" s="50"/>
      <c r="D9" s="50"/>
      <c r="E9" s="50"/>
      <c r="F9" s="50"/>
    </row>
    <row r="10" spans="1:7" ht="21.9" customHeight="1" x14ac:dyDescent="0.25">
      <c r="A10" s="230" t="s">
        <v>35</v>
      </c>
      <c r="B10" s="230"/>
      <c r="C10" s="230"/>
      <c r="D10" s="230"/>
      <c r="E10" s="230"/>
      <c r="F10" s="230"/>
    </row>
    <row r="11" spans="1:7" s="3" customFormat="1" ht="9.75" customHeight="1" x14ac:dyDescent="0.25">
      <c r="A11" s="13"/>
      <c r="B11" s="13"/>
      <c r="C11" s="13"/>
      <c r="D11" s="13"/>
      <c r="E11" s="13"/>
      <c r="F11" s="13"/>
      <c r="G11" s="1"/>
    </row>
    <row r="12" spans="1:7" s="3" customFormat="1" ht="16.95" customHeight="1" x14ac:dyDescent="0.25">
      <c r="A12" s="222" t="s">
        <v>36</v>
      </c>
      <c r="B12" s="222"/>
      <c r="C12" s="222"/>
      <c r="D12" s="222"/>
      <c r="E12" s="222"/>
      <c r="F12" s="222"/>
      <c r="G12" s="1"/>
    </row>
    <row r="13" spans="1:7" s="3" customFormat="1" ht="16.95" customHeight="1" x14ac:dyDescent="0.25">
      <c r="A13" s="222" t="s">
        <v>19</v>
      </c>
      <c r="B13" s="222"/>
      <c r="C13" s="222"/>
      <c r="D13" s="222"/>
      <c r="E13" s="222"/>
      <c r="F13" s="222"/>
      <c r="G13" s="1"/>
    </row>
    <row r="14" spans="1:7" s="3" customFormat="1" ht="10.5" customHeight="1" x14ac:dyDescent="0.25">
      <c r="A14" s="50"/>
      <c r="B14" s="50"/>
      <c r="C14" s="50"/>
      <c r="D14" s="50"/>
      <c r="E14" s="50"/>
      <c r="F14" s="50"/>
      <c r="G14" s="1"/>
    </row>
    <row r="15" spans="1:7" s="3" customFormat="1" ht="29.25" customHeight="1" x14ac:dyDescent="0.25">
      <c r="A15" s="23" t="s">
        <v>17</v>
      </c>
      <c r="B15" s="15" t="s">
        <v>18</v>
      </c>
      <c r="C15" s="15" t="s">
        <v>14</v>
      </c>
      <c r="D15" s="15" t="s">
        <v>15</v>
      </c>
      <c r="E15" s="15" t="s">
        <v>90</v>
      </c>
      <c r="F15" s="23" t="s">
        <v>12</v>
      </c>
      <c r="G15" s="1"/>
    </row>
    <row r="16" spans="1:7" s="48" customFormat="1" ht="16.95" customHeight="1" x14ac:dyDescent="0.3">
      <c r="A16" s="231" t="s">
        <v>16</v>
      </c>
      <c r="B16" s="231"/>
      <c r="C16" s="136">
        <f t="shared" ref="C16:E16" si="0">+SUM(C18:C19)</f>
        <v>64</v>
      </c>
      <c r="D16" s="136">
        <f t="shared" si="0"/>
        <v>2</v>
      </c>
      <c r="E16" s="136">
        <f t="shared" si="0"/>
        <v>41</v>
      </c>
      <c r="F16" s="136">
        <f>+SUM(F18:F19)</f>
        <v>107</v>
      </c>
    </row>
    <row r="17" spans="1:7" s="48" customFormat="1" ht="9" customHeight="1" x14ac:dyDescent="0.3">
      <c r="A17" s="22"/>
      <c r="B17" s="133"/>
      <c r="C17" s="134"/>
      <c r="D17" s="134"/>
      <c r="E17" s="134"/>
      <c r="F17" s="134"/>
    </row>
    <row r="18" spans="1:7" s="48" customFormat="1" ht="24.75" customHeight="1" x14ac:dyDescent="0.35">
      <c r="A18" s="22" t="s">
        <v>167</v>
      </c>
      <c r="B18" s="141" t="s">
        <v>165</v>
      </c>
      <c r="C18" s="134">
        <v>1</v>
      </c>
      <c r="D18" s="134">
        <v>2</v>
      </c>
      <c r="E18" s="134">
        <v>4</v>
      </c>
      <c r="F18" s="134">
        <v>7</v>
      </c>
    </row>
    <row r="19" spans="1:7" s="48" customFormat="1" ht="21.75" customHeight="1" x14ac:dyDescent="0.35">
      <c r="A19" s="147" t="s">
        <v>168</v>
      </c>
      <c r="B19" s="141" t="s">
        <v>165</v>
      </c>
      <c r="C19" s="134">
        <v>63</v>
      </c>
      <c r="D19" s="134">
        <v>0</v>
      </c>
      <c r="E19" s="134">
        <v>37</v>
      </c>
      <c r="F19" s="134">
        <f>+SUM(C19:E19)</f>
        <v>100</v>
      </c>
    </row>
    <row r="20" spans="1:7" ht="16.95" customHeight="1" x14ac:dyDescent="0.25">
      <c r="A20" s="223" t="s">
        <v>43</v>
      </c>
      <c r="B20" s="223"/>
      <c r="C20" s="223"/>
      <c r="D20" s="223"/>
      <c r="E20" s="223"/>
      <c r="F20" s="223"/>
    </row>
    <row r="21" spans="1:7" s="3" customFormat="1" ht="66" customHeight="1" x14ac:dyDescent="0.25">
      <c r="A21" s="224" t="s">
        <v>362</v>
      </c>
      <c r="B21" s="225"/>
      <c r="C21" s="225"/>
      <c r="D21" s="225"/>
      <c r="E21" s="225"/>
      <c r="F21" s="226"/>
      <c r="G21" s="1"/>
    </row>
    <row r="22" spans="1:7" s="3" customFormat="1" ht="10.5" customHeight="1" x14ac:dyDescent="0.25">
      <c r="A22" s="51"/>
      <c r="B22" s="51"/>
      <c r="C22" s="51"/>
      <c r="D22" s="52"/>
      <c r="E22" s="52"/>
      <c r="F22" s="53"/>
      <c r="G22" s="1"/>
    </row>
    <row r="23" spans="1:7" s="3" customFormat="1" ht="16.95" customHeight="1" x14ac:dyDescent="0.25">
      <c r="A23" s="222" t="s">
        <v>37</v>
      </c>
      <c r="B23" s="222"/>
      <c r="C23" s="222"/>
      <c r="D23" s="222"/>
      <c r="E23" s="222"/>
      <c r="F23" s="222"/>
      <c r="G23" s="1"/>
    </row>
    <row r="24" spans="1:7" s="3" customFormat="1" ht="16.95" customHeight="1" x14ac:dyDescent="0.25">
      <c r="A24" s="222" t="s">
        <v>20</v>
      </c>
      <c r="B24" s="222"/>
      <c r="C24" s="222"/>
      <c r="D24" s="222"/>
      <c r="E24" s="222"/>
      <c r="F24" s="222"/>
      <c r="G24" s="1"/>
    </row>
    <row r="25" spans="1:7" s="3" customFormat="1" ht="9.75" customHeight="1" x14ac:dyDescent="0.25">
      <c r="A25" s="51"/>
      <c r="B25" s="51"/>
      <c r="C25" s="52"/>
      <c r="D25" s="52"/>
      <c r="E25" s="52"/>
      <c r="F25" s="54"/>
      <c r="G25" s="1"/>
    </row>
    <row r="26" spans="1:7" ht="15" customHeight="1" x14ac:dyDescent="0.25">
      <c r="A26" s="232" t="s">
        <v>17</v>
      </c>
      <c r="B26" s="233"/>
      <c r="C26" s="15" t="s">
        <v>14</v>
      </c>
      <c r="D26" s="15" t="s">
        <v>15</v>
      </c>
      <c r="E26" s="15" t="s">
        <v>90</v>
      </c>
      <c r="F26" s="23" t="s">
        <v>12</v>
      </c>
    </row>
    <row r="27" spans="1:7" s="48" customFormat="1" ht="16.95" customHeight="1" x14ac:dyDescent="0.3">
      <c r="A27" s="231" t="s">
        <v>16</v>
      </c>
      <c r="B27" s="231"/>
      <c r="C27" s="18">
        <f>+SUM(C29:C30)</f>
        <v>1001659.05</v>
      </c>
      <c r="D27" s="18">
        <f t="shared" ref="D27:F27" si="1">+SUM(D29:D30)</f>
        <v>1403689.8599999999</v>
      </c>
      <c r="E27" s="18">
        <f t="shared" si="1"/>
        <v>2687039.2</v>
      </c>
      <c r="F27" s="18">
        <f t="shared" si="1"/>
        <v>5092388.1099999994</v>
      </c>
    </row>
    <row r="28" spans="1:7" s="48" customFormat="1" ht="16.95" customHeight="1" x14ac:dyDescent="0.3">
      <c r="A28" s="234"/>
      <c r="B28" s="234"/>
      <c r="C28" s="20"/>
      <c r="D28" s="20"/>
      <c r="E28" s="20"/>
      <c r="F28" s="20"/>
    </row>
    <row r="29" spans="1:7" s="48" customFormat="1" ht="16.95" customHeight="1" x14ac:dyDescent="0.3">
      <c r="A29" s="251" t="s">
        <v>167</v>
      </c>
      <c r="B29" s="251"/>
      <c r="C29" s="201">
        <v>897659.05</v>
      </c>
      <c r="D29" s="201">
        <v>611839.86</v>
      </c>
      <c r="E29" s="201">
        <v>2245519.2000000002</v>
      </c>
      <c r="F29" s="202">
        <v>3755018.11</v>
      </c>
    </row>
    <row r="30" spans="1:7" s="48" customFormat="1" ht="16.95" customHeight="1" x14ac:dyDescent="0.3">
      <c r="A30" s="235" t="s">
        <v>168</v>
      </c>
      <c r="B30" s="235"/>
      <c r="C30" s="202">
        <v>104000</v>
      </c>
      <c r="D30" s="202">
        <v>791850</v>
      </c>
      <c r="E30" s="202">
        <v>441520</v>
      </c>
      <c r="F30" s="203">
        <v>1337370</v>
      </c>
    </row>
    <row r="31" spans="1:7" ht="16.95" customHeight="1" x14ac:dyDescent="0.25">
      <c r="A31" s="223" t="s">
        <v>377</v>
      </c>
      <c r="B31" s="223"/>
      <c r="C31" s="223"/>
      <c r="D31" s="223"/>
      <c r="E31" s="223"/>
      <c r="F31" s="55"/>
    </row>
    <row r="32" spans="1:7" ht="47.25" customHeight="1" x14ac:dyDescent="0.25">
      <c r="A32" s="219" t="s">
        <v>176</v>
      </c>
      <c r="B32" s="220"/>
      <c r="C32" s="220"/>
      <c r="D32" s="220"/>
      <c r="E32" s="220"/>
      <c r="F32" s="221"/>
    </row>
    <row r="33" spans="1:7" ht="16.95" customHeight="1" x14ac:dyDescent="0.25">
      <c r="A33" s="48"/>
      <c r="B33" s="48"/>
      <c r="C33" s="48"/>
      <c r="D33" s="48"/>
      <c r="E33" s="48"/>
      <c r="F33" s="48"/>
    </row>
    <row r="34" spans="1:7" ht="16.95" customHeight="1" x14ac:dyDescent="0.25">
      <c r="A34" s="211" t="s">
        <v>39</v>
      </c>
      <c r="B34" s="211"/>
      <c r="C34" s="211"/>
      <c r="D34" s="211"/>
      <c r="E34" s="211"/>
      <c r="F34" s="211"/>
    </row>
    <row r="35" spans="1:7" ht="16.95" customHeight="1" x14ac:dyDescent="0.25">
      <c r="A35" s="56" t="s">
        <v>40</v>
      </c>
      <c r="B35" s="56"/>
      <c r="C35" s="56"/>
      <c r="D35" s="56"/>
      <c r="E35" s="56"/>
      <c r="F35" s="56"/>
    </row>
    <row r="36" spans="1:7" x14ac:dyDescent="0.25">
      <c r="A36" s="48"/>
      <c r="B36" s="48"/>
      <c r="C36" s="48"/>
      <c r="D36" s="48"/>
      <c r="E36" s="48"/>
      <c r="F36" s="48"/>
    </row>
    <row r="37" spans="1:7" ht="31.2" x14ac:dyDescent="0.25">
      <c r="A37" s="213" t="s">
        <v>23</v>
      </c>
      <c r="B37" s="213"/>
      <c r="C37" s="12" t="s">
        <v>41</v>
      </c>
      <c r="D37" s="14" t="s">
        <v>42</v>
      </c>
      <c r="E37" s="31" t="s">
        <v>44</v>
      </c>
      <c r="F37" s="14" t="s">
        <v>24</v>
      </c>
    </row>
    <row r="38" spans="1:7" ht="30" customHeight="1" x14ac:dyDescent="0.25">
      <c r="A38" s="214" t="s">
        <v>28</v>
      </c>
      <c r="B38" s="215"/>
      <c r="C38" s="26" t="s">
        <v>173</v>
      </c>
      <c r="D38" s="26"/>
      <c r="E38" s="30"/>
      <c r="F38" s="27"/>
    </row>
    <row r="39" spans="1:7" ht="30" customHeight="1" x14ac:dyDescent="0.25">
      <c r="A39" s="214" t="s">
        <v>29</v>
      </c>
      <c r="B39" s="214"/>
      <c r="C39" s="26" t="s">
        <v>173</v>
      </c>
      <c r="D39" s="26"/>
      <c r="E39" s="26"/>
      <c r="F39" s="28"/>
    </row>
    <row r="40" spans="1:7" ht="30" customHeight="1" x14ac:dyDescent="0.25">
      <c r="A40" s="216" t="s">
        <v>27</v>
      </c>
      <c r="B40" s="216"/>
      <c r="C40" s="26"/>
      <c r="D40" s="26" t="s">
        <v>173</v>
      </c>
      <c r="E40" s="26"/>
      <c r="F40" s="28"/>
    </row>
    <row r="41" spans="1:7" ht="30" customHeight="1" x14ac:dyDescent="0.25">
      <c r="A41" s="217" t="s">
        <v>30</v>
      </c>
      <c r="B41" s="217"/>
      <c r="C41" s="26"/>
      <c r="D41" s="26" t="s">
        <v>173</v>
      </c>
      <c r="E41" s="26"/>
      <c r="F41" s="29"/>
    </row>
    <row r="42" spans="1:7" s="5" customFormat="1" ht="13.8" x14ac:dyDescent="0.25">
      <c r="A42" s="223" t="s">
        <v>177</v>
      </c>
      <c r="B42" s="223"/>
      <c r="C42" s="223"/>
      <c r="D42" s="223"/>
      <c r="E42" s="223"/>
      <c r="F42" s="223"/>
      <c r="G42" s="1"/>
    </row>
    <row r="43" spans="1:7" s="5" customFormat="1" ht="47.25" customHeight="1" x14ac:dyDescent="0.25">
      <c r="A43" s="248" t="s">
        <v>378</v>
      </c>
      <c r="B43" s="248"/>
      <c r="C43" s="248"/>
      <c r="D43" s="248"/>
      <c r="E43" s="248"/>
      <c r="F43" s="248"/>
      <c r="G43" s="1"/>
    </row>
    <row r="44" spans="1:7" hidden="1" x14ac:dyDescent="0.25">
      <c r="A44" s="48"/>
      <c r="B44" s="48"/>
      <c r="C44" s="48"/>
      <c r="D44" s="48"/>
      <c r="E44" s="48"/>
      <c r="F44" s="48"/>
    </row>
    <row r="45" spans="1:7" hidden="1" x14ac:dyDescent="0.25">
      <c r="A45" s="48"/>
      <c r="B45" s="48"/>
      <c r="C45" s="48"/>
      <c r="D45" s="48"/>
      <c r="E45" s="48"/>
      <c r="F45" s="48"/>
    </row>
    <row r="46" spans="1:7" hidden="1" x14ac:dyDescent="0.25">
      <c r="A46" s="48"/>
      <c r="B46" s="48"/>
      <c r="C46" s="48"/>
      <c r="D46" s="48"/>
      <c r="E46" s="48"/>
      <c r="F46" s="48"/>
    </row>
    <row r="47" spans="1:7" x14ac:dyDescent="0.25">
      <c r="A47" s="48"/>
      <c r="B47" s="48"/>
      <c r="C47" s="48"/>
      <c r="D47" s="48"/>
      <c r="E47" s="48"/>
      <c r="F47" s="48"/>
    </row>
    <row r="48" spans="1:7" x14ac:dyDescent="0.25">
      <c r="A48" s="211" t="s">
        <v>45</v>
      </c>
      <c r="B48" s="211"/>
      <c r="C48" s="211"/>
      <c r="D48" s="211"/>
      <c r="E48" s="211"/>
      <c r="F48" s="211"/>
    </row>
    <row r="49" spans="1:8" x14ac:dyDescent="0.25">
      <c r="A49" s="211" t="s">
        <v>25</v>
      </c>
      <c r="B49" s="211"/>
      <c r="C49" s="211"/>
      <c r="D49" s="211"/>
      <c r="E49" s="211"/>
      <c r="F49" s="211"/>
    </row>
    <row r="50" spans="1:8" x14ac:dyDescent="0.25">
      <c r="A50" s="48"/>
      <c r="B50" s="48"/>
      <c r="C50" s="48"/>
      <c r="D50" s="48"/>
      <c r="E50" s="48"/>
      <c r="F50" s="48"/>
    </row>
    <row r="51" spans="1:8" ht="30" x14ac:dyDescent="0.25">
      <c r="A51" s="232" t="s">
        <v>23</v>
      </c>
      <c r="B51" s="232"/>
      <c r="C51" s="15" t="s">
        <v>41</v>
      </c>
      <c r="D51" s="23" t="s">
        <v>42</v>
      </c>
      <c r="E51" s="32" t="s">
        <v>87</v>
      </c>
      <c r="F51" s="23" t="s">
        <v>24</v>
      </c>
    </row>
    <row r="52" spans="1:8" ht="30" customHeight="1" x14ac:dyDescent="0.25">
      <c r="A52" s="245" t="s">
        <v>31</v>
      </c>
      <c r="B52" s="245"/>
      <c r="C52" s="30" t="s">
        <v>173</v>
      </c>
      <c r="D52" s="30"/>
      <c r="E52" s="42"/>
      <c r="F52" s="57"/>
      <c r="G52" s="5"/>
    </row>
    <row r="53" spans="1:8" ht="30" customHeight="1" x14ac:dyDescent="0.25">
      <c r="A53" s="246" t="s">
        <v>32</v>
      </c>
      <c r="B53" s="246"/>
      <c r="C53" s="43" t="s">
        <v>173</v>
      </c>
      <c r="D53" s="43"/>
      <c r="E53" s="44"/>
      <c r="F53" s="58"/>
      <c r="G53" s="5"/>
    </row>
    <row r="54" spans="1:8" ht="13.8" x14ac:dyDescent="0.25">
      <c r="A54" s="252" t="s">
        <v>379</v>
      </c>
      <c r="B54" s="252"/>
      <c r="C54" s="252"/>
      <c r="D54" s="252"/>
      <c r="E54" s="252"/>
      <c r="F54" s="252"/>
    </row>
    <row r="55" spans="1:8" ht="36.75" customHeight="1" x14ac:dyDescent="0.25">
      <c r="A55" s="248" t="s">
        <v>176</v>
      </c>
      <c r="B55" s="248"/>
      <c r="C55" s="248"/>
      <c r="D55" s="248"/>
      <c r="E55" s="248"/>
      <c r="F55" s="248"/>
    </row>
    <row r="56" spans="1:8" x14ac:dyDescent="0.25">
      <c r="A56" s="48"/>
      <c r="B56" s="48"/>
      <c r="C56" s="48"/>
      <c r="D56" s="48"/>
      <c r="E56" s="59"/>
      <c r="F56" s="48"/>
    </row>
    <row r="57" spans="1:8" ht="50.25" customHeight="1" x14ac:dyDescent="0.3">
      <c r="A57" s="7" t="s">
        <v>46</v>
      </c>
      <c r="B57" s="249" t="s">
        <v>383</v>
      </c>
      <c r="C57" s="250"/>
      <c r="D57" s="236" t="s">
        <v>49</v>
      </c>
      <c r="E57" s="237"/>
      <c r="F57" s="238"/>
      <c r="G57"/>
      <c r="H57"/>
    </row>
    <row r="58" spans="1:8" x14ac:dyDescent="0.3">
      <c r="A58" s="7" t="s">
        <v>47</v>
      </c>
      <c r="B58" s="249" t="s">
        <v>236</v>
      </c>
      <c r="C58" s="250"/>
      <c r="D58" s="239"/>
      <c r="E58" s="240"/>
      <c r="F58" s="241"/>
      <c r="G58"/>
      <c r="H58"/>
    </row>
    <row r="59" spans="1:8" ht="38.25" customHeight="1" x14ac:dyDescent="0.3">
      <c r="A59" s="7" t="s">
        <v>48</v>
      </c>
      <c r="B59" s="249" t="s">
        <v>172</v>
      </c>
      <c r="C59" s="250"/>
      <c r="D59" s="242"/>
      <c r="E59" s="243"/>
      <c r="F59" s="244"/>
      <c r="G59"/>
      <c r="H59"/>
    </row>
    <row r="60" spans="1:8" ht="12" customHeight="1" x14ac:dyDescent="0.3">
      <c r="A60"/>
      <c r="B60"/>
      <c r="C60"/>
      <c r="D60"/>
      <c r="E60"/>
      <c r="F60"/>
      <c r="G60"/>
      <c r="H60"/>
    </row>
    <row r="61" spans="1:8" ht="1.5" customHeight="1" x14ac:dyDescent="0.3">
      <c r="A61"/>
      <c r="B61"/>
      <c r="C61"/>
      <c r="D61"/>
      <c r="E61"/>
      <c r="F61"/>
      <c r="G61"/>
      <c r="H61"/>
    </row>
    <row r="62" spans="1:8" ht="7.5" customHeight="1" x14ac:dyDescent="0.25">
      <c r="A62" s="48"/>
      <c r="B62" s="48"/>
      <c r="C62" s="48"/>
      <c r="D62" s="48"/>
      <c r="E62" s="48"/>
      <c r="F62" s="48"/>
    </row>
    <row r="63" spans="1:8" ht="21.9" customHeight="1" x14ac:dyDescent="0.25">
      <c r="A63" s="230" t="s">
        <v>50</v>
      </c>
      <c r="B63" s="230"/>
      <c r="C63" s="230"/>
      <c r="D63" s="230"/>
      <c r="E63" s="230"/>
      <c r="F63" s="230"/>
    </row>
    <row r="64" spans="1:8" ht="9.9" customHeight="1" x14ac:dyDescent="0.25">
      <c r="A64" s="48"/>
      <c r="B64" s="48"/>
      <c r="C64" s="48"/>
      <c r="D64" s="48"/>
      <c r="E64" s="48"/>
      <c r="F64" s="48"/>
    </row>
    <row r="65" spans="1:7" x14ac:dyDescent="0.25">
      <c r="A65" s="211" t="s">
        <v>51</v>
      </c>
      <c r="B65" s="211"/>
      <c r="C65" s="211"/>
      <c r="D65" s="211"/>
      <c r="E65" s="211"/>
      <c r="F65" s="211"/>
    </row>
    <row r="66" spans="1:7" x14ac:dyDescent="0.25">
      <c r="A66" s="211" t="s">
        <v>63</v>
      </c>
      <c r="B66" s="211"/>
      <c r="C66" s="211"/>
      <c r="D66" s="211"/>
      <c r="E66" s="211"/>
      <c r="F66" s="211"/>
    </row>
    <row r="67" spans="1:7" x14ac:dyDescent="0.25">
      <c r="A67" s="211" t="s">
        <v>52</v>
      </c>
      <c r="B67" s="211"/>
      <c r="C67" s="211"/>
      <c r="D67" s="211"/>
      <c r="E67" s="211"/>
      <c r="F67" s="211"/>
    </row>
    <row r="68" spans="1:7" ht="9.9" customHeight="1" x14ac:dyDescent="0.25">
      <c r="A68" s="48"/>
      <c r="B68" s="48"/>
      <c r="C68" s="48"/>
      <c r="D68" s="48"/>
      <c r="E68" s="48"/>
      <c r="F68" s="48"/>
    </row>
    <row r="69" spans="1:7" ht="51.75" customHeight="1" x14ac:dyDescent="0.25">
      <c r="A69" s="89" t="s">
        <v>64</v>
      </c>
      <c r="B69" s="89" t="s">
        <v>68</v>
      </c>
      <c r="C69" s="89" t="s">
        <v>72</v>
      </c>
      <c r="D69" s="89" t="s">
        <v>69</v>
      </c>
      <c r="E69" s="89" t="s">
        <v>70</v>
      </c>
      <c r="F69" s="89" t="s">
        <v>71</v>
      </c>
    </row>
    <row r="70" spans="1:7" x14ac:dyDescent="0.25">
      <c r="A70" s="24" t="s">
        <v>16</v>
      </c>
      <c r="B70" s="47">
        <f>+SUM(B72:B76)</f>
        <v>40000000</v>
      </c>
      <c r="C70" s="98">
        <f>+SUM(C72:C76)</f>
        <v>100</v>
      </c>
      <c r="D70" s="17"/>
      <c r="E70" s="17"/>
      <c r="F70" s="17"/>
    </row>
    <row r="71" spans="1:7" ht="9.9" customHeight="1" x14ac:dyDescent="0.25">
      <c r="A71" s="36"/>
      <c r="B71" s="37"/>
      <c r="C71" s="85"/>
      <c r="D71" s="35"/>
      <c r="E71" s="35"/>
      <c r="F71" s="35"/>
    </row>
    <row r="72" spans="1:7" ht="9" customHeight="1" x14ac:dyDescent="0.25">
      <c r="A72" s="36" t="s">
        <v>65</v>
      </c>
      <c r="B72" s="37">
        <v>40000000</v>
      </c>
      <c r="C72" s="85">
        <f>+B72/$B$70*100</f>
        <v>100</v>
      </c>
      <c r="D72" s="35"/>
      <c r="E72" s="35"/>
      <c r="F72" s="35"/>
      <c r="G72" s="34"/>
    </row>
    <row r="73" spans="1:7" ht="23.25" customHeight="1" x14ac:dyDescent="0.25">
      <c r="A73" s="36" t="s">
        <v>66</v>
      </c>
      <c r="B73" s="37">
        <v>0</v>
      </c>
      <c r="C73" s="85">
        <f t="shared" ref="C73:C76" si="2">+B73/$B$70*100</f>
        <v>0</v>
      </c>
      <c r="D73" s="36"/>
      <c r="E73" s="36"/>
      <c r="F73" s="36"/>
      <c r="G73" s="34"/>
    </row>
    <row r="74" spans="1:7" ht="15.75" customHeight="1" x14ac:dyDescent="0.25">
      <c r="A74" s="36" t="s">
        <v>67</v>
      </c>
      <c r="B74" s="37">
        <v>0</v>
      </c>
      <c r="C74" s="85">
        <f t="shared" si="2"/>
        <v>0</v>
      </c>
      <c r="D74" s="36"/>
      <c r="E74" s="36"/>
      <c r="F74" s="36"/>
    </row>
    <row r="75" spans="1:7" ht="19.5" customHeight="1" x14ac:dyDescent="0.25">
      <c r="A75" s="36" t="s">
        <v>162</v>
      </c>
      <c r="B75" s="37">
        <v>0</v>
      </c>
      <c r="C75" s="85">
        <f t="shared" si="2"/>
        <v>0</v>
      </c>
      <c r="D75" s="36"/>
      <c r="E75" s="36"/>
      <c r="F75" s="36"/>
    </row>
    <row r="76" spans="1:7" ht="16.5" customHeight="1" x14ac:dyDescent="0.25">
      <c r="A76" s="38" t="s">
        <v>163</v>
      </c>
      <c r="B76" s="37">
        <v>0</v>
      </c>
      <c r="C76" s="85">
        <f t="shared" si="2"/>
        <v>0</v>
      </c>
      <c r="D76" s="96"/>
      <c r="E76" s="96"/>
      <c r="F76" s="96"/>
    </row>
    <row r="77" spans="1:7" ht="14.4" customHeight="1" x14ac:dyDescent="0.25">
      <c r="A77" s="252" t="s">
        <v>43</v>
      </c>
      <c r="B77" s="252"/>
      <c r="C77" s="252"/>
      <c r="D77" s="252"/>
      <c r="E77" s="252"/>
      <c r="F77" s="252"/>
    </row>
    <row r="78" spans="1:7" ht="50.1" customHeight="1" x14ac:dyDescent="0.25">
      <c r="A78" s="248" t="s">
        <v>164</v>
      </c>
      <c r="B78" s="248"/>
      <c r="C78" s="248"/>
      <c r="D78" s="248"/>
      <c r="E78" s="248"/>
      <c r="F78" s="248"/>
    </row>
    <row r="79" spans="1:7" ht="9.9" customHeight="1" x14ac:dyDescent="0.25">
      <c r="A79" s="36"/>
      <c r="B79" s="63"/>
      <c r="C79" s="35"/>
      <c r="D79" s="48"/>
      <c r="E79" s="48"/>
      <c r="F79" s="48"/>
    </row>
    <row r="80" spans="1:7" x14ac:dyDescent="0.25">
      <c r="A80" s="211" t="s">
        <v>73</v>
      </c>
      <c r="B80" s="211"/>
      <c r="C80" s="211"/>
      <c r="D80" s="211"/>
      <c r="E80" s="211"/>
      <c r="F80" s="211"/>
    </row>
    <row r="81" spans="1:6" x14ac:dyDescent="0.25">
      <c r="A81" s="211" t="s">
        <v>74</v>
      </c>
      <c r="B81" s="211"/>
      <c r="C81" s="211"/>
      <c r="D81" s="211"/>
      <c r="E81" s="211"/>
      <c r="F81" s="211"/>
    </row>
    <row r="82" spans="1:6" x14ac:dyDescent="0.25">
      <c r="A82" s="211" t="s">
        <v>52</v>
      </c>
      <c r="B82" s="211"/>
      <c r="C82" s="211"/>
      <c r="D82" s="211"/>
      <c r="E82" s="211"/>
      <c r="F82" s="211"/>
    </row>
    <row r="83" spans="1:6" ht="9.9" customHeight="1" x14ac:dyDescent="0.25">
      <c r="A83" s="48"/>
      <c r="B83" s="48"/>
      <c r="C83" s="48"/>
      <c r="D83" s="48"/>
      <c r="E83" s="48"/>
      <c r="F83" s="48"/>
    </row>
    <row r="84" spans="1:6" x14ac:dyDescent="0.25">
      <c r="A84" s="88" t="s">
        <v>55</v>
      </c>
      <c r="B84" s="88" t="s">
        <v>56</v>
      </c>
      <c r="C84" s="88" t="s">
        <v>14</v>
      </c>
      <c r="D84" s="88" t="s">
        <v>15</v>
      </c>
      <c r="E84" s="88" t="s">
        <v>90</v>
      </c>
      <c r="F84" s="88" t="s">
        <v>12</v>
      </c>
    </row>
    <row r="85" spans="1:6" x14ac:dyDescent="0.25">
      <c r="A85" s="24" t="s">
        <v>16</v>
      </c>
      <c r="B85" s="64"/>
      <c r="C85" s="47">
        <f>+C87+C91+C95</f>
        <v>0</v>
      </c>
      <c r="D85" s="47">
        <f>+D87+D91+D95</f>
        <v>0</v>
      </c>
      <c r="E85" s="47">
        <f>+E87+E91+E95</f>
        <v>0</v>
      </c>
      <c r="F85" s="47">
        <f>+F87+F91+F95</f>
        <v>0</v>
      </c>
    </row>
    <row r="86" spans="1:6" ht="5.25" customHeight="1" x14ac:dyDescent="0.25">
      <c r="A86" s="19"/>
      <c r="B86" s="65"/>
      <c r="C86" s="20"/>
      <c r="D86" s="20"/>
      <c r="E86" s="20"/>
      <c r="F86" s="66"/>
    </row>
    <row r="87" spans="1:6" x14ac:dyDescent="0.25">
      <c r="A87" s="254" t="s">
        <v>75</v>
      </c>
      <c r="B87" s="254"/>
      <c r="C87" s="68">
        <f>+SUM(C88:C89)</f>
        <v>0</v>
      </c>
      <c r="D87" s="68">
        <f>+SUM(D88:D89)</f>
        <v>0</v>
      </c>
      <c r="E87" s="68">
        <f>+SUM(E88:E89)</f>
        <v>0</v>
      </c>
      <c r="F87" s="68">
        <f>+SUM(F88:F89)</f>
        <v>0</v>
      </c>
    </row>
    <row r="88" spans="1:6" ht="24.75" customHeight="1" x14ac:dyDescent="0.25">
      <c r="A88" s="69" t="s">
        <v>59</v>
      </c>
      <c r="B88" s="65" t="s">
        <v>53</v>
      </c>
      <c r="C88" s="21">
        <v>0</v>
      </c>
      <c r="D88" s="21">
        <v>0</v>
      </c>
      <c r="E88" s="21">
        <v>0</v>
      </c>
      <c r="F88" s="70">
        <f>+C88+D88+E88</f>
        <v>0</v>
      </c>
    </row>
    <row r="89" spans="1:6" ht="20.25" customHeight="1" x14ac:dyDescent="0.25">
      <c r="A89" s="69" t="s">
        <v>59</v>
      </c>
      <c r="B89" s="65" t="s">
        <v>53</v>
      </c>
      <c r="C89" s="21">
        <v>0</v>
      </c>
      <c r="D89" s="21">
        <v>0</v>
      </c>
      <c r="E89" s="21">
        <v>0</v>
      </c>
      <c r="F89" s="70">
        <f t="shared" ref="F89" si="3">+C89+D89+E89</f>
        <v>0</v>
      </c>
    </row>
    <row r="90" spans="1:6" ht="5.25" customHeight="1" x14ac:dyDescent="0.25">
      <c r="A90" s="25"/>
      <c r="B90" s="65"/>
      <c r="C90" s="21"/>
      <c r="D90" s="21"/>
      <c r="E90" s="21"/>
      <c r="F90" s="70"/>
    </row>
    <row r="91" spans="1:6" x14ac:dyDescent="0.25">
      <c r="A91" s="254" t="s">
        <v>76</v>
      </c>
      <c r="B91" s="254"/>
      <c r="C91" s="68">
        <f>+SUM(C92:C93)</f>
        <v>0</v>
      </c>
      <c r="D91" s="68">
        <f>+SUM(D92:D93)</f>
        <v>0</v>
      </c>
      <c r="E91" s="68">
        <f>+SUM(E92:E93)</f>
        <v>0</v>
      </c>
      <c r="F91" s="68">
        <f>+SUM(F92:F93)</f>
        <v>0</v>
      </c>
    </row>
    <row r="92" spans="1:6" ht="22.5" customHeight="1" x14ac:dyDescent="0.25">
      <c r="A92" s="69" t="s">
        <v>59</v>
      </c>
      <c r="B92" s="65" t="s">
        <v>53</v>
      </c>
      <c r="C92" s="71">
        <v>0</v>
      </c>
      <c r="D92" s="71">
        <v>0</v>
      </c>
      <c r="E92" s="71">
        <v>0</v>
      </c>
      <c r="F92" s="72">
        <f t="shared" ref="F92:F93" si="4">+C92+D92+E92</f>
        <v>0</v>
      </c>
    </row>
    <row r="93" spans="1:6" ht="17.25" customHeight="1" x14ac:dyDescent="0.25">
      <c r="A93" s="69" t="s">
        <v>59</v>
      </c>
      <c r="B93" s="65" t="s">
        <v>53</v>
      </c>
      <c r="C93" s="71">
        <v>0</v>
      </c>
      <c r="D93" s="71">
        <v>0</v>
      </c>
      <c r="E93" s="71">
        <v>0</v>
      </c>
      <c r="F93" s="72">
        <f t="shared" si="4"/>
        <v>0</v>
      </c>
    </row>
    <row r="94" spans="1:6" ht="13.8" x14ac:dyDescent="0.25">
      <c r="A94" s="252" t="s">
        <v>380</v>
      </c>
      <c r="B94" s="252"/>
      <c r="C94" s="252"/>
      <c r="D94" s="252"/>
      <c r="E94" s="252"/>
      <c r="F94" s="252"/>
    </row>
    <row r="95" spans="1:6" ht="45" customHeight="1" x14ac:dyDescent="0.25">
      <c r="A95" s="253" t="s">
        <v>229</v>
      </c>
      <c r="B95" s="253"/>
      <c r="C95" s="253"/>
      <c r="D95" s="253"/>
      <c r="E95" s="253"/>
      <c r="F95" s="253"/>
    </row>
    <row r="96" spans="1:6" ht="9.9" customHeight="1" x14ac:dyDescent="0.25">
      <c r="A96" s="36"/>
      <c r="B96" s="63"/>
      <c r="C96" s="35"/>
      <c r="D96" s="48"/>
      <c r="E96" s="48"/>
      <c r="F96" s="48"/>
    </row>
    <row r="97" spans="1:6" x14ac:dyDescent="0.25">
      <c r="A97" s="211" t="s">
        <v>77</v>
      </c>
      <c r="B97" s="211"/>
      <c r="C97" s="211"/>
      <c r="D97" s="211"/>
      <c r="E97" s="211"/>
      <c r="F97" s="211"/>
    </row>
    <row r="98" spans="1:6" ht="33" customHeight="1" x14ac:dyDescent="0.25">
      <c r="A98" s="212" t="s">
        <v>54</v>
      </c>
      <c r="B98" s="212"/>
      <c r="C98" s="212"/>
      <c r="D98" s="212"/>
      <c r="E98" s="212"/>
      <c r="F98" s="212"/>
    </row>
    <row r="99" spans="1:6" x14ac:dyDescent="0.25">
      <c r="A99" s="211" t="s">
        <v>52</v>
      </c>
      <c r="B99" s="211"/>
      <c r="C99" s="211"/>
      <c r="D99" s="211"/>
      <c r="E99" s="211"/>
      <c r="F99" s="211"/>
    </row>
    <row r="100" spans="1:6" ht="9.9" customHeight="1" x14ac:dyDescent="0.25">
      <c r="A100" s="73"/>
      <c r="B100" s="74"/>
      <c r="C100" s="74"/>
      <c r="D100" s="74"/>
      <c r="E100" s="74"/>
      <c r="F100" s="75"/>
    </row>
    <row r="101" spans="1:6" x14ac:dyDescent="0.25">
      <c r="A101" s="88" t="s">
        <v>55</v>
      </c>
      <c r="B101" s="88" t="s">
        <v>56</v>
      </c>
      <c r="C101" s="88" t="s">
        <v>14</v>
      </c>
      <c r="D101" s="88" t="s">
        <v>15</v>
      </c>
      <c r="E101" s="88" t="s">
        <v>90</v>
      </c>
      <c r="F101" s="88" t="s">
        <v>12</v>
      </c>
    </row>
    <row r="102" spans="1:6" x14ac:dyDescent="0.25">
      <c r="A102" s="24" t="s">
        <v>16</v>
      </c>
      <c r="B102" s="64"/>
      <c r="C102" s="47">
        <f>+C104+C129+C136</f>
        <v>1001659.05</v>
      </c>
      <c r="D102" s="47">
        <f>+D104+D129+D136</f>
        <v>1403689.8599999999</v>
      </c>
      <c r="E102" s="47">
        <f>+E104+E129+E136</f>
        <v>2687039.2</v>
      </c>
      <c r="F102" s="47">
        <f>+F104+F129+F136</f>
        <v>5092388.1099999994</v>
      </c>
    </row>
    <row r="103" spans="1:6" x14ac:dyDescent="0.25">
      <c r="A103" s="19"/>
      <c r="B103" s="65"/>
      <c r="C103" s="20"/>
      <c r="D103" s="20"/>
      <c r="E103" s="20"/>
      <c r="F103" s="66"/>
    </row>
    <row r="104" spans="1:6" ht="15.75" customHeight="1" x14ac:dyDescent="0.25">
      <c r="A104" s="254" t="s">
        <v>58</v>
      </c>
      <c r="B104" s="254"/>
      <c r="C104" s="68">
        <f>SUM(C105:C128)</f>
        <v>1001659.05</v>
      </c>
      <c r="D104" s="68">
        <f>SUM(D105:D127)</f>
        <v>1403689.8599999999</v>
      </c>
      <c r="E104" s="68">
        <f t="shared" ref="E104:F104" si="5">SUM(E105:E127)</f>
        <v>2687039.2</v>
      </c>
      <c r="F104" s="68">
        <f t="shared" si="5"/>
        <v>5092388.1099999994</v>
      </c>
    </row>
    <row r="105" spans="1:6" ht="15.75" customHeight="1" x14ac:dyDescent="0.25">
      <c r="A105" s="69" t="s">
        <v>205</v>
      </c>
      <c r="B105" s="65" t="s">
        <v>183</v>
      </c>
      <c r="C105" s="71"/>
      <c r="D105" s="71">
        <v>164659.35999999999</v>
      </c>
      <c r="E105" s="71"/>
      <c r="F105" s="54">
        <f>+C105+D105+E105</f>
        <v>164659.35999999999</v>
      </c>
    </row>
    <row r="106" spans="1:6" ht="15.75" customHeight="1" x14ac:dyDescent="0.25">
      <c r="A106" s="69" t="s">
        <v>239</v>
      </c>
      <c r="B106" s="65" t="s">
        <v>227</v>
      </c>
      <c r="C106" s="71">
        <v>10202.06</v>
      </c>
      <c r="D106" s="71"/>
      <c r="E106" s="71">
        <v>271200</v>
      </c>
      <c r="F106" s="54">
        <f t="shared" ref="F106:F127" si="6">+C106+D106+E106</f>
        <v>281402.06</v>
      </c>
    </row>
    <row r="107" spans="1:6" ht="15.75" customHeight="1" x14ac:dyDescent="0.25">
      <c r="A107" s="69" t="s">
        <v>206</v>
      </c>
      <c r="B107" s="65" t="s">
        <v>184</v>
      </c>
      <c r="C107" s="71">
        <v>887456.99</v>
      </c>
      <c r="D107" s="71">
        <v>94750.5</v>
      </c>
      <c r="E107" s="71">
        <v>532958.6</v>
      </c>
      <c r="F107" s="54">
        <f>+C107+D107+E107</f>
        <v>1515166.0899999999</v>
      </c>
    </row>
    <row r="108" spans="1:6" ht="15.75" customHeight="1" x14ac:dyDescent="0.25">
      <c r="A108" s="69" t="s">
        <v>207</v>
      </c>
      <c r="B108" s="65" t="s">
        <v>185</v>
      </c>
      <c r="C108" s="71">
        <v>104000</v>
      </c>
      <c r="D108" s="71">
        <v>240200</v>
      </c>
      <c r="E108" s="71">
        <f>194120+11400</f>
        <v>205520</v>
      </c>
      <c r="F108" s="54">
        <f t="shared" si="6"/>
        <v>549720</v>
      </c>
    </row>
    <row r="109" spans="1:6" ht="15.75" customHeight="1" x14ac:dyDescent="0.25">
      <c r="A109" s="69" t="s">
        <v>208</v>
      </c>
      <c r="B109" s="65" t="s">
        <v>186</v>
      </c>
      <c r="C109" s="71"/>
      <c r="D109" s="71">
        <v>39300</v>
      </c>
      <c r="E109" s="71"/>
      <c r="F109" s="54">
        <f t="shared" si="6"/>
        <v>39300</v>
      </c>
    </row>
    <row r="110" spans="1:6" ht="15.75" customHeight="1" x14ac:dyDescent="0.25">
      <c r="A110" s="69" t="s">
        <v>209</v>
      </c>
      <c r="B110" s="65" t="s">
        <v>187</v>
      </c>
      <c r="C110" s="71"/>
      <c r="D110" s="71"/>
      <c r="E110" s="71"/>
      <c r="F110" s="54">
        <f t="shared" si="6"/>
        <v>0</v>
      </c>
    </row>
    <row r="111" spans="1:6" ht="15.75" customHeight="1" x14ac:dyDescent="0.25">
      <c r="A111" s="69" t="s">
        <v>210</v>
      </c>
      <c r="B111" s="65" t="s">
        <v>188</v>
      </c>
      <c r="C111" s="71"/>
      <c r="D111" s="71"/>
      <c r="E111" s="71"/>
      <c r="F111" s="54">
        <f t="shared" si="6"/>
        <v>0</v>
      </c>
    </row>
    <row r="112" spans="1:6" ht="15.75" customHeight="1" x14ac:dyDescent="0.25">
      <c r="A112" s="69" t="s">
        <v>211</v>
      </c>
      <c r="B112" s="65" t="s">
        <v>189</v>
      </c>
      <c r="C112" s="71"/>
      <c r="D112" s="71"/>
      <c r="E112" s="71"/>
      <c r="F112" s="54">
        <f t="shared" si="6"/>
        <v>0</v>
      </c>
    </row>
    <row r="113" spans="1:6" ht="15.75" customHeight="1" x14ac:dyDescent="0.25">
      <c r="A113" s="69" t="s">
        <v>212</v>
      </c>
      <c r="B113" s="65" t="s">
        <v>190</v>
      </c>
      <c r="C113" s="71"/>
      <c r="D113" s="71">
        <v>100930</v>
      </c>
      <c r="E113" s="71"/>
      <c r="F113" s="54">
        <f t="shared" si="6"/>
        <v>100930</v>
      </c>
    </row>
    <row r="114" spans="1:6" ht="15.75" customHeight="1" x14ac:dyDescent="0.25">
      <c r="A114" s="69" t="s">
        <v>213</v>
      </c>
      <c r="B114" s="65" t="s">
        <v>191</v>
      </c>
      <c r="C114" s="71"/>
      <c r="D114" s="71"/>
      <c r="E114" s="71"/>
      <c r="F114" s="54">
        <f t="shared" si="6"/>
        <v>0</v>
      </c>
    </row>
    <row r="115" spans="1:6" ht="15.75" customHeight="1" x14ac:dyDescent="0.25">
      <c r="A115" s="69" t="s">
        <v>214</v>
      </c>
      <c r="B115" s="65" t="s">
        <v>192</v>
      </c>
      <c r="C115" s="71"/>
      <c r="D115" s="71"/>
      <c r="E115" s="71"/>
      <c r="F115" s="54">
        <f t="shared" si="6"/>
        <v>0</v>
      </c>
    </row>
    <row r="116" spans="1:6" ht="15.75" customHeight="1" x14ac:dyDescent="0.25">
      <c r="A116" s="69" t="s">
        <v>215</v>
      </c>
      <c r="B116" s="65" t="s">
        <v>193</v>
      </c>
      <c r="C116" s="71"/>
      <c r="D116" s="71">
        <v>551650</v>
      </c>
      <c r="E116" s="71">
        <v>236000</v>
      </c>
      <c r="F116" s="54">
        <f t="shared" si="6"/>
        <v>787650</v>
      </c>
    </row>
    <row r="117" spans="1:6" ht="15.75" customHeight="1" x14ac:dyDescent="0.25">
      <c r="A117" s="69" t="s">
        <v>216</v>
      </c>
      <c r="B117" s="65" t="s">
        <v>194</v>
      </c>
      <c r="C117" s="71"/>
      <c r="D117" s="71"/>
      <c r="E117" s="71"/>
      <c r="F117" s="54">
        <f t="shared" si="6"/>
        <v>0</v>
      </c>
    </row>
    <row r="118" spans="1:6" ht="15.75" customHeight="1" x14ac:dyDescent="0.25">
      <c r="A118" s="69" t="s">
        <v>217</v>
      </c>
      <c r="B118" s="65" t="s">
        <v>195</v>
      </c>
      <c r="C118" s="71"/>
      <c r="D118" s="71"/>
      <c r="E118" s="71"/>
      <c r="F118" s="54">
        <f t="shared" si="6"/>
        <v>0</v>
      </c>
    </row>
    <row r="119" spans="1:6" ht="15.75" customHeight="1" x14ac:dyDescent="0.25">
      <c r="A119" s="69" t="s">
        <v>218</v>
      </c>
      <c r="B119" s="65" t="s">
        <v>196</v>
      </c>
      <c r="C119" s="71"/>
      <c r="D119" s="71">
        <v>50000</v>
      </c>
      <c r="E119" s="71">
        <v>148705</v>
      </c>
      <c r="F119" s="54">
        <f t="shared" si="6"/>
        <v>198705</v>
      </c>
    </row>
    <row r="120" spans="1:6" ht="15.75" customHeight="1" x14ac:dyDescent="0.25">
      <c r="A120" s="69" t="s">
        <v>219</v>
      </c>
      <c r="B120" s="65" t="s">
        <v>197</v>
      </c>
      <c r="C120" s="71"/>
      <c r="D120" s="71"/>
      <c r="E120" s="71"/>
      <c r="F120" s="54">
        <f t="shared" si="6"/>
        <v>0</v>
      </c>
    </row>
    <row r="121" spans="1:6" ht="15.75" customHeight="1" x14ac:dyDescent="0.25">
      <c r="A121" s="69" t="s">
        <v>220</v>
      </c>
      <c r="B121" s="65" t="s">
        <v>198</v>
      </c>
      <c r="C121" s="71"/>
      <c r="D121" s="71"/>
      <c r="E121" s="71"/>
      <c r="F121" s="54">
        <f t="shared" si="6"/>
        <v>0</v>
      </c>
    </row>
    <row r="122" spans="1:6" ht="15.75" customHeight="1" x14ac:dyDescent="0.25">
      <c r="A122" s="69" t="s">
        <v>221</v>
      </c>
      <c r="B122" s="65" t="s">
        <v>199</v>
      </c>
      <c r="C122" s="71"/>
      <c r="D122" s="71">
        <v>162200</v>
      </c>
      <c r="E122" s="71">
        <v>125960</v>
      </c>
      <c r="F122" s="54">
        <f t="shared" si="6"/>
        <v>288160</v>
      </c>
    </row>
    <row r="123" spans="1:6" ht="15.75" customHeight="1" x14ac:dyDescent="0.25">
      <c r="A123" s="69" t="s">
        <v>222</v>
      </c>
      <c r="B123" s="65" t="s">
        <v>200</v>
      </c>
      <c r="C123" s="71"/>
      <c r="D123" s="71"/>
      <c r="E123" s="71"/>
      <c r="F123" s="54">
        <f t="shared" si="6"/>
        <v>0</v>
      </c>
    </row>
    <row r="124" spans="1:6" ht="15.75" customHeight="1" x14ac:dyDescent="0.25">
      <c r="A124" s="69" t="s">
        <v>223</v>
      </c>
      <c r="B124" s="65" t="s">
        <v>201</v>
      </c>
      <c r="C124" s="71"/>
      <c r="D124" s="71"/>
      <c r="E124" s="71">
        <v>118050</v>
      </c>
      <c r="F124" s="54">
        <f t="shared" si="6"/>
        <v>118050</v>
      </c>
    </row>
    <row r="125" spans="1:6" ht="15.75" customHeight="1" x14ac:dyDescent="0.25">
      <c r="A125" s="69" t="s">
        <v>224</v>
      </c>
      <c r="B125" s="65" t="s">
        <v>202</v>
      </c>
      <c r="C125" s="71"/>
      <c r="D125" s="71"/>
      <c r="E125" s="71"/>
      <c r="F125" s="54">
        <f t="shared" si="6"/>
        <v>0</v>
      </c>
    </row>
    <row r="126" spans="1:6" ht="15.75" customHeight="1" x14ac:dyDescent="0.25">
      <c r="A126" s="69" t="s">
        <v>225</v>
      </c>
      <c r="B126" s="65" t="s">
        <v>203</v>
      </c>
      <c r="C126" s="71"/>
      <c r="D126" s="71"/>
      <c r="E126" s="71">
        <v>771795.6</v>
      </c>
      <c r="F126" s="54">
        <f t="shared" si="6"/>
        <v>771795.6</v>
      </c>
    </row>
    <row r="127" spans="1:6" ht="15.75" customHeight="1" x14ac:dyDescent="0.25">
      <c r="A127" s="69" t="s">
        <v>226</v>
      </c>
      <c r="B127" s="65" t="s">
        <v>204</v>
      </c>
      <c r="C127" s="71"/>
      <c r="D127" s="71"/>
      <c r="E127" s="71">
        <v>276850</v>
      </c>
      <c r="F127" s="54">
        <f t="shared" si="6"/>
        <v>276850</v>
      </c>
    </row>
    <row r="128" spans="1:6" x14ac:dyDescent="0.25">
      <c r="A128" s="25"/>
      <c r="B128" s="65"/>
      <c r="C128" s="21"/>
      <c r="D128" s="21"/>
      <c r="E128" s="21"/>
      <c r="F128" s="70"/>
    </row>
    <row r="129" spans="1:6" ht="15.75" customHeight="1" x14ac:dyDescent="0.25">
      <c r="A129" s="254" t="s">
        <v>60</v>
      </c>
      <c r="B129" s="254"/>
      <c r="C129" s="68">
        <f>+SUM(C130:C134)</f>
        <v>0</v>
      </c>
      <c r="D129" s="68">
        <f t="shared" ref="D129:F129" si="7">+SUM(D130:D134)</f>
        <v>0</v>
      </c>
      <c r="E129" s="68">
        <f t="shared" si="7"/>
        <v>0</v>
      </c>
      <c r="F129" s="68">
        <f t="shared" si="7"/>
        <v>0</v>
      </c>
    </row>
    <row r="130" spans="1:6" ht="23.25" customHeight="1" x14ac:dyDescent="0.25">
      <c r="A130" s="69" t="s">
        <v>59</v>
      </c>
      <c r="B130" s="65" t="s">
        <v>53</v>
      </c>
      <c r="C130" s="71">
        <v>0</v>
      </c>
      <c r="D130" s="71">
        <v>0</v>
      </c>
      <c r="E130" s="71">
        <v>0</v>
      </c>
      <c r="F130" s="54">
        <f>+C130+D130+E130</f>
        <v>0</v>
      </c>
    </row>
    <row r="131" spans="1:6" ht="21.75" customHeight="1" x14ac:dyDescent="0.25">
      <c r="A131" s="69" t="s">
        <v>59</v>
      </c>
      <c r="B131" s="65" t="s">
        <v>53</v>
      </c>
      <c r="C131" s="71">
        <v>0</v>
      </c>
      <c r="D131" s="71">
        <v>0</v>
      </c>
      <c r="E131" s="71">
        <v>0</v>
      </c>
      <c r="F131" s="54">
        <f t="shared" ref="F131:F132" si="8">+C131+D131+E131</f>
        <v>0</v>
      </c>
    </row>
    <row r="132" spans="1:6" ht="22.5" customHeight="1" x14ac:dyDescent="0.25">
      <c r="A132" s="69" t="s">
        <v>59</v>
      </c>
      <c r="B132" s="65" t="s">
        <v>53</v>
      </c>
      <c r="C132" s="71">
        <v>0</v>
      </c>
      <c r="D132" s="71">
        <v>0</v>
      </c>
      <c r="E132" s="71">
        <v>0</v>
      </c>
      <c r="F132" s="54">
        <f t="shared" si="8"/>
        <v>0</v>
      </c>
    </row>
    <row r="133" spans="1:6" ht="20.25" customHeight="1" x14ac:dyDescent="0.25">
      <c r="A133" s="69" t="s">
        <v>59</v>
      </c>
      <c r="B133" s="65" t="s">
        <v>53</v>
      </c>
      <c r="C133" s="71">
        <v>0</v>
      </c>
      <c r="D133" s="71">
        <v>0</v>
      </c>
      <c r="E133" s="71">
        <v>0</v>
      </c>
      <c r="F133" s="54">
        <f>+C133+D133+E133</f>
        <v>0</v>
      </c>
    </row>
    <row r="134" spans="1:6" ht="23.25" customHeight="1" x14ac:dyDescent="0.25">
      <c r="A134" s="69" t="s">
        <v>59</v>
      </c>
      <c r="B134" s="65" t="s">
        <v>53</v>
      </c>
      <c r="C134" s="71">
        <v>0</v>
      </c>
      <c r="D134" s="71">
        <v>0</v>
      </c>
      <c r="E134" s="71">
        <v>0</v>
      </c>
      <c r="F134" s="54">
        <f>+C134+D134+E134</f>
        <v>0</v>
      </c>
    </row>
    <row r="135" spans="1:6" ht="9.75" customHeight="1" x14ac:dyDescent="0.25">
      <c r="A135" s="48"/>
      <c r="B135" s="48"/>
      <c r="C135" s="54"/>
      <c r="D135" s="54"/>
      <c r="E135" s="54"/>
      <c r="F135" s="54"/>
    </row>
    <row r="136" spans="1:6" x14ac:dyDescent="0.25">
      <c r="A136" s="254" t="s">
        <v>61</v>
      </c>
      <c r="B136" s="254"/>
      <c r="C136" s="68">
        <f>+SUM(C137:C138)</f>
        <v>0</v>
      </c>
      <c r="D136" s="68">
        <f t="shared" ref="D136:F136" si="9">+SUM(D137:D138)</f>
        <v>0</v>
      </c>
      <c r="E136" s="68">
        <f t="shared" si="9"/>
        <v>0</v>
      </c>
      <c r="F136" s="68">
        <f t="shared" si="9"/>
        <v>0</v>
      </c>
    </row>
    <row r="137" spans="1:6" ht="25.5" customHeight="1" x14ac:dyDescent="0.25">
      <c r="A137" s="280" t="s">
        <v>373</v>
      </c>
      <c r="B137" s="280"/>
      <c r="C137" s="280"/>
      <c r="D137" s="280"/>
      <c r="E137" s="280"/>
      <c r="F137" s="280"/>
    </row>
    <row r="138" spans="1:6" x14ac:dyDescent="0.25">
      <c r="A138" s="62" t="s">
        <v>59</v>
      </c>
      <c r="B138" s="62" t="s">
        <v>53</v>
      </c>
      <c r="C138" s="77">
        <v>0</v>
      </c>
      <c r="D138" s="77">
        <v>0</v>
      </c>
      <c r="E138" s="77">
        <v>0</v>
      </c>
      <c r="F138" s="78">
        <f>+C138+D138+E138</f>
        <v>0</v>
      </c>
    </row>
    <row r="139" spans="1:6" ht="15.75" customHeight="1" x14ac:dyDescent="0.25">
      <c r="A139" s="256" t="s">
        <v>62</v>
      </c>
      <c r="B139" s="256"/>
      <c r="C139" s="256"/>
      <c r="D139" s="256"/>
      <c r="E139" s="256"/>
      <c r="F139" s="256"/>
    </row>
    <row r="140" spans="1:6" ht="15.6" customHeight="1" x14ac:dyDescent="0.25">
      <c r="A140" s="252" t="s">
        <v>43</v>
      </c>
      <c r="B140" s="252"/>
      <c r="C140" s="252"/>
      <c r="D140" s="252"/>
      <c r="E140" s="252"/>
      <c r="F140" s="252"/>
    </row>
    <row r="141" spans="1:6" ht="50.1" customHeight="1" x14ac:dyDescent="0.25">
      <c r="A141" s="248" t="s">
        <v>152</v>
      </c>
      <c r="B141" s="248"/>
      <c r="C141" s="248"/>
      <c r="D141" s="248"/>
      <c r="E141" s="248"/>
      <c r="F141" s="248"/>
    </row>
    <row r="142" spans="1:6" ht="5.25" customHeight="1" x14ac:dyDescent="0.25">
      <c r="A142" s="82"/>
      <c r="B142" s="82"/>
      <c r="C142" s="82"/>
      <c r="D142" s="82"/>
      <c r="E142" s="82"/>
      <c r="F142" s="82"/>
    </row>
    <row r="143" spans="1:6" x14ac:dyDescent="0.25">
      <c r="A143" s="211" t="s">
        <v>79</v>
      </c>
      <c r="B143" s="211"/>
      <c r="C143" s="211"/>
      <c r="D143" s="211"/>
      <c r="E143" s="211"/>
      <c r="F143" s="211"/>
    </row>
    <row r="144" spans="1:6" x14ac:dyDescent="0.25">
      <c r="A144" s="211" t="s">
        <v>80</v>
      </c>
      <c r="B144" s="211"/>
      <c r="C144" s="211"/>
      <c r="D144" s="211"/>
      <c r="E144" s="211"/>
      <c r="F144" s="211"/>
    </row>
    <row r="145" spans="1:6" x14ac:dyDescent="0.25">
      <c r="A145" s="211" t="s">
        <v>52</v>
      </c>
      <c r="B145" s="211"/>
      <c r="C145" s="211"/>
      <c r="D145" s="211"/>
      <c r="E145" s="211"/>
      <c r="F145" s="211"/>
    </row>
    <row r="146" spans="1:6" ht="0.75" customHeight="1" x14ac:dyDescent="0.25">
      <c r="A146" s="73"/>
      <c r="B146" s="74"/>
      <c r="C146" s="74"/>
      <c r="D146" s="74"/>
      <c r="E146" s="74"/>
      <c r="F146" s="75"/>
    </row>
    <row r="147" spans="1:6" ht="51" customHeight="1" x14ac:dyDescent="0.25">
      <c r="A147" s="88" t="s">
        <v>78</v>
      </c>
      <c r="B147" s="88" t="s">
        <v>14</v>
      </c>
      <c r="C147" s="88" t="s">
        <v>15</v>
      </c>
      <c r="D147" s="88" t="s">
        <v>90</v>
      </c>
      <c r="E147" s="88" t="s">
        <v>12</v>
      </c>
      <c r="F147" s="33"/>
    </row>
    <row r="148" spans="1:6" x14ac:dyDescent="0.25">
      <c r="A148" s="128" t="s">
        <v>82</v>
      </c>
      <c r="B148" s="79">
        <f>+B149</f>
        <v>0</v>
      </c>
      <c r="C148" s="79">
        <f t="shared" ref="C148:D148" si="10">+B158</f>
        <v>0</v>
      </c>
      <c r="D148" s="79">
        <f t="shared" si="10"/>
        <v>0</v>
      </c>
      <c r="E148" s="79">
        <f>+B148</f>
        <v>0</v>
      </c>
      <c r="F148" s="75"/>
    </row>
    <row r="149" spans="1:6" x14ac:dyDescent="0.25">
      <c r="A149" s="129" t="s">
        <v>83</v>
      </c>
      <c r="B149" s="37">
        <f>+'3T'!E153</f>
        <v>0</v>
      </c>
      <c r="C149" s="37">
        <f>+B159</f>
        <v>0</v>
      </c>
      <c r="D149" s="37">
        <f>+C159</f>
        <v>0</v>
      </c>
      <c r="E149" s="84">
        <f>+B149</f>
        <v>0</v>
      </c>
      <c r="F149" s="33"/>
    </row>
    <row r="150" spans="1:6" x14ac:dyDescent="0.25">
      <c r="A150" s="129" t="s">
        <v>81</v>
      </c>
      <c r="B150" s="37">
        <f>+'3T'!E154</f>
        <v>0</v>
      </c>
      <c r="C150" s="37">
        <f>+B160</f>
        <v>0</v>
      </c>
      <c r="D150" s="37">
        <f>+C160</f>
        <v>0</v>
      </c>
      <c r="E150" s="84">
        <f t="shared" ref="E150" si="11">+B150</f>
        <v>0</v>
      </c>
      <c r="F150" s="33"/>
    </row>
    <row r="151" spans="1:6" x14ac:dyDescent="0.25">
      <c r="A151" s="128" t="s">
        <v>85</v>
      </c>
      <c r="B151" s="79">
        <v>0</v>
      </c>
      <c r="C151" s="79">
        <v>0</v>
      </c>
      <c r="D151" s="79">
        <v>0</v>
      </c>
      <c r="E151" s="79">
        <f>+B151+C151+D151</f>
        <v>0</v>
      </c>
      <c r="F151" s="75"/>
    </row>
    <row r="152" spans="1:6" x14ac:dyDescent="0.25">
      <c r="A152" s="128" t="s">
        <v>145</v>
      </c>
      <c r="B152" s="79">
        <f>+B153+B154</f>
        <v>0</v>
      </c>
      <c r="C152" s="79">
        <f t="shared" ref="C152" si="12">+C153+C154</f>
        <v>0</v>
      </c>
      <c r="D152" s="79">
        <f>+D153+D154</f>
        <v>0</v>
      </c>
      <c r="E152" s="79">
        <f>+E153+E154</f>
        <v>0</v>
      </c>
      <c r="F152" s="75"/>
    </row>
    <row r="153" spans="1:6" x14ac:dyDescent="0.25">
      <c r="A153" s="129" t="s">
        <v>83</v>
      </c>
      <c r="B153" s="37">
        <f>+B149</f>
        <v>0</v>
      </c>
      <c r="C153" s="37">
        <f>+C149</f>
        <v>0</v>
      </c>
      <c r="D153" s="37">
        <f>+D149</f>
        <v>0</v>
      </c>
      <c r="E153" s="84">
        <f>+E149</f>
        <v>0</v>
      </c>
      <c r="F153" s="33"/>
    </row>
    <row r="154" spans="1:6" x14ac:dyDescent="0.25">
      <c r="A154" s="129" t="s">
        <v>81</v>
      </c>
      <c r="B154" s="37">
        <f>+B151</f>
        <v>0</v>
      </c>
      <c r="C154" s="37">
        <f>+C151+C150</f>
        <v>0</v>
      </c>
      <c r="D154" s="37">
        <f>+D151+D150</f>
        <v>0</v>
      </c>
      <c r="E154" s="84">
        <f>+E151</f>
        <v>0</v>
      </c>
      <c r="F154" s="33"/>
    </row>
    <row r="155" spans="1:6" x14ac:dyDescent="0.25">
      <c r="A155" s="128" t="s">
        <v>84</v>
      </c>
      <c r="B155" s="79">
        <f>+B156+B157</f>
        <v>0</v>
      </c>
      <c r="C155" s="79">
        <f>+C156+C157</f>
        <v>0</v>
      </c>
      <c r="D155" s="79">
        <f>+D139</f>
        <v>0</v>
      </c>
      <c r="E155" s="79">
        <f>+B155+C155+D155</f>
        <v>0</v>
      </c>
      <c r="F155" s="75"/>
    </row>
    <row r="156" spans="1:6" x14ac:dyDescent="0.25">
      <c r="A156" s="129" t="s">
        <v>83</v>
      </c>
      <c r="B156" s="102">
        <v>0</v>
      </c>
      <c r="C156" s="102">
        <v>0</v>
      </c>
      <c r="D156" s="102">
        <v>0</v>
      </c>
      <c r="E156" s="63">
        <f>+B156+C156+D156</f>
        <v>0</v>
      </c>
      <c r="F156" s="75"/>
    </row>
    <row r="157" spans="1:6" x14ac:dyDescent="0.25">
      <c r="A157" s="129" t="s">
        <v>81</v>
      </c>
      <c r="B157" s="102">
        <v>0</v>
      </c>
      <c r="C157" s="102">
        <v>0</v>
      </c>
      <c r="D157" s="102">
        <v>0</v>
      </c>
      <c r="E157" s="63">
        <f>+B157+C157+D157</f>
        <v>0</v>
      </c>
      <c r="F157" s="75"/>
    </row>
    <row r="158" spans="1:6" x14ac:dyDescent="0.25">
      <c r="A158" s="128" t="s">
        <v>146</v>
      </c>
      <c r="B158" s="79">
        <f>+B152-B155</f>
        <v>0</v>
      </c>
      <c r="C158" s="79">
        <f t="shared" ref="C158:D158" si="13">+C152-C155</f>
        <v>0</v>
      </c>
      <c r="D158" s="79">
        <f t="shared" si="13"/>
        <v>0</v>
      </c>
      <c r="E158" s="79">
        <f>+E152-E155</f>
        <v>0</v>
      </c>
      <c r="F158" s="75"/>
    </row>
    <row r="159" spans="1:6" x14ac:dyDescent="0.25">
      <c r="A159" s="129" t="s">
        <v>83</v>
      </c>
      <c r="B159" s="102">
        <f>+B153-B156</f>
        <v>0</v>
      </c>
      <c r="C159" s="102">
        <f>+C153-C156</f>
        <v>0</v>
      </c>
      <c r="D159" s="102">
        <f>+D153-D156</f>
        <v>0</v>
      </c>
      <c r="E159" s="63">
        <f>+E153-E156</f>
        <v>0</v>
      </c>
      <c r="F159" s="48"/>
    </row>
    <row r="160" spans="1:6" x14ac:dyDescent="0.25">
      <c r="A160" s="130" t="s">
        <v>81</v>
      </c>
      <c r="B160" s="97">
        <f>+B154-B157</f>
        <v>0</v>
      </c>
      <c r="C160" s="97">
        <f>+C154-C157</f>
        <v>0</v>
      </c>
      <c r="D160" s="97">
        <f>+D154-D157</f>
        <v>0</v>
      </c>
      <c r="E160" s="80">
        <f>+E154-E157</f>
        <v>0</v>
      </c>
      <c r="F160" s="48"/>
    </row>
    <row r="161" spans="1:6" x14ac:dyDescent="0.25">
      <c r="A161" s="252" t="s">
        <v>380</v>
      </c>
      <c r="B161" s="252"/>
      <c r="C161" s="252"/>
      <c r="D161" s="252"/>
      <c r="E161" s="252"/>
      <c r="F161" s="55"/>
    </row>
    <row r="162" spans="1:6" ht="83.25" customHeight="1" x14ac:dyDescent="0.25">
      <c r="A162" s="253" t="s">
        <v>229</v>
      </c>
      <c r="B162" s="253"/>
      <c r="C162" s="253"/>
      <c r="D162" s="253"/>
      <c r="E162" s="253"/>
      <c r="F162" s="253"/>
    </row>
    <row r="163" spans="1:6" x14ac:dyDescent="0.25">
      <c r="A163" s="82"/>
      <c r="B163" s="83"/>
      <c r="C163" s="83"/>
      <c r="D163" s="83"/>
      <c r="E163" s="83"/>
      <c r="F163" s="81"/>
    </row>
    <row r="164" spans="1:6" ht="63" customHeight="1" x14ac:dyDescent="0.25">
      <c r="A164" s="112" t="s">
        <v>86</v>
      </c>
      <c r="B164" s="270" t="s">
        <v>381</v>
      </c>
      <c r="C164" s="271"/>
      <c r="D164" s="272" t="s">
        <v>49</v>
      </c>
      <c r="E164" s="273"/>
      <c r="F164" s="274"/>
    </row>
    <row r="165" spans="1:6" x14ac:dyDescent="0.25">
      <c r="A165" s="93" t="s">
        <v>47</v>
      </c>
      <c r="B165" s="266" t="s">
        <v>367</v>
      </c>
      <c r="C165" s="266"/>
      <c r="D165" s="275"/>
      <c r="E165" s="240"/>
      <c r="F165" s="276"/>
    </row>
    <row r="166" spans="1:6" ht="39" customHeight="1" x14ac:dyDescent="0.25">
      <c r="A166" s="94" t="s">
        <v>48</v>
      </c>
      <c r="B166" s="266" t="s">
        <v>382</v>
      </c>
      <c r="C166" s="266"/>
      <c r="D166" s="277"/>
      <c r="E166" s="278"/>
      <c r="F166" s="279"/>
    </row>
    <row r="167" spans="1:6" x14ac:dyDescent="0.25">
      <c r="A167" s="48"/>
      <c r="B167" s="48"/>
      <c r="C167" s="48"/>
      <c r="D167" s="48"/>
      <c r="E167" s="48"/>
      <c r="F167" s="48"/>
    </row>
    <row r="168" spans="1:6" x14ac:dyDescent="0.25">
      <c r="A168" s="48"/>
      <c r="B168" s="48"/>
      <c r="C168" s="48"/>
      <c r="D168" s="48"/>
      <c r="E168" s="48"/>
      <c r="F168" s="48"/>
    </row>
    <row r="169" spans="1:6" x14ac:dyDescent="0.25">
      <c r="A169" s="48"/>
      <c r="B169" s="48"/>
      <c r="C169" s="48"/>
      <c r="D169" s="48"/>
      <c r="E169" s="48"/>
      <c r="F169" s="48"/>
    </row>
    <row r="170" spans="1:6" x14ac:dyDescent="0.25">
      <c r="A170" s="48"/>
      <c r="B170" s="48"/>
      <c r="C170" s="48"/>
      <c r="D170" s="48"/>
      <c r="E170" s="48"/>
      <c r="F170" s="48"/>
    </row>
    <row r="171" spans="1:6" x14ac:dyDescent="0.25">
      <c r="A171" s="48"/>
      <c r="B171" s="48"/>
      <c r="C171" s="48"/>
      <c r="D171" s="48"/>
      <c r="E171" s="48"/>
      <c r="F171" s="48"/>
    </row>
    <row r="172" spans="1:6" x14ac:dyDescent="0.25">
      <c r="A172" s="48"/>
      <c r="B172" s="48"/>
      <c r="C172" s="48"/>
      <c r="D172" s="48"/>
      <c r="E172" s="48"/>
      <c r="F172" s="48"/>
    </row>
    <row r="173" spans="1:6" x14ac:dyDescent="0.25">
      <c r="A173" s="48"/>
      <c r="B173" s="48"/>
      <c r="C173" s="48"/>
      <c r="D173" s="48"/>
      <c r="E173" s="48"/>
      <c r="F173" s="48"/>
    </row>
    <row r="174" spans="1:6" x14ac:dyDescent="0.25">
      <c r="A174" s="48"/>
      <c r="B174" s="48"/>
      <c r="C174" s="48"/>
      <c r="D174" s="48"/>
      <c r="E174" s="48"/>
      <c r="F174" s="48"/>
    </row>
    <row r="175" spans="1:6" x14ac:dyDescent="0.25">
      <c r="A175" s="48"/>
      <c r="B175" s="48"/>
      <c r="C175" s="48"/>
      <c r="D175" s="48"/>
      <c r="E175" s="48"/>
      <c r="F175" s="48"/>
    </row>
    <row r="176" spans="1:6" x14ac:dyDescent="0.25">
      <c r="A176" s="48"/>
      <c r="B176" s="48"/>
      <c r="C176" s="48"/>
      <c r="D176" s="48"/>
      <c r="E176" s="48"/>
      <c r="F176" s="48"/>
    </row>
    <row r="177" spans="1:6" x14ac:dyDescent="0.25">
      <c r="A177" s="48"/>
      <c r="B177" s="48"/>
      <c r="C177" s="48"/>
      <c r="D177" s="48"/>
      <c r="E177" s="48"/>
      <c r="F177" s="48"/>
    </row>
    <row r="178" spans="1:6" x14ac:dyDescent="0.25">
      <c r="A178" s="48"/>
      <c r="B178" s="48"/>
      <c r="C178" s="48"/>
      <c r="D178" s="48"/>
      <c r="E178" s="48"/>
      <c r="F178" s="48"/>
    </row>
    <row r="179" spans="1:6" x14ac:dyDescent="0.25">
      <c r="A179" s="48"/>
      <c r="B179" s="48"/>
      <c r="C179" s="48"/>
      <c r="D179" s="48"/>
      <c r="E179" s="48"/>
      <c r="F179" s="48"/>
    </row>
    <row r="180" spans="1:6" x14ac:dyDescent="0.25">
      <c r="A180" s="48"/>
      <c r="B180" s="48"/>
      <c r="C180" s="48"/>
      <c r="D180" s="48"/>
      <c r="E180" s="48"/>
      <c r="F180" s="48"/>
    </row>
    <row r="181" spans="1:6" x14ac:dyDescent="0.25">
      <c r="A181" s="48"/>
      <c r="B181" s="48"/>
      <c r="C181" s="48"/>
      <c r="D181" s="48"/>
      <c r="E181" s="48"/>
      <c r="F181" s="48"/>
    </row>
    <row r="182" spans="1:6" x14ac:dyDescent="0.25">
      <c r="A182" s="48"/>
      <c r="B182" s="48"/>
      <c r="C182" s="48"/>
      <c r="D182" s="48"/>
      <c r="E182" s="48"/>
      <c r="F182" s="48"/>
    </row>
    <row r="183" spans="1:6" x14ac:dyDescent="0.25">
      <c r="A183" s="48"/>
      <c r="B183" s="48"/>
      <c r="C183" s="48"/>
      <c r="D183" s="48"/>
      <c r="E183" s="48"/>
      <c r="F183" s="48"/>
    </row>
    <row r="184" spans="1:6" x14ac:dyDescent="0.25">
      <c r="A184" s="48"/>
      <c r="B184" s="48"/>
      <c r="C184" s="48"/>
      <c r="D184" s="48"/>
      <c r="E184" s="48"/>
      <c r="F184" s="48"/>
    </row>
    <row r="185" spans="1:6" x14ac:dyDescent="0.25">
      <c r="A185" s="48"/>
      <c r="B185" s="48"/>
      <c r="C185" s="48"/>
      <c r="D185" s="48"/>
      <c r="E185" s="48"/>
      <c r="F185" s="48"/>
    </row>
    <row r="186" spans="1:6" x14ac:dyDescent="0.25">
      <c r="A186" s="48"/>
      <c r="B186" s="48"/>
      <c r="C186" s="48"/>
      <c r="D186" s="48"/>
      <c r="E186" s="48"/>
      <c r="F186" s="48"/>
    </row>
    <row r="187" spans="1:6" x14ac:dyDescent="0.25">
      <c r="A187" s="48"/>
      <c r="B187" s="48"/>
      <c r="C187" s="48"/>
      <c r="D187" s="48"/>
      <c r="E187" s="48"/>
      <c r="F187" s="48"/>
    </row>
    <row r="188" spans="1:6" x14ac:dyDescent="0.25">
      <c r="A188" s="48"/>
      <c r="B188" s="48"/>
      <c r="C188" s="48"/>
      <c r="D188" s="48"/>
      <c r="E188" s="48"/>
      <c r="F188" s="48"/>
    </row>
    <row r="189" spans="1:6" x14ac:dyDescent="0.25">
      <c r="A189" s="48"/>
      <c r="B189" s="48"/>
      <c r="C189" s="48"/>
      <c r="D189" s="48"/>
      <c r="E189" s="48"/>
      <c r="F189" s="48"/>
    </row>
    <row r="190" spans="1:6" x14ac:dyDescent="0.25">
      <c r="A190" s="48"/>
      <c r="B190" s="48"/>
      <c r="C190" s="48"/>
      <c r="D190" s="48"/>
      <c r="E190" s="48"/>
      <c r="F190" s="48"/>
    </row>
    <row r="191" spans="1:6" x14ac:dyDescent="0.25">
      <c r="A191" s="48"/>
      <c r="B191" s="48"/>
      <c r="C191" s="48"/>
      <c r="D191" s="48"/>
      <c r="E191" s="48"/>
      <c r="F191" s="48"/>
    </row>
    <row r="192" spans="1:6" x14ac:dyDescent="0.25">
      <c r="A192" s="48"/>
      <c r="B192" s="48"/>
      <c r="C192" s="48"/>
      <c r="D192" s="48"/>
      <c r="E192" s="48"/>
      <c r="F192" s="48"/>
    </row>
    <row r="193" spans="1:6" x14ac:dyDescent="0.25">
      <c r="A193" s="48"/>
      <c r="B193" s="48"/>
      <c r="C193" s="48"/>
      <c r="D193" s="48"/>
      <c r="E193" s="48"/>
      <c r="F193" s="48"/>
    </row>
    <row r="194" spans="1:6" x14ac:dyDescent="0.25">
      <c r="A194" s="48"/>
      <c r="B194" s="48"/>
      <c r="C194" s="48"/>
      <c r="D194" s="48"/>
      <c r="E194" s="48"/>
      <c r="F194" s="48"/>
    </row>
    <row r="195" spans="1:6" x14ac:dyDescent="0.25">
      <c r="A195" s="48"/>
      <c r="B195" s="48"/>
      <c r="C195" s="48"/>
      <c r="D195" s="48"/>
      <c r="E195" s="48"/>
      <c r="F195" s="48"/>
    </row>
    <row r="196" spans="1:6" x14ac:dyDescent="0.25">
      <c r="A196" s="48"/>
      <c r="B196" s="48"/>
      <c r="C196" s="48"/>
      <c r="D196" s="48"/>
      <c r="E196" s="48"/>
      <c r="F196" s="48"/>
    </row>
  </sheetData>
  <mergeCells count="71">
    <mergeCell ref="A104:B104"/>
    <mergeCell ref="A129:B129"/>
    <mergeCell ref="A136:B136"/>
    <mergeCell ref="A139:F139"/>
    <mergeCell ref="A140:F140"/>
    <mergeCell ref="A137:F137"/>
    <mergeCell ref="A141:F141"/>
    <mergeCell ref="A143:F143"/>
    <mergeCell ref="A144:F144"/>
    <mergeCell ref="A145:F145"/>
    <mergeCell ref="A161:E161"/>
    <mergeCell ref="B164:C164"/>
    <mergeCell ref="D164:F166"/>
    <mergeCell ref="B165:C165"/>
    <mergeCell ref="B166:C166"/>
    <mergeCell ref="A162:F162"/>
    <mergeCell ref="A94:F94"/>
    <mergeCell ref="A95:F95"/>
    <mergeCell ref="A97:F97"/>
    <mergeCell ref="A98:F98"/>
    <mergeCell ref="A99:F99"/>
    <mergeCell ref="A80:F80"/>
    <mergeCell ref="A81:F81"/>
    <mergeCell ref="A82:F82"/>
    <mergeCell ref="A87:B87"/>
    <mergeCell ref="A91:B91"/>
    <mergeCell ref="A65:F65"/>
    <mergeCell ref="A66:F66"/>
    <mergeCell ref="A67:F67"/>
    <mergeCell ref="A77:F77"/>
    <mergeCell ref="A78:F78"/>
    <mergeCell ref="B57:C57"/>
    <mergeCell ref="D57:F59"/>
    <mergeCell ref="B58:C58"/>
    <mergeCell ref="B59:C59"/>
    <mergeCell ref="A63:F63"/>
    <mergeCell ref="A51:B51"/>
    <mergeCell ref="A52:B52"/>
    <mergeCell ref="A53:B53"/>
    <mergeCell ref="A54:F54"/>
    <mergeCell ref="A55:F55"/>
    <mergeCell ref="A41:B41"/>
    <mergeCell ref="A42:F42"/>
    <mergeCell ref="A43:F43"/>
    <mergeCell ref="A48:F48"/>
    <mergeCell ref="A49:F49"/>
    <mergeCell ref="A1:F2"/>
    <mergeCell ref="A3:F3"/>
    <mergeCell ref="C5:E5"/>
    <mergeCell ref="C6:E6"/>
    <mergeCell ref="C7:E7"/>
    <mergeCell ref="A10:F10"/>
    <mergeCell ref="A31:E31"/>
    <mergeCell ref="A12:F12"/>
    <mergeCell ref="A13:F13"/>
    <mergeCell ref="A20:F20"/>
    <mergeCell ref="A21:F21"/>
    <mergeCell ref="A23:F23"/>
    <mergeCell ref="A24:F24"/>
    <mergeCell ref="A26:B26"/>
    <mergeCell ref="A27:B27"/>
    <mergeCell ref="A28:B28"/>
    <mergeCell ref="A30:B30"/>
    <mergeCell ref="A16:B16"/>
    <mergeCell ref="A29:B29"/>
    <mergeCell ref="A40:B40"/>
    <mergeCell ref="A32:F32"/>
    <mergeCell ref="A34:F34"/>
    <mergeCell ref="A37:B37"/>
    <mergeCell ref="A38:B38"/>
    <mergeCell ref="A39:B39"/>
  </mergeCells>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3" max="5" man="1"/>
    <brk id="61" max="16383" man="1"/>
    <brk id="141"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31"/>
  <sheetViews>
    <sheetView showGridLines="0" zoomScale="90" zoomScaleNormal="90" workbookViewId="0">
      <selection sqref="A1:G1"/>
    </sheetView>
  </sheetViews>
  <sheetFormatPr baseColWidth="10" defaultColWidth="11.44140625" defaultRowHeight="15.6" x14ac:dyDescent="0.35"/>
  <cols>
    <col min="1" max="1" width="27.44140625" style="6" customWidth="1"/>
    <col min="2" max="2" width="51.5546875" style="6" customWidth="1"/>
    <col min="3" max="7" width="20.6640625" style="6" customWidth="1"/>
    <col min="8" max="16384" width="11.44140625" style="6"/>
  </cols>
  <sheetData>
    <row r="1" spans="1:7" ht="42" customHeight="1" x14ac:dyDescent="0.45">
      <c r="A1" s="218" t="s">
        <v>38</v>
      </c>
      <c r="B1" s="218"/>
      <c r="C1" s="218"/>
      <c r="D1" s="218"/>
      <c r="E1" s="218"/>
      <c r="F1" s="218"/>
      <c r="G1" s="218"/>
    </row>
    <row r="2" spans="1:7" ht="20.100000000000001" customHeight="1" x14ac:dyDescent="0.4">
      <c r="A2" s="227" t="s">
        <v>242</v>
      </c>
      <c r="B2" s="227"/>
      <c r="C2" s="227"/>
      <c r="D2" s="227"/>
      <c r="E2" s="227"/>
      <c r="F2" s="227"/>
      <c r="G2" s="227"/>
    </row>
    <row r="3" spans="1:7" ht="15" customHeight="1" x14ac:dyDescent="0.35">
      <c r="A3" s="48"/>
      <c r="B3" s="48"/>
      <c r="C3" s="48"/>
      <c r="D3" s="48"/>
      <c r="E3" s="48"/>
      <c r="F3" s="3"/>
      <c r="G3"/>
    </row>
    <row r="4" spans="1:7" ht="18" customHeight="1" x14ac:dyDescent="0.35">
      <c r="A4" s="104"/>
      <c r="B4" s="92" t="s">
        <v>22</v>
      </c>
      <c r="C4" s="228" t="s">
        <v>170</v>
      </c>
      <c r="D4" s="229"/>
      <c r="E4" s="229"/>
      <c r="F4" s="3"/>
      <c r="G4"/>
    </row>
    <row r="5" spans="1:7" ht="18" customHeight="1" x14ac:dyDescent="0.35">
      <c r="A5" s="104"/>
      <c r="B5" s="93" t="s">
        <v>33</v>
      </c>
      <c r="C5" s="228" t="s">
        <v>171</v>
      </c>
      <c r="D5" s="229"/>
      <c r="E5" s="229"/>
      <c r="F5" s="3"/>
      <c r="G5"/>
    </row>
    <row r="6" spans="1:7" ht="18" customHeight="1" x14ac:dyDescent="0.35">
      <c r="A6" s="104"/>
      <c r="B6" s="94" t="s">
        <v>34</v>
      </c>
      <c r="C6" s="228" t="s">
        <v>172</v>
      </c>
      <c r="D6" s="229"/>
      <c r="E6" s="229"/>
      <c r="F6" s="3"/>
    </row>
    <row r="7" spans="1:7" ht="15" customHeight="1" x14ac:dyDescent="0.35">
      <c r="A7"/>
      <c r="B7" s="8"/>
      <c r="C7" s="8"/>
      <c r="D7" s="8"/>
      <c r="E7" s="8"/>
      <c r="F7" s="8"/>
    </row>
    <row r="8" spans="1:7" ht="21.9" customHeight="1" x14ac:dyDescent="0.35">
      <c r="A8" s="230" t="s">
        <v>153</v>
      </c>
      <c r="B8" s="230"/>
      <c r="C8" s="230"/>
      <c r="D8" s="230"/>
      <c r="E8" s="230"/>
      <c r="F8" s="230"/>
      <c r="G8" s="230"/>
    </row>
    <row r="9" spans="1:7" ht="15" customHeight="1" x14ac:dyDescent="0.35">
      <c r="A9" s="11"/>
      <c r="B9" s="10"/>
      <c r="C9" s="10"/>
      <c r="D9" s="10"/>
      <c r="E9" s="10"/>
      <c r="F9" s="10"/>
    </row>
    <row r="10" spans="1:7" customFormat="1" ht="18" customHeight="1" x14ac:dyDescent="0.3">
      <c r="A10" s="222" t="s">
        <v>36</v>
      </c>
      <c r="B10" s="222"/>
      <c r="C10" s="222"/>
      <c r="D10" s="222"/>
      <c r="E10" s="222"/>
      <c r="F10" s="222"/>
      <c r="G10" s="222"/>
    </row>
    <row r="11" spans="1:7" customFormat="1" ht="18" customHeight="1" x14ac:dyDescent="0.3">
      <c r="A11" s="222" t="s">
        <v>19</v>
      </c>
      <c r="B11" s="222"/>
      <c r="C11" s="222"/>
      <c r="D11" s="222"/>
      <c r="E11" s="222"/>
      <c r="F11" s="222"/>
      <c r="G11" s="222"/>
    </row>
    <row r="12" spans="1:7" customFormat="1" ht="15" customHeight="1" x14ac:dyDescent="0.3">
      <c r="A12" s="51"/>
      <c r="B12" s="51"/>
      <c r="C12" s="51"/>
      <c r="D12" s="52"/>
      <c r="E12" s="52"/>
    </row>
    <row r="13" spans="1:7" customFormat="1" ht="30" customHeight="1" x14ac:dyDescent="0.3">
      <c r="A13" s="14" t="s">
        <v>17</v>
      </c>
      <c r="B13" s="12" t="s">
        <v>18</v>
      </c>
      <c r="C13" s="14" t="s">
        <v>93</v>
      </c>
      <c r="D13" s="12" t="s">
        <v>94</v>
      </c>
      <c r="E13" s="12" t="s">
        <v>96</v>
      </c>
      <c r="F13" s="127" t="s">
        <v>99</v>
      </c>
      <c r="G13" s="127" t="s">
        <v>13</v>
      </c>
    </row>
    <row r="14" spans="1:7" customFormat="1" ht="18" customHeight="1" x14ac:dyDescent="0.3">
      <c r="A14" s="231"/>
      <c r="B14" s="231"/>
      <c r="C14" s="144">
        <f t="shared" ref="C14:F14" si="0">+SUM(C16:C17)</f>
        <v>121</v>
      </c>
      <c r="D14" s="144">
        <f t="shared" si="0"/>
        <v>148</v>
      </c>
      <c r="E14" s="144">
        <f t="shared" si="0"/>
        <v>214</v>
      </c>
      <c r="F14" s="144">
        <f t="shared" si="0"/>
        <v>107</v>
      </c>
      <c r="G14" s="144">
        <f>+SUM(G16:G17)</f>
        <v>590</v>
      </c>
    </row>
    <row r="15" spans="1:7" customFormat="1" ht="18" customHeight="1" x14ac:dyDescent="0.3">
      <c r="A15" s="22"/>
      <c r="B15" s="133"/>
      <c r="C15" s="65"/>
      <c r="D15" s="65"/>
      <c r="E15" s="65"/>
      <c r="F15" s="65"/>
      <c r="G15" s="65"/>
    </row>
    <row r="16" spans="1:7" customFormat="1" ht="25.5" customHeight="1" x14ac:dyDescent="0.35">
      <c r="A16" s="22" t="s">
        <v>167</v>
      </c>
      <c r="B16" s="141" t="s">
        <v>165</v>
      </c>
      <c r="C16" s="151">
        <f>+'1T'!F18</f>
        <v>28</v>
      </c>
      <c r="D16" s="151">
        <f>+'2T'!F18</f>
        <v>28</v>
      </c>
      <c r="E16" s="151">
        <f>+'3T'!F18</f>
        <v>8</v>
      </c>
      <c r="F16" s="151">
        <f>+'4T'!F18</f>
        <v>7</v>
      </c>
      <c r="G16" s="151">
        <f>+SUM(C16:F16)</f>
        <v>71</v>
      </c>
    </row>
    <row r="17" spans="1:15" customFormat="1" ht="28.5" customHeight="1" x14ac:dyDescent="0.35">
      <c r="A17" s="147" t="s">
        <v>168</v>
      </c>
      <c r="B17" s="141" t="s">
        <v>165</v>
      </c>
      <c r="C17" s="151">
        <f>+'1T'!F19</f>
        <v>93</v>
      </c>
      <c r="D17" s="151">
        <f>+'2T'!F19</f>
        <v>120</v>
      </c>
      <c r="E17" s="151">
        <f>+'3T'!F19</f>
        <v>206</v>
      </c>
      <c r="F17" s="152">
        <f>+'4T'!F19</f>
        <v>100</v>
      </c>
      <c r="G17" s="152">
        <f>+SUM(C17:F17)</f>
        <v>519</v>
      </c>
    </row>
    <row r="18" spans="1:15" customFormat="1" ht="18" customHeight="1" x14ac:dyDescent="0.3">
      <c r="A18" s="252" t="s">
        <v>179</v>
      </c>
      <c r="B18" s="252"/>
      <c r="C18" s="252"/>
      <c r="D18" s="252"/>
      <c r="E18" s="252"/>
      <c r="F18" s="143"/>
      <c r="O18" t="s">
        <v>240</v>
      </c>
    </row>
    <row r="19" spans="1:15" customFormat="1" ht="60.75" customHeight="1" x14ac:dyDescent="0.3">
      <c r="A19" s="224" t="s">
        <v>361</v>
      </c>
      <c r="B19" s="225"/>
      <c r="C19" s="225"/>
      <c r="D19" s="225"/>
      <c r="E19" s="225"/>
      <c r="F19" s="225"/>
      <c r="G19" s="226"/>
    </row>
    <row r="20" spans="1:15" customFormat="1" ht="15" customHeight="1" x14ac:dyDescent="0.3">
      <c r="A20" s="51"/>
      <c r="B20" s="51"/>
      <c r="C20" s="51"/>
      <c r="D20" s="52"/>
      <c r="E20" s="52"/>
    </row>
    <row r="21" spans="1:15" customFormat="1" ht="18" customHeight="1" x14ac:dyDescent="0.3">
      <c r="A21" s="222" t="s">
        <v>37</v>
      </c>
      <c r="B21" s="222"/>
      <c r="C21" s="222"/>
      <c r="D21" s="222"/>
      <c r="E21" s="222"/>
      <c r="F21" s="222"/>
    </row>
    <row r="22" spans="1:15" customFormat="1" ht="18" customHeight="1" x14ac:dyDescent="0.3">
      <c r="A22" s="222" t="s">
        <v>20</v>
      </c>
      <c r="B22" s="222"/>
      <c r="C22" s="222"/>
      <c r="D22" s="222"/>
      <c r="E22" s="222"/>
      <c r="F22" s="222"/>
    </row>
    <row r="23" spans="1:15" customFormat="1" ht="15" customHeight="1" x14ac:dyDescent="0.3">
      <c r="A23" s="51"/>
      <c r="B23" s="51"/>
      <c r="C23" s="52"/>
      <c r="D23" s="52"/>
      <c r="E23" s="52"/>
    </row>
    <row r="24" spans="1:15" customFormat="1" ht="18" customHeight="1" x14ac:dyDescent="0.35">
      <c r="A24" s="14" t="s">
        <v>21</v>
      </c>
      <c r="B24" s="14" t="s">
        <v>93</v>
      </c>
      <c r="C24" s="14" t="s">
        <v>94</v>
      </c>
      <c r="D24" s="14" t="s">
        <v>96</v>
      </c>
      <c r="E24" s="14" t="s">
        <v>99</v>
      </c>
      <c r="F24" s="14" t="s">
        <v>13</v>
      </c>
      <c r="G24" s="6"/>
    </row>
    <row r="25" spans="1:15" customFormat="1" ht="18" customHeight="1" x14ac:dyDescent="0.35">
      <c r="A25" s="148" t="s">
        <v>166</v>
      </c>
      <c r="B25" s="146">
        <f>+SUM(B27:B28)</f>
        <v>3251599.3</v>
      </c>
      <c r="C25" s="146">
        <f t="shared" ref="C25:F25" si="1">+SUM(C27:C28)</f>
        <v>5503845.3600000003</v>
      </c>
      <c r="D25" s="146">
        <f t="shared" si="1"/>
        <v>9347649.3200000003</v>
      </c>
      <c r="E25" s="146">
        <f t="shared" si="1"/>
        <v>5092388.1099999994</v>
      </c>
      <c r="F25" s="146">
        <f t="shared" si="1"/>
        <v>23195482.09</v>
      </c>
      <c r="G25" s="6"/>
    </row>
    <row r="26" spans="1:15" customFormat="1" ht="18" customHeight="1" x14ac:dyDescent="0.35">
      <c r="A26" s="137"/>
      <c r="B26" s="142"/>
      <c r="C26" s="142"/>
      <c r="D26" s="142"/>
      <c r="E26" s="142"/>
      <c r="F26" s="142"/>
      <c r="G26" s="6"/>
    </row>
    <row r="27" spans="1:15" customFormat="1" ht="27.75" customHeight="1" x14ac:dyDescent="0.35">
      <c r="A27" s="22" t="s">
        <v>167</v>
      </c>
      <c r="B27" s="142">
        <f>+'1T'!F29</f>
        <v>511314.30000000005</v>
      </c>
      <c r="C27" s="142">
        <f>+'2T'!F29</f>
        <v>3349505.3600000003</v>
      </c>
      <c r="D27" s="142">
        <f>+'3T'!F29</f>
        <v>5241934.32</v>
      </c>
      <c r="E27" s="142">
        <f>+'4T'!F29</f>
        <v>3755018.11</v>
      </c>
      <c r="F27" s="142">
        <f>+SUM(B27:E27)</f>
        <v>12857772.09</v>
      </c>
      <c r="G27" s="6"/>
    </row>
    <row r="28" spans="1:15" customFormat="1" ht="30" customHeight="1" x14ac:dyDescent="0.35">
      <c r="A28" s="147" t="s">
        <v>168</v>
      </c>
      <c r="B28" s="145">
        <f>+'1T'!F30</f>
        <v>2740285</v>
      </c>
      <c r="C28" s="145">
        <f>+'2T'!F30</f>
        <v>2154340</v>
      </c>
      <c r="D28" s="145">
        <f>+'3T'!F30</f>
        <v>4105715</v>
      </c>
      <c r="E28" s="145">
        <f>+'4T'!F30</f>
        <v>1337370</v>
      </c>
      <c r="F28" s="145">
        <f>+SUM(B28:E28)</f>
        <v>10337710</v>
      </c>
      <c r="G28" s="6"/>
    </row>
    <row r="29" spans="1:15" customFormat="1" ht="18" customHeight="1" x14ac:dyDescent="0.3">
      <c r="A29" s="120" t="s">
        <v>241</v>
      </c>
      <c r="B29" s="135"/>
      <c r="C29" s="135"/>
      <c r="D29" s="135"/>
    </row>
    <row r="30" spans="1:15" customFormat="1" ht="45" customHeight="1" x14ac:dyDescent="0.3">
      <c r="A30" s="219" t="s">
        <v>155</v>
      </c>
      <c r="B30" s="220"/>
      <c r="C30" s="220"/>
      <c r="D30" s="220"/>
      <c r="E30" s="220"/>
      <c r="F30" s="221"/>
    </row>
    <row r="31" spans="1:15" customFormat="1" ht="18" customHeight="1" x14ac:dyDescent="0.3"/>
    <row r="33" spans="1:8" ht="21" customHeight="1" x14ac:dyDescent="0.35">
      <c r="A33" s="230" t="s">
        <v>154</v>
      </c>
      <c r="B33" s="230"/>
      <c r="C33" s="230"/>
      <c r="D33" s="230"/>
      <c r="E33" s="230"/>
      <c r="F33" s="230"/>
      <c r="G33" s="230"/>
      <c r="H33"/>
    </row>
    <row r="34" spans="1:8" ht="9.9" customHeight="1" x14ac:dyDescent="0.35">
      <c r="A34" s="3"/>
      <c r="B34" s="3"/>
      <c r="C34" s="3"/>
      <c r="D34" s="3"/>
      <c r="E34" s="3"/>
      <c r="F34" s="3"/>
    </row>
    <row r="35" spans="1:8" x14ac:dyDescent="0.35">
      <c r="A35" s="211" t="s">
        <v>73</v>
      </c>
      <c r="B35" s="211"/>
      <c r="C35" s="211"/>
      <c r="D35" s="211"/>
      <c r="E35" s="211"/>
      <c r="F35" s="211"/>
      <c r="G35" s="211"/>
    </row>
    <row r="36" spans="1:8" ht="17.25" customHeight="1" x14ac:dyDescent="0.35">
      <c r="A36" s="212" t="s">
        <v>74</v>
      </c>
      <c r="B36" s="212"/>
      <c r="C36" s="212"/>
      <c r="D36" s="212"/>
      <c r="E36" s="212"/>
      <c r="F36" s="212"/>
      <c r="G36" s="212"/>
    </row>
    <row r="37" spans="1:8" x14ac:dyDescent="0.35">
      <c r="A37" s="211" t="s">
        <v>52</v>
      </c>
      <c r="B37" s="211"/>
      <c r="C37" s="211"/>
      <c r="D37" s="211"/>
      <c r="E37" s="211"/>
      <c r="F37" s="211"/>
      <c r="G37" s="211"/>
    </row>
    <row r="38" spans="1:8" ht="9.9" customHeight="1" x14ac:dyDescent="0.35">
      <c r="A38" s="48"/>
      <c r="B38" s="48"/>
      <c r="C38" s="48"/>
      <c r="D38" s="48"/>
      <c r="E38" s="48"/>
      <c r="F38" s="3"/>
    </row>
    <row r="39" spans="1:8" x14ac:dyDescent="0.35">
      <c r="A39" s="88" t="s">
        <v>55</v>
      </c>
      <c r="B39" s="88" t="s">
        <v>56</v>
      </c>
      <c r="C39" s="88" t="s">
        <v>93</v>
      </c>
      <c r="D39" s="88" t="s">
        <v>94</v>
      </c>
      <c r="E39" s="88" t="s">
        <v>96</v>
      </c>
      <c r="F39" s="88" t="s">
        <v>98</v>
      </c>
      <c r="G39" s="88" t="s">
        <v>13</v>
      </c>
    </row>
    <row r="40" spans="1:8" x14ac:dyDescent="0.35">
      <c r="A40" s="24" t="s">
        <v>16</v>
      </c>
      <c r="B40" s="64"/>
      <c r="C40" s="47">
        <f>+C42+C46</f>
        <v>0</v>
      </c>
      <c r="D40" s="47">
        <f>+D42+D46</f>
        <v>0</v>
      </c>
      <c r="E40" s="47">
        <f>+E42+E46</f>
        <v>0</v>
      </c>
      <c r="F40" s="47">
        <f>+F42+F46</f>
        <v>0</v>
      </c>
      <c r="G40" s="47">
        <f>+G42+G46</f>
        <v>0</v>
      </c>
    </row>
    <row r="41" spans="1:8" x14ac:dyDescent="0.35">
      <c r="A41" s="19"/>
      <c r="B41" s="65"/>
      <c r="C41" s="20"/>
      <c r="D41" s="20"/>
      <c r="E41" s="20"/>
      <c r="F41" s="20"/>
      <c r="G41" s="66"/>
    </row>
    <row r="42" spans="1:8" x14ac:dyDescent="0.35">
      <c r="A42" s="254" t="s">
        <v>75</v>
      </c>
      <c r="B42" s="254"/>
      <c r="C42" s="68">
        <f>+SUM(C43:C44)</f>
        <v>0</v>
      </c>
      <c r="D42" s="68">
        <f>+SUM(D43:D44)</f>
        <v>0</v>
      </c>
      <c r="E42" s="68">
        <f>+SUM(E43:E44)</f>
        <v>0</v>
      </c>
      <c r="F42" s="68">
        <f>+SUM(F43:F44)</f>
        <v>0</v>
      </c>
      <c r="G42" s="68">
        <f>+SUM(G43:G44)</f>
        <v>0</v>
      </c>
    </row>
    <row r="43" spans="1:8" ht="31.5" customHeight="1" x14ac:dyDescent="0.35">
      <c r="A43" s="69" t="s">
        <v>59</v>
      </c>
      <c r="B43" s="65" t="s">
        <v>53</v>
      </c>
      <c r="C43" s="21">
        <f>+'1T'!F89</f>
        <v>0</v>
      </c>
      <c r="D43" s="21">
        <f>+'2T'!F88</f>
        <v>0</v>
      </c>
      <c r="E43" s="21">
        <f>+'3T'!F88</f>
        <v>0</v>
      </c>
      <c r="F43" s="21">
        <f>+'4T'!F88</f>
        <v>0</v>
      </c>
      <c r="G43" s="113">
        <f>+C43+D43+E43+F43</f>
        <v>0</v>
      </c>
    </row>
    <row r="44" spans="1:8" ht="20.25" customHeight="1" x14ac:dyDescent="0.35">
      <c r="A44" s="69" t="s">
        <v>59</v>
      </c>
      <c r="B44" s="65" t="s">
        <v>53</v>
      </c>
      <c r="C44" s="21">
        <f>+'1T'!F90</f>
        <v>0</v>
      </c>
      <c r="D44" s="21">
        <f>+'2T'!F89</f>
        <v>0</v>
      </c>
      <c r="E44" s="21">
        <f>+'3T'!F89</f>
        <v>0</v>
      </c>
      <c r="F44" s="21">
        <f>+'4T'!F89</f>
        <v>0</v>
      </c>
      <c r="G44" s="113">
        <f>+C44+D44+E44+F44</f>
        <v>0</v>
      </c>
    </row>
    <row r="45" spans="1:8" x14ac:dyDescent="0.35">
      <c r="A45" s="25"/>
      <c r="B45" s="65"/>
      <c r="C45" s="21"/>
      <c r="D45" s="21"/>
      <c r="E45" s="21"/>
      <c r="F45" s="21"/>
      <c r="G45" s="113"/>
    </row>
    <row r="46" spans="1:8" x14ac:dyDescent="0.35">
      <c r="A46" s="254" t="s">
        <v>76</v>
      </c>
      <c r="B46" s="254"/>
      <c r="C46" s="68">
        <f>+SUM(C47:C48)</f>
        <v>0</v>
      </c>
      <c r="D46" s="68">
        <f>+SUM(D47:D48)</f>
        <v>0</v>
      </c>
      <c r="E46" s="68">
        <f>+SUM(E47:E48)</f>
        <v>0</v>
      </c>
      <c r="F46" s="68">
        <f>+SUM(F47:F48)</f>
        <v>0</v>
      </c>
      <c r="G46" s="68">
        <f>+SUM(G47:G48)</f>
        <v>0</v>
      </c>
    </row>
    <row r="47" spans="1:8" ht="26.25" customHeight="1" x14ac:dyDescent="0.35">
      <c r="A47" s="69" t="s">
        <v>59</v>
      </c>
      <c r="B47" s="65" t="s">
        <v>53</v>
      </c>
      <c r="C47" s="71">
        <f>+'1T'!F93</f>
        <v>0</v>
      </c>
      <c r="D47" s="71">
        <f>+'2T'!F92</f>
        <v>0</v>
      </c>
      <c r="E47" s="71">
        <f>+'3T'!F92</f>
        <v>0</v>
      </c>
      <c r="F47" s="71">
        <f>+'4T'!F92</f>
        <v>0</v>
      </c>
      <c r="G47" s="114">
        <f>+C47+D47+E47+F47</f>
        <v>0</v>
      </c>
    </row>
    <row r="48" spans="1:8" ht="21.75" customHeight="1" x14ac:dyDescent="0.35">
      <c r="A48" s="69" t="s">
        <v>59</v>
      </c>
      <c r="B48" s="65" t="s">
        <v>53</v>
      </c>
      <c r="C48" s="71">
        <f>+'1T'!F94</f>
        <v>0</v>
      </c>
      <c r="D48" s="71">
        <f>+'2T'!F93</f>
        <v>0</v>
      </c>
      <c r="E48" s="71">
        <f>+'3T'!F93</f>
        <v>0</v>
      </c>
      <c r="F48" s="115">
        <f>+'4T'!F93</f>
        <v>0</v>
      </c>
      <c r="G48" s="116">
        <f>+C48+D48+E48+F48</f>
        <v>0</v>
      </c>
    </row>
    <row r="49" spans="1:7" x14ac:dyDescent="0.35">
      <c r="A49" s="223" t="s">
        <v>235</v>
      </c>
      <c r="B49" s="223"/>
      <c r="C49" s="223"/>
      <c r="D49" s="223"/>
      <c r="E49" s="223"/>
      <c r="F49" s="3"/>
    </row>
    <row r="50" spans="1:7" ht="50.1" customHeight="1" x14ac:dyDescent="0.35">
      <c r="A50" s="281" t="s">
        <v>374</v>
      </c>
      <c r="B50" s="282"/>
      <c r="C50" s="282"/>
      <c r="D50" s="282"/>
      <c r="E50" s="282"/>
      <c r="F50" s="282"/>
      <c r="G50" s="282"/>
    </row>
    <row r="51" spans="1:7" ht="9.9" customHeight="1" x14ac:dyDescent="0.35">
      <c r="A51" s="36"/>
      <c r="B51" s="63"/>
      <c r="C51" s="35"/>
      <c r="D51" s="48"/>
      <c r="E51" s="48"/>
      <c r="F51" s="3"/>
    </row>
    <row r="52" spans="1:7" x14ac:dyDescent="0.35">
      <c r="A52" s="211" t="s">
        <v>77</v>
      </c>
      <c r="B52" s="211"/>
      <c r="C52" s="211"/>
      <c r="D52" s="211"/>
      <c r="E52" s="211"/>
      <c r="F52" s="211"/>
      <c r="G52" s="211"/>
    </row>
    <row r="53" spans="1:7" ht="17.25" customHeight="1" x14ac:dyDescent="0.35">
      <c r="A53" s="212" t="s">
        <v>54</v>
      </c>
      <c r="B53" s="212"/>
      <c r="C53" s="212"/>
      <c r="D53" s="212"/>
      <c r="E53" s="212"/>
      <c r="F53" s="212"/>
      <c r="G53" s="212"/>
    </row>
    <row r="54" spans="1:7" x14ac:dyDescent="0.35">
      <c r="A54" s="211" t="s">
        <v>52</v>
      </c>
      <c r="B54" s="211"/>
      <c r="C54" s="211"/>
      <c r="D54" s="211"/>
      <c r="E54" s="211"/>
      <c r="F54" s="211"/>
      <c r="G54" s="211"/>
    </row>
    <row r="56" spans="1:7" x14ac:dyDescent="0.35">
      <c r="A56" s="88" t="s">
        <v>55</v>
      </c>
      <c r="B56" s="88" t="s">
        <v>56</v>
      </c>
      <c r="C56" s="88" t="s">
        <v>93</v>
      </c>
      <c r="D56" s="88" t="s">
        <v>94</v>
      </c>
      <c r="E56" s="88" t="s">
        <v>96</v>
      </c>
      <c r="F56" s="88" t="s">
        <v>99</v>
      </c>
      <c r="G56" s="88" t="s">
        <v>13</v>
      </c>
    </row>
    <row r="57" spans="1:7" x14ac:dyDescent="0.35">
      <c r="A57" s="24" t="s">
        <v>16</v>
      </c>
      <c r="B57" s="64"/>
      <c r="C57" s="47">
        <f>+C59+C84+C91</f>
        <v>3251599.3</v>
      </c>
      <c r="D57" s="47">
        <f>+D59+D84+D91</f>
        <v>5503845.3600000003</v>
      </c>
      <c r="E57" s="47">
        <f>+E59+E84+E91</f>
        <v>10285748.239999998</v>
      </c>
      <c r="F57" s="47">
        <f>+F59+F84+F91</f>
        <v>5092388.1099999994</v>
      </c>
      <c r="G57" s="47">
        <f>+G59+G84+G91</f>
        <v>24133581.010000005</v>
      </c>
    </row>
    <row r="58" spans="1:7" x14ac:dyDescent="0.35">
      <c r="A58" s="19"/>
      <c r="B58" s="65"/>
      <c r="C58" s="20"/>
      <c r="D58" s="20"/>
      <c r="E58" s="20"/>
      <c r="F58" s="66"/>
      <c r="G58" s="66"/>
    </row>
    <row r="59" spans="1:7" x14ac:dyDescent="0.35">
      <c r="A59" s="254" t="s">
        <v>58</v>
      </c>
      <c r="B59" s="254"/>
      <c r="C59" s="68">
        <f>SUM(C60:C82)</f>
        <v>3251599.3</v>
      </c>
      <c r="D59" s="68">
        <f t="shared" ref="D59:G59" si="2">SUM(D60:D82)</f>
        <v>5503845.3600000003</v>
      </c>
      <c r="E59" s="68">
        <f t="shared" si="2"/>
        <v>9347649.3199999984</v>
      </c>
      <c r="F59" s="68">
        <f t="shared" si="2"/>
        <v>5092388.1099999994</v>
      </c>
      <c r="G59" s="68">
        <f t="shared" si="2"/>
        <v>23195482.090000004</v>
      </c>
    </row>
    <row r="60" spans="1:7" s="69" customFormat="1" ht="15" x14ac:dyDescent="0.3">
      <c r="A60" s="69" t="s">
        <v>205</v>
      </c>
      <c r="B60" s="65" t="s">
        <v>183</v>
      </c>
      <c r="C60" s="69">
        <v>124243.5</v>
      </c>
      <c r="D60" s="69">
        <v>372730.5</v>
      </c>
      <c r="E60" s="69">
        <v>372730.5</v>
      </c>
      <c r="F60" s="69">
        <v>164659.35999999999</v>
      </c>
      <c r="G60" s="69">
        <f>+C60+D60+E60+F60</f>
        <v>1034363.86</v>
      </c>
    </row>
    <row r="61" spans="1:7" s="69" customFormat="1" ht="15" x14ac:dyDescent="0.3">
      <c r="A61" s="69" t="s">
        <v>239</v>
      </c>
      <c r="B61" s="65" t="s">
        <v>227</v>
      </c>
      <c r="C61" s="69">
        <v>11700</v>
      </c>
      <c r="D61" s="69">
        <v>69950</v>
      </c>
      <c r="E61" s="69">
        <v>10302</v>
      </c>
      <c r="F61" s="69">
        <v>281402.06</v>
      </c>
      <c r="G61" s="69">
        <f t="shared" ref="G61:G82" si="3">+C61+D61+E61+F61</f>
        <v>373354.06</v>
      </c>
    </row>
    <row r="62" spans="1:7" s="69" customFormat="1" ht="15" x14ac:dyDescent="0.3">
      <c r="A62" s="69" t="s">
        <v>206</v>
      </c>
      <c r="B62" s="65" t="s">
        <v>184</v>
      </c>
      <c r="C62" s="69">
        <v>297370.8</v>
      </c>
      <c r="D62" s="69">
        <v>1024277.2</v>
      </c>
      <c r="E62" s="69">
        <v>1152598</v>
      </c>
      <c r="F62" s="69">
        <v>1515166.0899999999</v>
      </c>
      <c r="G62" s="69">
        <f t="shared" si="3"/>
        <v>3989412.09</v>
      </c>
    </row>
    <row r="63" spans="1:7" s="69" customFormat="1" ht="15" x14ac:dyDescent="0.3">
      <c r="A63" s="69" t="s">
        <v>207</v>
      </c>
      <c r="B63" s="65" t="s">
        <v>185</v>
      </c>
      <c r="C63" s="69">
        <v>1273095</v>
      </c>
      <c r="D63" s="69">
        <v>1832790</v>
      </c>
      <c r="E63" s="69">
        <v>2129215</v>
      </c>
      <c r="F63" s="69">
        <v>549720</v>
      </c>
      <c r="G63" s="69">
        <f t="shared" si="3"/>
        <v>5784820</v>
      </c>
    </row>
    <row r="64" spans="1:7" s="69" customFormat="1" ht="15" x14ac:dyDescent="0.3">
      <c r="A64" s="69" t="s">
        <v>208</v>
      </c>
      <c r="B64" s="65" t="s">
        <v>186</v>
      </c>
      <c r="C64" s="69">
        <v>0</v>
      </c>
      <c r="D64" s="69">
        <v>251600</v>
      </c>
      <c r="E64" s="69">
        <v>109400</v>
      </c>
      <c r="F64" s="69">
        <v>39300</v>
      </c>
      <c r="G64" s="69">
        <f t="shared" si="3"/>
        <v>400300</v>
      </c>
    </row>
    <row r="65" spans="1:7" s="69" customFormat="1" ht="15" x14ac:dyDescent="0.3">
      <c r="A65" s="69" t="s">
        <v>209</v>
      </c>
      <c r="B65" s="65" t="s">
        <v>187</v>
      </c>
      <c r="C65" s="69">
        <v>0</v>
      </c>
      <c r="D65" s="69">
        <v>0</v>
      </c>
      <c r="E65" s="69">
        <v>0</v>
      </c>
      <c r="F65" s="69">
        <v>0</v>
      </c>
      <c r="G65" s="69">
        <f t="shared" si="3"/>
        <v>0</v>
      </c>
    </row>
    <row r="66" spans="1:7" s="69" customFormat="1" ht="15" x14ac:dyDescent="0.3">
      <c r="A66" s="69" t="s">
        <v>210</v>
      </c>
      <c r="B66" s="65" t="s">
        <v>188</v>
      </c>
      <c r="C66" s="69">
        <v>0</v>
      </c>
      <c r="D66" s="69">
        <v>0</v>
      </c>
      <c r="E66" s="69">
        <v>0</v>
      </c>
      <c r="F66" s="69">
        <v>0</v>
      </c>
      <c r="G66" s="69">
        <f t="shared" si="3"/>
        <v>0</v>
      </c>
    </row>
    <row r="67" spans="1:7" s="69" customFormat="1" ht="15" x14ac:dyDescent="0.3">
      <c r="A67" s="69" t="s">
        <v>211</v>
      </c>
      <c r="B67" s="65" t="s">
        <v>189</v>
      </c>
      <c r="C67" s="69">
        <v>0</v>
      </c>
      <c r="D67" s="69">
        <v>0</v>
      </c>
      <c r="E67" s="69">
        <v>0</v>
      </c>
      <c r="F67" s="69">
        <v>0</v>
      </c>
      <c r="G67" s="69">
        <f t="shared" si="3"/>
        <v>0</v>
      </c>
    </row>
    <row r="68" spans="1:7" s="69" customFormat="1" ht="15" x14ac:dyDescent="0.3">
      <c r="A68" s="69" t="s">
        <v>212</v>
      </c>
      <c r="B68" s="65" t="s">
        <v>190</v>
      </c>
      <c r="C68" s="69">
        <v>0</v>
      </c>
      <c r="D68" s="69">
        <v>0</v>
      </c>
      <c r="E68" s="69">
        <v>497356.39</v>
      </c>
      <c r="F68" s="69">
        <v>100930</v>
      </c>
      <c r="G68" s="69">
        <f t="shared" si="3"/>
        <v>598286.39</v>
      </c>
    </row>
    <row r="69" spans="1:7" s="69" customFormat="1" ht="15" x14ac:dyDescent="0.3">
      <c r="A69" s="69" t="s">
        <v>213</v>
      </c>
      <c r="B69" s="65" t="s">
        <v>191</v>
      </c>
      <c r="C69" s="69">
        <v>0</v>
      </c>
      <c r="D69" s="69">
        <v>0</v>
      </c>
      <c r="E69" s="69">
        <v>0</v>
      </c>
      <c r="F69" s="69">
        <v>0</v>
      </c>
      <c r="G69" s="69">
        <f t="shared" si="3"/>
        <v>0</v>
      </c>
    </row>
    <row r="70" spans="1:7" s="69" customFormat="1" ht="15" x14ac:dyDescent="0.3">
      <c r="A70" s="69" t="s">
        <v>214</v>
      </c>
      <c r="B70" s="65" t="s">
        <v>192</v>
      </c>
      <c r="C70" s="69">
        <v>0</v>
      </c>
      <c r="D70" s="69">
        <v>0</v>
      </c>
      <c r="E70" s="69">
        <v>0</v>
      </c>
      <c r="F70" s="69">
        <v>0</v>
      </c>
      <c r="G70" s="69">
        <f t="shared" si="3"/>
        <v>0</v>
      </c>
    </row>
    <row r="71" spans="1:7" s="69" customFormat="1" ht="15" x14ac:dyDescent="0.3">
      <c r="A71" s="69" t="s">
        <v>215</v>
      </c>
      <c r="B71" s="65" t="s">
        <v>193</v>
      </c>
      <c r="C71" s="69">
        <v>1545190</v>
      </c>
      <c r="D71" s="69">
        <v>1625450</v>
      </c>
      <c r="E71" s="69">
        <v>1976500</v>
      </c>
      <c r="F71" s="69">
        <v>787650</v>
      </c>
      <c r="G71" s="69">
        <f t="shared" si="3"/>
        <v>5934790</v>
      </c>
    </row>
    <row r="72" spans="1:7" s="69" customFormat="1" ht="15" x14ac:dyDescent="0.3">
      <c r="A72" s="69" t="s">
        <v>216</v>
      </c>
      <c r="B72" s="65" t="s">
        <v>194</v>
      </c>
      <c r="D72" s="69">
        <v>37968</v>
      </c>
      <c r="E72" s="69">
        <v>59494.5</v>
      </c>
      <c r="F72" s="69">
        <v>0</v>
      </c>
      <c r="G72" s="69">
        <f t="shared" si="3"/>
        <v>97462.5</v>
      </c>
    </row>
    <row r="73" spans="1:7" s="69" customFormat="1" ht="15" x14ac:dyDescent="0.3">
      <c r="A73" s="69" t="s">
        <v>217</v>
      </c>
      <c r="B73" s="65" t="s">
        <v>195</v>
      </c>
      <c r="D73" s="69">
        <v>0</v>
      </c>
      <c r="E73" s="69">
        <v>0</v>
      </c>
      <c r="F73" s="69">
        <v>0</v>
      </c>
      <c r="G73" s="69">
        <f t="shared" si="3"/>
        <v>0</v>
      </c>
    </row>
    <row r="74" spans="1:7" s="69" customFormat="1" ht="15" x14ac:dyDescent="0.3">
      <c r="A74" s="69" t="s">
        <v>218</v>
      </c>
      <c r="B74" s="65" t="s">
        <v>196</v>
      </c>
      <c r="D74" s="69">
        <v>0</v>
      </c>
      <c r="E74" s="69">
        <v>49350</v>
      </c>
      <c r="F74" s="69">
        <v>198705</v>
      </c>
      <c r="G74" s="69">
        <f t="shared" si="3"/>
        <v>248055</v>
      </c>
    </row>
    <row r="75" spans="1:7" s="69" customFormat="1" ht="15" x14ac:dyDescent="0.3">
      <c r="A75" s="69" t="s">
        <v>219</v>
      </c>
      <c r="B75" s="65" t="s">
        <v>197</v>
      </c>
      <c r="D75" s="69">
        <v>0</v>
      </c>
      <c r="E75" s="69">
        <v>21600</v>
      </c>
      <c r="F75" s="69">
        <v>0</v>
      </c>
      <c r="G75" s="69">
        <f t="shared" si="3"/>
        <v>21600</v>
      </c>
    </row>
    <row r="76" spans="1:7" s="69" customFormat="1" ht="15" x14ac:dyDescent="0.3">
      <c r="A76" s="69" t="s">
        <v>220</v>
      </c>
      <c r="B76" s="65" t="s">
        <v>198</v>
      </c>
      <c r="D76" s="69">
        <v>68729.66</v>
      </c>
      <c r="E76" s="69">
        <v>175114.71</v>
      </c>
      <c r="F76" s="69">
        <v>0</v>
      </c>
      <c r="G76" s="69">
        <f t="shared" si="3"/>
        <v>243844.37</v>
      </c>
    </row>
    <row r="77" spans="1:7" s="69" customFormat="1" ht="15" x14ac:dyDescent="0.3">
      <c r="A77" s="69" t="s">
        <v>221</v>
      </c>
      <c r="B77" s="65" t="s">
        <v>199</v>
      </c>
      <c r="D77" s="69">
        <v>0</v>
      </c>
      <c r="E77" s="69">
        <v>816797.8</v>
      </c>
      <c r="F77" s="69">
        <v>288160</v>
      </c>
      <c r="G77" s="69">
        <f t="shared" si="3"/>
        <v>1104957.8</v>
      </c>
    </row>
    <row r="78" spans="1:7" s="69" customFormat="1" ht="15" x14ac:dyDescent="0.3">
      <c r="A78" s="69" t="s">
        <v>222</v>
      </c>
      <c r="B78" s="65" t="s">
        <v>200</v>
      </c>
      <c r="D78" s="69">
        <v>0</v>
      </c>
      <c r="E78" s="69">
        <v>1039091.5</v>
      </c>
      <c r="F78" s="69">
        <v>0</v>
      </c>
      <c r="G78" s="69">
        <f t="shared" si="3"/>
        <v>1039091.5</v>
      </c>
    </row>
    <row r="79" spans="1:7" s="69" customFormat="1" ht="15" x14ac:dyDescent="0.3">
      <c r="A79" s="69" t="s">
        <v>223</v>
      </c>
      <c r="B79" s="65" t="s">
        <v>201</v>
      </c>
      <c r="D79" s="69">
        <v>0</v>
      </c>
      <c r="E79" s="69">
        <v>0</v>
      </c>
      <c r="F79" s="69">
        <v>118050</v>
      </c>
      <c r="G79" s="69">
        <f t="shared" si="3"/>
        <v>118050</v>
      </c>
    </row>
    <row r="80" spans="1:7" s="69" customFormat="1" ht="15" x14ac:dyDescent="0.3">
      <c r="A80" s="69" t="s">
        <v>224</v>
      </c>
      <c r="B80" s="65" t="s">
        <v>202</v>
      </c>
      <c r="D80" s="69">
        <v>0</v>
      </c>
      <c r="E80" s="69">
        <v>938098.92</v>
      </c>
      <c r="F80" s="69">
        <v>0</v>
      </c>
      <c r="G80" s="69">
        <f t="shared" si="3"/>
        <v>938098.92</v>
      </c>
    </row>
    <row r="81" spans="1:7" s="69" customFormat="1" ht="15" x14ac:dyDescent="0.3">
      <c r="A81" s="69" t="s">
        <v>225</v>
      </c>
      <c r="B81" s="65" t="s">
        <v>203</v>
      </c>
      <c r="D81" s="69">
        <v>0</v>
      </c>
      <c r="E81" s="69">
        <v>0</v>
      </c>
      <c r="F81" s="69">
        <v>771795.6</v>
      </c>
      <c r="G81" s="69">
        <f t="shared" si="3"/>
        <v>771795.6</v>
      </c>
    </row>
    <row r="82" spans="1:7" s="69" customFormat="1" ht="15" x14ac:dyDescent="0.3">
      <c r="A82" s="69" t="s">
        <v>226</v>
      </c>
      <c r="B82" s="65" t="s">
        <v>204</v>
      </c>
      <c r="D82" s="69">
        <v>220350</v>
      </c>
      <c r="E82" s="69">
        <v>0</v>
      </c>
      <c r="F82" s="69">
        <v>276850</v>
      </c>
      <c r="G82" s="69">
        <f t="shared" si="3"/>
        <v>497200</v>
      </c>
    </row>
    <row r="83" spans="1:7" s="69" customFormat="1" ht="15" x14ac:dyDescent="0.3"/>
    <row r="84" spans="1:7" x14ac:dyDescent="0.35">
      <c r="A84" s="254" t="s">
        <v>60</v>
      </c>
      <c r="B84" s="254"/>
      <c r="C84" s="68">
        <f>+SUM(C85:C89)</f>
        <v>0</v>
      </c>
      <c r="D84" s="68">
        <f t="shared" ref="D84:F84" si="4">+SUM(D85:D89)</f>
        <v>0</v>
      </c>
      <c r="E84" s="68">
        <f t="shared" si="4"/>
        <v>938098.92</v>
      </c>
      <c r="F84" s="68">
        <f t="shared" si="4"/>
        <v>0</v>
      </c>
      <c r="G84" s="68">
        <f>+SUM(G85:G89)</f>
        <v>938098.92</v>
      </c>
    </row>
    <row r="85" spans="1:7" x14ac:dyDescent="0.35">
      <c r="A85" s="69" t="s">
        <v>59</v>
      </c>
      <c r="B85" s="65" t="s">
        <v>53</v>
      </c>
      <c r="C85" s="71">
        <f>+'1T'!F132</f>
        <v>0</v>
      </c>
      <c r="D85" s="71">
        <f>+'2T'!F130</f>
        <v>0</v>
      </c>
      <c r="E85" s="71">
        <f>+'3T'!F124</f>
        <v>0</v>
      </c>
      <c r="F85" s="71">
        <f>+'4T'!F130</f>
        <v>0</v>
      </c>
      <c r="G85" s="114">
        <f>+C85+D85+E85+F85</f>
        <v>0</v>
      </c>
    </row>
    <row r="86" spans="1:7" x14ac:dyDescent="0.35">
      <c r="A86" s="69" t="s">
        <v>59</v>
      </c>
      <c r="B86" s="65" t="s">
        <v>53</v>
      </c>
      <c r="C86" s="71">
        <f>+'1T'!F133</f>
        <v>0</v>
      </c>
      <c r="D86" s="71">
        <f>+'2T'!F131</f>
        <v>0</v>
      </c>
      <c r="E86" s="71">
        <f>+'3T'!F125</f>
        <v>938098.92</v>
      </c>
      <c r="F86" s="71">
        <f>+'4T'!F131</f>
        <v>0</v>
      </c>
      <c r="G86" s="114">
        <f t="shared" ref="G86:G89" si="5">+C86+D86+E86+F86</f>
        <v>938098.92</v>
      </c>
    </row>
    <row r="87" spans="1:7" x14ac:dyDescent="0.35">
      <c r="A87" s="69" t="s">
        <v>59</v>
      </c>
      <c r="B87" s="65" t="s">
        <v>53</v>
      </c>
      <c r="C87" s="71">
        <f>+'1T'!F134</f>
        <v>0</v>
      </c>
      <c r="D87" s="71">
        <f>+'2T'!F132</f>
        <v>0</v>
      </c>
      <c r="E87" s="71">
        <f>+'3T'!F126</f>
        <v>0</v>
      </c>
      <c r="F87" s="71">
        <f>+'4T'!F132</f>
        <v>0</v>
      </c>
      <c r="G87" s="114">
        <f t="shared" si="5"/>
        <v>0</v>
      </c>
    </row>
    <row r="88" spans="1:7" x14ac:dyDescent="0.35">
      <c r="A88" s="69" t="s">
        <v>59</v>
      </c>
      <c r="B88" s="65" t="s">
        <v>53</v>
      </c>
      <c r="C88" s="71">
        <f>+'1T'!F135</f>
        <v>0</v>
      </c>
      <c r="D88" s="71">
        <f>+'2T'!F133</f>
        <v>0</v>
      </c>
      <c r="E88" s="71">
        <f>+'3T'!F127</f>
        <v>0</v>
      </c>
      <c r="F88" s="71">
        <f>+'4T'!F133</f>
        <v>0</v>
      </c>
      <c r="G88" s="114">
        <f t="shared" si="5"/>
        <v>0</v>
      </c>
    </row>
    <row r="89" spans="1:7" x14ac:dyDescent="0.35">
      <c r="A89" s="69" t="s">
        <v>59</v>
      </c>
      <c r="B89" s="65" t="s">
        <v>53</v>
      </c>
      <c r="C89" s="71">
        <f>+'1T'!F136</f>
        <v>0</v>
      </c>
      <c r="D89" s="71">
        <f>+'2T'!F134</f>
        <v>0</v>
      </c>
      <c r="E89" s="71">
        <f>+'3T'!F128</f>
        <v>0</v>
      </c>
      <c r="F89" s="71">
        <f>+'4T'!F134</f>
        <v>0</v>
      </c>
      <c r="G89" s="114">
        <f t="shared" si="5"/>
        <v>0</v>
      </c>
    </row>
    <row r="90" spans="1:7" x14ac:dyDescent="0.35">
      <c r="A90" s="48"/>
      <c r="B90" s="48"/>
      <c r="C90" s="54"/>
      <c r="D90" s="54"/>
      <c r="E90" s="54"/>
      <c r="F90" s="54"/>
      <c r="G90" s="54"/>
    </row>
    <row r="91" spans="1:7" x14ac:dyDescent="0.35">
      <c r="A91" s="254" t="s">
        <v>61</v>
      </c>
      <c r="B91" s="254"/>
      <c r="C91" s="68">
        <f>+SUM(C92:C93)</f>
        <v>0</v>
      </c>
      <c r="D91" s="68">
        <f t="shared" ref="D91:E91" si="6">+SUM(D92:D93)</f>
        <v>0</v>
      </c>
      <c r="E91" s="68">
        <f t="shared" si="6"/>
        <v>0</v>
      </c>
      <c r="F91" s="68">
        <f>+SUM(F92:F93)</f>
        <v>0</v>
      </c>
      <c r="G91" s="68">
        <f>+SUM(G92:G93)</f>
        <v>0</v>
      </c>
    </row>
    <row r="92" spans="1:7" x14ac:dyDescent="0.35">
      <c r="A92" s="95" t="s">
        <v>59</v>
      </c>
      <c r="B92" s="65" t="s">
        <v>53</v>
      </c>
      <c r="C92" s="71">
        <f>+'1T'!F139</f>
        <v>0</v>
      </c>
      <c r="D92" s="71">
        <f>+'2T'!F137</f>
        <v>0</v>
      </c>
      <c r="E92" s="71">
        <f>+'3T'!F131</f>
        <v>0</v>
      </c>
      <c r="F92" s="71">
        <f>+'4T'!F137</f>
        <v>0</v>
      </c>
      <c r="G92" s="117">
        <f>+C92+D92+E92+F92</f>
        <v>0</v>
      </c>
    </row>
    <row r="93" spans="1:7" x14ac:dyDescent="0.35">
      <c r="A93" s="62" t="s">
        <v>59</v>
      </c>
      <c r="B93" s="62" t="s">
        <v>53</v>
      </c>
      <c r="C93" s="115">
        <f>+'1T'!F140</f>
        <v>0</v>
      </c>
      <c r="D93" s="115">
        <f>+'2T'!F138</f>
        <v>0</v>
      </c>
      <c r="E93" s="115">
        <f>+'3T'!F132</f>
        <v>0</v>
      </c>
      <c r="F93" s="115">
        <f>+'4T'!F138</f>
        <v>0</v>
      </c>
      <c r="G93" s="116">
        <f>+C93+D93+E93+F93</f>
        <v>0</v>
      </c>
    </row>
    <row r="94" spans="1:7" x14ac:dyDescent="0.35">
      <c r="A94" s="255" t="s">
        <v>62</v>
      </c>
      <c r="B94" s="255"/>
      <c r="C94" s="255"/>
      <c r="D94" s="255"/>
      <c r="E94" s="255"/>
      <c r="F94" s="255"/>
    </row>
    <row r="95" spans="1:7" x14ac:dyDescent="0.35">
      <c r="A95" s="267" t="s">
        <v>241</v>
      </c>
      <c r="B95" s="267"/>
      <c r="C95" s="267"/>
      <c r="D95" s="267"/>
      <c r="E95" s="267"/>
      <c r="F95" s="267"/>
    </row>
    <row r="96" spans="1:7" x14ac:dyDescent="0.35">
      <c r="A96" s="69"/>
      <c r="B96" s="65"/>
      <c r="C96" s="48"/>
      <c r="D96" s="48"/>
      <c r="E96" s="48"/>
      <c r="F96" s="3"/>
    </row>
    <row r="97" spans="1:6" x14ac:dyDescent="0.35">
      <c r="A97" s="211" t="s">
        <v>79</v>
      </c>
      <c r="B97" s="211"/>
      <c r="C97" s="211"/>
      <c r="D97" s="211"/>
      <c r="E97" s="211"/>
      <c r="F97" s="211"/>
    </row>
    <row r="98" spans="1:6" x14ac:dyDescent="0.35">
      <c r="A98" s="211" t="s">
        <v>80</v>
      </c>
      <c r="B98" s="211"/>
      <c r="C98" s="211"/>
      <c r="D98" s="211"/>
      <c r="E98" s="211"/>
      <c r="F98" s="211"/>
    </row>
    <row r="99" spans="1:6" x14ac:dyDescent="0.35">
      <c r="A99" s="211" t="s">
        <v>52</v>
      </c>
      <c r="B99" s="211"/>
      <c r="C99" s="211"/>
      <c r="D99" s="211"/>
      <c r="E99" s="211"/>
      <c r="F99" s="211"/>
    </row>
    <row r="100" spans="1:6" x14ac:dyDescent="0.35">
      <c r="A100" s="109"/>
      <c r="B100" s="110"/>
      <c r="C100" s="110"/>
      <c r="D100" s="110"/>
      <c r="E100" s="110"/>
      <c r="F100" s="3"/>
    </row>
    <row r="101" spans="1:6" x14ac:dyDescent="0.35">
      <c r="A101" s="88" t="s">
        <v>78</v>
      </c>
      <c r="B101" s="88" t="s">
        <v>93</v>
      </c>
      <c r="C101" s="88" t="s">
        <v>94</v>
      </c>
      <c r="D101" s="88" t="s">
        <v>96</v>
      </c>
      <c r="E101" s="88" t="s">
        <v>98</v>
      </c>
      <c r="F101" s="88" t="s">
        <v>13</v>
      </c>
    </row>
    <row r="102" spans="1:6" x14ac:dyDescent="0.35">
      <c r="A102" s="128" t="s">
        <v>82</v>
      </c>
      <c r="B102" s="79">
        <f>+B103</f>
        <v>0</v>
      </c>
      <c r="C102" s="79">
        <f t="shared" ref="C102:D102" si="7">+B112</f>
        <v>0</v>
      </c>
      <c r="D102" s="79">
        <f t="shared" si="7"/>
        <v>0</v>
      </c>
      <c r="E102" s="79">
        <f t="shared" ref="E102" si="8">+D112</f>
        <v>0</v>
      </c>
      <c r="F102" s="79">
        <f>+B102</f>
        <v>0</v>
      </c>
    </row>
    <row r="103" spans="1:6" x14ac:dyDescent="0.35">
      <c r="A103" s="129" t="s">
        <v>83</v>
      </c>
      <c r="B103" s="37">
        <f>+'1T'!E150</f>
        <v>0</v>
      </c>
      <c r="C103" s="37">
        <f>+'2T'!E149</f>
        <v>0</v>
      </c>
      <c r="D103" s="37">
        <f>+'3T'!E143</f>
        <v>0</v>
      </c>
      <c r="E103" s="37">
        <f>+'4T'!E149</f>
        <v>0</v>
      </c>
      <c r="F103" s="84">
        <f>+B103+C103+D103+E103</f>
        <v>0</v>
      </c>
    </row>
    <row r="104" spans="1:6" x14ac:dyDescent="0.35">
      <c r="A104" s="129" t="s">
        <v>81</v>
      </c>
      <c r="B104" s="37" t="s">
        <v>91</v>
      </c>
      <c r="C104" s="37">
        <f>+'2T'!E150</f>
        <v>0</v>
      </c>
      <c r="D104" s="37">
        <f>+'3T'!E144</f>
        <v>0</v>
      </c>
      <c r="E104" s="37">
        <f>+'4T'!E150</f>
        <v>0</v>
      </c>
      <c r="F104" s="84" t="str">
        <f>+B104</f>
        <v>N/A</v>
      </c>
    </row>
    <row r="105" spans="1:6" x14ac:dyDescent="0.35">
      <c r="A105" s="128" t="s">
        <v>85</v>
      </c>
      <c r="B105" s="79">
        <f>+'1T'!E152</f>
        <v>0</v>
      </c>
      <c r="C105" s="79">
        <f>+'2T'!E151</f>
        <v>0</v>
      </c>
      <c r="D105" s="79">
        <f>+'3T'!E145</f>
        <v>0</v>
      </c>
      <c r="E105" s="79">
        <f>+'4T'!E151</f>
        <v>0</v>
      </c>
      <c r="F105" s="79">
        <f>+B105+C105+D105+E105</f>
        <v>0</v>
      </c>
    </row>
    <row r="106" spans="1:6" x14ac:dyDescent="0.35">
      <c r="A106" s="128" t="s">
        <v>145</v>
      </c>
      <c r="B106" s="79">
        <f>+B107+B108</f>
        <v>0</v>
      </c>
      <c r="C106" s="79">
        <f>+C107+C108</f>
        <v>0</v>
      </c>
      <c r="D106" s="79">
        <f>+D107+D108</f>
        <v>0</v>
      </c>
      <c r="E106" s="79">
        <f>+E107+E108</f>
        <v>0</v>
      </c>
      <c r="F106" s="79">
        <f>+F102+F105</f>
        <v>0</v>
      </c>
    </row>
    <row r="107" spans="1:6" x14ac:dyDescent="0.35">
      <c r="A107" s="129" t="s">
        <v>83</v>
      </c>
      <c r="B107" s="37">
        <f>+B103</f>
        <v>0</v>
      </c>
      <c r="C107" s="37">
        <f>+C103</f>
        <v>0</v>
      </c>
      <c r="D107" s="37">
        <f>+D103</f>
        <v>0</v>
      </c>
      <c r="E107" s="37">
        <f>+E103</f>
        <v>0</v>
      </c>
      <c r="F107" s="84">
        <f>+B107+C107+D107+E107</f>
        <v>0</v>
      </c>
    </row>
    <row r="108" spans="1:6" x14ac:dyDescent="0.35">
      <c r="A108" s="129" t="s">
        <v>81</v>
      </c>
      <c r="B108" s="37">
        <f>+B105</f>
        <v>0</v>
      </c>
      <c r="C108" s="37">
        <f>+C105</f>
        <v>0</v>
      </c>
      <c r="D108" s="37">
        <f>+D105</f>
        <v>0</v>
      </c>
      <c r="E108" s="37">
        <f>+E105</f>
        <v>0</v>
      </c>
      <c r="F108" s="84">
        <f>+B108+C108+D108+E108</f>
        <v>0</v>
      </c>
    </row>
    <row r="109" spans="1:6" x14ac:dyDescent="0.35">
      <c r="A109" s="128" t="s">
        <v>84</v>
      </c>
      <c r="B109" s="79">
        <f>+B110+B111</f>
        <v>0</v>
      </c>
      <c r="C109" s="79">
        <f>+C110+C111</f>
        <v>0</v>
      </c>
      <c r="D109" s="79">
        <f>+D110+D111</f>
        <v>0</v>
      </c>
      <c r="E109" s="79">
        <f>+E110+E111</f>
        <v>0</v>
      </c>
      <c r="F109" s="79">
        <f>+B109+C109+D109+E109</f>
        <v>0</v>
      </c>
    </row>
    <row r="110" spans="1:6" x14ac:dyDescent="0.35">
      <c r="A110" s="129" t="s">
        <v>83</v>
      </c>
      <c r="B110" s="102">
        <f>+'1T'!E157</f>
        <v>0</v>
      </c>
      <c r="C110" s="102">
        <f>+'2T'!E156</f>
        <v>0</v>
      </c>
      <c r="D110" s="102">
        <f>+'3T'!E150</f>
        <v>0</v>
      </c>
      <c r="E110" s="102">
        <f>+'4T'!E156</f>
        <v>0</v>
      </c>
      <c r="F110" s="63">
        <f>+B110+C110+D110+E110</f>
        <v>0</v>
      </c>
    </row>
    <row r="111" spans="1:6" x14ac:dyDescent="0.35">
      <c r="A111" s="129" t="s">
        <v>81</v>
      </c>
      <c r="B111" s="102">
        <f>+'1T'!E158</f>
        <v>0</v>
      </c>
      <c r="C111" s="102">
        <f>+'2T'!E157</f>
        <v>0</v>
      </c>
      <c r="D111" s="102">
        <f>+'3T'!E151</f>
        <v>0</v>
      </c>
      <c r="E111" s="102">
        <f>+'4T'!E157</f>
        <v>0</v>
      </c>
      <c r="F111" s="63">
        <f>+B111+C111+D111+E111</f>
        <v>0</v>
      </c>
    </row>
    <row r="112" spans="1:6" x14ac:dyDescent="0.35">
      <c r="A112" s="128" t="s">
        <v>146</v>
      </c>
      <c r="B112" s="79">
        <f t="shared" ref="B112:F114" si="9">+B106-B109</f>
        <v>0</v>
      </c>
      <c r="C112" s="79">
        <f t="shared" si="9"/>
        <v>0</v>
      </c>
      <c r="D112" s="79">
        <f t="shared" si="9"/>
        <v>0</v>
      </c>
      <c r="E112" s="79">
        <f t="shared" si="9"/>
        <v>0</v>
      </c>
      <c r="F112" s="79">
        <f t="shared" si="9"/>
        <v>0</v>
      </c>
    </row>
    <row r="113" spans="1:8" x14ac:dyDescent="0.35">
      <c r="A113" s="129" t="s">
        <v>83</v>
      </c>
      <c r="B113" s="102">
        <f>+B107-B110</f>
        <v>0</v>
      </c>
      <c r="C113" s="102">
        <f t="shared" si="9"/>
        <v>0</v>
      </c>
      <c r="D113" s="102">
        <f t="shared" si="9"/>
        <v>0</v>
      </c>
      <c r="E113" s="102">
        <f t="shared" si="9"/>
        <v>0</v>
      </c>
      <c r="F113" s="63">
        <f t="shared" si="9"/>
        <v>0</v>
      </c>
    </row>
    <row r="114" spans="1:8" x14ac:dyDescent="0.35">
      <c r="A114" s="130" t="s">
        <v>81</v>
      </c>
      <c r="B114" s="97">
        <f>+B108-B111</f>
        <v>0</v>
      </c>
      <c r="C114" s="97">
        <f t="shared" si="9"/>
        <v>0</v>
      </c>
      <c r="D114" s="97">
        <f t="shared" si="9"/>
        <v>0</v>
      </c>
      <c r="E114" s="97">
        <f t="shared" si="9"/>
        <v>0</v>
      </c>
      <c r="F114" s="80">
        <f t="shared" si="9"/>
        <v>0</v>
      </c>
    </row>
    <row r="115" spans="1:8" x14ac:dyDescent="0.35">
      <c r="A115" s="223" t="s">
        <v>235</v>
      </c>
      <c r="B115" s="223"/>
      <c r="C115" s="223"/>
      <c r="D115" s="223"/>
      <c r="E115" s="60"/>
      <c r="F115" s="3"/>
    </row>
    <row r="116" spans="1:8" ht="85.5" customHeight="1" x14ac:dyDescent="0.35">
      <c r="A116" s="253" t="s">
        <v>229</v>
      </c>
      <c r="B116" s="253"/>
      <c r="C116" s="253"/>
      <c r="D116" s="253"/>
      <c r="E116" s="253"/>
      <c r="F116" s="253"/>
    </row>
    <row r="117" spans="1:8" x14ac:dyDescent="0.35">
      <c r="H117"/>
    </row>
    <row r="118" spans="1:8" x14ac:dyDescent="0.35">
      <c r="H118"/>
    </row>
    <row r="122" spans="1:8" x14ac:dyDescent="0.35">
      <c r="A122"/>
      <c r="B122"/>
      <c r="C122"/>
      <c r="D122"/>
      <c r="E122"/>
      <c r="F122"/>
      <c r="G122"/>
    </row>
    <row r="123" spans="1:8" x14ac:dyDescent="0.35">
      <c r="A123"/>
      <c r="B123"/>
      <c r="C123"/>
      <c r="D123"/>
      <c r="E123"/>
      <c r="F123"/>
      <c r="G123"/>
    </row>
    <row r="124" spans="1:8" x14ac:dyDescent="0.35">
      <c r="A124"/>
      <c r="B124"/>
      <c r="C124"/>
      <c r="D124"/>
      <c r="E124"/>
      <c r="F124"/>
      <c r="G124"/>
    </row>
    <row r="125" spans="1:8" x14ac:dyDescent="0.35">
      <c r="A125"/>
      <c r="B125"/>
      <c r="C125"/>
      <c r="D125"/>
      <c r="E125"/>
      <c r="F125"/>
      <c r="G125"/>
    </row>
    <row r="126" spans="1:8" x14ac:dyDescent="0.35">
      <c r="A126"/>
      <c r="B126"/>
      <c r="C126"/>
      <c r="D126"/>
      <c r="E126"/>
      <c r="F126"/>
      <c r="G126"/>
    </row>
    <row r="127" spans="1:8" x14ac:dyDescent="0.35">
      <c r="A127"/>
      <c r="B127"/>
      <c r="C127"/>
      <c r="D127"/>
      <c r="E127"/>
      <c r="F127"/>
      <c r="G127"/>
    </row>
    <row r="128" spans="1:8" x14ac:dyDescent="0.35">
      <c r="A128"/>
      <c r="B128"/>
      <c r="C128"/>
      <c r="D128"/>
      <c r="E128"/>
      <c r="F128"/>
      <c r="G128"/>
    </row>
    <row r="129" spans="1:7" x14ac:dyDescent="0.35">
      <c r="A129"/>
      <c r="B129"/>
      <c r="C129"/>
      <c r="D129"/>
      <c r="E129"/>
      <c r="F129"/>
      <c r="G129"/>
    </row>
    <row r="130" spans="1:7" x14ac:dyDescent="0.35">
      <c r="A130"/>
      <c r="B130"/>
      <c r="C130"/>
      <c r="D130"/>
      <c r="E130"/>
      <c r="F130"/>
      <c r="G130"/>
    </row>
    <row r="131" spans="1:7" x14ac:dyDescent="0.35">
      <c r="A131"/>
      <c r="B131"/>
      <c r="C131"/>
      <c r="D131"/>
      <c r="E131"/>
      <c r="F131"/>
      <c r="G131"/>
    </row>
  </sheetData>
  <mergeCells count="35">
    <mergeCell ref="A116:F116"/>
    <mergeCell ref="A99:F99"/>
    <mergeCell ref="A115:D115"/>
    <mergeCell ref="A59:B59"/>
    <mergeCell ref="A84:B84"/>
    <mergeCell ref="A91:B91"/>
    <mergeCell ref="A94:F94"/>
    <mergeCell ref="A1:G1"/>
    <mergeCell ref="A2:G2"/>
    <mergeCell ref="A95:F95"/>
    <mergeCell ref="A97:F97"/>
    <mergeCell ref="A98:F98"/>
    <mergeCell ref="A54:G54"/>
    <mergeCell ref="A46:B46"/>
    <mergeCell ref="A49:E49"/>
    <mergeCell ref="A50:G50"/>
    <mergeCell ref="A53:G53"/>
    <mergeCell ref="A52:G52"/>
    <mergeCell ref="A42:B42"/>
    <mergeCell ref="A35:G35"/>
    <mergeCell ref="A36:G36"/>
    <mergeCell ref="A37:G37"/>
    <mergeCell ref="A33:G33"/>
    <mergeCell ref="C4:E4"/>
    <mergeCell ref="C5:E5"/>
    <mergeCell ref="C6:E6"/>
    <mergeCell ref="A30:F30"/>
    <mergeCell ref="A22:F22"/>
    <mergeCell ref="A21:F21"/>
    <mergeCell ref="A8:G8"/>
    <mergeCell ref="A11:G11"/>
    <mergeCell ref="A10:G10"/>
    <mergeCell ref="A18:E18"/>
    <mergeCell ref="A19:G19"/>
    <mergeCell ref="A14:B14"/>
  </mergeCells>
  <printOptions horizontalCentered="1"/>
  <pageMargins left="0.70866141732283472" right="0.70866141732283472" top="0.94488188976377963" bottom="0.74803149606299213" header="0.19685039370078741" footer="0.31496062992125984"/>
  <pageSetup scale="51"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1"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P73"/>
  <sheetViews>
    <sheetView showGridLines="0" workbookViewId="0">
      <selection activeCell="E36" activeCellId="1" sqref="B36:B68 E36:E68"/>
    </sheetView>
  </sheetViews>
  <sheetFormatPr baseColWidth="10" defaultRowHeight="14.4" x14ac:dyDescent="0.3"/>
  <cols>
    <col min="1" max="1" width="16.33203125" customWidth="1"/>
    <col min="2" max="2" width="11" customWidth="1"/>
    <col min="3" max="3" width="13.6640625" customWidth="1"/>
    <col min="4" max="4" width="7" customWidth="1"/>
    <col min="5" max="5" width="43" bestFit="1" customWidth="1"/>
    <col min="6" max="6" width="17.5546875" bestFit="1" customWidth="1"/>
    <col min="7" max="7" width="21.5546875" bestFit="1" customWidth="1"/>
    <col min="8" max="8" width="11.88671875" bestFit="1" customWidth="1"/>
    <col min="9" max="9" width="14.44140625" bestFit="1" customWidth="1"/>
    <col min="10" max="10" width="18" bestFit="1" customWidth="1"/>
    <col min="11" max="11" width="20.5546875" bestFit="1" customWidth="1"/>
    <col min="13" max="13" width="12.88671875" bestFit="1" customWidth="1"/>
    <col min="14" max="14" width="12" bestFit="1" customWidth="1"/>
    <col min="15" max="15" width="12.109375" bestFit="1" customWidth="1"/>
  </cols>
  <sheetData>
    <row r="1" spans="1:16" ht="15" customHeight="1" x14ac:dyDescent="0.3">
      <c r="E1" s="182" t="s">
        <v>338</v>
      </c>
    </row>
    <row r="2" spans="1:16" ht="15" customHeight="1" x14ac:dyDescent="0.3">
      <c r="E2" s="182" t="s">
        <v>337</v>
      </c>
    </row>
    <row r="3" spans="1:16" ht="15" customHeight="1" x14ac:dyDescent="0.3">
      <c r="E3" s="182" t="s">
        <v>336</v>
      </c>
    </row>
    <row r="4" spans="1:16" ht="15" customHeight="1" x14ac:dyDescent="0.3">
      <c r="E4" s="181" t="s">
        <v>335</v>
      </c>
    </row>
    <row r="5" spans="1:16" x14ac:dyDescent="0.3">
      <c r="E5" s="181" t="s">
        <v>334</v>
      </c>
    </row>
    <row r="6" spans="1:16" ht="15" customHeight="1" x14ac:dyDescent="0.3">
      <c r="E6" s="181" t="s">
        <v>333</v>
      </c>
    </row>
    <row r="7" spans="1:16" ht="15" thickBot="1" x14ac:dyDescent="0.35"/>
    <row r="8" spans="1:16" ht="15" thickBot="1" x14ac:dyDescent="0.35">
      <c r="A8" s="180" t="s">
        <v>332</v>
      </c>
      <c r="B8" s="179"/>
      <c r="C8" s="179"/>
      <c r="D8" s="179"/>
      <c r="E8" s="179" t="s">
        <v>331</v>
      </c>
      <c r="F8" s="178" t="s">
        <v>330</v>
      </c>
      <c r="G8" s="177"/>
      <c r="H8" s="177"/>
      <c r="I8" s="177"/>
      <c r="J8" s="177"/>
      <c r="K8" s="177"/>
      <c r="L8" s="177"/>
      <c r="M8" s="177"/>
      <c r="N8" s="177"/>
      <c r="O8" s="176"/>
    </row>
    <row r="9" spans="1:16" ht="15" thickBot="1" x14ac:dyDescent="0.35">
      <c r="A9" s="175"/>
      <c r="B9" s="175"/>
      <c r="C9" s="175"/>
      <c r="D9" s="175"/>
      <c r="E9" s="175"/>
      <c r="F9" s="174" t="s">
        <v>329</v>
      </c>
      <c r="G9" s="174" t="s">
        <v>328</v>
      </c>
      <c r="H9" s="174" t="s">
        <v>327</v>
      </c>
      <c r="I9" s="174" t="s">
        <v>326</v>
      </c>
      <c r="J9" s="174" t="s">
        <v>325</v>
      </c>
      <c r="K9" s="174" t="s">
        <v>324</v>
      </c>
      <c r="L9" s="174" t="s">
        <v>323</v>
      </c>
      <c r="M9" s="174" t="s">
        <v>322</v>
      </c>
      <c r="N9" s="174" t="s">
        <v>321</v>
      </c>
      <c r="O9" s="174" t="s">
        <v>320</v>
      </c>
      <c r="P9" s="173"/>
    </row>
    <row r="10" spans="1:16" hidden="1" x14ac:dyDescent="0.3">
      <c r="A10" s="172" t="s">
        <v>319</v>
      </c>
      <c r="B10" s="171"/>
      <c r="C10" s="171"/>
      <c r="D10" s="171"/>
      <c r="E10" s="161" t="s">
        <v>318</v>
      </c>
      <c r="F10" s="161"/>
      <c r="G10" s="161"/>
      <c r="H10" s="161"/>
      <c r="I10" s="161"/>
      <c r="J10" s="161"/>
      <c r="K10" s="161"/>
      <c r="L10" s="161"/>
      <c r="M10" s="161"/>
      <c r="N10" s="161"/>
      <c r="O10" s="161"/>
      <c r="P10" s="161"/>
    </row>
    <row r="11" spans="1:16" hidden="1" x14ac:dyDescent="0.3">
      <c r="A11" s="170" t="s">
        <v>317</v>
      </c>
      <c r="B11" s="169"/>
      <c r="C11" s="169"/>
      <c r="D11" s="169"/>
      <c r="E11" s="164" t="s">
        <v>316</v>
      </c>
      <c r="F11" s="164"/>
      <c r="G11" s="164"/>
      <c r="H11" s="164"/>
      <c r="I11" s="164"/>
      <c r="J11" s="164"/>
      <c r="K11" s="164"/>
      <c r="L11" s="164"/>
      <c r="M11" s="164"/>
      <c r="N11" s="164"/>
      <c r="O11" s="164"/>
      <c r="P11" s="164"/>
    </row>
    <row r="12" spans="1:16" hidden="1" x14ac:dyDescent="0.3">
      <c r="A12" s="168" t="s">
        <v>260</v>
      </c>
      <c r="B12" s="168" t="s">
        <v>315</v>
      </c>
      <c r="C12" s="168" t="s">
        <v>258</v>
      </c>
      <c r="D12" s="168" t="s">
        <v>257</v>
      </c>
      <c r="E12" s="167" t="s">
        <v>314</v>
      </c>
      <c r="F12" s="166">
        <v>425278019.22000003</v>
      </c>
      <c r="G12" s="166">
        <v>0</v>
      </c>
      <c r="H12" s="166">
        <v>6079600</v>
      </c>
      <c r="I12" s="166">
        <v>431357619.22000003</v>
      </c>
      <c r="J12" s="166">
        <v>0</v>
      </c>
      <c r="K12" s="166">
        <v>0</v>
      </c>
      <c r="L12" s="166">
        <v>220273886</v>
      </c>
      <c r="M12" s="166">
        <v>220273886</v>
      </c>
      <c r="N12" s="166">
        <v>220273886</v>
      </c>
      <c r="O12" s="166">
        <v>211083733.22</v>
      </c>
    </row>
    <row r="13" spans="1:16" hidden="1" x14ac:dyDescent="0.3">
      <c r="A13" s="168" t="s">
        <v>260</v>
      </c>
      <c r="B13" s="168" t="s">
        <v>313</v>
      </c>
      <c r="C13" s="168" t="s">
        <v>258</v>
      </c>
      <c r="D13" s="168" t="s">
        <v>257</v>
      </c>
      <c r="E13" s="167" t="s">
        <v>312</v>
      </c>
      <c r="F13" s="166">
        <v>13969357</v>
      </c>
      <c r="G13" s="166">
        <v>0</v>
      </c>
      <c r="H13" s="166">
        <v>0</v>
      </c>
      <c r="I13" s="166">
        <v>13969357</v>
      </c>
      <c r="J13" s="166">
        <v>0</v>
      </c>
      <c r="K13" s="166">
        <v>0</v>
      </c>
      <c r="L13" s="166">
        <v>6540560.5</v>
      </c>
      <c r="M13" s="166">
        <v>6540560.5</v>
      </c>
      <c r="N13" s="166">
        <v>6540560.5</v>
      </c>
      <c r="O13" s="166">
        <v>7428796.5</v>
      </c>
    </row>
    <row r="14" spans="1:16" hidden="1" x14ac:dyDescent="0.3">
      <c r="A14" s="168" t="s">
        <v>260</v>
      </c>
      <c r="B14" s="168" t="s">
        <v>311</v>
      </c>
      <c r="C14" s="168" t="s">
        <v>258</v>
      </c>
      <c r="D14" s="168" t="s">
        <v>257</v>
      </c>
      <c r="E14" s="167" t="s">
        <v>310</v>
      </c>
      <c r="F14" s="166">
        <v>25772171</v>
      </c>
      <c r="G14" s="166">
        <v>0</v>
      </c>
      <c r="H14" s="166">
        <v>0</v>
      </c>
      <c r="I14" s="166">
        <v>25772171</v>
      </c>
      <c r="J14" s="166">
        <v>0</v>
      </c>
      <c r="K14" s="166">
        <v>0</v>
      </c>
      <c r="L14" s="166">
        <v>17434844.5</v>
      </c>
      <c r="M14" s="166">
        <v>17434844.5</v>
      </c>
      <c r="N14" s="166">
        <v>17434844.5</v>
      </c>
      <c r="O14" s="166">
        <v>8337326.5</v>
      </c>
    </row>
    <row r="15" spans="1:16" hidden="1" x14ac:dyDescent="0.3">
      <c r="A15" s="168" t="s">
        <v>260</v>
      </c>
      <c r="B15" s="168" t="s">
        <v>309</v>
      </c>
      <c r="C15" s="168" t="s">
        <v>258</v>
      </c>
      <c r="D15" s="168" t="s">
        <v>257</v>
      </c>
      <c r="E15" s="167" t="s">
        <v>308</v>
      </c>
      <c r="F15" s="166">
        <v>135828135.59999999</v>
      </c>
      <c r="G15" s="166">
        <v>0</v>
      </c>
      <c r="H15" s="166">
        <v>2907920</v>
      </c>
      <c r="I15" s="166">
        <v>138736055.59999999</v>
      </c>
      <c r="J15" s="166">
        <v>0</v>
      </c>
      <c r="K15" s="166">
        <v>0</v>
      </c>
      <c r="L15" s="166">
        <v>55039353</v>
      </c>
      <c r="M15" s="166">
        <v>55039353</v>
      </c>
      <c r="N15" s="166">
        <v>55039353</v>
      </c>
      <c r="O15" s="166">
        <v>83696702.599999994</v>
      </c>
    </row>
    <row r="16" spans="1:16" hidden="1" x14ac:dyDescent="0.3">
      <c r="A16" s="168" t="s">
        <v>260</v>
      </c>
      <c r="B16" s="168" t="s">
        <v>307</v>
      </c>
      <c r="C16" s="168" t="s">
        <v>258</v>
      </c>
      <c r="D16" s="168" t="s">
        <v>257</v>
      </c>
      <c r="E16" s="167" t="s">
        <v>306</v>
      </c>
      <c r="F16" s="166">
        <v>109174672.2</v>
      </c>
      <c r="G16" s="166">
        <v>0</v>
      </c>
      <c r="H16" s="166">
        <v>3343780</v>
      </c>
      <c r="I16" s="166">
        <v>112518452.2</v>
      </c>
      <c r="J16" s="166">
        <v>0</v>
      </c>
      <c r="K16" s="166">
        <v>0</v>
      </c>
      <c r="L16" s="166">
        <v>54605550</v>
      </c>
      <c r="M16" s="166">
        <v>54605550</v>
      </c>
      <c r="N16" s="166">
        <v>54605550</v>
      </c>
      <c r="O16" s="166">
        <v>57912902.200000003</v>
      </c>
    </row>
    <row r="17" spans="1:15" hidden="1" x14ac:dyDescent="0.3">
      <c r="A17" s="168" t="s">
        <v>260</v>
      </c>
      <c r="B17" s="168" t="s">
        <v>305</v>
      </c>
      <c r="C17" s="168" t="s">
        <v>258</v>
      </c>
      <c r="D17" s="168" t="s">
        <v>257</v>
      </c>
      <c r="E17" s="167" t="s">
        <v>304</v>
      </c>
      <c r="F17" s="166">
        <v>69963763</v>
      </c>
      <c r="G17" s="166">
        <v>0</v>
      </c>
      <c r="H17" s="166">
        <v>1148835</v>
      </c>
      <c r="I17" s="166">
        <v>71112598</v>
      </c>
      <c r="J17" s="166">
        <v>0</v>
      </c>
      <c r="K17" s="166">
        <v>0</v>
      </c>
      <c r="L17" s="166">
        <v>432570</v>
      </c>
      <c r="M17" s="166">
        <v>432570</v>
      </c>
      <c r="N17" s="166">
        <v>432570</v>
      </c>
      <c r="O17" s="166">
        <v>70680028</v>
      </c>
    </row>
    <row r="18" spans="1:15" hidden="1" x14ac:dyDescent="0.3">
      <c r="A18" s="168" t="s">
        <v>260</v>
      </c>
      <c r="B18" s="168" t="s">
        <v>303</v>
      </c>
      <c r="C18" s="168" t="s">
        <v>258</v>
      </c>
      <c r="D18" s="168" t="s">
        <v>257</v>
      </c>
      <c r="E18" s="167" t="s">
        <v>302</v>
      </c>
      <c r="F18" s="166">
        <v>51597738</v>
      </c>
      <c r="G18" s="166">
        <v>0</v>
      </c>
      <c r="H18" s="166">
        <v>0</v>
      </c>
      <c r="I18" s="166">
        <v>51597738</v>
      </c>
      <c r="J18" s="166">
        <v>0</v>
      </c>
      <c r="K18" s="166">
        <v>0</v>
      </c>
      <c r="L18" s="166">
        <v>51597738</v>
      </c>
      <c r="M18" s="166">
        <v>51597738</v>
      </c>
      <c r="N18" s="166">
        <v>51597738</v>
      </c>
      <c r="O18" s="166">
        <v>0</v>
      </c>
    </row>
    <row r="19" spans="1:15" hidden="1" x14ac:dyDescent="0.3">
      <c r="A19" s="168" t="s">
        <v>260</v>
      </c>
      <c r="B19" s="168" t="s">
        <v>303</v>
      </c>
      <c r="C19" s="168" t="s">
        <v>258</v>
      </c>
      <c r="D19" s="168" t="s">
        <v>264</v>
      </c>
      <c r="E19" s="167" t="s">
        <v>302</v>
      </c>
      <c r="F19" s="166">
        <v>9931949</v>
      </c>
      <c r="G19" s="166">
        <v>0</v>
      </c>
      <c r="H19" s="166">
        <v>1148835</v>
      </c>
      <c r="I19" s="166">
        <v>11080784</v>
      </c>
      <c r="J19" s="166">
        <v>0</v>
      </c>
      <c r="K19" s="166">
        <v>0</v>
      </c>
      <c r="L19" s="166">
        <v>9598564.0899999999</v>
      </c>
      <c r="M19" s="166">
        <v>9598564.0899999999</v>
      </c>
      <c r="N19" s="166">
        <v>9598564.0899999999</v>
      </c>
      <c r="O19" s="166">
        <v>1482219.91</v>
      </c>
    </row>
    <row r="20" spans="1:15" hidden="1" x14ac:dyDescent="0.3">
      <c r="A20" s="168" t="s">
        <v>260</v>
      </c>
      <c r="B20" s="168" t="s">
        <v>291</v>
      </c>
      <c r="C20" s="168" t="s">
        <v>301</v>
      </c>
      <c r="D20" s="168" t="s">
        <v>257</v>
      </c>
      <c r="E20" s="167" t="s">
        <v>300</v>
      </c>
      <c r="F20" s="166">
        <v>34258656</v>
      </c>
      <c r="G20" s="166">
        <v>0</v>
      </c>
      <c r="H20" s="166">
        <v>1454720</v>
      </c>
      <c r="I20" s="166">
        <v>35713376</v>
      </c>
      <c r="J20" s="166">
        <v>0</v>
      </c>
      <c r="K20" s="166">
        <v>0</v>
      </c>
      <c r="L20" s="166">
        <v>14358992</v>
      </c>
      <c r="M20" s="166">
        <v>14358992</v>
      </c>
      <c r="N20" s="166">
        <v>14358992</v>
      </c>
      <c r="O20" s="166">
        <v>21354384</v>
      </c>
    </row>
    <row r="21" spans="1:15" hidden="1" x14ac:dyDescent="0.3">
      <c r="A21" s="168" t="s">
        <v>260</v>
      </c>
      <c r="B21" s="168" t="s">
        <v>291</v>
      </c>
      <c r="C21" s="168" t="s">
        <v>299</v>
      </c>
      <c r="D21" s="168" t="s">
        <v>257</v>
      </c>
      <c r="E21" s="167" t="s">
        <v>298</v>
      </c>
      <c r="F21" s="166">
        <v>9988502.4000000004</v>
      </c>
      <c r="G21" s="166">
        <v>0</v>
      </c>
      <c r="H21" s="166">
        <v>0</v>
      </c>
      <c r="I21" s="166">
        <v>9988502.4000000004</v>
      </c>
      <c r="J21" s="166">
        <v>0</v>
      </c>
      <c r="K21" s="166">
        <v>0</v>
      </c>
      <c r="L21" s="166">
        <v>5611686</v>
      </c>
      <c r="M21" s="166">
        <v>5611686</v>
      </c>
      <c r="N21" s="166">
        <v>5611686</v>
      </c>
      <c r="O21" s="166">
        <v>4376816.4000000004</v>
      </c>
    </row>
    <row r="22" spans="1:15" hidden="1" x14ac:dyDescent="0.3">
      <c r="A22" s="168" t="s">
        <v>260</v>
      </c>
      <c r="B22" s="168" t="s">
        <v>291</v>
      </c>
      <c r="C22" s="168" t="s">
        <v>297</v>
      </c>
      <c r="D22" s="168" t="s">
        <v>257</v>
      </c>
      <c r="E22" s="167" t="s">
        <v>296</v>
      </c>
      <c r="F22" s="166">
        <v>10235477.52</v>
      </c>
      <c r="G22" s="166">
        <v>0</v>
      </c>
      <c r="H22" s="166">
        <v>0</v>
      </c>
      <c r="I22" s="166">
        <v>10235477.52</v>
      </c>
      <c r="J22" s="166">
        <v>0</v>
      </c>
      <c r="K22" s="166">
        <v>0</v>
      </c>
      <c r="L22" s="166">
        <v>2154334</v>
      </c>
      <c r="M22" s="166">
        <v>2154334</v>
      </c>
      <c r="N22" s="166">
        <v>2154334</v>
      </c>
      <c r="O22" s="166">
        <v>8081143.5199999996</v>
      </c>
    </row>
    <row r="23" spans="1:15" hidden="1" x14ac:dyDescent="0.3">
      <c r="A23" s="168" t="s">
        <v>260</v>
      </c>
      <c r="B23" s="168" t="s">
        <v>291</v>
      </c>
      <c r="C23" s="168" t="s">
        <v>295</v>
      </c>
      <c r="D23" s="168" t="s">
        <v>257</v>
      </c>
      <c r="E23" s="167" t="s">
        <v>294</v>
      </c>
      <c r="F23" s="166">
        <v>25703098.960000001</v>
      </c>
      <c r="G23" s="166">
        <v>0</v>
      </c>
      <c r="H23" s="166">
        <v>0</v>
      </c>
      <c r="I23" s="166">
        <v>25703098.960000001</v>
      </c>
      <c r="J23" s="166">
        <v>0</v>
      </c>
      <c r="K23" s="166">
        <v>0</v>
      </c>
      <c r="L23" s="166">
        <v>13007473</v>
      </c>
      <c r="M23" s="166">
        <v>13007473</v>
      </c>
      <c r="N23" s="166">
        <v>13007473</v>
      </c>
      <c r="O23" s="166">
        <v>12695625.960000001</v>
      </c>
    </row>
    <row r="24" spans="1:15" hidden="1" x14ac:dyDescent="0.3">
      <c r="A24" s="168" t="s">
        <v>260</v>
      </c>
      <c r="B24" s="168" t="s">
        <v>291</v>
      </c>
      <c r="C24" s="168" t="s">
        <v>293</v>
      </c>
      <c r="D24" s="168" t="s">
        <v>257</v>
      </c>
      <c r="E24" s="167" t="s">
        <v>292</v>
      </c>
      <c r="F24" s="166">
        <v>17044901.760000002</v>
      </c>
      <c r="G24" s="166">
        <v>0</v>
      </c>
      <c r="H24" s="166">
        <v>0</v>
      </c>
      <c r="I24" s="166">
        <v>17044901.760000002</v>
      </c>
      <c r="J24" s="166">
        <v>0</v>
      </c>
      <c r="K24" s="166">
        <v>0</v>
      </c>
      <c r="L24" s="166">
        <v>9151808.5</v>
      </c>
      <c r="M24" s="166">
        <v>9151808.5</v>
      </c>
      <c r="N24" s="166">
        <v>9151808.5</v>
      </c>
      <c r="O24" s="166">
        <v>7893093.2599999998</v>
      </c>
    </row>
    <row r="25" spans="1:15" hidden="1" x14ac:dyDescent="0.3">
      <c r="A25" s="168" t="s">
        <v>260</v>
      </c>
      <c r="B25" s="168" t="s">
        <v>291</v>
      </c>
      <c r="C25" s="168" t="s">
        <v>290</v>
      </c>
      <c r="D25" s="168" t="s">
        <v>257</v>
      </c>
      <c r="E25" s="167" t="s">
        <v>289</v>
      </c>
      <c r="F25" s="166">
        <v>6699016.7999999998</v>
      </c>
      <c r="G25" s="166">
        <v>0</v>
      </c>
      <c r="H25" s="166">
        <v>0</v>
      </c>
      <c r="I25" s="166">
        <v>6699016.7999999998</v>
      </c>
      <c r="J25" s="166">
        <v>0</v>
      </c>
      <c r="K25" s="166">
        <v>0</v>
      </c>
      <c r="L25" s="166">
        <v>3623378</v>
      </c>
      <c r="M25" s="166">
        <v>3623378</v>
      </c>
      <c r="N25" s="166">
        <v>3623378</v>
      </c>
      <c r="O25" s="166">
        <v>3075638.8</v>
      </c>
    </row>
    <row r="26" spans="1:15" hidden="1" x14ac:dyDescent="0.3">
      <c r="A26" s="168" t="s">
        <v>260</v>
      </c>
      <c r="B26" s="168" t="s">
        <v>288</v>
      </c>
      <c r="C26" s="168" t="s">
        <v>258</v>
      </c>
      <c r="D26" s="168" t="s">
        <v>257</v>
      </c>
      <c r="E26" s="167" t="s">
        <v>287</v>
      </c>
      <c r="F26" s="166">
        <v>56289476.979999997</v>
      </c>
      <c r="G26" s="166">
        <v>0</v>
      </c>
      <c r="H26" s="166">
        <v>1275207</v>
      </c>
      <c r="I26" s="166">
        <v>57564683.979999997</v>
      </c>
      <c r="J26" s="166">
        <v>0</v>
      </c>
      <c r="K26" s="166">
        <v>0</v>
      </c>
      <c r="L26" s="166">
        <v>46570995.479999997</v>
      </c>
      <c r="M26" s="166">
        <v>46570995.479999997</v>
      </c>
      <c r="N26" s="166">
        <v>46570995.479999997</v>
      </c>
      <c r="O26" s="166">
        <v>10993688.5</v>
      </c>
    </row>
    <row r="27" spans="1:15" hidden="1" x14ac:dyDescent="0.3">
      <c r="A27" s="168" t="s">
        <v>260</v>
      </c>
      <c r="B27" s="168" t="s">
        <v>288</v>
      </c>
      <c r="C27" s="168" t="s">
        <v>258</v>
      </c>
      <c r="D27" s="168" t="s">
        <v>264</v>
      </c>
      <c r="E27" s="167" t="s">
        <v>287</v>
      </c>
      <c r="F27" s="166">
        <v>22214151</v>
      </c>
      <c r="G27" s="166">
        <v>0</v>
      </c>
      <c r="H27" s="166">
        <v>0</v>
      </c>
      <c r="I27" s="166">
        <v>22214151</v>
      </c>
      <c r="J27" s="166">
        <v>0</v>
      </c>
      <c r="K27" s="166">
        <v>0</v>
      </c>
      <c r="L27" s="166">
        <v>0</v>
      </c>
      <c r="M27" s="166">
        <v>0</v>
      </c>
      <c r="N27" s="166">
        <v>0</v>
      </c>
      <c r="O27" s="166">
        <v>22214151</v>
      </c>
    </row>
    <row r="28" spans="1:15" hidden="1" x14ac:dyDescent="0.3">
      <c r="A28" s="168" t="s">
        <v>260</v>
      </c>
      <c r="B28" s="168" t="s">
        <v>286</v>
      </c>
      <c r="C28" s="168" t="s">
        <v>258</v>
      </c>
      <c r="D28" s="168" t="s">
        <v>257</v>
      </c>
      <c r="E28" s="167" t="s">
        <v>285</v>
      </c>
      <c r="F28" s="166">
        <v>3042674.4</v>
      </c>
      <c r="G28" s="166">
        <v>0</v>
      </c>
      <c r="H28" s="166">
        <v>68930</v>
      </c>
      <c r="I28" s="166">
        <v>3111604.4</v>
      </c>
      <c r="J28" s="166">
        <v>0</v>
      </c>
      <c r="K28" s="166">
        <v>0</v>
      </c>
      <c r="L28" s="166">
        <v>2522772.4500000002</v>
      </c>
      <c r="M28" s="166">
        <v>2522772.4500000002</v>
      </c>
      <c r="N28" s="166">
        <v>2522772.4500000002</v>
      </c>
      <c r="O28" s="166">
        <v>588831.94999999995</v>
      </c>
    </row>
    <row r="29" spans="1:15" hidden="1" x14ac:dyDescent="0.3">
      <c r="A29" s="168" t="s">
        <v>260</v>
      </c>
      <c r="B29" s="168" t="s">
        <v>286</v>
      </c>
      <c r="C29" s="168" t="s">
        <v>258</v>
      </c>
      <c r="D29" s="168" t="s">
        <v>264</v>
      </c>
      <c r="E29" s="167" t="s">
        <v>285</v>
      </c>
      <c r="F29" s="166">
        <v>1200765</v>
      </c>
      <c r="G29" s="166">
        <v>0</v>
      </c>
      <c r="H29" s="166">
        <v>0</v>
      </c>
      <c r="I29" s="166">
        <v>1200765</v>
      </c>
      <c r="J29" s="166">
        <v>0</v>
      </c>
      <c r="K29" s="166">
        <v>0</v>
      </c>
      <c r="L29" s="166">
        <v>0</v>
      </c>
      <c r="M29" s="166">
        <v>0</v>
      </c>
      <c r="N29" s="166">
        <v>0</v>
      </c>
      <c r="O29" s="166">
        <v>1200765</v>
      </c>
    </row>
    <row r="30" spans="1:15" hidden="1" x14ac:dyDescent="0.3">
      <c r="A30" s="168" t="s">
        <v>260</v>
      </c>
      <c r="B30" s="168" t="s">
        <v>284</v>
      </c>
      <c r="C30" s="168" t="s">
        <v>258</v>
      </c>
      <c r="D30" s="168" t="s">
        <v>257</v>
      </c>
      <c r="E30" s="167" t="s">
        <v>283</v>
      </c>
      <c r="F30" s="166">
        <v>32982590.539999999</v>
      </c>
      <c r="G30" s="166">
        <v>0</v>
      </c>
      <c r="H30" s="166">
        <v>747202</v>
      </c>
      <c r="I30" s="166">
        <v>33729792.539999999</v>
      </c>
      <c r="J30" s="166">
        <v>0</v>
      </c>
      <c r="K30" s="166">
        <v>0</v>
      </c>
      <c r="L30" s="166">
        <v>26359339.030000001</v>
      </c>
      <c r="M30" s="166">
        <v>26359339.030000001</v>
      </c>
      <c r="N30" s="166">
        <v>26359339.030000001</v>
      </c>
      <c r="O30" s="166">
        <v>7370453.5099999998</v>
      </c>
    </row>
    <row r="31" spans="1:15" hidden="1" x14ac:dyDescent="0.3">
      <c r="A31" s="168" t="s">
        <v>260</v>
      </c>
      <c r="B31" s="168" t="s">
        <v>284</v>
      </c>
      <c r="C31" s="168" t="s">
        <v>258</v>
      </c>
      <c r="D31" s="168" t="s">
        <v>264</v>
      </c>
      <c r="E31" s="167" t="s">
        <v>283</v>
      </c>
      <c r="F31" s="166">
        <v>13016292</v>
      </c>
      <c r="G31" s="166">
        <v>0</v>
      </c>
      <c r="H31" s="166">
        <v>0</v>
      </c>
      <c r="I31" s="166">
        <v>13016292</v>
      </c>
      <c r="J31" s="166">
        <v>0</v>
      </c>
      <c r="K31" s="166">
        <v>0</v>
      </c>
      <c r="L31" s="166">
        <v>0</v>
      </c>
      <c r="M31" s="166">
        <v>0</v>
      </c>
      <c r="N31" s="166">
        <v>0</v>
      </c>
      <c r="O31" s="166">
        <v>13016292</v>
      </c>
    </row>
    <row r="32" spans="1:15" hidden="1" x14ac:dyDescent="0.3">
      <c r="A32" s="168" t="s">
        <v>260</v>
      </c>
      <c r="B32" s="168" t="s">
        <v>282</v>
      </c>
      <c r="C32" s="168" t="s">
        <v>258</v>
      </c>
      <c r="D32" s="168" t="s">
        <v>257</v>
      </c>
      <c r="E32" s="167" t="s">
        <v>281</v>
      </c>
      <c r="F32" s="166">
        <v>18256046.050000001</v>
      </c>
      <c r="G32" s="166">
        <v>0</v>
      </c>
      <c r="H32" s="166">
        <v>413581</v>
      </c>
      <c r="I32" s="166">
        <v>18669627.050000001</v>
      </c>
      <c r="J32" s="166">
        <v>0</v>
      </c>
      <c r="K32" s="166">
        <v>0</v>
      </c>
      <c r="L32" s="166">
        <v>14626729.23</v>
      </c>
      <c r="M32" s="166">
        <v>14626729.23</v>
      </c>
      <c r="N32" s="166">
        <v>14626729.23</v>
      </c>
      <c r="O32" s="166">
        <v>4042897.82</v>
      </c>
    </row>
    <row r="33" spans="1:15" hidden="1" x14ac:dyDescent="0.3">
      <c r="A33" s="168" t="s">
        <v>260</v>
      </c>
      <c r="B33" s="168" t="s">
        <v>282</v>
      </c>
      <c r="C33" s="168" t="s">
        <v>258</v>
      </c>
      <c r="D33" s="168" t="s">
        <v>264</v>
      </c>
      <c r="E33" s="167" t="s">
        <v>281</v>
      </c>
      <c r="F33" s="166">
        <v>7204590</v>
      </c>
      <c r="G33" s="166">
        <v>0</v>
      </c>
      <c r="H33" s="166">
        <v>0</v>
      </c>
      <c r="I33" s="166">
        <v>7204590</v>
      </c>
      <c r="J33" s="166">
        <v>0</v>
      </c>
      <c r="K33" s="166">
        <v>0</v>
      </c>
      <c r="L33" s="166">
        <v>0</v>
      </c>
      <c r="M33" s="166">
        <v>0</v>
      </c>
      <c r="N33" s="166">
        <v>0</v>
      </c>
      <c r="O33" s="166">
        <v>7204590</v>
      </c>
    </row>
    <row r="34" spans="1:15" hidden="1" x14ac:dyDescent="0.3">
      <c r="A34" s="168" t="s">
        <v>260</v>
      </c>
      <c r="B34" s="168" t="s">
        <v>280</v>
      </c>
      <c r="C34" s="168" t="s">
        <v>258</v>
      </c>
      <c r="D34" s="168" t="s">
        <v>257</v>
      </c>
      <c r="E34" s="167" t="s">
        <v>279</v>
      </c>
      <c r="F34" s="166">
        <v>9128023.1500000004</v>
      </c>
      <c r="G34" s="166">
        <v>0</v>
      </c>
      <c r="H34" s="166">
        <v>206790</v>
      </c>
      <c r="I34" s="166">
        <v>9334813.1500000004</v>
      </c>
      <c r="J34" s="166">
        <v>0</v>
      </c>
      <c r="K34" s="166">
        <v>0</v>
      </c>
      <c r="L34" s="166">
        <v>7313322.6200000001</v>
      </c>
      <c r="M34" s="166">
        <v>7313322.6200000001</v>
      </c>
      <c r="N34" s="166">
        <v>7313322.6200000001</v>
      </c>
      <c r="O34" s="166">
        <v>2021490.53</v>
      </c>
    </row>
    <row r="35" spans="1:15" hidden="1" x14ac:dyDescent="0.3">
      <c r="A35" s="168" t="s">
        <v>260</v>
      </c>
      <c r="B35" s="168" t="s">
        <v>280</v>
      </c>
      <c r="C35" s="168" t="s">
        <v>258</v>
      </c>
      <c r="D35" s="168" t="s">
        <v>264</v>
      </c>
      <c r="E35" s="167" t="s">
        <v>279</v>
      </c>
      <c r="F35" s="166">
        <v>3602295</v>
      </c>
      <c r="G35" s="166">
        <v>0</v>
      </c>
      <c r="H35" s="166">
        <v>0</v>
      </c>
      <c r="I35" s="166">
        <v>3602295</v>
      </c>
      <c r="J35" s="166">
        <v>0</v>
      </c>
      <c r="K35" s="166">
        <v>0</v>
      </c>
      <c r="L35" s="166">
        <v>0</v>
      </c>
      <c r="M35" s="166">
        <v>0</v>
      </c>
      <c r="N35" s="166">
        <v>0</v>
      </c>
      <c r="O35" s="166">
        <v>3602295</v>
      </c>
    </row>
    <row r="36" spans="1:15" x14ac:dyDescent="0.3">
      <c r="A36" s="168" t="s">
        <v>173</v>
      </c>
      <c r="B36" s="168" t="s">
        <v>205</v>
      </c>
      <c r="C36" s="168" t="s">
        <v>262</v>
      </c>
      <c r="D36" s="168" t="s">
        <v>261</v>
      </c>
      <c r="E36" s="167" t="s">
        <v>183</v>
      </c>
      <c r="F36" s="166">
        <v>2500000</v>
      </c>
      <c r="G36" s="166">
        <v>0</v>
      </c>
      <c r="H36" s="166">
        <v>0</v>
      </c>
      <c r="I36" s="166">
        <v>2500000</v>
      </c>
      <c r="J36" s="166">
        <v>625000</v>
      </c>
      <c r="K36" s="166">
        <v>253782.5</v>
      </c>
      <c r="L36" s="166">
        <v>621217.5</v>
      </c>
      <c r="M36" s="166">
        <v>1500000</v>
      </c>
      <c r="N36" s="166">
        <v>621217.5</v>
      </c>
      <c r="O36" s="166">
        <v>1000000</v>
      </c>
    </row>
    <row r="37" spans="1:15" x14ac:dyDescent="0.3">
      <c r="A37" s="168" t="s">
        <v>173</v>
      </c>
      <c r="B37" s="168" t="s">
        <v>206</v>
      </c>
      <c r="C37" s="168" t="s">
        <v>262</v>
      </c>
      <c r="D37" s="168" t="s">
        <v>261</v>
      </c>
      <c r="E37" s="167" t="s">
        <v>184</v>
      </c>
      <c r="F37" s="166">
        <v>15000000</v>
      </c>
      <c r="G37" s="166">
        <v>0</v>
      </c>
      <c r="H37" s="166">
        <v>0</v>
      </c>
      <c r="I37" s="166">
        <v>15000000</v>
      </c>
      <c r="J37" s="166">
        <v>808500</v>
      </c>
      <c r="K37" s="166">
        <v>4213345.7</v>
      </c>
      <c r="L37" s="166">
        <v>1786654.3</v>
      </c>
      <c r="M37" s="166">
        <v>6808500</v>
      </c>
      <c r="N37" s="166">
        <v>1786654.3</v>
      </c>
      <c r="O37" s="166">
        <v>8191500</v>
      </c>
    </row>
    <row r="38" spans="1:15" hidden="1" x14ac:dyDescent="0.3">
      <c r="A38" s="168" t="s">
        <v>260</v>
      </c>
      <c r="B38" s="168" t="s">
        <v>278</v>
      </c>
      <c r="C38" s="168" t="s">
        <v>262</v>
      </c>
      <c r="D38" s="168" t="s">
        <v>257</v>
      </c>
      <c r="E38" s="167" t="s">
        <v>277</v>
      </c>
      <c r="F38" s="166">
        <v>79927100</v>
      </c>
      <c r="G38" s="166">
        <v>0</v>
      </c>
      <c r="H38" s="166">
        <v>0</v>
      </c>
      <c r="I38" s="166">
        <v>79927100</v>
      </c>
      <c r="J38" s="166">
        <v>23927100</v>
      </c>
      <c r="K38" s="166">
        <v>15942160.01</v>
      </c>
      <c r="L38" s="166">
        <v>40057839.990000002</v>
      </c>
      <c r="M38" s="166">
        <v>79927100</v>
      </c>
      <c r="N38" s="166">
        <v>40057839.990000002</v>
      </c>
      <c r="O38" s="166">
        <v>0</v>
      </c>
    </row>
    <row r="39" spans="1:15" hidden="1" x14ac:dyDescent="0.3">
      <c r="A39" s="168" t="s">
        <v>260</v>
      </c>
      <c r="B39" s="168" t="s">
        <v>278</v>
      </c>
      <c r="C39" s="168" t="s">
        <v>262</v>
      </c>
      <c r="D39" s="168" t="s">
        <v>264</v>
      </c>
      <c r="E39" s="167" t="s">
        <v>277</v>
      </c>
      <c r="F39" s="166">
        <v>20072900</v>
      </c>
      <c r="G39" s="166">
        <v>0</v>
      </c>
      <c r="H39" s="166">
        <v>6000000</v>
      </c>
      <c r="I39" s="166">
        <v>26072900</v>
      </c>
      <c r="J39" s="166">
        <v>25315800.309999999</v>
      </c>
      <c r="K39" s="166">
        <v>5070</v>
      </c>
      <c r="L39" s="166">
        <v>752029.69</v>
      </c>
      <c r="M39" s="166">
        <v>26072900</v>
      </c>
      <c r="N39" s="166">
        <v>752029.69</v>
      </c>
      <c r="O39" s="166">
        <v>0</v>
      </c>
    </row>
    <row r="40" spans="1:15" x14ac:dyDescent="0.3">
      <c r="A40" s="168" t="s">
        <v>272</v>
      </c>
      <c r="B40" s="168" t="s">
        <v>207</v>
      </c>
      <c r="C40" s="168" t="s">
        <v>262</v>
      </c>
      <c r="D40" s="168" t="s">
        <v>261</v>
      </c>
      <c r="E40" s="167" t="s">
        <v>185</v>
      </c>
      <c r="F40" s="166">
        <v>6100000</v>
      </c>
      <c r="G40" s="166">
        <v>0</v>
      </c>
      <c r="H40" s="166">
        <v>0</v>
      </c>
      <c r="I40" s="166">
        <v>6100000</v>
      </c>
      <c r="J40" s="166">
        <v>0</v>
      </c>
      <c r="K40" s="166">
        <v>802000</v>
      </c>
      <c r="L40" s="166">
        <v>4058040</v>
      </c>
      <c r="M40" s="166">
        <v>4860040</v>
      </c>
      <c r="N40" s="166">
        <v>3235885</v>
      </c>
      <c r="O40" s="166">
        <v>1239960</v>
      </c>
    </row>
    <row r="41" spans="1:15" hidden="1" x14ac:dyDescent="0.3">
      <c r="A41" s="168" t="s">
        <v>260</v>
      </c>
      <c r="B41" s="168" t="s">
        <v>208</v>
      </c>
      <c r="C41" s="168" t="s">
        <v>262</v>
      </c>
      <c r="D41" s="168" t="s">
        <v>276</v>
      </c>
      <c r="E41" s="167" t="s">
        <v>186</v>
      </c>
      <c r="F41" s="166">
        <v>1500000</v>
      </c>
      <c r="G41" s="166">
        <v>0</v>
      </c>
      <c r="H41" s="166">
        <v>0</v>
      </c>
      <c r="I41" s="166">
        <v>1500000</v>
      </c>
      <c r="J41" s="166">
        <v>52800</v>
      </c>
      <c r="K41" s="166">
        <v>0</v>
      </c>
      <c r="L41" s="166">
        <v>681795</v>
      </c>
      <c r="M41" s="166">
        <v>734595</v>
      </c>
      <c r="N41" s="166">
        <v>681795</v>
      </c>
      <c r="O41" s="166">
        <v>765405</v>
      </c>
    </row>
    <row r="42" spans="1:15" hidden="1" x14ac:dyDescent="0.3">
      <c r="A42" s="168" t="s">
        <v>272</v>
      </c>
      <c r="B42" s="168" t="s">
        <v>208</v>
      </c>
      <c r="C42" s="168" t="s">
        <v>262</v>
      </c>
      <c r="D42" s="168" t="s">
        <v>261</v>
      </c>
      <c r="E42" s="167" t="s">
        <v>186</v>
      </c>
      <c r="F42" s="166">
        <v>413170</v>
      </c>
      <c r="G42" s="166">
        <v>0</v>
      </c>
      <c r="H42" s="166">
        <v>-413170</v>
      </c>
      <c r="I42" s="166">
        <v>0</v>
      </c>
      <c r="J42" s="166">
        <v>0</v>
      </c>
      <c r="K42" s="166">
        <v>0</v>
      </c>
      <c r="L42" s="166">
        <v>0</v>
      </c>
      <c r="M42" s="166">
        <v>0</v>
      </c>
      <c r="N42" s="166">
        <v>0</v>
      </c>
      <c r="O42" s="166">
        <v>0</v>
      </c>
    </row>
    <row r="43" spans="1:15" hidden="1" x14ac:dyDescent="0.3">
      <c r="A43" s="168" t="s">
        <v>260</v>
      </c>
      <c r="B43" s="168" t="s">
        <v>208</v>
      </c>
      <c r="C43" s="168" t="s">
        <v>262</v>
      </c>
      <c r="D43" s="168" t="s">
        <v>266</v>
      </c>
      <c r="E43" s="167" t="s">
        <v>186</v>
      </c>
      <c r="F43" s="166">
        <v>761830</v>
      </c>
      <c r="G43" s="166">
        <v>0</v>
      </c>
      <c r="H43" s="166">
        <v>-516230</v>
      </c>
      <c r="I43" s="166">
        <v>245600</v>
      </c>
      <c r="J43" s="166">
        <v>0</v>
      </c>
      <c r="K43" s="166">
        <v>0</v>
      </c>
      <c r="L43" s="166">
        <v>245600</v>
      </c>
      <c r="M43" s="166">
        <v>245600</v>
      </c>
      <c r="N43" s="166">
        <v>245600</v>
      </c>
      <c r="O43" s="166">
        <v>0</v>
      </c>
    </row>
    <row r="44" spans="1:15" hidden="1" x14ac:dyDescent="0.3">
      <c r="A44" s="168" t="s">
        <v>260</v>
      </c>
      <c r="B44" s="168" t="s">
        <v>275</v>
      </c>
      <c r="C44" s="168" t="s">
        <v>258</v>
      </c>
      <c r="D44" s="168" t="s">
        <v>264</v>
      </c>
      <c r="E44" s="167" t="s">
        <v>274</v>
      </c>
      <c r="F44" s="166">
        <v>3334538.71</v>
      </c>
      <c r="G44" s="166">
        <v>0</v>
      </c>
      <c r="H44" s="166">
        <v>0</v>
      </c>
      <c r="I44" s="166">
        <v>3334538.71</v>
      </c>
      <c r="J44" s="166">
        <v>0</v>
      </c>
      <c r="K44" s="166">
        <v>0</v>
      </c>
      <c r="L44" s="166">
        <v>2055254.28</v>
      </c>
      <c r="M44" s="166">
        <v>2055254.28</v>
      </c>
      <c r="N44" s="166">
        <v>2055254.28</v>
      </c>
      <c r="O44" s="166">
        <v>1279284.43</v>
      </c>
    </row>
    <row r="45" spans="1:15" hidden="1" x14ac:dyDescent="0.3">
      <c r="A45" s="168" t="s">
        <v>260</v>
      </c>
      <c r="B45" s="168" t="s">
        <v>209</v>
      </c>
      <c r="C45" s="168" t="s">
        <v>262</v>
      </c>
      <c r="D45" s="168" t="s">
        <v>261</v>
      </c>
      <c r="E45" s="167" t="s">
        <v>273</v>
      </c>
      <c r="F45" s="166">
        <v>100000</v>
      </c>
      <c r="G45" s="166">
        <v>0</v>
      </c>
      <c r="H45" s="166">
        <v>0</v>
      </c>
      <c r="I45" s="166">
        <v>100000</v>
      </c>
      <c r="J45" s="166">
        <v>0</v>
      </c>
      <c r="K45" s="166">
        <v>0</v>
      </c>
      <c r="L45" s="166">
        <v>0</v>
      </c>
      <c r="M45" s="166">
        <v>0</v>
      </c>
      <c r="N45" s="166">
        <v>0</v>
      </c>
      <c r="O45" s="166">
        <v>100000</v>
      </c>
    </row>
    <row r="46" spans="1:15" hidden="1" x14ac:dyDescent="0.3">
      <c r="A46" s="168" t="s">
        <v>260</v>
      </c>
      <c r="B46" s="168" t="s">
        <v>210</v>
      </c>
      <c r="C46" s="168" t="s">
        <v>262</v>
      </c>
      <c r="D46" s="168" t="s">
        <v>261</v>
      </c>
      <c r="E46" s="167" t="s">
        <v>188</v>
      </c>
      <c r="F46" s="166">
        <v>250000</v>
      </c>
      <c r="G46" s="166">
        <v>0</v>
      </c>
      <c r="H46" s="166">
        <v>0</v>
      </c>
      <c r="I46" s="166">
        <v>250000</v>
      </c>
      <c r="J46" s="166">
        <v>0</v>
      </c>
      <c r="K46" s="166">
        <v>0</v>
      </c>
      <c r="L46" s="166">
        <v>0</v>
      </c>
      <c r="M46" s="166">
        <v>0</v>
      </c>
      <c r="N46" s="166">
        <v>0</v>
      </c>
      <c r="O46" s="166">
        <v>250000</v>
      </c>
    </row>
    <row r="47" spans="1:15" hidden="1" x14ac:dyDescent="0.3">
      <c r="A47" s="168" t="s">
        <v>260</v>
      </c>
      <c r="B47" s="168" t="s">
        <v>211</v>
      </c>
      <c r="C47" s="168" t="s">
        <v>262</v>
      </c>
      <c r="D47" s="168" t="s">
        <v>261</v>
      </c>
      <c r="E47" s="167" t="s">
        <v>189</v>
      </c>
      <c r="F47" s="166">
        <v>250000</v>
      </c>
      <c r="G47" s="166">
        <v>0</v>
      </c>
      <c r="H47" s="166">
        <v>0</v>
      </c>
      <c r="I47" s="166">
        <v>250000</v>
      </c>
      <c r="J47" s="166">
        <v>0</v>
      </c>
      <c r="K47" s="166">
        <v>0</v>
      </c>
      <c r="L47" s="166">
        <v>0</v>
      </c>
      <c r="M47" s="166">
        <v>0</v>
      </c>
      <c r="N47" s="166">
        <v>0</v>
      </c>
      <c r="O47" s="166">
        <v>250000</v>
      </c>
    </row>
    <row r="48" spans="1:15" x14ac:dyDescent="0.3">
      <c r="A48" s="168" t="s">
        <v>272</v>
      </c>
      <c r="B48" s="168" t="s">
        <v>212</v>
      </c>
      <c r="C48" s="168" t="s">
        <v>262</v>
      </c>
      <c r="D48" s="168" t="s">
        <v>261</v>
      </c>
      <c r="E48" s="167" t="s">
        <v>190</v>
      </c>
      <c r="F48" s="166">
        <v>1000000</v>
      </c>
      <c r="G48" s="166">
        <v>0</v>
      </c>
      <c r="H48" s="166">
        <v>0</v>
      </c>
      <c r="I48" s="166">
        <v>1000000</v>
      </c>
      <c r="J48" s="166">
        <v>0</v>
      </c>
      <c r="K48" s="166">
        <v>0</v>
      </c>
      <c r="L48" s="166">
        <v>497356.39</v>
      </c>
      <c r="M48" s="166">
        <v>497356.39</v>
      </c>
      <c r="N48" s="166">
        <v>497356.39</v>
      </c>
      <c r="O48" s="166">
        <v>502643.61</v>
      </c>
    </row>
    <row r="49" spans="1:15" hidden="1" x14ac:dyDescent="0.3">
      <c r="A49" s="168" t="s">
        <v>260</v>
      </c>
      <c r="B49" s="168" t="s">
        <v>213</v>
      </c>
      <c r="C49" s="168" t="s">
        <v>262</v>
      </c>
      <c r="D49" s="168" t="s">
        <v>261</v>
      </c>
      <c r="E49" s="167" t="s">
        <v>191</v>
      </c>
      <c r="F49" s="166">
        <v>500000</v>
      </c>
      <c r="G49" s="166">
        <v>0</v>
      </c>
      <c r="H49" s="166">
        <v>0</v>
      </c>
      <c r="I49" s="166">
        <v>500000</v>
      </c>
      <c r="J49" s="166">
        <v>28655.62</v>
      </c>
      <c r="K49" s="166">
        <v>0</v>
      </c>
      <c r="L49" s="166">
        <v>0</v>
      </c>
      <c r="M49" s="166">
        <v>28655.62</v>
      </c>
      <c r="N49" s="166">
        <v>0</v>
      </c>
      <c r="O49" s="166">
        <v>471344.38</v>
      </c>
    </row>
    <row r="50" spans="1:15" hidden="1" x14ac:dyDescent="0.3">
      <c r="A50" s="168" t="s">
        <v>260</v>
      </c>
      <c r="B50" s="168" t="s">
        <v>214</v>
      </c>
      <c r="C50" s="168" t="s">
        <v>262</v>
      </c>
      <c r="D50" s="168" t="s">
        <v>261</v>
      </c>
      <c r="E50" s="167" t="s">
        <v>192</v>
      </c>
      <c r="F50" s="166">
        <v>100000</v>
      </c>
      <c r="G50" s="166">
        <v>0</v>
      </c>
      <c r="H50" s="166">
        <v>0</v>
      </c>
      <c r="I50" s="166">
        <v>100000</v>
      </c>
      <c r="J50" s="166">
        <v>0</v>
      </c>
      <c r="K50" s="166">
        <v>0</v>
      </c>
      <c r="L50" s="166">
        <v>0</v>
      </c>
      <c r="M50" s="166">
        <v>0</v>
      </c>
      <c r="N50" s="166">
        <v>0</v>
      </c>
      <c r="O50" s="166">
        <v>100000</v>
      </c>
    </row>
    <row r="51" spans="1:15" hidden="1" x14ac:dyDescent="0.3">
      <c r="A51" s="168" t="s">
        <v>260</v>
      </c>
      <c r="B51" s="168" t="s">
        <v>215</v>
      </c>
      <c r="C51" s="168" t="s">
        <v>258</v>
      </c>
      <c r="D51" s="168" t="s">
        <v>271</v>
      </c>
      <c r="E51" s="167" t="s">
        <v>270</v>
      </c>
      <c r="F51" s="166">
        <v>0</v>
      </c>
      <c r="G51" s="166">
        <v>0</v>
      </c>
      <c r="H51" s="166">
        <v>0</v>
      </c>
      <c r="I51" s="166">
        <v>0</v>
      </c>
      <c r="J51" s="166">
        <v>0</v>
      </c>
      <c r="K51" s="166">
        <v>0</v>
      </c>
      <c r="L51" s="166">
        <v>0</v>
      </c>
      <c r="M51" s="166">
        <v>0</v>
      </c>
      <c r="N51" s="166">
        <v>0</v>
      </c>
      <c r="O51" s="166">
        <v>0</v>
      </c>
    </row>
    <row r="52" spans="1:15" x14ac:dyDescent="0.3">
      <c r="A52" s="168" t="s">
        <v>173</v>
      </c>
      <c r="B52" s="168" t="s">
        <v>215</v>
      </c>
      <c r="C52" s="168" t="s">
        <v>262</v>
      </c>
      <c r="D52" s="168" t="s">
        <v>261</v>
      </c>
      <c r="E52" s="167" t="s">
        <v>193</v>
      </c>
      <c r="F52" s="166">
        <v>6000000</v>
      </c>
      <c r="G52" s="166">
        <v>0</v>
      </c>
      <c r="H52" s="166">
        <v>0</v>
      </c>
      <c r="I52" s="166">
        <v>6000000</v>
      </c>
      <c r="J52" s="166">
        <v>0</v>
      </c>
      <c r="K52" s="166">
        <v>0</v>
      </c>
      <c r="L52" s="166">
        <v>3949440</v>
      </c>
      <c r="M52" s="166">
        <v>3949440</v>
      </c>
      <c r="N52" s="166">
        <v>3170640</v>
      </c>
      <c r="O52" s="166">
        <v>2050560</v>
      </c>
    </row>
    <row r="53" spans="1:15" hidden="1" x14ac:dyDescent="0.3">
      <c r="A53" s="168" t="s">
        <v>260</v>
      </c>
      <c r="B53" s="168" t="s">
        <v>215</v>
      </c>
      <c r="C53" s="168" t="s">
        <v>262</v>
      </c>
      <c r="D53" s="168" t="s">
        <v>266</v>
      </c>
      <c r="E53" s="167" t="s">
        <v>193</v>
      </c>
      <c r="F53" s="166">
        <v>100000000</v>
      </c>
      <c r="G53" s="166">
        <v>0</v>
      </c>
      <c r="H53" s="166">
        <v>0</v>
      </c>
      <c r="I53" s="166">
        <v>100000000</v>
      </c>
      <c r="J53" s="166">
        <v>0</v>
      </c>
      <c r="K53" s="166">
        <v>38190708.909999996</v>
      </c>
      <c r="L53" s="166">
        <v>46465232.140000001</v>
      </c>
      <c r="M53" s="166">
        <v>84655941.049999997</v>
      </c>
      <c r="N53" s="166">
        <v>51999673.390000001</v>
      </c>
      <c r="O53" s="166">
        <v>15344058.949999999</v>
      </c>
    </row>
    <row r="54" spans="1:15" hidden="1" x14ac:dyDescent="0.3">
      <c r="A54" s="168" t="s">
        <v>260</v>
      </c>
      <c r="B54" s="168" t="s">
        <v>215</v>
      </c>
      <c r="C54" s="168" t="s">
        <v>262</v>
      </c>
      <c r="D54" s="168" t="s">
        <v>264</v>
      </c>
      <c r="E54" s="167" t="s">
        <v>193</v>
      </c>
      <c r="F54" s="166">
        <v>0</v>
      </c>
      <c r="G54" s="166">
        <v>0</v>
      </c>
      <c r="H54" s="166">
        <v>0</v>
      </c>
      <c r="I54" s="166">
        <v>0</v>
      </c>
      <c r="J54" s="166">
        <v>0</v>
      </c>
      <c r="K54" s="166">
        <v>0</v>
      </c>
      <c r="L54" s="166">
        <v>-1058047.1499999999</v>
      </c>
      <c r="M54" s="166">
        <v>-1058047.1499999999</v>
      </c>
      <c r="N54" s="166">
        <v>-1254919.8600000001</v>
      </c>
      <c r="O54" s="166">
        <v>1058047.1499999999</v>
      </c>
    </row>
    <row r="55" spans="1:15" x14ac:dyDescent="0.3">
      <c r="A55" s="168" t="s">
        <v>260</v>
      </c>
      <c r="B55" s="168" t="s">
        <v>216</v>
      </c>
      <c r="C55" s="168" t="s">
        <v>262</v>
      </c>
      <c r="D55" s="168" t="s">
        <v>261</v>
      </c>
      <c r="E55" s="167" t="s">
        <v>194</v>
      </c>
      <c r="F55" s="166">
        <v>100000</v>
      </c>
      <c r="G55" s="166">
        <v>0</v>
      </c>
      <c r="H55" s="166">
        <v>0</v>
      </c>
      <c r="I55" s="166">
        <v>100000</v>
      </c>
      <c r="J55" s="166">
        <v>0</v>
      </c>
      <c r="K55" s="166">
        <v>0</v>
      </c>
      <c r="L55" s="166">
        <v>97462.5</v>
      </c>
      <c r="M55" s="166">
        <v>97462.5</v>
      </c>
      <c r="N55" s="166">
        <v>97462.5</v>
      </c>
      <c r="O55" s="166">
        <v>2537.5</v>
      </c>
    </row>
    <row r="56" spans="1:15" hidden="1" x14ac:dyDescent="0.3">
      <c r="A56" s="168" t="s">
        <v>260</v>
      </c>
      <c r="B56" s="168" t="s">
        <v>217</v>
      </c>
      <c r="C56" s="168" t="s">
        <v>262</v>
      </c>
      <c r="D56" s="168" t="s">
        <v>261</v>
      </c>
      <c r="E56" s="167" t="s">
        <v>195</v>
      </c>
      <c r="F56" s="166">
        <v>100000</v>
      </c>
      <c r="G56" s="166">
        <v>0</v>
      </c>
      <c r="H56" s="166">
        <v>0</v>
      </c>
      <c r="I56" s="166">
        <v>100000</v>
      </c>
      <c r="J56" s="166">
        <v>0</v>
      </c>
      <c r="K56" s="166">
        <v>0</v>
      </c>
      <c r="L56" s="166">
        <v>0</v>
      </c>
      <c r="M56" s="166">
        <v>0</v>
      </c>
      <c r="N56" s="166">
        <v>0</v>
      </c>
      <c r="O56" s="166">
        <v>100000</v>
      </c>
    </row>
    <row r="57" spans="1:15" hidden="1" x14ac:dyDescent="0.3">
      <c r="A57" s="168" t="s">
        <v>260</v>
      </c>
      <c r="B57" s="168" t="s">
        <v>218</v>
      </c>
      <c r="C57" s="168" t="s">
        <v>262</v>
      </c>
      <c r="D57" s="168" t="s">
        <v>261</v>
      </c>
      <c r="E57" s="167" t="s">
        <v>196</v>
      </c>
      <c r="F57" s="166">
        <v>250000</v>
      </c>
      <c r="G57" s="166">
        <v>0</v>
      </c>
      <c r="H57" s="166">
        <v>0</v>
      </c>
      <c r="I57" s="166">
        <v>250000</v>
      </c>
      <c r="J57" s="166">
        <v>0</v>
      </c>
      <c r="K57" s="166">
        <v>0</v>
      </c>
      <c r="L57" s="166">
        <v>0</v>
      </c>
      <c r="M57" s="166">
        <v>0</v>
      </c>
      <c r="N57" s="166">
        <v>0</v>
      </c>
      <c r="O57" s="166">
        <v>250000</v>
      </c>
    </row>
    <row r="58" spans="1:15" x14ac:dyDescent="0.3">
      <c r="A58" s="168" t="s">
        <v>260</v>
      </c>
      <c r="B58" s="168" t="s">
        <v>219</v>
      </c>
      <c r="C58" s="168" t="s">
        <v>262</v>
      </c>
      <c r="D58" s="168" t="s">
        <v>261</v>
      </c>
      <c r="E58" s="167" t="s">
        <v>197</v>
      </c>
      <c r="F58" s="166">
        <v>100000</v>
      </c>
      <c r="G58" s="166">
        <v>0</v>
      </c>
      <c r="H58" s="166">
        <v>0</v>
      </c>
      <c r="I58" s="166">
        <v>100000</v>
      </c>
      <c r="J58" s="166">
        <v>0</v>
      </c>
      <c r="K58" s="166">
        <v>0</v>
      </c>
      <c r="L58" s="166">
        <v>21600</v>
      </c>
      <c r="M58" s="166">
        <v>21600</v>
      </c>
      <c r="N58" s="166">
        <v>21600</v>
      </c>
      <c r="O58" s="166">
        <v>78400</v>
      </c>
    </row>
    <row r="59" spans="1:15" x14ac:dyDescent="0.3">
      <c r="A59" s="168" t="s">
        <v>260</v>
      </c>
      <c r="B59" s="168" t="s">
        <v>220</v>
      </c>
      <c r="C59" s="168" t="s">
        <v>262</v>
      </c>
      <c r="D59" s="168" t="s">
        <v>261</v>
      </c>
      <c r="E59" s="167" t="s">
        <v>198</v>
      </c>
      <c r="F59" s="166">
        <v>500000</v>
      </c>
      <c r="G59" s="166">
        <v>0</v>
      </c>
      <c r="H59" s="166">
        <v>-176000</v>
      </c>
      <c r="I59" s="166">
        <v>324000</v>
      </c>
      <c r="J59" s="166">
        <v>122277.74</v>
      </c>
      <c r="K59" s="166">
        <v>0</v>
      </c>
      <c r="L59" s="166">
        <v>68729.66</v>
      </c>
      <c r="M59" s="166">
        <v>191007.4</v>
      </c>
      <c r="N59" s="166">
        <v>68729.66</v>
      </c>
      <c r="O59" s="166">
        <v>132992.6</v>
      </c>
    </row>
    <row r="60" spans="1:15" x14ac:dyDescent="0.3">
      <c r="A60" s="168" t="s">
        <v>173</v>
      </c>
      <c r="B60" s="168" t="s">
        <v>221</v>
      </c>
      <c r="C60" s="168" t="s">
        <v>262</v>
      </c>
      <c r="D60" s="168" t="s">
        <v>261</v>
      </c>
      <c r="E60" s="167" t="s">
        <v>245</v>
      </c>
      <c r="F60" s="166">
        <v>1000000</v>
      </c>
      <c r="G60" s="166">
        <v>0</v>
      </c>
      <c r="H60" s="166">
        <v>0</v>
      </c>
      <c r="I60" s="166">
        <v>1000000</v>
      </c>
      <c r="J60" s="166">
        <v>0</v>
      </c>
      <c r="K60" s="166">
        <v>0</v>
      </c>
      <c r="L60" s="166">
        <v>816797.8</v>
      </c>
      <c r="M60" s="166">
        <v>816797.8</v>
      </c>
      <c r="N60" s="166">
        <v>816797.8</v>
      </c>
      <c r="O60" s="166">
        <v>183202.2</v>
      </c>
    </row>
    <row r="61" spans="1:15" hidden="1" x14ac:dyDescent="0.3">
      <c r="A61" s="168" t="s">
        <v>260</v>
      </c>
      <c r="B61" s="168" t="s">
        <v>269</v>
      </c>
      <c r="C61" s="168" t="s">
        <v>262</v>
      </c>
      <c r="D61" s="168" t="s">
        <v>268</v>
      </c>
      <c r="E61" s="167" t="s">
        <v>267</v>
      </c>
      <c r="F61" s="166">
        <v>6000000</v>
      </c>
      <c r="G61" s="166">
        <v>0</v>
      </c>
      <c r="H61" s="166">
        <v>0</v>
      </c>
      <c r="I61" s="166">
        <v>6000000</v>
      </c>
      <c r="J61" s="166">
        <v>118521.83</v>
      </c>
      <c r="K61" s="166">
        <v>1382741.95</v>
      </c>
      <c r="L61" s="166">
        <v>255112.81</v>
      </c>
      <c r="M61" s="166">
        <v>1756376.59</v>
      </c>
      <c r="N61" s="166">
        <v>255112.81</v>
      </c>
      <c r="O61" s="166">
        <v>4243623.41</v>
      </c>
    </row>
    <row r="62" spans="1:15" x14ac:dyDescent="0.3">
      <c r="A62" s="168" t="s">
        <v>173</v>
      </c>
      <c r="B62" s="168" t="s">
        <v>222</v>
      </c>
      <c r="C62" s="168" t="s">
        <v>262</v>
      </c>
      <c r="D62" s="168" t="s">
        <v>261</v>
      </c>
      <c r="E62" s="167" t="s">
        <v>200</v>
      </c>
      <c r="F62" s="166">
        <v>2500077</v>
      </c>
      <c r="G62" s="166">
        <v>0</v>
      </c>
      <c r="H62" s="166">
        <v>0</v>
      </c>
      <c r="I62" s="166">
        <v>2500077</v>
      </c>
      <c r="J62" s="166">
        <v>0</v>
      </c>
      <c r="K62" s="166">
        <v>840720</v>
      </c>
      <c r="L62" s="166">
        <v>198371.5</v>
      </c>
      <c r="M62" s="166">
        <v>1039091.5</v>
      </c>
      <c r="N62" s="166">
        <v>198371.5</v>
      </c>
      <c r="O62" s="166">
        <v>1460985.5</v>
      </c>
    </row>
    <row r="63" spans="1:15" hidden="1" x14ac:dyDescent="0.3">
      <c r="A63" s="168" t="s">
        <v>260</v>
      </c>
      <c r="B63" s="168" t="s">
        <v>222</v>
      </c>
      <c r="C63" s="168" t="s">
        <v>262</v>
      </c>
      <c r="D63" s="168" t="s">
        <v>266</v>
      </c>
      <c r="E63" s="167" t="s">
        <v>200</v>
      </c>
      <c r="F63" s="166">
        <v>5165000</v>
      </c>
      <c r="G63" s="166">
        <v>0</v>
      </c>
      <c r="H63" s="166">
        <v>-408818.94</v>
      </c>
      <c r="I63" s="166">
        <v>4756181.0599999996</v>
      </c>
      <c r="J63" s="166">
        <v>661185.36</v>
      </c>
      <c r="K63" s="166">
        <v>2258124.2000000002</v>
      </c>
      <c r="L63" s="166">
        <v>1638500</v>
      </c>
      <c r="M63" s="166">
        <v>4557809.5599999996</v>
      </c>
      <c r="N63" s="166">
        <v>1638500</v>
      </c>
      <c r="O63" s="166">
        <v>198371.5</v>
      </c>
    </row>
    <row r="64" spans="1:15" hidden="1" x14ac:dyDescent="0.3">
      <c r="A64" s="168" t="s">
        <v>260</v>
      </c>
      <c r="B64" s="168" t="s">
        <v>265</v>
      </c>
      <c r="C64" s="168" t="s">
        <v>262</v>
      </c>
      <c r="D64" s="168" t="s">
        <v>264</v>
      </c>
      <c r="E64" s="167" t="s">
        <v>263</v>
      </c>
      <c r="F64" s="166">
        <v>2000000</v>
      </c>
      <c r="G64" s="166">
        <v>0</v>
      </c>
      <c r="H64" s="166">
        <v>-230000</v>
      </c>
      <c r="I64" s="166">
        <v>1770000</v>
      </c>
      <c r="J64" s="166">
        <v>9009.24</v>
      </c>
      <c r="K64" s="166">
        <v>0</v>
      </c>
      <c r="L64" s="166">
        <v>1086910.27</v>
      </c>
      <c r="M64" s="166">
        <v>1095919.51</v>
      </c>
      <c r="N64" s="166">
        <v>1086910.27</v>
      </c>
      <c r="O64" s="166">
        <v>674080.49</v>
      </c>
    </row>
    <row r="65" spans="1:15" hidden="1" x14ac:dyDescent="0.3">
      <c r="A65" s="168" t="s">
        <v>260</v>
      </c>
      <c r="B65" s="168" t="s">
        <v>223</v>
      </c>
      <c r="C65" s="168" t="s">
        <v>262</v>
      </c>
      <c r="D65" s="168" t="s">
        <v>261</v>
      </c>
      <c r="E65" s="167" t="s">
        <v>201</v>
      </c>
      <c r="F65" s="166">
        <v>236753</v>
      </c>
      <c r="G65" s="166">
        <v>0</v>
      </c>
      <c r="H65" s="166">
        <v>0</v>
      </c>
      <c r="I65" s="166">
        <v>236753</v>
      </c>
      <c r="J65" s="166">
        <v>0</v>
      </c>
      <c r="K65" s="166">
        <v>0</v>
      </c>
      <c r="L65" s="166">
        <v>0</v>
      </c>
      <c r="M65" s="166">
        <v>0</v>
      </c>
      <c r="N65" s="166">
        <v>0</v>
      </c>
      <c r="O65" s="166">
        <v>236753</v>
      </c>
    </row>
    <row r="66" spans="1:15" x14ac:dyDescent="0.3">
      <c r="A66" s="168" t="s">
        <v>260</v>
      </c>
      <c r="B66" s="168" t="s">
        <v>224</v>
      </c>
      <c r="C66" s="168" t="s">
        <v>262</v>
      </c>
      <c r="D66" s="168" t="s">
        <v>261</v>
      </c>
      <c r="E66" s="167" t="s">
        <v>246</v>
      </c>
      <c r="F66" s="166">
        <v>1000000</v>
      </c>
      <c r="G66" s="166">
        <v>0</v>
      </c>
      <c r="H66" s="166">
        <v>0</v>
      </c>
      <c r="I66" s="166">
        <v>1000000</v>
      </c>
      <c r="J66" s="166">
        <v>0</v>
      </c>
      <c r="K66" s="166">
        <v>0</v>
      </c>
      <c r="L66" s="166">
        <v>938098.92</v>
      </c>
      <c r="M66" s="166">
        <v>938098.92</v>
      </c>
      <c r="N66" s="166">
        <v>781537.42</v>
      </c>
      <c r="O66" s="166">
        <v>61901.08</v>
      </c>
    </row>
    <row r="67" spans="1:15" hidden="1" x14ac:dyDescent="0.3">
      <c r="A67" s="168" t="s">
        <v>260</v>
      </c>
      <c r="B67" s="168" t="s">
        <v>225</v>
      </c>
      <c r="C67" s="168" t="s">
        <v>262</v>
      </c>
      <c r="D67" s="168" t="s">
        <v>261</v>
      </c>
      <c r="E67" s="167" t="s">
        <v>203</v>
      </c>
      <c r="F67" s="166">
        <v>1000000</v>
      </c>
      <c r="G67" s="166">
        <v>0</v>
      </c>
      <c r="H67" s="166">
        <v>0</v>
      </c>
      <c r="I67" s="166">
        <v>1000000</v>
      </c>
      <c r="J67" s="166">
        <v>0</v>
      </c>
      <c r="K67" s="166">
        <v>0</v>
      </c>
      <c r="L67" s="166">
        <v>0</v>
      </c>
      <c r="M67" s="166">
        <v>0</v>
      </c>
      <c r="N67" s="166">
        <v>0</v>
      </c>
      <c r="O67" s="166">
        <v>1000000</v>
      </c>
    </row>
    <row r="68" spans="1:15" x14ac:dyDescent="0.3">
      <c r="A68" s="168" t="s">
        <v>260</v>
      </c>
      <c r="B68" s="168" t="s">
        <v>226</v>
      </c>
      <c r="C68" s="168" t="s">
        <v>262</v>
      </c>
      <c r="D68" s="168" t="s">
        <v>261</v>
      </c>
      <c r="E68" s="167" t="s">
        <v>247</v>
      </c>
      <c r="F68" s="166">
        <v>500000</v>
      </c>
      <c r="G68" s="166">
        <v>0</v>
      </c>
      <c r="H68" s="166">
        <v>0</v>
      </c>
      <c r="I68" s="166">
        <v>500000</v>
      </c>
      <c r="J68" s="166">
        <v>252500</v>
      </c>
      <c r="K68" s="166">
        <v>0</v>
      </c>
      <c r="L68" s="166">
        <v>220350</v>
      </c>
      <c r="M68" s="166">
        <v>472850</v>
      </c>
      <c r="N68" s="166">
        <v>220350</v>
      </c>
      <c r="O68" s="166">
        <v>27150</v>
      </c>
    </row>
    <row r="69" spans="1:15" hidden="1" x14ac:dyDescent="0.3">
      <c r="A69" s="168" t="s">
        <v>260</v>
      </c>
      <c r="B69" s="168" t="s">
        <v>259</v>
      </c>
      <c r="C69" s="168" t="s">
        <v>258</v>
      </c>
      <c r="D69" s="168" t="s">
        <v>257</v>
      </c>
      <c r="E69" s="167" t="s">
        <v>256</v>
      </c>
      <c r="F69" s="166">
        <v>15446119.24</v>
      </c>
      <c r="G69" s="166">
        <v>0</v>
      </c>
      <c r="H69" s="166">
        <v>250906</v>
      </c>
      <c r="I69" s="166">
        <v>15697025.24</v>
      </c>
      <c r="J69" s="166">
        <v>0</v>
      </c>
      <c r="K69" s="166">
        <v>0</v>
      </c>
      <c r="L69" s="166">
        <v>6524909.46</v>
      </c>
      <c r="M69" s="166">
        <v>6524909.46</v>
      </c>
      <c r="N69" s="166">
        <v>6524909.46</v>
      </c>
      <c r="O69" s="166">
        <v>9172115.7799999993</v>
      </c>
    </row>
    <row r="70" spans="1:15" hidden="1" x14ac:dyDescent="0.3">
      <c r="A70" s="165" t="s">
        <v>255</v>
      </c>
      <c r="B70" s="165" t="s">
        <v>254</v>
      </c>
      <c r="C70" s="164"/>
      <c r="D70" s="164"/>
      <c r="E70" s="164"/>
      <c r="F70" s="158">
        <v>1386089850.53</v>
      </c>
      <c r="G70" s="158">
        <v>0</v>
      </c>
      <c r="H70" s="158">
        <v>23302087.059999999</v>
      </c>
      <c r="I70" s="158">
        <v>1409391937.5899999</v>
      </c>
      <c r="J70" s="158">
        <v>51921350.100000001</v>
      </c>
      <c r="K70" s="158">
        <v>63888653.270000003</v>
      </c>
      <c r="L70" s="158">
        <v>672803151.46000004</v>
      </c>
      <c r="M70" s="158">
        <v>788613154.83000004</v>
      </c>
      <c r="N70" s="158">
        <v>676383203.5</v>
      </c>
      <c r="O70" s="158">
        <v>620778782.75999999</v>
      </c>
    </row>
    <row r="71" spans="1:15" hidden="1" x14ac:dyDescent="0.3">
      <c r="A71" s="162" t="s">
        <v>253</v>
      </c>
      <c r="B71" s="162" t="s">
        <v>252</v>
      </c>
      <c r="C71" s="162" t="s">
        <v>251</v>
      </c>
      <c r="D71" s="161"/>
      <c r="E71" s="161"/>
      <c r="F71" s="158">
        <v>1386089850.53</v>
      </c>
      <c r="G71" s="158">
        <v>0</v>
      </c>
      <c r="H71" s="158">
        <v>23302087.059999999</v>
      </c>
      <c r="I71" s="158">
        <v>1409391937.5899999</v>
      </c>
      <c r="J71" s="158">
        <v>51921350.100000001</v>
      </c>
      <c r="K71" s="158">
        <v>63888653.270000003</v>
      </c>
      <c r="L71" s="158">
        <v>672803151.46000004</v>
      </c>
      <c r="M71" s="158">
        <v>788613154.83000004</v>
      </c>
      <c r="N71" s="158">
        <v>676383203.5</v>
      </c>
      <c r="O71" s="158">
        <v>620778782.75999999</v>
      </c>
    </row>
    <row r="72" spans="1:15" x14ac:dyDescent="0.3">
      <c r="A72" s="163"/>
      <c r="B72" s="163"/>
      <c r="C72" s="163"/>
      <c r="D72" s="163"/>
    </row>
    <row r="73" spans="1:15" x14ac:dyDescent="0.3">
      <c r="A73" s="162" t="s">
        <v>250</v>
      </c>
      <c r="B73" s="162" t="s">
        <v>249</v>
      </c>
      <c r="C73" s="161"/>
      <c r="D73" s="161"/>
      <c r="E73" s="161"/>
      <c r="F73" s="159">
        <f>SUBTOTAL(9,F36:F72)</f>
        <v>36300077</v>
      </c>
      <c r="G73" s="158">
        <v>0</v>
      </c>
      <c r="H73" s="160">
        <f>SUBTOTAL(9,H36:H72)</f>
        <v>-176000</v>
      </c>
      <c r="I73" s="159">
        <f>SUBTOTAL(9,I36:I72)</f>
        <v>36124077</v>
      </c>
      <c r="J73" s="158">
        <v>51921350.100000001</v>
      </c>
      <c r="K73" s="158">
        <v>63888653.270000003</v>
      </c>
      <c r="L73" s="159">
        <f>SUBTOTAL(9,L36:L72)</f>
        <v>13274118.57</v>
      </c>
      <c r="M73" s="158">
        <v>788613154.83000004</v>
      </c>
      <c r="N73" s="158">
        <v>676383203.5</v>
      </c>
      <c r="O73" s="158">
        <v>620778782.75999999</v>
      </c>
    </row>
  </sheetData>
  <autoFilter ref="A9:O71" xr:uid="{00000000-0009-0000-0000-000008000000}">
    <filterColumn colId="3">
      <filters>
        <filter val="05"/>
      </filters>
    </filterColumn>
    <filterColumn colId="11">
      <filters>
        <filter val="1,786,654.30"/>
        <filter val="198,371.50"/>
        <filter val="21,600.00"/>
        <filter val="220,350.00"/>
        <filter val="3,949,440.00"/>
        <filter val="4,058,040.00"/>
        <filter val="497,356.39"/>
        <filter val="621,217.50"/>
        <filter val="68,729.66"/>
        <filter val="816,797.80"/>
        <filter val="938,098.92"/>
        <filter val="97,462.50"/>
      </filters>
    </filterColumn>
  </autoFilter>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B9247916DE714A895078DB25329C8E" ma:contentTypeVersion="16" ma:contentTypeDescription="Crear nuevo documento." ma:contentTypeScope="" ma:versionID="eb0ba508cecda10286c580799d1e94ef">
  <xsd:schema xmlns:xsd="http://www.w3.org/2001/XMLSchema" xmlns:xs="http://www.w3.org/2001/XMLSchema" xmlns:p="http://schemas.microsoft.com/office/2006/metadata/properties" xmlns:ns3="eae3bb09-4a6f-477e-b469-550eed977f42" xmlns:ns4="8e57e01e-d90c-45dd-b098-3abe78fce14f" targetNamespace="http://schemas.microsoft.com/office/2006/metadata/properties" ma:root="true" ma:fieldsID="2a79991b6db426ed26b88c3ded519b84" ns3:_="" ns4:_="">
    <xsd:import namespace="eae3bb09-4a6f-477e-b469-550eed977f42"/>
    <xsd:import namespace="8e57e01e-d90c-45dd-b098-3abe78fce14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DateTaken" minOccurs="0"/>
                <xsd:element ref="ns3:MediaServiceOCR"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e3bb09-4a6f-477e-b469-550eed977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57e01e-d90c-45dd-b098-3abe78fce14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ae3bb09-4a6f-477e-b469-550eed977f42" xsi:nil="true"/>
  </documentManagement>
</p:properties>
</file>

<file path=customXml/itemProps1.xml><?xml version="1.0" encoding="utf-8"?>
<ds:datastoreItem xmlns:ds="http://schemas.openxmlformats.org/officeDocument/2006/customXml" ds:itemID="{FE947A2C-1F18-4356-A297-E5B0C6F21A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e3bb09-4a6f-477e-b469-550eed977f42"/>
    <ds:schemaRef ds:uri="8e57e01e-d90c-45dd-b098-3abe78fce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C277D53E-41DB-40B5-AC48-AE9FBE30DF9E}">
  <ds:schemaRefs>
    <ds:schemaRef ds:uri="http://purl.org/dc/terms/"/>
    <ds:schemaRef ds:uri="http://purl.org/dc/elements/1.1/"/>
    <ds:schemaRef ds:uri="http://schemas.microsoft.com/office/2006/metadata/properties"/>
    <ds:schemaRef ds:uri="http://schemas.microsoft.com/office/infopath/2007/PartnerControls"/>
    <ds:schemaRef ds:uri="eae3bb09-4a6f-477e-b469-550eed977f42"/>
    <ds:schemaRef ds:uri="8e57e01e-d90c-45dd-b098-3abe78fce14f"/>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Instrucciones</vt:lpstr>
      <vt:lpstr>1T</vt:lpstr>
      <vt:lpstr>2T</vt:lpstr>
      <vt:lpstr>I Semestre</vt:lpstr>
      <vt:lpstr>3T</vt:lpstr>
      <vt:lpstr>III T Acumulado</vt:lpstr>
      <vt:lpstr>4T</vt:lpstr>
      <vt:lpstr>Anual</vt:lpstr>
      <vt:lpstr>Total IIT</vt:lpstr>
      <vt:lpstr>Abril</vt:lpstr>
      <vt:lpstr>Mayo</vt:lpstr>
      <vt:lpstr>Junio</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2024-01-16T20:49:47Z</cp:lastPrinted>
  <dcterms:created xsi:type="dcterms:W3CDTF">2011-10-26T20:29:12Z</dcterms:created>
  <dcterms:modified xsi:type="dcterms:W3CDTF">2025-12-31T03:50:57Z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0x010100A4B9247916DE714A895078DB25329C8E</vt:lpwstr>
  </property>
</Properties>
</file>