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6338332C-0C59-478E-97E3-48E783CA3498}"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'1T'!$A$1:$F$175</definedName>
    <definedName name="_xlnm.Print_Area" localSheetId="2">'2T'!$A$1:$F$146</definedName>
    <definedName name="_xlnm.Print_Area" localSheetId="4">'3T'!$A$1:$F$175</definedName>
    <definedName name="_xlnm.Print_Area" localSheetId="6">'4T'!$A$1:$F$175</definedName>
    <definedName name="_xlnm.Print_Area" localSheetId="7">Anual!$A$1:$G$111</definedName>
    <definedName name="_xlnm.Print_Area" localSheetId="3">'I Semestre'!$A$1:$E$100</definedName>
    <definedName name="_xlnm.Print_Area" localSheetId="5">'III T Acumulado'!$A$1:$F$112</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2" i="24" l="1"/>
  <c r="F92" i="24"/>
  <c r="B92" i="24"/>
  <c r="B128" i="20" l="1"/>
  <c r="C136" i="20"/>
  <c r="D135" i="20"/>
  <c r="C135" i="20"/>
  <c r="B135" i="20"/>
  <c r="E135" i="20" s="1"/>
  <c r="C134" i="20"/>
  <c r="B132" i="20" l="1"/>
  <c r="E128" i="20"/>
  <c r="E132" i="20" s="1"/>
  <c r="E138" i="20" l="1"/>
  <c r="B138" i="20"/>
  <c r="C128" i="20" s="1"/>
  <c r="C132" i="20" s="1"/>
  <c r="C138" i="20" l="1"/>
  <c r="D128" i="20" s="1"/>
  <c r="D132" i="20" s="1"/>
  <c r="D138" i="20" l="1"/>
  <c r="E84" i="19" l="1"/>
  <c r="B131" i="19" l="1"/>
  <c r="B130" i="19"/>
  <c r="B127" i="19"/>
  <c r="C130" i="19" l="1"/>
  <c r="E129" i="19"/>
  <c r="E128" i="19"/>
  <c r="C128" i="19"/>
  <c r="E127" i="19"/>
  <c r="D135" i="19"/>
  <c r="C135" i="19"/>
  <c r="B135" i="19"/>
  <c r="E132" i="19"/>
  <c r="B132" i="19"/>
  <c r="B133" i="19"/>
  <c r="C88" i="19"/>
  <c r="E135" i="19" l="1"/>
  <c r="E138" i="19" s="1"/>
  <c r="B138" i="19"/>
  <c r="F31" i="17" l="1"/>
  <c r="B144" i="17" l="1"/>
  <c r="B145" i="17"/>
  <c r="B143" i="17"/>
  <c r="B67" i="1" l="1"/>
  <c r="F30" i="17"/>
  <c r="C69" i="1" l="1"/>
  <c r="B132" i="1"/>
  <c r="F32" i="20" l="1"/>
  <c r="E30" i="24" s="1"/>
  <c r="F31" i="20"/>
  <c r="E29" i="24" s="1"/>
  <c r="F30" i="20"/>
  <c r="E28" i="20"/>
  <c r="D136" i="20" s="1"/>
  <c r="D28" i="20"/>
  <c r="C28" i="20"/>
  <c r="B136" i="20" s="1"/>
  <c r="B134" i="20" s="1"/>
  <c r="F20" i="20"/>
  <c r="F18" i="24" s="1"/>
  <c r="F19" i="20"/>
  <c r="F17" i="24" s="1"/>
  <c r="F18" i="20"/>
  <c r="F16" i="24" s="1"/>
  <c r="E16" i="20"/>
  <c r="D16" i="20"/>
  <c r="C16" i="20"/>
  <c r="F32" i="19"/>
  <c r="D30" i="24" s="1"/>
  <c r="F31" i="19"/>
  <c r="D29" i="24" s="1"/>
  <c r="F30" i="19"/>
  <c r="D28" i="23" s="1"/>
  <c r="E28" i="19"/>
  <c r="D28" i="19"/>
  <c r="C28" i="19"/>
  <c r="F20" i="19"/>
  <c r="E18" i="23" s="1"/>
  <c r="F19" i="19"/>
  <c r="E17" i="24" s="1"/>
  <c r="F18" i="19"/>
  <c r="E16" i="24" s="1"/>
  <c r="E16" i="19"/>
  <c r="D16" i="19"/>
  <c r="C16" i="19"/>
  <c r="F32" i="1"/>
  <c r="B30" i="24" s="1"/>
  <c r="F31" i="1"/>
  <c r="B29" i="22" s="1"/>
  <c r="F30" i="1"/>
  <c r="E28" i="1"/>
  <c r="D28" i="1"/>
  <c r="C28" i="1"/>
  <c r="F20" i="1"/>
  <c r="C18" i="24" s="1"/>
  <c r="F19" i="1"/>
  <c r="C17" i="23" s="1"/>
  <c r="F18" i="1"/>
  <c r="C16" i="24" s="1"/>
  <c r="E16" i="1"/>
  <c r="D16" i="1"/>
  <c r="C16" i="1"/>
  <c r="D134" i="20" l="1"/>
  <c r="E134" i="20" s="1"/>
  <c r="E136" i="20"/>
  <c r="E102" i="19"/>
  <c r="D136" i="19"/>
  <c r="D134" i="19"/>
  <c r="C102" i="19"/>
  <c r="B136" i="19"/>
  <c r="D102" i="19"/>
  <c r="C136" i="19"/>
  <c r="C134" i="19" s="1"/>
  <c r="F28" i="20"/>
  <c r="F16" i="20"/>
  <c r="E28" i="24"/>
  <c r="E26" i="24" s="1"/>
  <c r="F14" i="24"/>
  <c r="E17" i="23"/>
  <c r="E18" i="24"/>
  <c r="E14" i="24" s="1"/>
  <c r="E16" i="23"/>
  <c r="F16" i="19"/>
  <c r="D30" i="23"/>
  <c r="D29" i="23"/>
  <c r="F28" i="19"/>
  <c r="D28" i="24"/>
  <c r="D26" i="24" s="1"/>
  <c r="E102" i="1"/>
  <c r="D136" i="1"/>
  <c r="C136" i="1"/>
  <c r="D102" i="1"/>
  <c r="C102" i="1"/>
  <c r="B136" i="1"/>
  <c r="C84" i="1"/>
  <c r="B130" i="1" s="1"/>
  <c r="B30" i="23"/>
  <c r="B30" i="22"/>
  <c r="B29" i="23"/>
  <c r="F28" i="1"/>
  <c r="B29" i="24"/>
  <c r="B28" i="23"/>
  <c r="B28" i="22"/>
  <c r="B28" i="24"/>
  <c r="C18" i="23"/>
  <c r="C18" i="22"/>
  <c r="C17" i="22"/>
  <c r="C17" i="24"/>
  <c r="F16" i="1"/>
  <c r="C16" i="22"/>
  <c r="C16" i="23"/>
  <c r="F32" i="17"/>
  <c r="E28" i="17"/>
  <c r="D28" i="17"/>
  <c r="C28" i="17"/>
  <c r="F20" i="17"/>
  <c r="F19" i="17"/>
  <c r="F18" i="17"/>
  <c r="E16" i="17"/>
  <c r="D16" i="17"/>
  <c r="C16" i="17"/>
  <c r="F102" i="19" l="1"/>
  <c r="E136" i="19"/>
  <c r="B134" i="19"/>
  <c r="B139" i="19"/>
  <c r="E14" i="23"/>
  <c r="C102" i="17"/>
  <c r="B136" i="17"/>
  <c r="D102" i="17"/>
  <c r="C136" i="17"/>
  <c r="E102" i="17"/>
  <c r="D136" i="17"/>
  <c r="D26" i="23"/>
  <c r="C30" i="24"/>
  <c r="F30" i="24" s="1"/>
  <c r="C30" i="22"/>
  <c r="D30" i="22" s="1"/>
  <c r="C30" i="23"/>
  <c r="E30" i="23" s="1"/>
  <c r="C29" i="22"/>
  <c r="D29" i="22" s="1"/>
  <c r="C29" i="23"/>
  <c r="E29" i="23" s="1"/>
  <c r="C29" i="24"/>
  <c r="F29" i="24" s="1"/>
  <c r="F28" i="17"/>
  <c r="C28" i="22"/>
  <c r="D28" i="22" s="1"/>
  <c r="C28" i="23"/>
  <c r="E28" i="23" s="1"/>
  <c r="C28" i="24"/>
  <c r="D18" i="22"/>
  <c r="E18" i="22" s="1"/>
  <c r="D18" i="24"/>
  <c r="G18" i="24" s="1"/>
  <c r="D18" i="23"/>
  <c r="F18" i="23" s="1"/>
  <c r="D17" i="24"/>
  <c r="G17" i="24" s="1"/>
  <c r="D17" i="22"/>
  <c r="E17" i="22" s="1"/>
  <c r="D17" i="23"/>
  <c r="F17" i="23" s="1"/>
  <c r="D16" i="23"/>
  <c r="D16" i="24"/>
  <c r="D16" i="22"/>
  <c r="F16" i="17"/>
  <c r="B26" i="22"/>
  <c r="B26" i="24"/>
  <c r="B26" i="23"/>
  <c r="C14" i="24"/>
  <c r="C14" i="23"/>
  <c r="C14" i="22"/>
  <c r="B67" i="20"/>
  <c r="B67" i="19"/>
  <c r="B67" i="17"/>
  <c r="C72" i="17" s="1"/>
  <c r="E134" i="19" l="1"/>
  <c r="B137" i="19"/>
  <c r="C127" i="19" s="1"/>
  <c r="C129" i="19" s="1"/>
  <c r="E136" i="17"/>
  <c r="E26" i="23"/>
  <c r="C26" i="23"/>
  <c r="C26" i="22"/>
  <c r="C26" i="24"/>
  <c r="D26" i="22"/>
  <c r="F28" i="24"/>
  <c r="F26" i="24" s="1"/>
  <c r="D14" i="22"/>
  <c r="D14" i="23"/>
  <c r="F16" i="23"/>
  <c r="F14" i="23" s="1"/>
  <c r="E16" i="22"/>
  <c r="E14" i="22" s="1"/>
  <c r="D14" i="24"/>
  <c r="G16" i="24"/>
  <c r="G14" i="24" s="1"/>
  <c r="C72" i="1"/>
  <c r="C73" i="1"/>
  <c r="C73" i="20"/>
  <c r="C72" i="20"/>
  <c r="C73" i="19"/>
  <c r="C72" i="19"/>
  <c r="C73" i="17"/>
  <c r="C71" i="1"/>
  <c r="C70" i="1"/>
  <c r="C67" i="1" l="1"/>
  <c r="F116" i="20"/>
  <c r="F113" i="20"/>
  <c r="F112" i="20"/>
  <c r="F109" i="20"/>
  <c r="F103" i="20"/>
  <c r="F102" i="20"/>
  <c r="F109" i="19"/>
  <c r="F89" i="19"/>
  <c r="F86" i="19"/>
  <c r="F85" i="19"/>
  <c r="F88" i="24"/>
  <c r="D88" i="22"/>
  <c r="F85" i="17"/>
  <c r="D45" i="24" s="1"/>
  <c r="D45" i="23" l="1"/>
  <c r="D45" i="22"/>
  <c r="F117" i="20" l="1"/>
  <c r="F77" i="24" s="1"/>
  <c r="F76" i="24"/>
  <c r="E115" i="20"/>
  <c r="D115" i="20"/>
  <c r="C115" i="20"/>
  <c r="F73" i="24"/>
  <c r="F72" i="24"/>
  <c r="F111" i="20"/>
  <c r="F71" i="24" s="1"/>
  <c r="F110" i="20"/>
  <c r="F70" i="24" s="1"/>
  <c r="F69" i="24"/>
  <c r="E108" i="20"/>
  <c r="D108" i="20"/>
  <c r="C108" i="20"/>
  <c r="F106" i="20"/>
  <c r="F66" i="24" s="1"/>
  <c r="F105" i="20"/>
  <c r="F65" i="24" s="1"/>
  <c r="F104" i="20"/>
  <c r="F64" i="24" s="1"/>
  <c r="F63" i="24"/>
  <c r="F62" i="24"/>
  <c r="E101" i="20"/>
  <c r="D101" i="20"/>
  <c r="C101" i="20"/>
  <c r="F90" i="20"/>
  <c r="F50" i="24" s="1"/>
  <c r="F89" i="20"/>
  <c r="F49" i="24" s="1"/>
  <c r="E88" i="20"/>
  <c r="D88" i="20"/>
  <c r="C88" i="20"/>
  <c r="F86" i="20"/>
  <c r="F46" i="24" s="1"/>
  <c r="F85" i="20"/>
  <c r="F45" i="24" s="1"/>
  <c r="E84" i="20"/>
  <c r="D130" i="20" s="1"/>
  <c r="D84" i="20"/>
  <c r="C130" i="20" s="1"/>
  <c r="C84" i="20"/>
  <c r="B130" i="20" s="1"/>
  <c r="C71" i="20"/>
  <c r="F117" i="19"/>
  <c r="F116" i="19"/>
  <c r="E115" i="19"/>
  <c r="D115" i="19"/>
  <c r="C115" i="19"/>
  <c r="F113" i="19"/>
  <c r="F112" i="19"/>
  <c r="F111" i="19"/>
  <c r="F110" i="19"/>
  <c r="E108" i="19"/>
  <c r="D108" i="19"/>
  <c r="C108" i="19"/>
  <c r="F106" i="19"/>
  <c r="F105" i="19"/>
  <c r="F104" i="19"/>
  <c r="F103" i="19"/>
  <c r="E101" i="19"/>
  <c r="D101" i="19"/>
  <c r="C101" i="19"/>
  <c r="F90" i="19"/>
  <c r="F88" i="19" s="1"/>
  <c r="E88" i="19"/>
  <c r="D88" i="19"/>
  <c r="D130" i="19"/>
  <c r="E130" i="19" s="1"/>
  <c r="E133" i="19" s="1"/>
  <c r="D84" i="19"/>
  <c r="C84" i="19"/>
  <c r="D89" i="24" s="1"/>
  <c r="C70" i="19"/>
  <c r="F117" i="17"/>
  <c r="D77" i="23" s="1"/>
  <c r="F116" i="17"/>
  <c r="D76" i="23" s="1"/>
  <c r="E115" i="17"/>
  <c r="D115" i="17"/>
  <c r="C115" i="17"/>
  <c r="F113" i="17"/>
  <c r="D73" i="23" s="1"/>
  <c r="F112" i="17"/>
  <c r="D72" i="23" s="1"/>
  <c r="F111" i="17"/>
  <c r="D71" i="23" s="1"/>
  <c r="F110" i="17"/>
  <c r="D70" i="23" s="1"/>
  <c r="F109" i="17"/>
  <c r="E108" i="17"/>
  <c r="D135" i="17" s="1"/>
  <c r="D134" i="17" s="1"/>
  <c r="D108" i="17"/>
  <c r="C135" i="17" s="1"/>
  <c r="C134" i="17" s="1"/>
  <c r="C108" i="17"/>
  <c r="B135" i="17" s="1"/>
  <c r="F106" i="17"/>
  <c r="D66" i="23" s="1"/>
  <c r="F105" i="17"/>
  <c r="D65" i="23" s="1"/>
  <c r="F104" i="17"/>
  <c r="D64" i="23" s="1"/>
  <c r="F103" i="17"/>
  <c r="D63" i="23" s="1"/>
  <c r="F102" i="17"/>
  <c r="E101" i="17"/>
  <c r="D101" i="17"/>
  <c r="C101" i="17"/>
  <c r="F90" i="17"/>
  <c r="D50" i="23" s="1"/>
  <c r="F89" i="17"/>
  <c r="D49" i="23" s="1"/>
  <c r="E88" i="17"/>
  <c r="D88" i="17"/>
  <c r="C88" i="17"/>
  <c r="F86" i="17"/>
  <c r="D46" i="23" s="1"/>
  <c r="E84" i="17"/>
  <c r="D130" i="17" s="1"/>
  <c r="D84" i="17"/>
  <c r="C130" i="17" s="1"/>
  <c r="C84" i="17"/>
  <c r="C71" i="17"/>
  <c r="E128" i="1"/>
  <c r="B87" i="24" s="1"/>
  <c r="B91" i="24" s="1"/>
  <c r="B127" i="1"/>
  <c r="F85" i="1"/>
  <c r="F89" i="1"/>
  <c r="F90" i="1"/>
  <c r="C50" i="23" s="1"/>
  <c r="E88" i="1"/>
  <c r="D88" i="1"/>
  <c r="C88" i="1"/>
  <c r="C82" i="1" s="1"/>
  <c r="F86" i="1"/>
  <c r="C46" i="23" s="1"/>
  <c r="E84" i="1"/>
  <c r="D130" i="1" s="1"/>
  <c r="D84" i="1"/>
  <c r="C130" i="1" s="1"/>
  <c r="F117" i="1"/>
  <c r="F109" i="1"/>
  <c r="F116" i="1"/>
  <c r="F110" i="1"/>
  <c r="F111" i="1"/>
  <c r="F112" i="1"/>
  <c r="F113" i="1"/>
  <c r="F103" i="1"/>
  <c r="F104" i="1"/>
  <c r="F105" i="1"/>
  <c r="F106" i="1"/>
  <c r="F102" i="1"/>
  <c r="D115" i="1"/>
  <c r="E115" i="1"/>
  <c r="C115" i="1"/>
  <c r="D108" i="1"/>
  <c r="C135" i="1" s="1"/>
  <c r="E108" i="1"/>
  <c r="D135" i="1" s="1"/>
  <c r="C108" i="1"/>
  <c r="B135" i="1" s="1"/>
  <c r="B134" i="1" s="1"/>
  <c r="D101" i="1"/>
  <c r="E101" i="1"/>
  <c r="C101" i="1"/>
  <c r="E130" i="20" l="1"/>
  <c r="E131" i="19"/>
  <c r="E137" i="19" s="1"/>
  <c r="E139" i="19"/>
  <c r="B129" i="20" s="1"/>
  <c r="E95" i="24"/>
  <c r="E94" i="24"/>
  <c r="C82" i="17"/>
  <c r="B130" i="17"/>
  <c r="E135" i="17"/>
  <c r="C94" i="22" s="1"/>
  <c r="B134" i="17"/>
  <c r="E134" i="17" s="1"/>
  <c r="E127" i="1"/>
  <c r="B129" i="1"/>
  <c r="E129" i="1" s="1"/>
  <c r="B88" i="23" s="1"/>
  <c r="E88" i="23" s="1"/>
  <c r="B133" i="1"/>
  <c r="B131" i="1" s="1"/>
  <c r="B137" i="1" s="1"/>
  <c r="C127" i="1" s="1"/>
  <c r="C133" i="1" s="1"/>
  <c r="E135" i="1"/>
  <c r="B94" i="24" s="1"/>
  <c r="E130" i="1"/>
  <c r="D134" i="1"/>
  <c r="C134" i="1"/>
  <c r="B138" i="1"/>
  <c r="C128" i="1" s="1"/>
  <c r="E136" i="1"/>
  <c r="B95" i="24" s="1"/>
  <c r="D62" i="23"/>
  <c r="D62" i="24"/>
  <c r="D48" i="23"/>
  <c r="C45" i="23"/>
  <c r="C45" i="22"/>
  <c r="D82" i="17"/>
  <c r="D75" i="23"/>
  <c r="E82" i="17"/>
  <c r="D69" i="23"/>
  <c r="D69" i="22"/>
  <c r="D94" i="24"/>
  <c r="D94" i="23"/>
  <c r="C62" i="22"/>
  <c r="C62" i="24"/>
  <c r="C62" i="23"/>
  <c r="C70" i="22"/>
  <c r="C70" i="23"/>
  <c r="C70" i="24"/>
  <c r="C76" i="24"/>
  <c r="C76" i="23"/>
  <c r="B87" i="22"/>
  <c r="B87" i="23"/>
  <c r="B91" i="23" s="1"/>
  <c r="C64" i="22"/>
  <c r="C64" i="24"/>
  <c r="C64" i="23"/>
  <c r="C77" i="22"/>
  <c r="C77" i="24"/>
  <c r="C77" i="23"/>
  <c r="C132" i="1"/>
  <c r="C138" i="1" s="1"/>
  <c r="D128" i="1" s="1"/>
  <c r="C63" i="22"/>
  <c r="C63" i="23"/>
  <c r="C63" i="24"/>
  <c r="C73" i="24"/>
  <c r="C73" i="23"/>
  <c r="C66" i="23"/>
  <c r="C66" i="24"/>
  <c r="C65" i="24"/>
  <c r="C65" i="23"/>
  <c r="C69" i="23"/>
  <c r="C69" i="24"/>
  <c r="C49" i="24"/>
  <c r="C49" i="23"/>
  <c r="C48" i="23" s="1"/>
  <c r="C72" i="23"/>
  <c r="C72" i="24"/>
  <c r="C71" i="22"/>
  <c r="C71" i="24"/>
  <c r="C71" i="23"/>
  <c r="E77" i="23"/>
  <c r="E77" i="24"/>
  <c r="E76" i="23"/>
  <c r="E76" i="24"/>
  <c r="E99" i="19"/>
  <c r="E73" i="23"/>
  <c r="E73" i="24"/>
  <c r="E72" i="23"/>
  <c r="E72" i="24"/>
  <c r="E71" i="23"/>
  <c r="E71" i="24"/>
  <c r="E70" i="23"/>
  <c r="E70" i="24"/>
  <c r="E69" i="23"/>
  <c r="E69" i="24"/>
  <c r="E66" i="23"/>
  <c r="E66" i="24"/>
  <c r="E65" i="23"/>
  <c r="E65" i="24"/>
  <c r="E64" i="23"/>
  <c r="E64" i="24"/>
  <c r="E63" i="23"/>
  <c r="E63" i="24"/>
  <c r="E62" i="23"/>
  <c r="E62" i="24"/>
  <c r="E50" i="23"/>
  <c r="F50" i="23" s="1"/>
  <c r="E50" i="24"/>
  <c r="C82" i="19"/>
  <c r="E49" i="23"/>
  <c r="E49" i="24"/>
  <c r="E46" i="23"/>
  <c r="F46" i="23" s="1"/>
  <c r="E46" i="24"/>
  <c r="E45" i="23"/>
  <c r="E45" i="24"/>
  <c r="D77" i="22"/>
  <c r="D77" i="24"/>
  <c r="D76" i="24"/>
  <c r="D76" i="22"/>
  <c r="E99" i="17"/>
  <c r="D73" i="24"/>
  <c r="D73" i="22"/>
  <c r="D72" i="24"/>
  <c r="D72" i="22"/>
  <c r="D71" i="24"/>
  <c r="D71" i="22"/>
  <c r="D70" i="22"/>
  <c r="D70" i="24"/>
  <c r="D69" i="24"/>
  <c r="D66" i="22"/>
  <c r="D66" i="24"/>
  <c r="D65" i="22"/>
  <c r="D65" i="24"/>
  <c r="D64" i="24"/>
  <c r="D64" i="22"/>
  <c r="D63" i="24"/>
  <c r="D63" i="22"/>
  <c r="D62" i="22"/>
  <c r="D50" i="24"/>
  <c r="D50" i="22"/>
  <c r="D49" i="24"/>
  <c r="D49" i="22"/>
  <c r="D46" i="24"/>
  <c r="D44" i="24" s="1"/>
  <c r="D46" i="22"/>
  <c r="D44" i="22" s="1"/>
  <c r="C50" i="22"/>
  <c r="C50" i="24"/>
  <c r="C46" i="22"/>
  <c r="C46" i="24"/>
  <c r="C45" i="24"/>
  <c r="C82" i="20"/>
  <c r="E89" i="24"/>
  <c r="F44" i="24"/>
  <c r="F61" i="24"/>
  <c r="F68" i="24"/>
  <c r="F75" i="24"/>
  <c r="F48" i="24"/>
  <c r="E99" i="20"/>
  <c r="F115" i="20"/>
  <c r="F101" i="20"/>
  <c r="C70" i="20"/>
  <c r="F88" i="20"/>
  <c r="F84" i="20"/>
  <c r="D99" i="20"/>
  <c r="E82" i="20"/>
  <c r="C65" i="22"/>
  <c r="C49" i="22"/>
  <c r="C69" i="22"/>
  <c r="C73" i="22"/>
  <c r="C72" i="22"/>
  <c r="C66" i="22"/>
  <c r="C76" i="22"/>
  <c r="E132" i="1"/>
  <c r="D82" i="20"/>
  <c r="F108" i="20"/>
  <c r="C69" i="20"/>
  <c r="C99" i="20"/>
  <c r="D89" i="23"/>
  <c r="F84" i="19"/>
  <c r="F115" i="19"/>
  <c r="C71" i="19"/>
  <c r="F101" i="19"/>
  <c r="D82" i="19"/>
  <c r="E82" i="19"/>
  <c r="C69" i="19"/>
  <c r="C67" i="19" s="1"/>
  <c r="F108" i="19"/>
  <c r="D99" i="19"/>
  <c r="C99" i="19"/>
  <c r="F84" i="17"/>
  <c r="D99" i="17"/>
  <c r="F115" i="17"/>
  <c r="F101" i="17"/>
  <c r="E82" i="1"/>
  <c r="D82" i="1"/>
  <c r="E99" i="1"/>
  <c r="D99" i="1"/>
  <c r="C99" i="1"/>
  <c r="C99" i="17"/>
  <c r="C69" i="17"/>
  <c r="C70" i="17"/>
  <c r="F88" i="17"/>
  <c r="F108" i="17"/>
  <c r="F84" i="1"/>
  <c r="F88" i="1"/>
  <c r="F101" i="1"/>
  <c r="F115" i="1"/>
  <c r="F108" i="1"/>
  <c r="E93" i="24" l="1"/>
  <c r="E129" i="20"/>
  <c r="B127" i="20"/>
  <c r="C67" i="20"/>
  <c r="E134" i="1"/>
  <c r="E133" i="1"/>
  <c r="E139" i="1" s="1"/>
  <c r="C94" i="23"/>
  <c r="C94" i="24"/>
  <c r="E130" i="17"/>
  <c r="F130" i="17"/>
  <c r="B94" i="23"/>
  <c r="B97" i="23" s="1"/>
  <c r="B89" i="24"/>
  <c r="B98" i="24" s="1"/>
  <c r="B139" i="1"/>
  <c r="B94" i="22"/>
  <c r="C95" i="23"/>
  <c r="B89" i="22"/>
  <c r="B89" i="23"/>
  <c r="B92" i="23" s="1"/>
  <c r="B90" i="23" s="1"/>
  <c r="C95" i="24"/>
  <c r="C67" i="17"/>
  <c r="B93" i="24"/>
  <c r="B95" i="22"/>
  <c r="B95" i="23"/>
  <c r="D132" i="1"/>
  <c r="D138" i="1" s="1"/>
  <c r="C48" i="22"/>
  <c r="E45" i="22"/>
  <c r="C44" i="22"/>
  <c r="E63" i="22"/>
  <c r="E75" i="24"/>
  <c r="E62" i="22"/>
  <c r="E131" i="1"/>
  <c r="E137" i="1" s="1"/>
  <c r="F82" i="20"/>
  <c r="E65" i="22"/>
  <c r="F82" i="17"/>
  <c r="F77" i="23"/>
  <c r="G77" i="24"/>
  <c r="F64" i="23"/>
  <c r="E77" i="22"/>
  <c r="F76" i="23"/>
  <c r="D94" i="22"/>
  <c r="C61" i="24"/>
  <c r="E138" i="1"/>
  <c r="B128" i="17" s="1"/>
  <c r="F62" i="23"/>
  <c r="B91" i="22"/>
  <c r="E64" i="22"/>
  <c r="C75" i="23"/>
  <c r="F71" i="23"/>
  <c r="C68" i="24"/>
  <c r="F94" i="24"/>
  <c r="E70" i="22"/>
  <c r="F69" i="23"/>
  <c r="F73" i="23"/>
  <c r="C75" i="24"/>
  <c r="C48" i="24"/>
  <c r="E71" i="22"/>
  <c r="B92" i="22"/>
  <c r="G73" i="24"/>
  <c r="G66" i="24"/>
  <c r="E44" i="24"/>
  <c r="G70" i="24"/>
  <c r="G64" i="24"/>
  <c r="E46" i="22"/>
  <c r="E66" i="22"/>
  <c r="E72" i="22"/>
  <c r="G63" i="24"/>
  <c r="E48" i="24"/>
  <c r="D92" i="23"/>
  <c r="E44" i="23"/>
  <c r="F45" i="23"/>
  <c r="F44" i="23" s="1"/>
  <c r="F49" i="23"/>
  <c r="F48" i="23" s="1"/>
  <c r="D75" i="22"/>
  <c r="E73" i="22"/>
  <c r="D48" i="22"/>
  <c r="D42" i="22" s="1"/>
  <c r="E49" i="22"/>
  <c r="E75" i="23"/>
  <c r="G72" i="24"/>
  <c r="G71" i="24"/>
  <c r="E68" i="24"/>
  <c r="F70" i="23"/>
  <c r="E68" i="23"/>
  <c r="G65" i="24"/>
  <c r="E61" i="24"/>
  <c r="E61" i="23"/>
  <c r="E48" i="23"/>
  <c r="F82" i="19"/>
  <c r="F72" i="23"/>
  <c r="D68" i="23"/>
  <c r="D75" i="24"/>
  <c r="G76" i="24"/>
  <c r="F66" i="23"/>
  <c r="D68" i="22"/>
  <c r="F65" i="23"/>
  <c r="G69" i="24"/>
  <c r="D68" i="24"/>
  <c r="F63" i="23"/>
  <c r="D61" i="22"/>
  <c r="D61" i="23"/>
  <c r="F99" i="17"/>
  <c r="G62" i="24"/>
  <c r="D61" i="24"/>
  <c r="D48" i="24"/>
  <c r="D42" i="24" s="1"/>
  <c r="G50" i="24"/>
  <c r="D44" i="23"/>
  <c r="D42" i="23" s="1"/>
  <c r="G49" i="24"/>
  <c r="E50" i="22"/>
  <c r="G46" i="24"/>
  <c r="G45" i="24"/>
  <c r="C44" i="24"/>
  <c r="F42" i="24"/>
  <c r="F59" i="24"/>
  <c r="F99" i="20"/>
  <c r="C61" i="22"/>
  <c r="E69" i="22"/>
  <c r="C68" i="22"/>
  <c r="B86" i="22"/>
  <c r="D86" i="22" s="1"/>
  <c r="C68" i="23"/>
  <c r="C75" i="22"/>
  <c r="E76" i="22"/>
  <c r="C61" i="23"/>
  <c r="B86" i="23"/>
  <c r="E86" i="23" s="1"/>
  <c r="C44" i="23"/>
  <c r="C42" i="23" s="1"/>
  <c r="F99" i="19"/>
  <c r="F82" i="1"/>
  <c r="F99" i="1"/>
  <c r="E127" i="20" l="1"/>
  <c r="E133" i="20" s="1"/>
  <c r="B133" i="20"/>
  <c r="B132" i="17"/>
  <c r="E128" i="17"/>
  <c r="E132" i="17" s="1"/>
  <c r="C89" i="24"/>
  <c r="C89" i="22"/>
  <c r="C92" i="22" s="1"/>
  <c r="C89" i="23"/>
  <c r="C92" i="23" s="1"/>
  <c r="E92" i="23" s="1"/>
  <c r="C93" i="23"/>
  <c r="B93" i="22"/>
  <c r="E94" i="23"/>
  <c r="D95" i="24"/>
  <c r="F95" i="24" s="1"/>
  <c r="D95" i="23"/>
  <c r="D93" i="23" s="1"/>
  <c r="E42" i="23"/>
  <c r="C95" i="22"/>
  <c r="C93" i="24"/>
  <c r="B93" i="23"/>
  <c r="B129" i="17"/>
  <c r="E129" i="17" s="1"/>
  <c r="C42" i="22"/>
  <c r="B97" i="22"/>
  <c r="B90" i="22"/>
  <c r="E44" i="22"/>
  <c r="E61" i="22"/>
  <c r="G75" i="24"/>
  <c r="F75" i="23"/>
  <c r="E75" i="22"/>
  <c r="C59" i="24"/>
  <c r="D92" i="22"/>
  <c r="B98" i="22"/>
  <c r="B86" i="24"/>
  <c r="F86" i="24" s="1"/>
  <c r="B97" i="24"/>
  <c r="C42" i="24"/>
  <c r="G68" i="24"/>
  <c r="E42" i="24"/>
  <c r="E59" i="24"/>
  <c r="E59" i="23"/>
  <c r="G61" i="24"/>
  <c r="F42" i="23"/>
  <c r="D59" i="22"/>
  <c r="C59" i="22"/>
  <c r="E68" i="22"/>
  <c r="D59" i="23"/>
  <c r="C59" i="23"/>
  <c r="F68" i="23"/>
  <c r="G48" i="24"/>
  <c r="G44" i="24"/>
  <c r="F61" i="23"/>
  <c r="D59" i="24"/>
  <c r="E48" i="22"/>
  <c r="B98" i="23"/>
  <c r="B139" i="20" l="1"/>
  <c r="B131" i="20"/>
  <c r="B137" i="20" s="1"/>
  <c r="C127" i="20" s="1"/>
  <c r="E139" i="20"/>
  <c r="E131" i="20"/>
  <c r="E137" i="20" s="1"/>
  <c r="F89" i="24"/>
  <c r="F90" i="24" s="1"/>
  <c r="C98" i="23"/>
  <c r="D89" i="22"/>
  <c r="D90" i="22" s="1"/>
  <c r="E89" i="23"/>
  <c r="E90" i="23" s="1"/>
  <c r="C98" i="22"/>
  <c r="E138" i="17"/>
  <c r="B138" i="17"/>
  <c r="C128" i="17" s="1"/>
  <c r="C132" i="17" s="1"/>
  <c r="C138" i="17" s="1"/>
  <c r="D128" i="17" s="1"/>
  <c r="B127" i="17"/>
  <c r="E93" i="23"/>
  <c r="D93" i="24"/>
  <c r="F93" i="24" s="1"/>
  <c r="E95" i="23"/>
  <c r="E98" i="23" s="1"/>
  <c r="D98" i="23"/>
  <c r="D95" i="22"/>
  <c r="D93" i="22" s="1"/>
  <c r="C93" i="22"/>
  <c r="B96" i="23"/>
  <c r="C86" i="23" s="1"/>
  <c r="C87" i="22"/>
  <c r="C87" i="24"/>
  <c r="E42" i="22"/>
  <c r="E59" i="22"/>
  <c r="B90" i="24"/>
  <c r="B96" i="24" s="1"/>
  <c r="C86" i="24" s="1"/>
  <c r="G59" i="24"/>
  <c r="C87" i="23"/>
  <c r="F59" i="23"/>
  <c r="B96" i="22"/>
  <c r="C86" i="22" s="1"/>
  <c r="G42" i="24"/>
  <c r="C129" i="20" l="1"/>
  <c r="C133" i="20"/>
  <c r="F96" i="24"/>
  <c r="E96" i="23"/>
  <c r="D96" i="22"/>
  <c r="E127" i="17"/>
  <c r="E133" i="17" s="1"/>
  <c r="B133" i="17"/>
  <c r="F98" i="24"/>
  <c r="C98" i="24"/>
  <c r="D132" i="17"/>
  <c r="C88" i="24"/>
  <c r="D98" i="22"/>
  <c r="C88" i="22"/>
  <c r="C88" i="23"/>
  <c r="C91" i="23"/>
  <c r="B128" i="19"/>
  <c r="C91" i="22"/>
  <c r="D87" i="22"/>
  <c r="C129" i="1"/>
  <c r="C139" i="20" l="1"/>
  <c r="C131" i="20"/>
  <c r="C137" i="20" s="1"/>
  <c r="D127" i="20" s="1"/>
  <c r="E139" i="17"/>
  <c r="B129" i="19" s="1"/>
  <c r="D88" i="23" s="1"/>
  <c r="E131" i="17"/>
  <c r="E137" i="17" s="1"/>
  <c r="B139" i="17"/>
  <c r="B131" i="17"/>
  <c r="B137" i="17" s="1"/>
  <c r="C127" i="17" s="1"/>
  <c r="C129" i="17" s="1"/>
  <c r="D138" i="17"/>
  <c r="C133" i="17"/>
  <c r="D88" i="24"/>
  <c r="C131" i="1"/>
  <c r="C137" i="1" s="1"/>
  <c r="C139" i="1"/>
  <c r="D91" i="22"/>
  <c r="D97" i="22" s="1"/>
  <c r="C97" i="22"/>
  <c r="C90" i="22"/>
  <c r="C96" i="22" s="1"/>
  <c r="C90" i="23"/>
  <c r="C96" i="23" s="1"/>
  <c r="D86" i="23" s="1"/>
  <c r="C97" i="23"/>
  <c r="C91" i="24"/>
  <c r="D133" i="20" l="1"/>
  <c r="D129" i="20"/>
  <c r="C132" i="19"/>
  <c r="E88" i="24"/>
  <c r="C139" i="17"/>
  <c r="C131" i="17"/>
  <c r="C137" i="17" s="1"/>
  <c r="D127" i="17" s="1"/>
  <c r="D129" i="17" s="1"/>
  <c r="D87" i="24"/>
  <c r="D127" i="1"/>
  <c r="D87" i="23"/>
  <c r="C90" i="24"/>
  <c r="C96" i="24" s="1"/>
  <c r="D86" i="24" s="1"/>
  <c r="D92" i="24" s="1"/>
  <c r="D98" i="24" s="1"/>
  <c r="C97" i="24"/>
  <c r="D139" i="20" l="1"/>
  <c r="D131" i="20"/>
  <c r="D137" i="20" s="1"/>
  <c r="C138" i="19"/>
  <c r="C133" i="19"/>
  <c r="C139" i="19" s="1"/>
  <c r="D129" i="1"/>
  <c r="D133" i="1"/>
  <c r="D131" i="1" s="1"/>
  <c r="D137" i="1" s="1"/>
  <c r="D133" i="17"/>
  <c r="D91" i="23"/>
  <c r="E87" i="23"/>
  <c r="D91" i="24"/>
  <c r="D128" i="19" l="1"/>
  <c r="D132" i="19" s="1"/>
  <c r="D138" i="19" s="1"/>
  <c r="C131" i="19"/>
  <c r="D139" i="1"/>
  <c r="D139" i="17"/>
  <c r="D131" i="17"/>
  <c r="D137" i="17" s="1"/>
  <c r="D97" i="24"/>
  <c r="D90" i="24"/>
  <c r="D96" i="24" s="1"/>
  <c r="E86" i="24" s="1"/>
  <c r="E92" i="24" s="1"/>
  <c r="E98" i="24" s="1"/>
  <c r="D97" i="23"/>
  <c r="D90" i="23"/>
  <c r="D96" i="23" s="1"/>
  <c r="E91" i="23"/>
  <c r="E97" i="23" s="1"/>
  <c r="C137" i="19" l="1"/>
  <c r="D127" i="19" s="1"/>
  <c r="E87" i="24"/>
  <c r="D129" i="19" l="1"/>
  <c r="D133" i="19"/>
  <c r="D131" i="19" s="1"/>
  <c r="E91" i="24"/>
  <c r="F87" i="24"/>
  <c r="D137" i="19" l="1"/>
  <c r="D139" i="19"/>
  <c r="E97" i="24"/>
  <c r="E90" i="24"/>
  <c r="E96" i="24" s="1"/>
  <c r="F91" i="24"/>
  <c r="F9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58"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45"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<sst xmlns="http://schemas.openxmlformats.org/spreadsheetml/2006/main" count="1169" uniqueCount="226">
  <si>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</si>
  <si>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</si>
  <si>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</si>
  <si>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</si>
  <si>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</si>
  <si>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</si>
  <si>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</si>
  <si>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</si>
  <si>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</si>
  <si>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</si>
  <si>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</si>
  <si>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</si>
  <si>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</si>
  <si>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</si>
  <si>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</si>
  <si>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</si>
  <si>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</si>
  <si>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</si>
  <si>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</si>
  <si>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</si>
  <si>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</si>
  <si>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</si>
  <si>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</si>
  <si>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</si>
  <si>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</si>
  <si>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</si>
  <si>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</si>
  <si>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</si>
  <si>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</si>
  <si>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</si>
  <si>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</si>
  <si>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</si>
  <si>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</si>
  <si>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</si>
  <si>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</si>
  <si>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</si>
  <si>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</si>
  <si>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</si>
  <si>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</si>
  <si>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</si>
  <si>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</si>
  <si>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</si>
  <si>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</si>
  <si>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</si>
  <si>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</si>
  <si>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</si>
  <si>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</si>
  <si>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</si>
  <si>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</si>
  <si>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</si>
  <si>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</si>
  <si>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</si>
  <si>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</si>
  <si>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</si>
  <si>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</si>
  <si>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</si>
  <si>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</si>
  <si>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</si>
  <si>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</si>
  <si>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</si>
  <si>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</si>
  <si>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</si>
  <si>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</si>
  <si>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</si>
  <si>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</si>
  <si>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</si>
  <si>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</si>
  <si>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</si>
  <si>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</si>
  <si>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</si>
  <si>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</si>
  <si>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</si>
  <si>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</si>
  <si>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</si>
  <si>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</si>
  <si>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</si>
  <si>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</si>
  <si>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</si>
  <si>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</si>
  <si>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</si>
  <si>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</si>
  <si>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</si>
  <si>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</si>
  <si>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</si>
  <si>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</si>
  <si>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</si>
  <si>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</si>
  <si>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</si>
  <si>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</si>
  <si>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</si>
  <si>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</si>
  <si>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</si>
  <si>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</si>
  <si>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</si>
  <si>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</si>
  <si>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</si>
  <si>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</si>
  <si>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</si>
  <si>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</si>
  <si>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</si>
  <si>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</si>
  <si>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</si>
  <si>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</si>
  <si>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</si>
  <si>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</si>
  <si>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</si>
  <si>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</si>
  <si>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</si>
  <si>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</si>
  <si>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</si>
  <si>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</si>
  <si>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</si>
  <si>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</si>
  <si>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</si>
  <si>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</si>
  <si>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</si>
  <si>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</si>
  <si>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</si>
  <si>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</si>
  <si>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</si>
  <si>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</si>
  <si>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</si>
  <si>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</si>
  <si>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</si>
  <si>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</si>
  <si>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</si>
  <si>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</si>
  <si>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</si>
  <si>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</si>
  <si>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</si>
  <si>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</si>
  <si>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</si>
  <si>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</si>
  <si>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</si>
  <si>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</si>
  <si>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</si>
  <si>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</si>
  <si>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</si>
  <si>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</si>
  <si>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</si>
  <si>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</si>
  <si>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</si>
  <si>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</si>
  <si>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</si>
  <si>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</si>
  <si>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</si>
  <si>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</si>
  <si>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</si>
  <si>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</si>
  <si>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</si>
  <si>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</si>
  <si>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</si>
  <si>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</si>
  <si>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t>Reporte ejecución programática (III trimestre Acumulado)</t>
  </si>
  <si>
    <t>Reporte ejecución programática (Anual)</t>
  </si>
  <si>
    <t>Reporte ejecución presupuestaria (Anual)</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</si>
  <si>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</si>
  <si>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</si>
  <si>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</si>
  <si>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</si>
  <si>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</si>
  <si>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</si>
  <si>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</si>
  <si>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</si>
  <si>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</si>
  <si>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Acceso a Servicios</t>
  </si>
  <si>
    <t>Alternativas Residenciales Ley 8783</t>
  </si>
  <si>
    <t xml:space="preserve">Alternativas Residenciales Convenio </t>
  </si>
  <si>
    <t xml:space="preserve">Total </t>
  </si>
  <si>
    <t>Informe I trimestre: Martes 25 de abril de 2023</t>
  </si>
  <si>
    <t>X</t>
  </si>
  <si>
    <t>Carlos Monge Guillén</t>
  </si>
  <si>
    <t>Contralor de Servicios</t>
  </si>
  <si>
    <t>Contraloría de Servicios</t>
  </si>
  <si>
    <t>Pobreza y Discapacidad</t>
  </si>
  <si>
    <t>Consejo Nacional de Personas con Discapacidad</t>
  </si>
  <si>
    <t>Dirección de Desarrollo Regional</t>
  </si>
  <si>
    <t>I Trimestre 2023</t>
  </si>
  <si>
    <r>
      <t xml:space="preserve">Observaciones: 
</t>
    </r>
    <r>
      <rPr>
        <sz val="11"/>
        <color theme="1"/>
        <rFont val="Palatino Linotype"/>
        <family val="1"/>
      </rPr>
      <t>En este espacio se establecen las observaciones y/o justificaciones relacionadas con el uso del Sinirube.</t>
    </r>
    <r>
      <rPr>
        <b/>
        <sz val="11"/>
        <color theme="1"/>
        <rFont val="Palatino Linotype"/>
        <family val="1"/>
      </rPr>
      <t xml:space="preserve"> Ahora es SUPRES, se tiene dentro de los planes de trabajo, esto a partir del mes de mayo 2023.</t>
    </r>
  </si>
  <si>
    <r>
      <t xml:space="preserve">Fuente: </t>
    </r>
    <r>
      <rPr>
        <sz val="9"/>
        <rFont val="Palatino Linotype"/>
        <family val="1"/>
      </rPr>
      <t>Dirección de Desarrollo Regional  y Dirección Administrativa</t>
    </r>
  </si>
  <si>
    <t>Fuente: Dirección de Desarrollo Regional  y Dirección Administrativa</t>
  </si>
  <si>
    <r>
      <t xml:space="preserve">Observaciones: 
</t>
    </r>
    <r>
      <rPr>
        <sz val="11"/>
        <color theme="1"/>
        <rFont val="Palatino Linotype"/>
        <family val="1"/>
      </rPr>
      <t>Para este primer trimestre se tenai programda la cantidad de 4870 usuarios atendidos y lo ejecutado es 4945</t>
    </r>
  </si>
  <si>
    <r>
      <t xml:space="preserve">Observaciones: 
</t>
    </r>
    <r>
      <rPr>
        <sz val="11"/>
        <color theme="1"/>
        <rFont val="Palatino Linotype"/>
        <family val="1"/>
      </rPr>
      <t>Con respecto a la subejecución que se da en estos tres primeros meses, se debe, a que se están realizando una gran cantidad de valorariones de usuarios que se pretenden estén ingresando alprogrma a parti del mes de abril del 2022</t>
    </r>
  </si>
  <si>
    <t>Transferencias corrientes a personas</t>
  </si>
  <si>
    <t>6.02.99</t>
  </si>
  <si>
    <t>INGRESOS CORRIENTES</t>
  </si>
  <si>
    <t>Aprobación Asamblea Legislativa</t>
  </si>
  <si>
    <t>II Trimestre 2023</t>
  </si>
  <si>
    <t>María José Salazar Ureña</t>
  </si>
  <si>
    <t>Asistente Dirección Administrativa</t>
  </si>
  <si>
    <t>Dirección Administrativa</t>
  </si>
  <si>
    <t>Fuente: Direccción Desarrollo Regional y Dirección Administrativa</t>
  </si>
  <si>
    <t>Observaciones: 
Por el tipo de progamas que se estan reportando no corresponden ser incorporados al sistema Sibinet</t>
  </si>
  <si>
    <t>Observaciones: 
Si se utiliza el Sinirube para la consulta de asiganación de beneficiarios.</t>
  </si>
  <si>
    <t>Observaciones: 
Al II semestre no se han realizado modificaciones al presupuesto.</t>
  </si>
  <si>
    <t>Observaciones: 
●Según los registros de solicitudes de ingreso al Programa Pobreza y Discapacidad, se mantiene durante el periodo I Semestre 2023 una muy alta demanda real de solicitudes de los servicios con relación a periodos anteriores, lo que ha generado una considerable lista de espera de solicitantes que califican para los ejes de promoción y protección, pero que no pueden ingresar al programa por motivos de limitada disponibilidad presupuestaria. 
●Lo anterior provoca que se establezcan listas de espera en las sedes regionales con mayor demanda para la asignación para valoración inicial.
●La capacidad de respuesta para el ingreso oportuno de usuarios al Programa de Servicios de Convivencia Familiar es muy limitada no solo en cuanto al personal destacado en las Sedes Regionales, sino también al contenido presupuestario disponible.
●La valoración de nuevos ingresos por medio de referencias presenta la limitación pues las instituciones refieren casos que no se ajusta al perfil ya sea porque la persona mantiene redes de apoyo familiares o no se encuentra en alto riesgo social, o bien se solicita apoyos que no forman parte de la oferta de servicios institucionales.   
En la misma línea, se presentan otras barreras como la disponibilidad de recursos, los tiempos para la selección, supervisión de la inversión, asesoría, atención de casos particulares que requieren tiempos más prolongados de intervención como casos de Juzgados y generar acciones de articulación interinstitucional. 
Preocupa que actualmente no se cuenta con los recursos requeridos para brindar la continuidad en el programa a los usuarios que actualmente se encuentran beneficiados de las transferencias monetarias para la satisfacción de sus necesidades básicas y las derivadas de la discapacidad, a partir de setiembre 2023.</t>
  </si>
  <si>
    <t>Observaciones: 
La ejecución al II trimestre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</si>
  <si>
    <t>Observaciones: 
La ejecución al I semestre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</si>
  <si>
    <t>Observaciones:
La ejecución al II trimestre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</si>
  <si>
    <t>I Semestre 2023</t>
  </si>
  <si>
    <t>Observaciones: 
Al II trimestre se ha ejecutado lo programado al II trimestre 2 547 512.35</t>
  </si>
  <si>
    <t>Observaciones: 
La ejecución al II trimestre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
3. La ejecución en el mes de junio obedece a que se distribuyo la sub ejecución del primer trimestre en este mes.</t>
  </si>
  <si>
    <t>III Trimestre 2023</t>
  </si>
  <si>
    <t>x</t>
  </si>
  <si>
    <t>Observaciones: 
Se han ejecutado los recursos según el cronograma</t>
  </si>
  <si>
    <t>Observaciones.
Si bien se ha aprobado presupuesto extraordinario, a la fecha del informe, los recursos no han sido aprobados por el Ministerio de Hacienda.</t>
  </si>
  <si>
    <r>
      <t xml:space="preserve">Observaciones: 
</t>
    </r>
    <r>
      <rPr>
        <sz val="11"/>
        <color theme="1"/>
        <rFont val="Palatino Linotype"/>
        <family val="1"/>
      </rPr>
      <t>La ejecución al III Trimestre en el otorgamiento y asignación de transferencias monetarias se han implementado las siguientes acciones para la ejecución del Programa Pobreza y Discapacidad, se encuentran las siguientes:
1. De acuerdo con el oficio PR-DSV-203-2023 del Consejo Presidencial Social, se gestiona a lo interno de la institución, la generación de lineamientos y directrices internas que permitan prever la duplicidad, al momento de atender a una persona que realice solicitud de nuevo ingreso o revaloración de su situación, para ser beneficiaria de alguno de los programas sociales.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r>
  </si>
  <si>
    <t>III Trimestre Acumulado 2023</t>
  </si>
  <si>
    <r>
      <t xml:space="preserve">Observaciones: 
</t>
    </r>
    <r>
      <rPr>
        <sz val="11"/>
        <color theme="1"/>
        <rFont val="Palatino Linotype"/>
        <family val="1"/>
      </rPr>
      <t>La ejecución al III trimestre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r>
    <r>
      <rPr>
        <b/>
        <sz val="11"/>
        <color theme="1"/>
        <rFont val="Palatino Linotype"/>
        <family val="1"/>
      </rPr>
      <t>.</t>
    </r>
  </si>
  <si>
    <r>
      <t xml:space="preserve">Observaciones: 
●Según los registros de solicitudes de ingreso al Programa Pobreza y Discapacidad, se mantiene durante el periodo III Trimestre 2023 una muy alta demanda real de solicitudes de los servicios con relación a periodos anteriores, lo que ha generado una considerable lista de espera de solicitantes que califican para los ejes de promoción y protección, pero que no pueden ingresar al programa por motivos de limitada disponibilidad presupuestaria. 
●Lo anterior provoca que se establezcan listas de espera en las sedes regionales con mayor demanda para la asignación para valoración inicial.
●La capacidad de respuesta para el ingreso oportuno de usuarios al Programa de Servicios de Convivencia Familiar es muy limitada no solo en cuanto al personal destacado en las Sedes Regionales, sino también al contenido presupuestario disponible.
●La valoración de nuevos ingresos por medio de referencias presenta la limitación pues las instituciones refieren casos que no se ajusta al perfil ya sea porque la persona mantiene redes de apoyo familiares o no se encuentra en alto riesgo social, o bien se solicita apoyos que no forman parte de la oferta de servicios institucionales.   
En la misma línea, se presentan otras barreras como la disponibilidad de recursos, los tiempos para la selección, supervisión de la inversión, asesoría, atención de casos particulares que requieren tiempos más prolongados de intervención como casos de Juzgados y generar acciones de articulación interinstitucional. 
Se gestionó recursos extraordinarios para brindar la continuidad en el programa a los usuarios que actualmente se encuentran beneficiados de las transferencias monetarias para la satisfacción de sus necesidades básicas y las derivadas de la discapacidad; sin embargo a la fecha no se cuenta con los mismos. </t>
    </r>
    <r>
      <rPr>
        <b/>
        <sz val="11"/>
        <color theme="1"/>
        <rFont val="Palatino Linotype"/>
        <family val="1"/>
      </rPr>
      <t>Lo anterior podría afectar directamente la atención de las personas beneficiarias a partir de noviembre 2023.</t>
    </r>
  </si>
  <si>
    <r>
      <t xml:space="preserve">Observaciones: 
</t>
    </r>
    <r>
      <rPr>
        <sz val="11"/>
        <color theme="1"/>
        <rFont val="Palatino Linotype"/>
        <family val="1"/>
      </rPr>
      <t>Por el tipo de progamas que se estan reportando no corresponden ser incorporados al sistema Sibinet</t>
    </r>
  </si>
  <si>
    <r>
      <t xml:space="preserve">Observaciones: 
</t>
    </r>
    <r>
      <rPr>
        <sz val="11"/>
        <color theme="1"/>
        <rFont val="Palatino Linotype"/>
        <family val="1"/>
      </rPr>
      <t>Si bien se ha aprobado presupuesto extraordinario, a la fecha del informe, los recursos no han sido aprobados por el Ministerio de Hacienda.</t>
    </r>
  </si>
  <si>
    <r>
      <t xml:space="preserve">Observaciones: .
</t>
    </r>
    <r>
      <rPr>
        <sz val="11"/>
        <color theme="1"/>
        <rFont val="Palatino Linotype"/>
        <family val="1"/>
      </rPr>
      <t>Se han ejecutado los recursos según el cronograma. Si bien se ha aprobado presupuesto extraordinario, a la fecha del informe, los recursos no han sido aprobados por el Ministerio de Hacienda.</t>
    </r>
  </si>
  <si>
    <r>
      <t xml:space="preserve">Observaciones: 
</t>
    </r>
    <r>
      <rPr>
        <sz val="9"/>
        <color theme="1"/>
        <rFont val="Palatino Linotype"/>
        <family val="1"/>
      </rPr>
      <t xml:space="preserve">
La ejecución al IV trimestre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r>
  </si>
  <si>
    <r>
      <t xml:space="preserve">Observaciones: 
</t>
    </r>
    <r>
      <rPr>
        <sz val="11"/>
        <color theme="1"/>
        <rFont val="Palatino Linotype"/>
        <family val="1"/>
      </rPr>
      <t>La ejecución al IV trimestre en el otorgamiento y asignación de transferencias monetarias obedece principalmente a las siguientes razones:
Entre las acciones implementadas para la ejecución del Programa Pobreza y Discapacidad, se encuentran las siguientes:
1. Ejecución de mecanismos de redistribución y ajuste de rubros, mediante el seguimiento de las liquidaciones mensuales de las personas usuarias, durante el proceso de prórroga 2023. 
2. La suspensión temporal o definitiva de las personas usuarias en el marco de cumplimiento del Reglamento para la ejecución de transferencias monetarias a personas con discapacidad destinatarias de los recursos de los programas pobreza y discapacidad  que permitió la posibilidad de aumentar los ingresos nuevos de personas para ambos programas.</t>
    </r>
  </si>
  <si>
    <t>Fuente:Dirección de Desarrollo Regional y Dirección Administrativa</t>
  </si>
  <si>
    <r>
      <t xml:space="preserve">Observaciones: 
</t>
    </r>
    <r>
      <rPr>
        <sz val="11"/>
        <color theme="1"/>
        <rFont val="Palatino Linotype"/>
        <family val="1"/>
      </rPr>
      <t>Se han ejecutado los recursos según el cronograma.</t>
    </r>
  </si>
  <si>
    <r>
      <t xml:space="preserve">Observaciones: 
</t>
    </r>
    <r>
      <rPr>
        <sz val="11"/>
        <color theme="1"/>
        <rFont val="Palatino Linotype"/>
        <family val="1"/>
      </rPr>
      <t>ESe han ejecutado los recursos según el cronograma</t>
    </r>
  </si>
  <si>
    <t>IV Trimestre 2023</t>
  </si>
  <si>
    <t>Anual 2023</t>
  </si>
  <si>
    <r>
      <t xml:space="preserve">Observaciones: 
</t>
    </r>
    <r>
      <rPr>
        <sz val="11"/>
        <color theme="1"/>
        <rFont val="Palatino Linotype"/>
        <family val="1"/>
      </rPr>
      <t>Se han ejecutado los recursos según cronograma</t>
    </r>
  </si>
  <si>
    <r>
      <t xml:space="preserve">Observaciones: 
</t>
    </r>
    <r>
      <rPr>
        <sz val="10"/>
        <color theme="1"/>
        <rFont val="Palatino Linotype"/>
        <family val="1"/>
      </rPr>
      <t>Si se utiliza el Sinirube para la consulta de asiganación de beneficiarios.</t>
    </r>
  </si>
  <si>
    <t>Bilbia González Ulate</t>
  </si>
  <si>
    <t>Directora Ejecutiva</t>
  </si>
  <si>
    <t>Dirección Ejecutiva</t>
  </si>
  <si>
    <r>
      <t xml:space="preserve">Observaciones: 
</t>
    </r>
    <r>
      <rPr>
        <sz val="11"/>
        <color theme="1"/>
        <rFont val="Palatino Linotype"/>
        <family val="1"/>
      </rPr>
      <t>Se aprueba presupuesto extraordinario en el mes de Noviembre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</si>
</sst>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_(* #,##0_);_(* \(#,##0\);_(* &quot;-&quot;??_);_(@_)"/>
  </numFmts>
  <fonts count="3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9"/>
      <color theme="1"/>
      <name val="Palatino Linotype"/>
      <family val="1"/>
    </font>
  </fonts>
  <fills count="8">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5">
    <xf numFmtId="0" fontId="0" fillId="0" borderId="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0" fontId="28" fillId="0" borderId="0" applyNumberFormat="0" applyFill="0" applyBorder="0" applyAlignment="0" applyProtection="0"/>
  </cellStyleXfs>
  <cellXfs count="239">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6" fontId="6" fillId="0" borderId="9" xfId="1" applyNumberFormat="1" applyFont="1" applyFill="1" applyBorder="1" applyAlignment="1">
      <alignment horizontal="left" vertical="center" wrapText="1"/>
    </xf>
    <xf numFmtId="166" fontId="6" fillId="0" borderId="0" xfId="1" applyNumberFormat="1" applyFont="1" applyFill="1" applyBorder="1" applyAlignment="1">
      <alignment horizontal="center" wrapText="1"/>
    </xf>
    <xf numFmtId="166" fontId="6" fillId="0" borderId="0" xfId="1" applyNumberFormat="1" applyFont="1" applyFill="1" applyBorder="1" applyAlignment="1">
      <alignment horizontal="left" vertical="center" wrapText="1"/>
    </xf>
    <xf numFmtId="166" fontId="4" fillId="2" borderId="14" xfId="1" applyNumberFormat="1" applyFont="1" applyFill="1" applyBorder="1" applyAlignment="1">
      <alignment horizontal="center" vertical="center" wrapText="1"/>
    </xf>
    <xf numFmtId="166" fontId="8" fillId="5" borderId="0" xfId="1" applyNumberFormat="1" applyFont="1" applyFill="1" applyBorder="1" applyAlignment="1">
      <alignment horizontal="center" vertical="center" wrapText="1"/>
    </xf>
    <xf numFmtId="166" fontId="10" fillId="2" borderId="14" xfId="1" applyNumberFormat="1" applyFont="1" applyFill="1" applyBorder="1" applyAlignment="1">
      <alignment horizontal="center" vertical="center" wrapText="1"/>
    </xf>
    <xf numFmtId="166" fontId="10" fillId="2" borderId="15" xfId="1" applyNumberFormat="1" applyFont="1" applyFill="1" applyBorder="1" applyAlignment="1">
      <alignment horizontal="center" vertical="center" wrapText="1"/>
    </xf>
    <xf numFmtId="166"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6"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6" fontId="4" fillId="2" borderId="21" xfId="1" applyNumberFormat="1" applyFont="1" applyFill="1" applyBorder="1" applyAlignment="1">
      <alignment horizontal="center" vertical="center" wrapText="1"/>
    </xf>
    <xf numFmtId="166" fontId="10" fillId="2" borderId="21" xfId="1" applyNumberFormat="1" applyFont="1" applyFill="1" applyBorder="1" applyAlignment="1">
      <alignment horizontal="center" vertical="center" wrapText="1"/>
    </xf>
    <xf numFmtId="166" fontId="10" fillId="5" borderId="0" xfId="1" applyNumberFormat="1" applyFont="1" applyFill="1" applyBorder="1" applyAlignment="1">
      <alignment horizontal="center" vertical="center" wrapText="1"/>
    </xf>
    <xf numFmtId="166" fontId="13" fillId="5" borderId="0" xfId="1" applyNumberFormat="1" applyFont="1" applyFill="1" applyBorder="1" applyAlignment="1">
      <alignment horizontal="center" vertical="center" wrapText="1"/>
    </xf>
    <xf numFmtId="166"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6"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5"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6" fontId="2" fillId="0" borderId="0" xfId="1" applyNumberFormat="1" applyFont="1" applyFill="1" applyAlignment="1">
      <alignment horizontal="left" vertical="center" wrapText="1"/>
    </xf>
    <xf numFmtId="166" fontId="2" fillId="0" borderId="0" xfId="1" applyNumberFormat="1" applyFont="1" applyFill="1" applyAlignment="1">
      <alignment horizontal="left" vertical="center"/>
    </xf>
    <xf numFmtId="166"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6"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6" fontId="4" fillId="2" borderId="11" xfId="1" applyNumberFormat="1" applyFont="1" applyFill="1" applyBorder="1" applyAlignment="1">
      <alignment horizontal="center" vertical="center" wrapText="1"/>
    </xf>
    <xf numFmtId="166"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39"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6"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6" fontId="23" fillId="0" borderId="0" xfId="1" applyNumberFormat="1" applyFont="1" applyFill="1" applyAlignment="1">
      <alignment horizontal="left" vertical="center" wrapText="1"/>
    </xf>
    <xf numFmtId="166" fontId="23" fillId="0" borderId="0" xfId="1" applyNumberFormat="1" applyFont="1" applyFill="1" applyAlignment="1">
      <alignment horizontal="center" vertical="center" wrapText="1"/>
    </xf>
    <xf numFmtId="166"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9" xfId="1" applyNumberFormat="1" applyFont="1" applyBorder="1" applyAlignment="1">
      <alignment vertical="center"/>
    </xf>
    <xf numFmtId="4" fontId="2" fillId="0" borderId="49"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166" fontId="13" fillId="0" borderId="0" xfId="1" applyNumberFormat="1" applyFont="1" applyFill="1" applyBorder="1" applyAlignment="1">
      <alignment horizontal="left" vertical="center" wrapText="1"/>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6" fontId="6" fillId="4" borderId="0" xfId="1" applyNumberFormat="1" applyFont="1" applyFill="1" applyBorder="1" applyAlignment="1">
      <alignment horizontal="left" vertical="center" wrapText="1"/>
    </xf>
    <xf numFmtId="166"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6" fontId="4" fillId="2" borderId="52" xfId="1" applyNumberFormat="1" applyFont="1" applyFill="1" applyBorder="1" applyAlignment="1">
      <alignment horizontal="center" vertical="center" wrapText="1"/>
    </xf>
    <xf numFmtId="166"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Alignment="1">
      <alignment vertical="center"/>
    </xf>
    <xf numFmtId="3" fontId="11" fillId="4" borderId="0" xfId="1" applyNumberFormat="1" applyFont="1" applyFill="1" applyBorder="1" applyAlignment="1">
      <alignment horizontal="right" vertical="center" wrapText="1"/>
    </xf>
    <xf numFmtId="166" fontId="5"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2" fontId="4" fillId="0" borderId="0" xfId="1" applyNumberFormat="1" applyFont="1" applyFill="1" applyBorder="1" applyAlignment="1">
      <alignment horizontal="right" vertical="center" wrapText="1"/>
    </xf>
    <xf numFmtId="166" fontId="2" fillId="0" borderId="0" xfId="1" applyNumberFormat="1" applyFont="1" applyFill="1" applyBorder="1" applyAlignment="1">
      <alignment wrapText="1"/>
    </xf>
    <xf numFmtId="3" fontId="12" fillId="0" borderId="0" xfId="0" applyNumberFormat="1" applyFont="1" applyAlignment="1">
      <alignment horizontal="right" vertical="center"/>
    </xf>
    <xf numFmtId="3" fontId="19" fillId="4" borderId="0" xfId="0" applyNumberFormat="1" applyFont="1" applyFill="1" applyAlignment="1">
      <alignment horizontal="right" vertical="center"/>
    </xf>
    <xf numFmtId="3" fontId="12" fillId="0" borderId="1" xfId="0" applyNumberFormat="1" applyFont="1" applyBorder="1" applyAlignment="1">
      <alignment horizontal="right" vertical="center"/>
    </xf>
    <xf numFmtId="2" fontId="19" fillId="4" borderId="0" xfId="1" applyNumberFormat="1" applyFont="1" applyFill="1" applyBorder="1" applyAlignment="1">
      <alignment horizontal="right" vertical="center" wrapText="1"/>
    </xf>
    <xf numFmtId="0" fontId="2" fillId="0" borderId="0" xfId="0" applyFont="1" applyAlignment="1">
      <alignment horizontal="left" vertical="center" wrapText="1"/>
    </xf>
    <xf numFmtId="166" fontId="4" fillId="2" borderId="0" xfId="1" applyNumberFormat="1" applyFont="1" applyFill="1" applyBorder="1" applyAlignment="1">
      <alignment horizontal="center" vertical="center" wrapText="1"/>
    </xf>
    <xf numFmtId="166" fontId="6" fillId="0" borderId="0" xfId="1" applyNumberFormat="1" applyFont="1" applyFill="1" applyBorder="1" applyAlignment="1">
      <alignment horizontal="center" vertical="center" wrapText="1"/>
    </xf>
    <xf numFmtId="166" fontId="11" fillId="4" borderId="0" xfId="1" applyNumberFormat="1" applyFont="1" applyFill="1" applyBorder="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center" vertical="center"/>
    </xf>
    <xf numFmtId="166" fontId="10" fillId="2" borderId="0" xfId="1" applyNumberFormat="1" applyFont="1" applyFill="1" applyBorder="1" applyAlignment="1">
      <alignment horizontal="center" vertical="center" wrapText="1"/>
    </xf>
    <xf numFmtId="4" fontId="14" fillId="0" borderId="16" xfId="0" applyNumberFormat="1" applyFont="1" applyBorder="1" applyAlignment="1">
      <alignment vertical="center"/>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0" fontId="12" fillId="0" borderId="0" xfId="0" applyFont="1" applyAlignment="1">
      <alignment vertical="center" wrapText="1"/>
    </xf>
    <xf numFmtId="166" fontId="5" fillId="4" borderId="0" xfId="1" applyNumberFormat="1" applyFont="1" applyFill="1" applyBorder="1" applyAlignment="1">
      <alignment vertical="center" wrapText="1"/>
    </xf>
    <xf numFmtId="166" fontId="5" fillId="0" borderId="0" xfId="1" applyNumberFormat="1" applyFont="1" applyFill="1" applyBorder="1" applyAlignment="1">
      <alignment vertical="center" wrapText="1"/>
    </xf>
    <xf numFmtId="2" fontId="10" fillId="0" borderId="0" xfId="1" applyNumberFormat="1" applyFont="1" applyFill="1" applyBorder="1" applyAlignment="1">
      <alignment horizontal="right" vertical="center" wrapText="1"/>
    </xf>
    <xf numFmtId="0" fontId="2" fillId="5" borderId="0" xfId="0" applyFont="1" applyFill="1"/>
    <xf numFmtId="166" fontId="12" fillId="7" borderId="0" xfId="1" applyNumberFormat="1" applyFont="1" applyFill="1" applyBorder="1" applyAlignment="1">
      <alignment horizontal="left" wrapText="1"/>
    </xf>
    <xf numFmtId="0" fontId="12" fillId="7" borderId="0" xfId="0" applyFont="1" applyFill="1" applyAlignment="1">
      <alignment vertical="center"/>
    </xf>
    <xf numFmtId="165" fontId="5" fillId="4" borderId="0" xfId="1" applyFont="1" applyFill="1" applyBorder="1" applyAlignment="1">
      <alignment horizontal="right" vertical="center" wrapText="1"/>
    </xf>
    <xf numFmtId="165" fontId="12" fillId="0" borderId="0" xfId="1" applyFont="1" applyAlignment="1">
      <alignment vertical="center" wrapText="1"/>
    </xf>
    <xf numFmtId="165" fontId="12" fillId="0" borderId="0" xfId="1" applyFont="1" applyFill="1" applyBorder="1" applyAlignment="1">
      <alignment horizontal="right" vertical="center" wrapText="1"/>
    </xf>
    <xf numFmtId="166" fontId="2" fillId="0" borderId="0" xfId="1" applyNumberFormat="1" applyFont="1" applyFill="1" applyBorder="1" applyAlignment="1">
      <alignment vertical="center"/>
    </xf>
    <xf numFmtId="164" fontId="2" fillId="0" borderId="0" xfId="0" applyNumberFormat="1" applyFont="1" applyAlignment="1">
      <alignment vertical="center"/>
    </xf>
    <xf numFmtId="165" fontId="2" fillId="0" borderId="0" xfId="1" applyFont="1" applyAlignment="1">
      <alignment vertical="center"/>
    </xf>
    <xf numFmtId="166" fontId="2" fillId="5" borderId="0" xfId="1" applyNumberFormat="1" applyFont="1" applyFill="1" applyAlignment="1">
      <alignment horizontal="center" vertical="center"/>
    </xf>
    <xf numFmtId="165" fontId="2" fillId="5" borderId="0" xfId="1" applyFont="1" applyFill="1" applyAlignment="1">
      <alignment vertical="center"/>
    </xf>
    <xf numFmtId="164" fontId="2" fillId="5" borderId="0" xfId="0" applyNumberFormat="1" applyFont="1" applyFill="1" applyAlignment="1">
      <alignment vertical="center"/>
    </xf>
    <xf numFmtId="165" fontId="12" fillId="0" borderId="1" xfId="1" applyFont="1" applyFill="1" applyBorder="1" applyAlignment="1">
      <alignment horizontal="right" vertical="center" wrapText="1"/>
    </xf>
    <xf numFmtId="4" fontId="19" fillId="4" borderId="0" xfId="1" applyNumberFormat="1" applyFont="1" applyFill="1" applyBorder="1" applyAlignment="1">
      <alignment horizontal="right" vertical="center" wrapText="1"/>
    </xf>
    <xf numFmtId="4" fontId="4" fillId="0" borderId="0" xfId="1" applyNumberFormat="1" applyFont="1" applyFill="1" applyBorder="1" applyAlignment="1">
      <alignment horizontal="right" vertical="center" wrapText="1"/>
    </xf>
    <xf numFmtId="4" fontId="12" fillId="0" borderId="1" xfId="1" applyNumberFormat="1" applyFont="1" applyFill="1" applyBorder="1" applyAlignment="1">
      <alignment horizontal="right" vertical="center" wrapText="1"/>
    </xf>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2"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4" fontId="14" fillId="0" borderId="16"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66"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6" fontId="6" fillId="0" borderId="0" xfId="1" applyNumberFormat="1" applyFont="1" applyFill="1" applyBorder="1" applyAlignment="1">
      <alignment horizontal="center" vertical="center" wrapText="1"/>
    </xf>
    <xf numFmtId="0" fontId="3" fillId="0" borderId="0" xfId="0" applyFont="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6" fontId="21" fillId="3" borderId="0" xfId="1" applyNumberFormat="1" applyFont="1" applyFill="1" applyBorder="1" applyAlignment="1">
      <alignment horizontal="center" vertical="center" wrapText="1"/>
    </xf>
    <xf numFmtId="166" fontId="11" fillId="4" borderId="0" xfId="1" applyNumberFormat="1" applyFont="1" applyFill="1" applyBorder="1" applyAlignment="1">
      <alignment horizontal="left" vertical="center" wrapText="1"/>
    </xf>
    <xf numFmtId="166" fontId="10" fillId="2" borderId="0" xfId="1" applyNumberFormat="1" applyFont="1" applyFill="1" applyBorder="1" applyAlignment="1">
      <alignment horizontal="center" vertical="center" wrapText="1"/>
    </xf>
    <xf numFmtId="166" fontId="10" fillId="2" borderId="13" xfId="1" applyNumberFormat="1" applyFont="1" applyFill="1" applyBorder="1" applyAlignment="1">
      <alignment horizontal="center" vertical="center" wrapText="1"/>
    </xf>
    <xf numFmtId="166" fontId="13" fillId="0" borderId="0" xfId="1" applyNumberFormat="1" applyFont="1" applyFill="1" applyBorder="1" applyAlignment="1">
      <alignment horizontal="center" vertical="center" wrapText="1"/>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0" fontId="5" fillId="0" borderId="3" xfId="0" applyFont="1" applyBorder="1" applyAlignment="1">
      <alignment horizontal="center" vertical="center"/>
    </xf>
    <xf numFmtId="166" fontId="11" fillId="6" borderId="0" xfId="1" applyNumberFormat="1" applyFont="1" applyFill="1" applyBorder="1" applyAlignment="1">
      <alignment horizontal="left" vertical="center" wrapText="1"/>
    </xf>
    <xf numFmtId="166" fontId="20" fillId="0" borderId="0" xfId="1" applyNumberFormat="1" applyFont="1" applyFill="1" applyBorder="1" applyAlignment="1">
      <alignment horizontal="left" vertical="center" wrapText="1"/>
    </xf>
    <xf numFmtId="166" fontId="20" fillId="0" borderId="16" xfId="1" applyNumberFormat="1" applyFont="1" applyFill="1" applyBorder="1" applyAlignment="1">
      <alignment horizontal="left" vertical="center" wrapText="1"/>
    </xf>
    <xf numFmtId="4" fontId="14" fillId="0" borderId="17" xfId="0" applyNumberFormat="1" applyFont="1" applyBorder="1" applyAlignment="1">
      <alignment horizontal="left" vertical="center"/>
    </xf>
    <xf numFmtId="0" fontId="5" fillId="5" borderId="3" xfId="1" applyNumberFormat="1" applyFont="1" applyFill="1" applyBorder="1" applyAlignment="1">
      <alignment horizontal="left" vertical="center" wrapText="1"/>
    </xf>
    <xf numFmtId="0" fontId="5" fillId="5" borderId="17" xfId="1" applyNumberFormat="1" applyFont="1" applyFill="1" applyBorder="1" applyAlignment="1">
      <alignment horizontal="left" vertical="center" wrapText="1"/>
    </xf>
    <xf numFmtId="0" fontId="5" fillId="5" borderId="4" xfId="1" applyNumberFormat="1" applyFont="1" applyFill="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46" xfId="1" applyNumberFormat="1" applyFont="1" applyFill="1" applyBorder="1" applyAlignment="1">
      <alignment horizontal="left" vertical="center" wrapText="1"/>
    </xf>
    <xf numFmtId="0" fontId="5" fillId="0" borderId="47" xfId="1" applyNumberFormat="1" applyFont="1" applyFill="1" applyBorder="1" applyAlignment="1">
      <alignment horizontal="left" vertical="center" wrapText="1"/>
    </xf>
    <xf numFmtId="0" fontId="5" fillId="0" borderId="48" xfId="1" applyNumberFormat="1" applyFont="1" applyFill="1" applyBorder="1" applyAlignment="1">
      <alignment horizontal="left" vertical="center" wrapText="1"/>
    </xf>
    <xf numFmtId="166" fontId="20" fillId="0" borderId="17" xfId="1" applyNumberFormat="1" applyFont="1" applyFill="1" applyBorder="1" applyAlignment="1">
      <alignment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0" fontId="2" fillId="5" borderId="3" xfId="1" applyNumberFormat="1" applyFont="1" applyFill="1" applyBorder="1" applyAlignment="1">
      <alignment horizontal="left" vertical="center" wrapText="1"/>
    </xf>
    <xf numFmtId="0" fontId="2" fillId="5" borderId="17" xfId="1" applyNumberFormat="1" applyFont="1" applyFill="1" applyBorder="1" applyAlignment="1">
      <alignment horizontal="left" vertical="center" wrapText="1"/>
    </xf>
    <xf numFmtId="0" fontId="2" fillId="5" borderId="4" xfId="1" applyNumberFormat="1" applyFont="1" applyFill="1" applyBorder="1" applyAlignment="1">
      <alignment horizontal="left" vertical="center" wrapText="1"/>
    </xf>
    <xf numFmtId="4" fontId="14" fillId="0" borderId="0" xfId="0" applyNumberFormat="1" applyFont="1" applyAlignment="1">
      <alignment horizontal="left" vertical="center"/>
    </xf>
    <xf numFmtId="0" fontId="5" fillId="0" borderId="51" xfId="0" applyFont="1" applyBorder="1" applyAlignment="1">
      <alignment horizontal="center" vertical="center"/>
    </xf>
    <xf numFmtId="0" fontId="5" fillId="0" borderId="51" xfId="0" applyFont="1" applyBorder="1" applyAlignment="1">
      <alignment horizontal="center" vertical="center" wrapText="1"/>
    </xf>
    <xf numFmtId="0" fontId="35" fillId="0" borderId="3" xfId="1" applyNumberFormat="1" applyFont="1" applyFill="1" applyBorder="1" applyAlignment="1">
      <alignment horizontal="left" vertical="center" wrapText="1"/>
    </xf>
    <xf numFmtId="0" fontId="35" fillId="0" borderId="17" xfId="1" applyNumberFormat="1" applyFont="1" applyFill="1" applyBorder="1" applyAlignment="1">
      <alignment horizontal="left" vertical="center" wrapText="1"/>
    </xf>
    <xf numFmtId="0" fontId="35" fillId="0" borderId="4" xfId="1" applyNumberFormat="1" applyFont="1" applyFill="1" applyBorder="1" applyAlignment="1">
      <alignment horizontal="left" vertical="center" wrapText="1"/>
    </xf>
    <xf numFmtId="0" fontId="19" fillId="0" borderId="2" xfId="1" applyNumberFormat="1" applyFont="1" applyFill="1" applyBorder="1" applyAlignment="1">
      <alignment horizontal="left" vertical="center" wrapText="1"/>
    </xf>
    <xf numFmtId="0" fontId="5" fillId="0" borderId="17" xfId="0" applyFont="1" applyBorder="1" applyAlignment="1">
      <alignment horizontal="center" vertical="center"/>
    </xf>
    <xf numFmtId="0" fontId="5" fillId="0" borderId="41" xfId="0" applyFont="1" applyBorder="1" applyAlignment="1">
      <alignment horizontal="center" vertical="center"/>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35" fillId="0" borderId="51" xfId="0" applyFont="1" applyBorder="1" applyAlignment="1">
      <alignment horizontal="center" vertical="center" wrapText="1"/>
    </xf>
    <xf numFmtId="0" fontId="35" fillId="0" borderId="4" xfId="0" applyFont="1" applyBorder="1" applyAlignment="1">
      <alignment horizontal="center" vertical="center" wrapText="1"/>
    </xf>
    <xf numFmtId="0" fontId="5" fillId="0" borderId="4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1000000}"/>
    <cellStyle name="Millares 3" xfId="3" xr:uid="{00000000-0005-0000-0000-000002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7" customWidth="1"/>
    <col min="7" max="16384" width="10.88671875" style="37"/>
  </cols>
  <sheetData>
    <row r="4" spans="1:6" ht="18" customHeight="1" x14ac:dyDescent="0.3"/>
    <row r="5" spans="1:6" ht="42.6" customHeight="1" x14ac:dyDescent="0.3">
      <c r="A5" s="160" t="s">
        <v>93</v>
      </c>
      <c r="B5" s="160"/>
      <c r="C5" s="160"/>
      <c r="D5" s="160"/>
      <c r="E5" s="43"/>
      <c r="F5" s="43"/>
    </row>
    <row r="6" spans="1:6" ht="16.2" customHeight="1" x14ac:dyDescent="0.3">
      <c r="A6" s="101"/>
      <c r="B6" s="101"/>
      <c r="C6" s="101"/>
      <c r="D6" s="101"/>
      <c r="E6" s="43"/>
      <c r="F6" s="43"/>
    </row>
    <row r="7" spans="1:6" ht="16.2" customHeight="1" x14ac:dyDescent="0.3">
      <c r="A7" s="102" t="s">
        <v>114</v>
      </c>
      <c r="B7" s="101"/>
      <c r="C7" s="101"/>
      <c r="D7" s="101"/>
      <c r="E7" s="43"/>
      <c r="F7" s="43"/>
    </row>
    <row r="8" spans="1:6" x14ac:dyDescent="0.3">
      <c r="A8" s="126"/>
      <c r="B8" s="126"/>
      <c r="C8" s="126"/>
      <c r="D8" s="126"/>
      <c r="E8" s="87"/>
      <c r="F8" s="87"/>
    </row>
    <row r="9" spans="1:6" ht="66.75" customHeight="1" x14ac:dyDescent="0.3">
      <c r="A9" s="157" t="s">
        <v>124</v>
      </c>
      <c r="B9" s="157"/>
      <c r="C9" s="157"/>
      <c r="D9" s="157"/>
      <c r="E9" s="87"/>
      <c r="F9" s="87"/>
    </row>
    <row r="10" spans="1:6" ht="92.4" customHeight="1" x14ac:dyDescent="0.3">
      <c r="A10" s="161" t="s">
        <v>113</v>
      </c>
      <c r="B10" s="161"/>
      <c r="C10" s="161"/>
      <c r="D10" s="161"/>
      <c r="E10" s="87"/>
      <c r="F10" s="87"/>
    </row>
    <row r="11" spans="1:6" ht="94.95" customHeight="1" x14ac:dyDescent="0.3">
      <c r="A11" s="162" t="s">
        <v>148</v>
      </c>
      <c r="B11" s="162"/>
      <c r="C11" s="162"/>
      <c r="D11" s="162"/>
      <c r="E11" s="87"/>
      <c r="F11" s="87"/>
    </row>
    <row r="12" spans="1:6" ht="81" customHeight="1" x14ac:dyDescent="0.3">
      <c r="A12" s="157" t="s">
        <v>160</v>
      </c>
      <c r="B12" s="157"/>
      <c r="C12" s="157"/>
      <c r="D12" s="157"/>
      <c r="E12" s="87"/>
      <c r="F12" s="87"/>
    </row>
    <row r="13" spans="1:6" ht="20.399999999999999" customHeight="1" x14ac:dyDescent="0.3">
      <c r="A13" s="126"/>
      <c r="B13" s="126"/>
      <c r="C13" s="126"/>
      <c r="D13" s="126"/>
      <c r="E13" s="87"/>
      <c r="F13" s="87"/>
    </row>
    <row r="14" spans="1:6" ht="20.399999999999999" customHeight="1" x14ac:dyDescent="0.3">
      <c r="A14" s="160" t="s">
        <v>115</v>
      </c>
      <c r="B14" s="160"/>
      <c r="C14" s="160"/>
      <c r="D14" s="160"/>
      <c r="E14" s="87"/>
      <c r="F14" s="87"/>
    </row>
    <row r="15" spans="1:6" ht="20.100000000000001" customHeight="1" x14ac:dyDescent="0.3">
      <c r="A15" s="84" t="s">
        <v>26</v>
      </c>
    </row>
    <row r="16" spans="1:6" ht="168.75" customHeight="1" x14ac:dyDescent="0.3">
      <c r="A16" s="157" t="s">
        <v>111</v>
      </c>
      <c r="B16" s="157"/>
      <c r="C16" s="157"/>
      <c r="D16" s="157"/>
      <c r="E16" s="87"/>
      <c r="F16" s="87"/>
    </row>
    <row r="17" spans="1:17" ht="9.9" customHeight="1" x14ac:dyDescent="0.3"/>
    <row r="18" spans="1:17" ht="20.100000000000001" customHeight="1" x14ac:dyDescent="0.3">
      <c r="A18" s="84" t="s">
        <v>112</v>
      </c>
    </row>
    <row r="20" spans="1:17" ht="15" customHeight="1" x14ac:dyDescent="0.3">
      <c r="A20" s="37" t="s">
        <v>101</v>
      </c>
    </row>
    <row r="21" spans="1:17" ht="15" customHeight="1" x14ac:dyDescent="0.3"/>
    <row r="22" spans="1:17" ht="15" customHeight="1" x14ac:dyDescent="0.3">
      <c r="A22" s="157" t="s">
        <v>102</v>
      </c>
      <c r="B22" s="157"/>
      <c r="C22" s="157"/>
      <c r="D22" s="157"/>
      <c r="E22" s="87"/>
      <c r="F22" s="87"/>
      <c r="G22" s="87"/>
      <c r="H22" s="87"/>
      <c r="I22" s="87"/>
      <c r="J22" s="87"/>
      <c r="K22" s="87"/>
      <c r="L22" s="87"/>
      <c r="M22" s="87"/>
      <c r="N22" s="87"/>
      <c r="O22" s="87"/>
      <c r="P22" s="87"/>
      <c r="Q22" s="87"/>
    </row>
    <row r="23" spans="1:17" ht="15" customHeight="1" x14ac:dyDescent="0.3">
      <c r="A23" s="126"/>
      <c r="B23" s="126"/>
      <c r="C23" s="126"/>
      <c r="D23" s="126"/>
      <c r="E23" s="87"/>
      <c r="F23" s="87"/>
      <c r="G23" s="87"/>
      <c r="H23" s="87"/>
      <c r="I23" s="87"/>
      <c r="J23" s="87"/>
      <c r="K23" s="87"/>
      <c r="L23" s="87"/>
      <c r="M23" s="87"/>
      <c r="N23" s="87"/>
      <c r="O23" s="87"/>
      <c r="P23" s="87"/>
      <c r="Q23" s="87"/>
    </row>
    <row r="24" spans="1:17" ht="33" customHeight="1" x14ac:dyDescent="0.3">
      <c r="A24" s="159" t="s">
        <v>140</v>
      </c>
      <c r="B24" s="159"/>
      <c r="C24" s="159"/>
      <c r="D24" s="159"/>
      <c r="E24" s="87"/>
      <c r="F24" s="87"/>
      <c r="G24" s="87"/>
      <c r="H24" s="87"/>
      <c r="I24" s="87"/>
      <c r="J24" s="87"/>
      <c r="K24" s="87"/>
      <c r="L24" s="87"/>
      <c r="M24" s="87"/>
      <c r="N24" s="87"/>
      <c r="O24" s="87"/>
      <c r="P24" s="87"/>
      <c r="Q24" s="87"/>
    </row>
    <row r="25" spans="1:17" ht="15" customHeight="1" x14ac:dyDescent="0.3">
      <c r="A25" s="126"/>
      <c r="B25" s="126"/>
      <c r="C25" s="126"/>
      <c r="D25" s="126"/>
      <c r="E25" s="87"/>
      <c r="F25" s="87"/>
      <c r="G25" s="87"/>
      <c r="H25" s="87"/>
      <c r="I25" s="87"/>
      <c r="J25" s="87"/>
      <c r="K25" s="87"/>
      <c r="L25" s="87"/>
      <c r="M25" s="87"/>
      <c r="N25" s="87"/>
      <c r="O25" s="87"/>
      <c r="P25" s="87"/>
      <c r="Q25" s="87"/>
    </row>
    <row r="26" spans="1:17" ht="20.100000000000001" customHeight="1" x14ac:dyDescent="0.3">
      <c r="A26" s="158" t="s">
        <v>116</v>
      </c>
      <c r="B26" s="158"/>
      <c r="C26" s="158"/>
      <c r="D26" s="158"/>
    </row>
    <row r="27" spans="1:17" ht="15" customHeight="1" x14ac:dyDescent="0.3">
      <c r="A27" s="37" t="s">
        <v>104</v>
      </c>
    </row>
    <row r="28" spans="1:17" ht="15" customHeight="1" x14ac:dyDescent="0.3">
      <c r="A28" s="37" t="s">
        <v>105</v>
      </c>
    </row>
    <row r="29" spans="1:17" ht="32.1" customHeight="1" x14ac:dyDescent="0.3">
      <c r="A29" s="157" t="s">
        <v>157</v>
      </c>
      <c r="B29" s="157"/>
      <c r="C29" s="157"/>
      <c r="D29" s="157"/>
    </row>
    <row r="30" spans="1:17" ht="15" customHeight="1" x14ac:dyDescent="0.3"/>
    <row r="31" spans="1:17" ht="20.100000000000001" customHeight="1" x14ac:dyDescent="0.3">
      <c r="A31" s="158" t="s">
        <v>117</v>
      </c>
      <c r="B31" s="158"/>
      <c r="C31" s="158"/>
      <c r="D31" s="158"/>
    </row>
    <row r="32" spans="1:17" ht="15" customHeight="1" x14ac:dyDescent="0.3">
      <c r="A32" s="37" t="s">
        <v>104</v>
      </c>
    </row>
    <row r="33" spans="1:6" ht="15" customHeight="1" x14ac:dyDescent="0.3">
      <c r="A33" s="37" t="s">
        <v>105</v>
      </c>
    </row>
    <row r="34" spans="1:6" ht="32.1" customHeight="1" x14ac:dyDescent="0.3">
      <c r="A34" s="157" t="s">
        <v>156</v>
      </c>
      <c r="B34" s="157"/>
      <c r="C34" s="157"/>
      <c r="D34" s="157"/>
    </row>
    <row r="35" spans="1:6" ht="15" customHeight="1" x14ac:dyDescent="0.3"/>
    <row r="36" spans="1:6" ht="35.1" customHeight="1" x14ac:dyDescent="0.3">
      <c r="A36" s="156" t="s">
        <v>118</v>
      </c>
      <c r="B36" s="156"/>
      <c r="C36" s="156"/>
      <c r="D36" s="156"/>
    </row>
    <row r="37" spans="1:6" ht="15" customHeight="1" x14ac:dyDescent="0.3">
      <c r="A37" s="37" t="s">
        <v>132</v>
      </c>
    </row>
    <row r="38" spans="1:6" x14ac:dyDescent="0.3">
      <c r="A38" s="157" t="s">
        <v>159</v>
      </c>
      <c r="B38" s="157"/>
      <c r="C38" s="157"/>
      <c r="D38" s="157"/>
    </row>
    <row r="39" spans="1:6" ht="15" customHeight="1" x14ac:dyDescent="0.3">
      <c r="A39" s="37" t="s">
        <v>103</v>
      </c>
    </row>
    <row r="40" spans="1:6" ht="20.100000000000001" customHeight="1" x14ac:dyDescent="0.3">
      <c r="A40" s="156" t="s">
        <v>119</v>
      </c>
      <c r="B40" s="156"/>
      <c r="C40" s="156"/>
      <c r="D40" s="156"/>
    </row>
    <row r="41" spans="1:6" ht="15" customHeight="1" x14ac:dyDescent="0.3">
      <c r="A41" s="37" t="s">
        <v>133</v>
      </c>
    </row>
    <row r="42" spans="1:6" ht="32.1" customHeight="1" x14ac:dyDescent="0.3">
      <c r="A42" s="157" t="s">
        <v>158</v>
      </c>
      <c r="B42" s="157"/>
      <c r="C42" s="157"/>
      <c r="D42" s="157"/>
    </row>
    <row r="43" spans="1:6" ht="14.25" customHeight="1" x14ac:dyDescent="0.3"/>
    <row r="44" spans="1:6" ht="33" customHeight="1" x14ac:dyDescent="0.3">
      <c r="A44" s="159" t="s">
        <v>141</v>
      </c>
      <c r="B44" s="159"/>
      <c r="C44" s="159"/>
      <c r="D44" s="159"/>
    </row>
    <row r="46" spans="1:6" ht="20.100000000000001" customHeight="1" x14ac:dyDescent="0.3">
      <c r="A46" s="156" t="s">
        <v>120</v>
      </c>
      <c r="B46" s="156"/>
      <c r="C46" s="156"/>
      <c r="D46" s="156"/>
      <c r="E46" s="43"/>
      <c r="F46" s="43"/>
    </row>
    <row r="47" spans="1:6" x14ac:dyDescent="0.3">
      <c r="A47" s="37" t="s">
        <v>106</v>
      </c>
    </row>
    <row r="48" spans="1:6" x14ac:dyDescent="0.3">
      <c r="A48" s="37" t="s">
        <v>134</v>
      </c>
    </row>
    <row r="50" spans="1:6" ht="35.1" customHeight="1" x14ac:dyDescent="0.3">
      <c r="A50" s="156" t="s">
        <v>121</v>
      </c>
      <c r="B50" s="156"/>
      <c r="C50" s="156"/>
      <c r="D50" s="156"/>
    </row>
    <row r="51" spans="1:6" x14ac:dyDescent="0.3">
      <c r="A51" s="37" t="s">
        <v>107</v>
      </c>
    </row>
    <row r="52" spans="1:6" x14ac:dyDescent="0.3">
      <c r="A52" s="37" t="s">
        <v>135</v>
      </c>
    </row>
    <row r="54" spans="1:6" ht="35.1" customHeight="1" x14ac:dyDescent="0.3">
      <c r="A54" s="156" t="s">
        <v>122</v>
      </c>
      <c r="B54" s="156"/>
      <c r="C54" s="156"/>
      <c r="D54" s="156"/>
      <c r="E54" s="3"/>
      <c r="F54" s="3"/>
    </row>
    <row r="55" spans="1:6" x14ac:dyDescent="0.3">
      <c r="A55" s="37" t="s">
        <v>108</v>
      </c>
    </row>
    <row r="56" spans="1:6" ht="32.1" customHeight="1" x14ac:dyDescent="0.3">
      <c r="A56" s="157" t="s">
        <v>136</v>
      </c>
      <c r="B56" s="157"/>
      <c r="C56" s="157"/>
      <c r="D56" s="157"/>
    </row>
    <row r="58" spans="1:6" ht="20.100000000000001" customHeight="1" x14ac:dyDescent="0.3">
      <c r="A58" s="156" t="s">
        <v>123</v>
      </c>
      <c r="B58" s="156"/>
      <c r="C58" s="156"/>
      <c r="D58" s="156"/>
      <c r="E58" s="43"/>
      <c r="F58" s="43"/>
    </row>
    <row r="59" spans="1:6" x14ac:dyDescent="0.3">
      <c r="A59" s="37" t="s">
        <v>109</v>
      </c>
    </row>
    <row r="60" spans="1:6" x14ac:dyDescent="0.3">
      <c r="A60" s="37" t="s">
        <v>110</v>
      </c>
    </row>
    <row r="62" spans="1:6" ht="9.9" customHeight="1" x14ac:dyDescent="0.3"/>
    <row r="63" spans="1:6" ht="19.8" x14ac:dyDescent="0.3">
      <c r="A63" s="99" t="s">
        <v>125</v>
      </c>
    </row>
    <row r="64" spans="1:6" ht="69" customHeight="1" x14ac:dyDescent="0.3">
      <c r="A64" s="157" t="s">
        <v>131</v>
      </c>
      <c r="B64" s="157"/>
      <c r="C64" s="157"/>
      <c r="D64" s="157"/>
    </row>
    <row r="65" spans="1:4" ht="32.1" customHeight="1" x14ac:dyDescent="0.3">
      <c r="A65" s="157" t="s">
        <v>130</v>
      </c>
      <c r="B65" s="157"/>
      <c r="C65" s="157"/>
      <c r="D65" s="157"/>
    </row>
    <row r="66" spans="1:4" ht="17.399999999999999" x14ac:dyDescent="0.3">
      <c r="A66" s="43" t="s">
        <v>126</v>
      </c>
      <c r="C66" s="103" t="s">
        <v>127</v>
      </c>
      <c r="D66" s="104"/>
    </row>
    <row r="67" spans="1:4" ht="17.399999999999999" x14ac:dyDescent="0.3">
      <c r="A67" s="43" t="s">
        <v>150</v>
      </c>
      <c r="C67" s="103" t="s">
        <v>149</v>
      </c>
      <c r="D67" s="104"/>
    </row>
    <row r="68" spans="1:4" x14ac:dyDescent="0.3">
      <c r="A68" s="43" t="s">
        <v>129</v>
      </c>
      <c r="C68" s="103" t="s">
        <v>128</v>
      </c>
    </row>
    <row r="70" spans="1:4" x14ac:dyDescent="0.3">
      <c r="A70" s="37" t="s">
        <v>142</v>
      </c>
    </row>
    <row r="71" spans="1:4" x14ac:dyDescent="0.3">
      <c r="A71" s="37" t="s">
        <v>169</v>
      </c>
    </row>
    <row r="72" spans="1:4" x14ac:dyDescent="0.3">
      <c r="A72" s="37" t="s">
        <v>143</v>
      </c>
    </row>
    <row r="73" spans="1:4" x14ac:dyDescent="0.3">
      <c r="A73" s="37" t="s">
        <v>144</v>
      </c>
    </row>
    <row r="74" spans="1:4" x14ac:dyDescent="0.3">
      <c r="A74" s="37" t="s">
        <v>145</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5"/>
  <sheetViews>
    <sheetView showGridLines="0" zoomScale="80" zoomScaleNormal="80" workbookViewId="0">
      <selection sqref="A1:F2"/>
    </sheetView>
  </sheetViews>
  <sheetFormatPr baseColWidth="10" defaultColWidth="11.44140625" defaultRowHeight="15.6" x14ac:dyDescent="0.3"/>
  <cols>
    <col min="1" max="1" width="46.5546875" style="37" customWidth="1"/>
    <col min="2" max="2" width="25.109375" style="37" customWidth="1"/>
    <col min="3" max="4" width="17.109375" style="37" bestFit="1" customWidth="1"/>
    <col min="5" max="5" width="17.33203125" style="37" bestFit="1" customWidth="1"/>
    <col min="6" max="6" width="17.109375" style="37" bestFit="1" customWidth="1"/>
    <col min="7" max="7" width="11.44140625" style="37"/>
    <col min="8" max="10" width="16.5546875" style="37" bestFit="1" customWidth="1"/>
    <col min="11" max="16384" width="11.44140625" style="37"/>
  </cols>
  <sheetData>
    <row r="1" spans="1:6" ht="21.9" customHeight="1" x14ac:dyDescent="0.3">
      <c r="A1" s="173" t="s">
        <v>93</v>
      </c>
      <c r="B1" s="173"/>
      <c r="C1" s="173"/>
      <c r="D1" s="173"/>
      <c r="E1" s="173"/>
      <c r="F1" s="173"/>
    </row>
    <row r="2" spans="1:6" ht="21.9" customHeight="1" x14ac:dyDescent="0.3">
      <c r="A2" s="173"/>
      <c r="B2" s="173"/>
      <c r="C2" s="173"/>
      <c r="D2" s="173"/>
      <c r="E2" s="173"/>
      <c r="F2" s="173"/>
    </row>
    <row r="3" spans="1:6" ht="17.399999999999999" x14ac:dyDescent="0.4">
      <c r="A3" s="178" t="s">
        <v>177</v>
      </c>
      <c r="B3" s="178"/>
      <c r="C3" s="178"/>
      <c r="D3" s="178"/>
      <c r="E3" s="178"/>
      <c r="F3" s="178"/>
    </row>
    <row r="4" spans="1:6" ht="15" customHeight="1" x14ac:dyDescent="0.3">
      <c r="A4" s="134"/>
      <c r="B4" s="134"/>
      <c r="C4" s="134"/>
      <c r="D4" s="134"/>
      <c r="E4" s="134"/>
      <c r="F4" s="134"/>
    </row>
    <row r="5" spans="1:6" ht="18" customHeight="1" x14ac:dyDescent="0.3">
      <c r="A5" s="71"/>
      <c r="B5" s="73" t="s">
        <v>22</v>
      </c>
      <c r="C5" s="179" t="s">
        <v>174</v>
      </c>
      <c r="D5" s="180"/>
      <c r="E5" s="180"/>
    </row>
    <row r="6" spans="1:6" ht="18" customHeight="1" x14ac:dyDescent="0.3">
      <c r="A6" s="72"/>
      <c r="B6" s="74" t="s">
        <v>33</v>
      </c>
      <c r="C6" s="181" t="s">
        <v>175</v>
      </c>
      <c r="D6" s="182"/>
      <c r="E6" s="182"/>
      <c r="F6" s="3"/>
    </row>
    <row r="7" spans="1:6" ht="18" customHeight="1" x14ac:dyDescent="0.3">
      <c r="A7" s="72"/>
      <c r="B7" s="75" t="s">
        <v>34</v>
      </c>
      <c r="C7" s="181" t="s">
        <v>176</v>
      </c>
      <c r="D7" s="182"/>
      <c r="E7" s="182"/>
      <c r="F7" s="3"/>
    </row>
    <row r="8" spans="1:6" s="1" customFormat="1" ht="18" customHeight="1" x14ac:dyDescent="0.35"/>
    <row r="9" spans="1:6" ht="15" customHeight="1" x14ac:dyDescent="0.3">
      <c r="A9" s="4"/>
      <c r="B9" s="128"/>
      <c r="C9" s="128"/>
      <c r="D9" s="128"/>
      <c r="E9" s="128"/>
      <c r="F9" s="128"/>
    </row>
    <row r="10" spans="1:6" ht="21.9" customHeight="1" x14ac:dyDescent="0.3">
      <c r="A10" s="183" t="s">
        <v>35</v>
      </c>
      <c r="B10" s="183"/>
      <c r="C10" s="183"/>
      <c r="D10" s="183"/>
      <c r="E10" s="183"/>
      <c r="F10" s="183"/>
    </row>
    <row r="11" spans="1:6" ht="15" customHeight="1" x14ac:dyDescent="0.3">
      <c r="A11" s="8"/>
      <c r="B11" s="8"/>
      <c r="C11" s="8"/>
      <c r="D11" s="8"/>
      <c r="E11" s="8"/>
      <c r="F11" s="8"/>
    </row>
    <row r="12" spans="1:6" x14ac:dyDescent="0.3">
      <c r="A12" s="177" t="s">
        <v>36</v>
      </c>
      <c r="B12" s="177"/>
      <c r="C12" s="177"/>
      <c r="D12" s="177"/>
      <c r="E12" s="177"/>
      <c r="F12" s="177"/>
    </row>
    <row r="13" spans="1:6" ht="15" customHeight="1" x14ac:dyDescent="0.3">
      <c r="A13" s="177" t="s">
        <v>19</v>
      </c>
      <c r="B13" s="177"/>
      <c r="C13" s="177"/>
      <c r="D13" s="177"/>
      <c r="E13" s="177"/>
      <c r="F13" s="177"/>
    </row>
    <row r="14" spans="1:6" ht="15" customHeight="1" x14ac:dyDescent="0.3">
      <c r="A14" s="128"/>
      <c r="B14" s="128"/>
      <c r="C14" s="128"/>
      <c r="D14" s="128"/>
      <c r="E14" s="128"/>
      <c r="F14" s="128"/>
    </row>
    <row r="15" spans="1:6" ht="16.95" customHeight="1" x14ac:dyDescent="0.3">
      <c r="A15" s="132" t="s">
        <v>17</v>
      </c>
      <c r="B15" s="9" t="s">
        <v>18</v>
      </c>
      <c r="C15" s="10" t="s">
        <v>0</v>
      </c>
      <c r="D15" s="9" t="s">
        <v>2</v>
      </c>
      <c r="E15" s="9" t="s">
        <v>1</v>
      </c>
      <c r="F15" s="132" t="s">
        <v>4</v>
      </c>
    </row>
    <row r="16" spans="1:6" ht="16.95" customHeight="1" x14ac:dyDescent="0.3">
      <c r="A16" s="184" t="s">
        <v>16</v>
      </c>
      <c r="B16" s="184"/>
      <c r="C16" s="116">
        <f>+SUM(C18:C20)</f>
        <v>2405</v>
      </c>
      <c r="D16" s="116">
        <f t="shared" ref="D16:F16" si="0">+SUM(D18:D20)</f>
        <v>2395</v>
      </c>
      <c r="E16" s="116">
        <f t="shared" si="0"/>
        <v>145</v>
      </c>
      <c r="F16" s="116">
        <f t="shared" si="0"/>
        <v>4945</v>
      </c>
    </row>
    <row r="17" spans="1:10" ht="16.95" customHeight="1" x14ac:dyDescent="0.3">
      <c r="A17" s="130"/>
      <c r="B17" s="113"/>
      <c r="C17" s="114"/>
      <c r="D17" s="114"/>
      <c r="E17" s="114"/>
      <c r="F17" s="114"/>
    </row>
    <row r="18" spans="1:10" ht="16.95" customHeight="1" x14ac:dyDescent="0.35">
      <c r="A18" s="136" t="s">
        <v>165</v>
      </c>
      <c r="B18" s="121" t="s">
        <v>164</v>
      </c>
      <c r="C18" s="114">
        <v>0</v>
      </c>
      <c r="D18" s="114">
        <v>2371</v>
      </c>
      <c r="E18" s="114">
        <v>119</v>
      </c>
      <c r="F18" s="114">
        <f>+SUM(C18:E18)</f>
        <v>2490</v>
      </c>
    </row>
    <row r="19" spans="1:10" ht="16.95" customHeight="1" x14ac:dyDescent="0.35">
      <c r="A19" s="136" t="s">
        <v>167</v>
      </c>
      <c r="B19" s="121" t="s">
        <v>164</v>
      </c>
      <c r="C19" s="114">
        <v>2047</v>
      </c>
      <c r="D19" s="114">
        <v>23</v>
      </c>
      <c r="E19" s="114">
        <v>20</v>
      </c>
      <c r="F19" s="114">
        <f t="shared" ref="F19:F20" si="1">+SUM(C19:E19)</f>
        <v>2090</v>
      </c>
    </row>
    <row r="20" spans="1:10" ht="16.95" customHeight="1" x14ac:dyDescent="0.35">
      <c r="A20" s="136" t="s">
        <v>166</v>
      </c>
      <c r="B20" s="121" t="s">
        <v>164</v>
      </c>
      <c r="C20" s="114">
        <v>358</v>
      </c>
      <c r="D20" s="114">
        <v>1</v>
      </c>
      <c r="E20" s="114">
        <v>6</v>
      </c>
      <c r="F20" s="114">
        <f t="shared" si="1"/>
        <v>365</v>
      </c>
    </row>
    <row r="21" spans="1:10" x14ac:dyDescent="0.3">
      <c r="A21" s="163" t="s">
        <v>179</v>
      </c>
      <c r="B21" s="163"/>
      <c r="C21" s="163"/>
      <c r="D21" s="163"/>
      <c r="E21" s="163"/>
      <c r="F21" s="163"/>
    </row>
    <row r="22" spans="1:10" ht="67.2" customHeight="1" x14ac:dyDescent="0.3">
      <c r="A22" s="174" t="s">
        <v>181</v>
      </c>
      <c r="B22" s="175"/>
      <c r="C22" s="175"/>
      <c r="D22" s="175"/>
      <c r="E22" s="175"/>
      <c r="F22" s="176"/>
    </row>
    <row r="23" spans="1:10" x14ac:dyDescent="0.3">
      <c r="A23" s="38"/>
      <c r="B23" s="38"/>
      <c r="C23" s="38"/>
      <c r="D23" s="39"/>
      <c r="E23" s="39"/>
      <c r="F23" s="40"/>
    </row>
    <row r="24" spans="1:10" x14ac:dyDescent="0.3">
      <c r="A24" s="177" t="s">
        <v>37</v>
      </c>
      <c r="B24" s="177"/>
      <c r="C24" s="177"/>
      <c r="D24" s="177"/>
      <c r="E24" s="177"/>
      <c r="F24" s="177"/>
    </row>
    <row r="25" spans="1:10" ht="15" customHeight="1" x14ac:dyDescent="0.3">
      <c r="A25" s="177" t="s">
        <v>20</v>
      </c>
      <c r="B25" s="177"/>
      <c r="C25" s="177"/>
      <c r="D25" s="177"/>
      <c r="E25" s="177"/>
      <c r="F25" s="177"/>
    </row>
    <row r="26" spans="1:10" x14ac:dyDescent="0.3">
      <c r="A26" s="38"/>
      <c r="B26" s="38"/>
      <c r="C26" s="39"/>
      <c r="D26" s="39"/>
      <c r="E26" s="39"/>
      <c r="F26" s="41"/>
    </row>
    <row r="27" spans="1:10" ht="16.95" customHeight="1" x14ac:dyDescent="0.3">
      <c r="A27" s="185" t="s">
        <v>17</v>
      </c>
      <c r="B27" s="186"/>
      <c r="C27" s="10" t="s">
        <v>0</v>
      </c>
      <c r="D27" s="9" t="s">
        <v>2</v>
      </c>
      <c r="E27" s="9" t="s">
        <v>1</v>
      </c>
      <c r="F27" s="132" t="s">
        <v>4</v>
      </c>
    </row>
    <row r="28" spans="1:10" ht="16.95" customHeight="1" x14ac:dyDescent="0.3">
      <c r="A28" s="184" t="s">
        <v>16</v>
      </c>
      <c r="B28" s="184"/>
      <c r="C28" s="12">
        <f>+SUM(C30:C32)</f>
        <v>667598817.69401884</v>
      </c>
      <c r="D28" s="12">
        <f t="shared" ref="D28:F28" si="2">+SUM(D30:D32)</f>
        <v>802811677.69401884</v>
      </c>
      <c r="E28" s="12">
        <f t="shared" si="2"/>
        <v>812029357.69401884</v>
      </c>
      <c r="F28" s="12">
        <f t="shared" si="2"/>
        <v>2282439853.0820565</v>
      </c>
    </row>
    <row r="29" spans="1:10" ht="16.95" customHeight="1" x14ac:dyDescent="0.3">
      <c r="A29" s="187"/>
      <c r="B29" s="187"/>
      <c r="C29" s="14"/>
      <c r="D29" s="14"/>
      <c r="E29" s="14"/>
      <c r="F29" s="14"/>
    </row>
    <row r="30" spans="1:10" ht="16.95" customHeight="1" x14ac:dyDescent="0.3">
      <c r="A30" s="172" t="s">
        <v>165</v>
      </c>
      <c r="B30" s="172"/>
      <c r="C30" s="118">
        <v>0</v>
      </c>
      <c r="D30" s="118">
        <v>136024660</v>
      </c>
      <c r="E30" s="118">
        <v>142884040</v>
      </c>
      <c r="F30" s="118">
        <f>+SUM(C30:E30)</f>
        <v>278908700</v>
      </c>
    </row>
    <row r="31" spans="1:10" ht="16.95" customHeight="1" x14ac:dyDescent="0.3">
      <c r="A31" s="172" t="s">
        <v>167</v>
      </c>
      <c r="B31" s="172"/>
      <c r="C31" s="118">
        <v>518045852.69401884</v>
      </c>
      <c r="D31" s="118">
        <v>518045852.69401884</v>
      </c>
      <c r="E31" s="118">
        <v>518045852.69401884</v>
      </c>
      <c r="F31" s="118">
        <f t="shared" ref="F31:F32" si="3">+SUM(C31:E31)</f>
        <v>1554137558.0820565</v>
      </c>
      <c r="H31" s="147"/>
      <c r="I31" s="147"/>
      <c r="J31" s="147"/>
    </row>
    <row r="32" spans="1:10" ht="16.95" customHeight="1" x14ac:dyDescent="0.3">
      <c r="A32" s="172" t="s">
        <v>166</v>
      </c>
      <c r="B32" s="172"/>
      <c r="C32" s="118">
        <v>149552965</v>
      </c>
      <c r="D32" s="118">
        <v>148741165</v>
      </c>
      <c r="E32" s="118">
        <v>151099465</v>
      </c>
      <c r="F32" s="119">
        <f t="shared" si="3"/>
        <v>449393595</v>
      </c>
    </row>
    <row r="33" spans="1:6" ht="15" customHeight="1" x14ac:dyDescent="0.3">
      <c r="A33" s="163" t="s">
        <v>180</v>
      </c>
      <c r="B33" s="163"/>
      <c r="C33" s="163"/>
      <c r="D33" s="163"/>
      <c r="E33" s="163"/>
      <c r="F33" s="42"/>
    </row>
    <row r="34" spans="1:6" ht="67.2" customHeight="1" x14ac:dyDescent="0.3">
      <c r="A34" s="174" t="s">
        <v>182</v>
      </c>
      <c r="B34" s="175"/>
      <c r="C34" s="175"/>
      <c r="D34" s="175"/>
      <c r="E34" s="175"/>
      <c r="F34" s="176"/>
    </row>
    <row r="36" spans="1:6" x14ac:dyDescent="0.3">
      <c r="A36" s="165" t="s">
        <v>39</v>
      </c>
      <c r="B36" s="165"/>
      <c r="C36" s="165"/>
      <c r="D36" s="165"/>
      <c r="E36" s="165"/>
      <c r="F36" s="165"/>
    </row>
    <row r="37" spans="1:6" ht="31.5" customHeight="1" x14ac:dyDescent="0.3">
      <c r="A37" s="166" t="s">
        <v>40</v>
      </c>
      <c r="B37" s="166"/>
      <c r="C37" s="166"/>
      <c r="D37" s="166"/>
      <c r="E37" s="166"/>
      <c r="F37" s="166"/>
    </row>
    <row r="39" spans="1:6" ht="35.4" customHeight="1" x14ac:dyDescent="0.3">
      <c r="A39" s="167" t="s">
        <v>23</v>
      </c>
      <c r="B39" s="167"/>
      <c r="C39" s="7" t="s">
        <v>41</v>
      </c>
      <c r="D39" s="127" t="s">
        <v>42</v>
      </c>
      <c r="E39" s="21" t="s">
        <v>44</v>
      </c>
      <c r="F39" s="127" t="s">
        <v>24</v>
      </c>
    </row>
    <row r="40" spans="1:6" ht="27.9" customHeight="1" x14ac:dyDescent="0.3">
      <c r="A40" s="168" t="s">
        <v>28</v>
      </c>
      <c r="B40" s="169"/>
      <c r="C40" s="16" t="s">
        <v>170</v>
      </c>
      <c r="D40" s="16"/>
      <c r="E40" s="20"/>
      <c r="F40" s="17"/>
    </row>
    <row r="41" spans="1:6" ht="27.9" customHeight="1" x14ac:dyDescent="0.3">
      <c r="A41" s="168" t="s">
        <v>29</v>
      </c>
      <c r="B41" s="168"/>
      <c r="C41" s="16" t="s">
        <v>170</v>
      </c>
      <c r="D41" s="16"/>
      <c r="E41" s="16"/>
      <c r="F41" s="18"/>
    </row>
    <row r="42" spans="1:6" ht="27.9" customHeight="1" x14ac:dyDescent="0.3">
      <c r="A42" s="170" t="s">
        <v>27</v>
      </c>
      <c r="B42" s="170"/>
      <c r="C42" s="16" t="s">
        <v>170</v>
      </c>
      <c r="D42" s="16"/>
      <c r="E42" s="16"/>
      <c r="F42" s="18"/>
    </row>
    <row r="43" spans="1:6" ht="27.9" customHeight="1" x14ac:dyDescent="0.3">
      <c r="A43" s="171" t="s">
        <v>30</v>
      </c>
      <c r="B43" s="171"/>
      <c r="C43" s="16"/>
      <c r="D43" s="16" t="s">
        <v>170</v>
      </c>
      <c r="E43" s="16"/>
      <c r="F43" s="19"/>
    </row>
    <row r="44" spans="1:6" ht="16.95" customHeight="1" x14ac:dyDescent="0.3">
      <c r="A44" s="163" t="s">
        <v>179</v>
      </c>
      <c r="B44" s="163"/>
      <c r="C44" s="163"/>
      <c r="D44" s="163"/>
      <c r="E44" s="163"/>
      <c r="F44" s="163"/>
    </row>
    <row r="45" spans="1:6" ht="54.9" customHeight="1" x14ac:dyDescent="0.3">
      <c r="A45" s="164" t="s">
        <v>178</v>
      </c>
      <c r="B45" s="164"/>
      <c r="C45" s="164"/>
      <c r="D45" s="164"/>
      <c r="E45" s="164"/>
      <c r="F45" s="164"/>
    </row>
    <row r="46" spans="1:6" ht="15" customHeight="1" x14ac:dyDescent="0.3">
      <c r="A46" s="135"/>
      <c r="B46" s="135"/>
      <c r="C46" s="135"/>
      <c r="D46" s="135"/>
      <c r="E46" s="135"/>
      <c r="F46" s="135"/>
    </row>
    <row r="47" spans="1:6" x14ac:dyDescent="0.3">
      <c r="A47" s="165" t="s">
        <v>45</v>
      </c>
      <c r="B47" s="165"/>
      <c r="C47" s="165"/>
      <c r="D47" s="165"/>
      <c r="E47" s="165"/>
      <c r="F47" s="165"/>
    </row>
    <row r="48" spans="1:6" x14ac:dyDescent="0.3">
      <c r="A48" s="165" t="s">
        <v>25</v>
      </c>
      <c r="B48" s="165"/>
      <c r="C48" s="165"/>
      <c r="D48" s="165"/>
      <c r="E48" s="165"/>
      <c r="F48" s="165"/>
    </row>
    <row r="50" spans="1:6" ht="32.4" customHeight="1" x14ac:dyDescent="0.3">
      <c r="A50" s="185" t="s">
        <v>23</v>
      </c>
      <c r="B50" s="185"/>
      <c r="C50" s="9" t="s">
        <v>41</v>
      </c>
      <c r="D50" s="132" t="s">
        <v>42</v>
      </c>
      <c r="E50" s="22" t="s">
        <v>87</v>
      </c>
      <c r="F50" s="132" t="s">
        <v>24</v>
      </c>
    </row>
    <row r="51" spans="1:6" s="88" customFormat="1" ht="22.95" customHeight="1" x14ac:dyDescent="0.3">
      <c r="A51" s="197" t="s">
        <v>31</v>
      </c>
      <c r="B51" s="197"/>
      <c r="C51" s="20"/>
      <c r="D51" s="20"/>
      <c r="E51" s="31" t="s">
        <v>170</v>
      </c>
      <c r="F51" s="44"/>
    </row>
    <row r="52" spans="1:6" s="88" customFormat="1" ht="31.95" customHeight="1" x14ac:dyDescent="0.3">
      <c r="A52" s="198" t="s">
        <v>32</v>
      </c>
      <c r="B52" s="198"/>
      <c r="C52" s="32"/>
      <c r="D52" s="32"/>
      <c r="E52" s="33" t="s">
        <v>170</v>
      </c>
      <c r="F52" s="45"/>
    </row>
    <row r="53" spans="1:6" x14ac:dyDescent="0.3">
      <c r="A53" s="163" t="s">
        <v>179</v>
      </c>
      <c r="B53" s="163"/>
      <c r="C53" s="163"/>
      <c r="D53" s="163"/>
      <c r="E53" s="163"/>
      <c r="F53" s="163"/>
    </row>
    <row r="54" spans="1:6" ht="67.2" customHeight="1" x14ac:dyDescent="0.3">
      <c r="A54" s="164" t="s">
        <v>57</v>
      </c>
      <c r="B54" s="164"/>
      <c r="C54" s="164"/>
      <c r="D54" s="164"/>
      <c r="E54" s="164"/>
      <c r="F54" s="164"/>
    </row>
    <row r="55" spans="1:6" x14ac:dyDescent="0.3">
      <c r="E55" s="46"/>
    </row>
    <row r="56" spans="1:6" ht="31.2" customHeight="1" x14ac:dyDescent="0.3">
      <c r="A56" s="2" t="s">
        <v>46</v>
      </c>
      <c r="B56" s="199" t="s">
        <v>171</v>
      </c>
      <c r="C56" s="179"/>
      <c r="D56" s="188" t="s">
        <v>49</v>
      </c>
      <c r="E56" s="189"/>
      <c r="F56" s="190"/>
    </row>
    <row r="57" spans="1:6" x14ac:dyDescent="0.3">
      <c r="A57" s="2" t="s">
        <v>47</v>
      </c>
      <c r="B57" s="199" t="s">
        <v>172</v>
      </c>
      <c r="C57" s="179"/>
      <c r="D57" s="191"/>
      <c r="E57" s="192"/>
      <c r="F57" s="193"/>
    </row>
    <row r="58" spans="1:6" x14ac:dyDescent="0.3">
      <c r="A58" s="2" t="s">
        <v>48</v>
      </c>
      <c r="B58" s="199" t="s">
        <v>173</v>
      </c>
      <c r="C58" s="179"/>
      <c r="D58" s="194"/>
      <c r="E58" s="195"/>
      <c r="F58" s="196"/>
    </row>
    <row r="59" spans="1:6" x14ac:dyDescent="0.35">
      <c r="A59" s="1"/>
      <c r="B59" s="68"/>
      <c r="C59" s="68"/>
      <c r="D59" s="131"/>
      <c r="E59" s="131"/>
      <c r="F59" s="131"/>
    </row>
    <row r="60" spans="1:6" ht="21.9" customHeight="1" x14ac:dyDescent="0.3">
      <c r="A60" s="183" t="s">
        <v>50</v>
      </c>
      <c r="B60" s="183"/>
      <c r="C60" s="183"/>
      <c r="D60" s="183"/>
      <c r="E60" s="183"/>
      <c r="F60" s="183"/>
    </row>
    <row r="61" spans="1:6" ht="9.9" customHeight="1" x14ac:dyDescent="0.3"/>
    <row r="62" spans="1:6" x14ac:dyDescent="0.3">
      <c r="A62" s="165" t="s">
        <v>51</v>
      </c>
      <c r="B62" s="165"/>
      <c r="C62" s="165"/>
      <c r="D62" s="165"/>
      <c r="E62" s="165"/>
      <c r="F62" s="165"/>
    </row>
    <row r="63" spans="1:6" x14ac:dyDescent="0.3">
      <c r="A63" s="165" t="s">
        <v>63</v>
      </c>
      <c r="B63" s="165"/>
      <c r="C63" s="165"/>
      <c r="D63" s="165"/>
      <c r="E63" s="165"/>
      <c r="F63" s="165"/>
    </row>
    <row r="64" spans="1:6" x14ac:dyDescent="0.3">
      <c r="A64" s="165" t="s">
        <v>52</v>
      </c>
      <c r="B64" s="165"/>
      <c r="C64" s="165"/>
      <c r="D64" s="165"/>
      <c r="E64" s="165"/>
      <c r="F64" s="165"/>
    </row>
    <row r="65" spans="1:6" ht="9.9" customHeight="1" x14ac:dyDescent="0.3"/>
    <row r="66" spans="1:6" ht="44.25" customHeight="1" x14ac:dyDescent="0.3">
      <c r="A66" s="70" t="s">
        <v>64</v>
      </c>
      <c r="B66" s="70" t="s">
        <v>68</v>
      </c>
      <c r="C66" s="70" t="s">
        <v>72</v>
      </c>
      <c r="D66" s="70" t="s">
        <v>69</v>
      </c>
      <c r="E66" s="70" t="s">
        <v>70</v>
      </c>
      <c r="F66" s="70" t="s">
        <v>186</v>
      </c>
    </row>
    <row r="67" spans="1:6" ht="15" customHeight="1" x14ac:dyDescent="0.3">
      <c r="A67" s="129" t="s">
        <v>16</v>
      </c>
      <c r="B67" s="36">
        <f>+SUM(B69:B73)</f>
        <v>6689675897</v>
      </c>
      <c r="C67" s="47">
        <f>+SUM(C69:C73)</f>
        <v>100</v>
      </c>
      <c r="D67" s="11"/>
      <c r="E67" s="11"/>
      <c r="F67" s="11"/>
    </row>
    <row r="68" spans="1:6" ht="9.9" customHeight="1" x14ac:dyDescent="0.3">
      <c r="A68" s="25"/>
      <c r="B68" s="34"/>
      <c r="C68" s="35"/>
      <c r="D68" s="24"/>
      <c r="E68" s="24"/>
      <c r="F68" s="24"/>
    </row>
    <row r="69" spans="1:6" s="89" customFormat="1" ht="15" customHeight="1" x14ac:dyDescent="0.3">
      <c r="A69" s="25" t="s">
        <v>65</v>
      </c>
      <c r="B69" s="118">
        <v>6689675897</v>
      </c>
      <c r="C69" s="35">
        <f>+B69/$B$67*100</f>
        <v>100</v>
      </c>
      <c r="D69" s="24"/>
      <c r="E69" s="24"/>
      <c r="F69" s="24"/>
    </row>
    <row r="70" spans="1:6" s="89" customFormat="1" ht="15" customHeight="1" x14ac:dyDescent="0.3">
      <c r="A70" s="25" t="s">
        <v>66</v>
      </c>
      <c r="B70" s="26">
        <v>0</v>
      </c>
      <c r="C70" s="35">
        <f t="shared" ref="C70:C71" si="4">+B70/$B$67*100</f>
        <v>0</v>
      </c>
      <c r="D70" s="25"/>
      <c r="E70" s="25"/>
      <c r="F70" s="25"/>
    </row>
    <row r="71" spans="1:6" s="89" customFormat="1" ht="15" customHeight="1" x14ac:dyDescent="0.3">
      <c r="A71" s="25" t="s">
        <v>67</v>
      </c>
      <c r="B71" s="26">
        <v>0</v>
      </c>
      <c r="C71" s="35">
        <f t="shared" si="4"/>
        <v>0</v>
      </c>
      <c r="D71" s="25"/>
      <c r="E71" s="25"/>
      <c r="F71" s="25"/>
    </row>
    <row r="72" spans="1:6" s="89" customFormat="1" ht="15" customHeight="1" x14ac:dyDescent="0.3">
      <c r="A72" s="25" t="s">
        <v>161</v>
      </c>
      <c r="B72" s="26">
        <v>0</v>
      </c>
      <c r="C72" s="35">
        <f t="shared" ref="C72:C73" si="5">+B72/$B$67*100</f>
        <v>0</v>
      </c>
      <c r="D72" s="25"/>
      <c r="E72" s="25"/>
      <c r="F72" s="25"/>
    </row>
    <row r="73" spans="1:6" ht="15" customHeight="1" x14ac:dyDescent="0.3">
      <c r="A73" s="27" t="s">
        <v>162</v>
      </c>
      <c r="B73" s="26">
        <v>0</v>
      </c>
      <c r="C73" s="35">
        <f t="shared" si="5"/>
        <v>0</v>
      </c>
      <c r="D73" s="48"/>
      <c r="E73" s="48"/>
      <c r="F73" s="48"/>
    </row>
    <row r="74" spans="1:6" ht="15" customHeight="1" x14ac:dyDescent="0.3">
      <c r="A74" s="163" t="s">
        <v>179</v>
      </c>
      <c r="B74" s="163"/>
      <c r="C74" s="163"/>
      <c r="D74" s="163"/>
      <c r="E74" s="163"/>
      <c r="F74" s="163"/>
    </row>
    <row r="75" spans="1:6" ht="49.5" customHeight="1" x14ac:dyDescent="0.3">
      <c r="A75" s="174" t="s">
        <v>163</v>
      </c>
      <c r="B75" s="175"/>
      <c r="C75" s="175"/>
      <c r="D75" s="175"/>
      <c r="E75" s="175"/>
      <c r="F75" s="176"/>
    </row>
    <row r="76" spans="1:6" ht="15" customHeight="1" x14ac:dyDescent="0.3">
      <c r="A76" s="25"/>
      <c r="B76" s="49"/>
      <c r="C76" s="24"/>
    </row>
    <row r="77" spans="1:6" x14ac:dyDescent="0.3">
      <c r="A77" s="165" t="s">
        <v>73</v>
      </c>
      <c r="B77" s="165"/>
      <c r="C77" s="165"/>
      <c r="D77" s="165"/>
      <c r="E77" s="165"/>
      <c r="F77" s="165"/>
    </row>
    <row r="78" spans="1:6" x14ac:dyDescent="0.3">
      <c r="A78" s="165" t="s">
        <v>74</v>
      </c>
      <c r="B78" s="165"/>
      <c r="C78" s="165"/>
      <c r="D78" s="165"/>
      <c r="E78" s="165"/>
      <c r="F78" s="165"/>
    </row>
    <row r="79" spans="1:6" x14ac:dyDescent="0.3">
      <c r="A79" s="165" t="s">
        <v>52</v>
      </c>
      <c r="B79" s="165"/>
      <c r="C79" s="165"/>
      <c r="D79" s="165"/>
      <c r="E79" s="165"/>
      <c r="F79" s="165"/>
    </row>
    <row r="80" spans="1:6" ht="9.9" customHeight="1" x14ac:dyDescent="0.3"/>
    <row r="81" spans="1:8" x14ac:dyDescent="0.3">
      <c r="A81" s="69" t="s">
        <v>55</v>
      </c>
      <c r="B81" s="69" t="s">
        <v>56</v>
      </c>
      <c r="C81" s="69" t="s">
        <v>0</v>
      </c>
      <c r="D81" s="69" t="s">
        <v>2</v>
      </c>
      <c r="E81" s="69" t="s">
        <v>3</v>
      </c>
      <c r="F81" s="69" t="s">
        <v>4</v>
      </c>
    </row>
    <row r="82" spans="1:8" x14ac:dyDescent="0.3">
      <c r="A82" s="129" t="s">
        <v>16</v>
      </c>
      <c r="B82" s="50"/>
      <c r="C82" s="12">
        <f>+C84+C88</f>
        <v>879538539.05401886</v>
      </c>
      <c r="D82" s="12">
        <f t="shared" ref="D82:E82" si="6">+D84+D88</f>
        <v>1030678539.0540189</v>
      </c>
      <c r="E82" s="12">
        <f t="shared" si="6"/>
        <v>1030678539.0540189</v>
      </c>
      <c r="F82" s="36">
        <f>+F84+F88</f>
        <v>2940895617.1620564</v>
      </c>
    </row>
    <row r="83" spans="1:8" ht="9.9" customHeight="1" x14ac:dyDescent="0.3">
      <c r="A83" s="13"/>
      <c r="B83" s="51"/>
      <c r="C83" s="14"/>
      <c r="D83" s="14"/>
      <c r="E83" s="14"/>
      <c r="F83" s="52"/>
    </row>
    <row r="84" spans="1:8" x14ac:dyDescent="0.3">
      <c r="A84" s="200" t="s">
        <v>75</v>
      </c>
      <c r="B84" s="200"/>
      <c r="C84" s="53">
        <f>+SUM(C85:C86)</f>
        <v>879538539.05401886</v>
      </c>
      <c r="D84" s="53">
        <f>+SUM(D85:D86)</f>
        <v>1030678539.0540189</v>
      </c>
      <c r="E84" s="53">
        <f>+SUM(E85:E86)</f>
        <v>1030678539.0540189</v>
      </c>
      <c r="F84" s="54">
        <f>+SUM(F85:F86)</f>
        <v>2940895617.1620564</v>
      </c>
    </row>
    <row r="85" spans="1:8" x14ac:dyDescent="0.35">
      <c r="A85" s="55" t="s">
        <v>184</v>
      </c>
      <c r="B85" s="51" t="s">
        <v>183</v>
      </c>
      <c r="C85" s="15">
        <v>879538539.05401886</v>
      </c>
      <c r="D85" s="15">
        <v>1030678539.0540189</v>
      </c>
      <c r="E85" s="15">
        <v>1030678539.0540189</v>
      </c>
      <c r="F85" s="56">
        <f>+C85+D85+E85</f>
        <v>2940895617.1620564</v>
      </c>
      <c r="G85" s="141">
        <v>1</v>
      </c>
      <c r="H85" s="142" t="s">
        <v>185</v>
      </c>
    </row>
    <row r="86" spans="1:8" x14ac:dyDescent="0.3">
      <c r="A86" s="55" t="s">
        <v>59</v>
      </c>
      <c r="B86" s="51" t="s">
        <v>53</v>
      </c>
      <c r="C86" s="15">
        <v>0</v>
      </c>
      <c r="D86" s="15">
        <v>0</v>
      </c>
      <c r="E86" s="15">
        <v>0</v>
      </c>
      <c r="F86" s="56">
        <f t="shared" ref="F86" si="7">+C86+D86+E86</f>
        <v>0</v>
      </c>
    </row>
    <row r="87" spans="1:8" x14ac:dyDescent="0.3">
      <c r="A87" s="100"/>
      <c r="B87" s="51"/>
      <c r="C87" s="15"/>
      <c r="D87" s="15"/>
      <c r="E87" s="15"/>
      <c r="F87" s="56"/>
    </row>
    <row r="88" spans="1:8" x14ac:dyDescent="0.3">
      <c r="A88" s="200" t="s">
        <v>76</v>
      </c>
      <c r="B88" s="200"/>
      <c r="C88" s="53">
        <f>+SUM(C89:C90)</f>
        <v>0</v>
      </c>
      <c r="D88" s="53">
        <f>+SUM(D89:D90)</f>
        <v>0</v>
      </c>
      <c r="E88" s="53">
        <f>+SUM(E89:E90)</f>
        <v>0</v>
      </c>
      <c r="F88" s="54">
        <f>+SUM(F89:F90)</f>
        <v>0</v>
      </c>
    </row>
    <row r="89" spans="1:8" x14ac:dyDescent="0.3">
      <c r="A89" s="55" t="s">
        <v>59</v>
      </c>
      <c r="B89" s="51" t="s">
        <v>53</v>
      </c>
      <c r="C89" s="57">
        <v>0</v>
      </c>
      <c r="D89" s="57">
        <v>0</v>
      </c>
      <c r="E89" s="57">
        <v>0</v>
      </c>
      <c r="F89" s="58">
        <f t="shared" ref="F89:F90" si="8">+C89+D89+E89</f>
        <v>0</v>
      </c>
    </row>
    <row r="90" spans="1:8" x14ac:dyDescent="0.3">
      <c r="A90" s="55" t="s">
        <v>59</v>
      </c>
      <c r="B90" s="51" t="s">
        <v>53</v>
      </c>
      <c r="C90" s="57">
        <v>0</v>
      </c>
      <c r="D90" s="57">
        <v>0</v>
      </c>
      <c r="E90" s="57">
        <v>0</v>
      </c>
      <c r="F90" s="58">
        <f t="shared" si="8"/>
        <v>0</v>
      </c>
    </row>
    <row r="91" spans="1:8" x14ac:dyDescent="0.3">
      <c r="A91" s="163" t="s">
        <v>179</v>
      </c>
      <c r="B91" s="163"/>
      <c r="C91" s="163"/>
      <c r="D91" s="163"/>
      <c r="E91" s="163"/>
      <c r="F91" s="163"/>
    </row>
    <row r="92" spans="1:8" ht="50.1" customHeight="1" x14ac:dyDescent="0.3">
      <c r="A92" s="164" t="s">
        <v>151</v>
      </c>
      <c r="B92" s="164"/>
      <c r="C92" s="164"/>
      <c r="D92" s="164"/>
      <c r="E92" s="164"/>
      <c r="F92" s="164"/>
    </row>
    <row r="93" spans="1:8" ht="9.9" customHeight="1" x14ac:dyDescent="0.3">
      <c r="A93" s="25"/>
      <c r="B93" s="49"/>
      <c r="C93" s="24"/>
    </row>
    <row r="94" spans="1:8" x14ac:dyDescent="0.3">
      <c r="A94" s="165" t="s">
        <v>77</v>
      </c>
      <c r="B94" s="165"/>
      <c r="C94" s="165"/>
      <c r="D94" s="165"/>
      <c r="E94" s="165"/>
      <c r="F94" s="165"/>
    </row>
    <row r="95" spans="1:8" ht="30.75" customHeight="1" x14ac:dyDescent="0.3">
      <c r="A95" s="166" t="s">
        <v>54</v>
      </c>
      <c r="B95" s="166"/>
      <c r="C95" s="166"/>
      <c r="D95" s="166"/>
      <c r="E95" s="166"/>
      <c r="F95" s="166"/>
    </row>
    <row r="96" spans="1:8" x14ac:dyDescent="0.3">
      <c r="A96" s="165" t="s">
        <v>52</v>
      </c>
      <c r="B96" s="165"/>
      <c r="C96" s="165"/>
      <c r="D96" s="165"/>
      <c r="E96" s="165"/>
      <c r="F96" s="165"/>
    </row>
    <row r="97" spans="1:7" ht="9.9" customHeight="1" x14ac:dyDescent="0.3">
      <c r="A97" s="90"/>
      <c r="B97" s="91"/>
      <c r="C97" s="91"/>
      <c r="D97" s="91"/>
      <c r="E97" s="91"/>
      <c r="F97" s="92"/>
    </row>
    <row r="98" spans="1:7" x14ac:dyDescent="0.3">
      <c r="A98" s="69" t="s">
        <v>55</v>
      </c>
      <c r="B98" s="69" t="s">
        <v>56</v>
      </c>
      <c r="C98" s="69" t="s">
        <v>0</v>
      </c>
      <c r="D98" s="69" t="s">
        <v>2</v>
      </c>
      <c r="E98" s="69" t="s">
        <v>3</v>
      </c>
      <c r="F98" s="69" t="s">
        <v>4</v>
      </c>
    </row>
    <row r="99" spans="1:7" x14ac:dyDescent="0.3">
      <c r="A99" s="129" t="s">
        <v>16</v>
      </c>
      <c r="B99" s="50"/>
      <c r="C99" s="36">
        <f>+C101+C108+C115</f>
        <v>667598817.69401884</v>
      </c>
      <c r="D99" s="36">
        <f>+D101+D108+D115</f>
        <v>802811677.69401884</v>
      </c>
      <c r="E99" s="36">
        <f>+E101+E108+E115</f>
        <v>812029357.69401884</v>
      </c>
      <c r="F99" s="36">
        <f t="shared" ref="F99" si="9">+F101+F108+F115</f>
        <v>2282439853.0820565</v>
      </c>
    </row>
    <row r="100" spans="1:7" ht="9.9" customHeight="1" x14ac:dyDescent="0.3">
      <c r="A100" s="13"/>
      <c r="B100" s="51"/>
      <c r="C100" s="14"/>
      <c r="D100" s="14"/>
      <c r="E100" s="14"/>
      <c r="F100" s="52"/>
    </row>
    <row r="101" spans="1:7" x14ac:dyDescent="0.3">
      <c r="A101" s="200" t="s">
        <v>58</v>
      </c>
      <c r="B101" s="200"/>
      <c r="C101" s="54">
        <f>+SUM(C102:C106)</f>
        <v>667598817.69401884</v>
      </c>
      <c r="D101" s="54">
        <f t="shared" ref="D101:E101" si="10">+SUM(D102:D106)</f>
        <v>802811677.69401884</v>
      </c>
      <c r="E101" s="54">
        <f t="shared" si="10"/>
        <v>812029357.69401884</v>
      </c>
      <c r="F101" s="54">
        <f>+SUM(F102:F106)</f>
        <v>2282439853.0820565</v>
      </c>
    </row>
    <row r="102" spans="1:7" ht="15" customHeight="1" x14ac:dyDescent="0.3">
      <c r="A102" s="55" t="s">
        <v>59</v>
      </c>
      <c r="B102" s="51" t="s">
        <v>53</v>
      </c>
      <c r="C102" s="15">
        <f>+C28</f>
        <v>667598817.69401884</v>
      </c>
      <c r="D102" s="15">
        <f>+D28</f>
        <v>802811677.69401884</v>
      </c>
      <c r="E102" s="15">
        <f>+E28</f>
        <v>812029357.69401884</v>
      </c>
      <c r="F102" s="56">
        <f>+C102+D102+E102</f>
        <v>2282439853.0820565</v>
      </c>
    </row>
    <row r="103" spans="1:7" ht="15" customHeight="1" x14ac:dyDescent="0.3">
      <c r="A103" s="55" t="s">
        <v>59</v>
      </c>
      <c r="B103" s="51" t="s">
        <v>53</v>
      </c>
      <c r="C103" s="15">
        <v>0</v>
      </c>
      <c r="D103" s="59">
        <v>0</v>
      </c>
      <c r="E103" s="59">
        <v>0</v>
      </c>
      <c r="F103" s="56">
        <f t="shared" ref="F103:F106" si="11">+C103+D103+E103</f>
        <v>0</v>
      </c>
    </row>
    <row r="104" spans="1:7" ht="15" customHeight="1" x14ac:dyDescent="0.3">
      <c r="A104" s="55" t="s">
        <v>59</v>
      </c>
      <c r="B104" s="51" t="s">
        <v>53</v>
      </c>
      <c r="C104" s="15">
        <v>0</v>
      </c>
      <c r="D104" s="15">
        <v>0</v>
      </c>
      <c r="E104" s="15">
        <v>0</v>
      </c>
      <c r="F104" s="56">
        <f t="shared" si="11"/>
        <v>0</v>
      </c>
    </row>
    <row r="105" spans="1:7" ht="15" customHeight="1" x14ac:dyDescent="0.3">
      <c r="A105" s="55" t="s">
        <v>59</v>
      </c>
      <c r="B105" s="51" t="s">
        <v>53</v>
      </c>
      <c r="C105" s="15">
        <v>0</v>
      </c>
      <c r="D105" s="15">
        <v>0</v>
      </c>
      <c r="E105" s="15">
        <v>0</v>
      </c>
      <c r="F105" s="56">
        <f t="shared" si="11"/>
        <v>0</v>
      </c>
    </row>
    <row r="106" spans="1:7" ht="15" customHeight="1" x14ac:dyDescent="0.3">
      <c r="A106" s="55" t="s">
        <v>59</v>
      </c>
      <c r="B106" s="51" t="s">
        <v>53</v>
      </c>
      <c r="C106" s="15">
        <v>0</v>
      </c>
      <c r="D106" s="15">
        <v>0</v>
      </c>
      <c r="E106" s="15">
        <v>0</v>
      </c>
      <c r="F106" s="56">
        <f t="shared" si="11"/>
        <v>0</v>
      </c>
    </row>
    <row r="107" spans="1:7" ht="15" customHeight="1" x14ac:dyDescent="0.3">
      <c r="A107" s="100"/>
      <c r="B107" s="51"/>
      <c r="C107" s="15"/>
      <c r="D107" s="15"/>
      <c r="E107" s="15"/>
      <c r="F107" s="56"/>
    </row>
    <row r="108" spans="1:7" x14ac:dyDescent="0.3">
      <c r="A108" s="200" t="s">
        <v>60</v>
      </c>
      <c r="B108" s="200"/>
      <c r="C108" s="54">
        <f>+SUM(C109:C113)</f>
        <v>0</v>
      </c>
      <c r="D108" s="54">
        <f t="shared" ref="D108:F108" si="12">+SUM(D109:D113)</f>
        <v>0</v>
      </c>
      <c r="E108" s="54">
        <f t="shared" si="12"/>
        <v>0</v>
      </c>
      <c r="F108" s="54">
        <f t="shared" si="12"/>
        <v>0</v>
      </c>
      <c r="G108" s="37" t="s">
        <v>92</v>
      </c>
    </row>
    <row r="109" spans="1:7" ht="15" customHeight="1" x14ac:dyDescent="0.3">
      <c r="A109" s="55" t="s">
        <v>59</v>
      </c>
      <c r="B109" s="51" t="s">
        <v>53</v>
      </c>
      <c r="C109" s="57">
        <v>0</v>
      </c>
      <c r="D109" s="57">
        <v>0</v>
      </c>
      <c r="E109" s="57">
        <v>0</v>
      </c>
      <c r="F109" s="41">
        <f>+C109+D109+E109</f>
        <v>0</v>
      </c>
      <c r="G109" s="37" t="s">
        <v>92</v>
      </c>
    </row>
    <row r="110" spans="1:7" ht="15" customHeight="1" x14ac:dyDescent="0.3">
      <c r="A110" s="55" t="s">
        <v>59</v>
      </c>
      <c r="B110" s="51" t="s">
        <v>53</v>
      </c>
      <c r="C110" s="57">
        <v>0</v>
      </c>
      <c r="D110" s="57">
        <v>0</v>
      </c>
      <c r="E110" s="57">
        <v>0</v>
      </c>
      <c r="F110" s="41">
        <f t="shared" ref="F110:F113" si="13">+C110+D110+E110</f>
        <v>0</v>
      </c>
      <c r="G110" s="37" t="s">
        <v>92</v>
      </c>
    </row>
    <row r="111" spans="1:7" ht="15" customHeight="1" x14ac:dyDescent="0.3">
      <c r="A111" s="55" t="s">
        <v>59</v>
      </c>
      <c r="B111" s="51" t="s">
        <v>53</v>
      </c>
      <c r="C111" s="57">
        <v>0</v>
      </c>
      <c r="D111" s="57">
        <v>0</v>
      </c>
      <c r="E111" s="57">
        <v>0</v>
      </c>
      <c r="F111" s="41">
        <f t="shared" si="13"/>
        <v>0</v>
      </c>
      <c r="G111" s="37" t="s">
        <v>92</v>
      </c>
    </row>
    <row r="112" spans="1:7" ht="15" customHeight="1" x14ac:dyDescent="0.3">
      <c r="A112" s="55" t="s">
        <v>59</v>
      </c>
      <c r="B112" s="51" t="s">
        <v>53</v>
      </c>
      <c r="C112" s="57">
        <v>0</v>
      </c>
      <c r="D112" s="57">
        <v>0</v>
      </c>
      <c r="E112" s="57">
        <v>0</v>
      </c>
      <c r="F112" s="41">
        <f t="shared" si="13"/>
        <v>0</v>
      </c>
      <c r="G112" s="37" t="s">
        <v>92</v>
      </c>
    </row>
    <row r="113" spans="1:7" ht="15" customHeight="1" x14ac:dyDescent="0.3">
      <c r="A113" s="55" t="s">
        <v>59</v>
      </c>
      <c r="B113" s="51" t="s">
        <v>53</v>
      </c>
      <c r="C113" s="57">
        <v>0</v>
      </c>
      <c r="D113" s="57">
        <v>0</v>
      </c>
      <c r="E113" s="57">
        <v>0</v>
      </c>
      <c r="F113" s="41">
        <f t="shared" si="13"/>
        <v>0</v>
      </c>
      <c r="G113" s="37" t="s">
        <v>92</v>
      </c>
    </row>
    <row r="114" spans="1:7" ht="15" customHeight="1" x14ac:dyDescent="0.3">
      <c r="C114" s="41"/>
      <c r="D114" s="41"/>
      <c r="E114" s="41"/>
      <c r="F114" s="41"/>
    </row>
    <row r="115" spans="1:7" x14ac:dyDescent="0.3">
      <c r="A115" s="200" t="s">
        <v>61</v>
      </c>
      <c r="B115" s="200"/>
      <c r="C115" s="54">
        <f>+SUM(C116:C117)</f>
        <v>0</v>
      </c>
      <c r="D115" s="54">
        <f t="shared" ref="D115:F115" si="14">+SUM(D116:D117)</f>
        <v>0</v>
      </c>
      <c r="E115" s="54">
        <f t="shared" si="14"/>
        <v>0</v>
      </c>
      <c r="F115" s="54">
        <f t="shared" si="14"/>
        <v>0</v>
      </c>
      <c r="G115" s="37" t="s">
        <v>92</v>
      </c>
    </row>
    <row r="116" spans="1:7" ht="15" customHeight="1" x14ac:dyDescent="0.3">
      <c r="A116" s="76" t="s">
        <v>59</v>
      </c>
      <c r="B116" s="51" t="s">
        <v>53</v>
      </c>
      <c r="C116" s="57">
        <v>0</v>
      </c>
      <c r="D116" s="57">
        <v>0</v>
      </c>
      <c r="E116" s="57">
        <v>0</v>
      </c>
      <c r="F116" s="41">
        <f>+C116+D116+E116</f>
        <v>0</v>
      </c>
      <c r="G116" s="37" t="s">
        <v>92</v>
      </c>
    </row>
    <row r="117" spans="1:7" ht="15" customHeight="1" x14ac:dyDescent="0.3">
      <c r="A117" s="48" t="s">
        <v>59</v>
      </c>
      <c r="B117" s="48" t="s">
        <v>53</v>
      </c>
      <c r="C117" s="60">
        <v>0</v>
      </c>
      <c r="D117" s="60">
        <v>0</v>
      </c>
      <c r="E117" s="60">
        <v>0</v>
      </c>
      <c r="F117" s="61">
        <f>+C117+D117+E117</f>
        <v>0</v>
      </c>
      <c r="G117" s="37" t="s">
        <v>92</v>
      </c>
    </row>
    <row r="118" spans="1:7" ht="15" customHeight="1" x14ac:dyDescent="0.3">
      <c r="A118" s="201" t="s">
        <v>62</v>
      </c>
      <c r="B118" s="202"/>
      <c r="C118" s="202"/>
      <c r="D118" s="202"/>
      <c r="E118" s="202"/>
      <c r="F118" s="202"/>
    </row>
    <row r="119" spans="1:7" ht="15" customHeight="1" x14ac:dyDescent="0.3">
      <c r="A119" s="163" t="s">
        <v>179</v>
      </c>
      <c r="B119" s="163"/>
      <c r="C119" s="163"/>
      <c r="D119" s="163"/>
      <c r="E119" s="163"/>
      <c r="F119" s="163"/>
    </row>
    <row r="120" spans="1:7" ht="50.1" customHeight="1" x14ac:dyDescent="0.3">
      <c r="A120" s="164" t="s">
        <v>152</v>
      </c>
      <c r="B120" s="164"/>
      <c r="C120" s="164"/>
      <c r="D120" s="164"/>
      <c r="E120" s="164"/>
      <c r="F120" s="164"/>
    </row>
    <row r="121" spans="1:7" x14ac:dyDescent="0.3">
      <c r="A121" s="55"/>
      <c r="B121" s="51"/>
    </row>
    <row r="122" spans="1:7" x14ac:dyDescent="0.3">
      <c r="A122" s="165" t="s">
        <v>79</v>
      </c>
      <c r="B122" s="165"/>
      <c r="C122" s="165"/>
      <c r="D122" s="165"/>
      <c r="E122" s="165"/>
      <c r="F122" s="165"/>
    </row>
    <row r="123" spans="1:7" ht="14.4" customHeight="1" x14ac:dyDescent="0.3">
      <c r="A123" s="165" t="s">
        <v>80</v>
      </c>
      <c r="B123" s="165"/>
      <c r="C123" s="165"/>
      <c r="D123" s="165"/>
      <c r="E123" s="165"/>
      <c r="F123" s="165"/>
    </row>
    <row r="124" spans="1:7" x14ac:dyDescent="0.3">
      <c r="A124" s="165" t="s">
        <v>52</v>
      </c>
      <c r="B124" s="165"/>
      <c r="C124" s="165"/>
      <c r="D124" s="165"/>
      <c r="E124" s="165"/>
      <c r="F124" s="165"/>
    </row>
    <row r="125" spans="1:7" x14ac:dyDescent="0.3">
      <c r="A125" s="90"/>
      <c r="B125" s="91"/>
      <c r="C125" s="91"/>
      <c r="D125" s="91"/>
      <c r="E125" s="91"/>
      <c r="F125" s="92"/>
    </row>
    <row r="126" spans="1:7" x14ac:dyDescent="0.3">
      <c r="A126" s="69" t="s">
        <v>78</v>
      </c>
      <c r="B126" s="69" t="s">
        <v>0</v>
      </c>
      <c r="C126" s="69" t="s">
        <v>2</v>
      </c>
      <c r="D126" s="69" t="s">
        <v>3</v>
      </c>
      <c r="E126" s="69" t="s">
        <v>4</v>
      </c>
      <c r="F126" s="23"/>
    </row>
    <row r="127" spans="1:7" x14ac:dyDescent="0.3">
      <c r="A127" s="108" t="s">
        <v>82</v>
      </c>
      <c r="B127" s="62">
        <f>+B128</f>
        <v>0</v>
      </c>
      <c r="C127" s="62">
        <f>+B137</f>
        <v>211939721.36000001</v>
      </c>
      <c r="D127" s="62">
        <f>+C137</f>
        <v>439806582.72000003</v>
      </c>
      <c r="E127" s="111">
        <f>+B127</f>
        <v>0</v>
      </c>
      <c r="F127" s="92"/>
    </row>
    <row r="128" spans="1:7" x14ac:dyDescent="0.3">
      <c r="A128" s="109" t="s">
        <v>83</v>
      </c>
      <c r="B128" s="26">
        <v>0</v>
      </c>
      <c r="C128" s="26">
        <f>+B138</f>
        <v>0</v>
      </c>
      <c r="D128" s="26">
        <f>+C138</f>
        <v>0</v>
      </c>
      <c r="E128" s="66">
        <f>+B128</f>
        <v>0</v>
      </c>
    </row>
    <row r="129" spans="1:6" x14ac:dyDescent="0.3">
      <c r="A129" s="109" t="s">
        <v>81</v>
      </c>
      <c r="B129" s="26">
        <f>B127</f>
        <v>0</v>
      </c>
      <c r="C129" s="26">
        <f t="shared" ref="C129:D129" si="15">C127</f>
        <v>211939721.36000001</v>
      </c>
      <c r="D129" s="26">
        <f t="shared" si="15"/>
        <v>439806582.72000003</v>
      </c>
      <c r="E129" s="66">
        <f>+B129</f>
        <v>0</v>
      </c>
    </row>
    <row r="130" spans="1:6" x14ac:dyDescent="0.3">
      <c r="A130" s="108" t="s">
        <v>85</v>
      </c>
      <c r="B130" s="62">
        <f>+C84</f>
        <v>879538539.05401886</v>
      </c>
      <c r="C130" s="62">
        <f t="shared" ref="C130:D130" si="16">+D84</f>
        <v>1030678539.0540189</v>
      </c>
      <c r="D130" s="62">
        <f t="shared" si="16"/>
        <v>1030678539.0540189</v>
      </c>
      <c r="E130" s="62">
        <f>+B130+C130+D130</f>
        <v>2940895617.1620564</v>
      </c>
      <c r="F130" s="92"/>
    </row>
    <row r="131" spans="1:6" x14ac:dyDescent="0.3">
      <c r="A131" s="108" t="s">
        <v>146</v>
      </c>
      <c r="B131" s="62">
        <f>+B132+B133</f>
        <v>879538539.05401886</v>
      </c>
      <c r="C131" s="62">
        <f t="shared" ref="C131" si="17">+C132+C133</f>
        <v>1242618260.4140189</v>
      </c>
      <c r="D131" s="62">
        <f>+D132+D133</f>
        <v>1470485121.7740188</v>
      </c>
      <c r="E131" s="62">
        <f>+E132+E133</f>
        <v>2940895617.1620564</v>
      </c>
      <c r="F131" s="92"/>
    </row>
    <row r="132" spans="1:6" x14ac:dyDescent="0.3">
      <c r="A132" s="109" t="s">
        <v>83</v>
      </c>
      <c r="B132" s="26">
        <f>+B128</f>
        <v>0</v>
      </c>
      <c r="C132" s="26">
        <f>+C128</f>
        <v>0</v>
      </c>
      <c r="D132" s="26">
        <f>+D128</f>
        <v>0</v>
      </c>
      <c r="E132" s="66">
        <f>+E128</f>
        <v>0</v>
      </c>
    </row>
    <row r="133" spans="1:6" x14ac:dyDescent="0.3">
      <c r="A133" s="109" t="s">
        <v>81</v>
      </c>
      <c r="B133" s="26">
        <f>+B130+B127</f>
        <v>879538539.05401886</v>
      </c>
      <c r="C133" s="26">
        <f>+C130+C127</f>
        <v>1242618260.4140189</v>
      </c>
      <c r="D133" s="26">
        <f>+D130+D127</f>
        <v>1470485121.7740188</v>
      </c>
      <c r="E133" s="26">
        <f>+E130+E127</f>
        <v>2940895617.1620564</v>
      </c>
      <c r="F133" s="23"/>
    </row>
    <row r="134" spans="1:6" x14ac:dyDescent="0.3">
      <c r="A134" s="108" t="s">
        <v>84</v>
      </c>
      <c r="B134" s="62">
        <f>+B135+B136</f>
        <v>667598817.69401884</v>
      </c>
      <c r="C134" s="62">
        <f>+C135+C136</f>
        <v>802811677.69401884</v>
      </c>
      <c r="D134" s="62">
        <f>+D135+D136</f>
        <v>812029357.69401884</v>
      </c>
      <c r="E134" s="62">
        <f>+B134+C134+D134</f>
        <v>2282439853.0820565</v>
      </c>
      <c r="F134" s="92"/>
    </row>
    <row r="135" spans="1:6" x14ac:dyDescent="0.3">
      <c r="A135" s="109" t="s">
        <v>83</v>
      </c>
      <c r="B135" s="83">
        <f>+C108</f>
        <v>0</v>
      </c>
      <c r="C135" s="83">
        <f t="shared" ref="C135:D135" si="18">+D108</f>
        <v>0</v>
      </c>
      <c r="D135" s="83">
        <f t="shared" si="18"/>
        <v>0</v>
      </c>
      <c r="E135" s="49">
        <f>+B135+C135+D135</f>
        <v>0</v>
      </c>
    </row>
    <row r="136" spans="1:6" x14ac:dyDescent="0.3">
      <c r="A136" s="109" t="s">
        <v>81</v>
      </c>
      <c r="B136" s="83">
        <f>+C28</f>
        <v>667598817.69401884</v>
      </c>
      <c r="C136" s="83">
        <f>+D28</f>
        <v>802811677.69401884</v>
      </c>
      <c r="D136" s="83">
        <f>+E28</f>
        <v>812029357.69401884</v>
      </c>
      <c r="E136" s="49">
        <f>+B136+C136+D136</f>
        <v>2282439853.0820565</v>
      </c>
      <c r="F136" s="92"/>
    </row>
    <row r="137" spans="1:6" x14ac:dyDescent="0.3">
      <c r="A137" s="108" t="s">
        <v>147</v>
      </c>
      <c r="B137" s="62">
        <f>+B131-B134</f>
        <v>211939721.36000001</v>
      </c>
      <c r="C137" s="62">
        <f t="shared" ref="C137" si="19">+C131-C134</f>
        <v>439806582.72000003</v>
      </c>
      <c r="D137" s="62">
        <f t="shared" ref="D137" si="20">+D131-D134</f>
        <v>658455764.07999992</v>
      </c>
      <c r="E137" s="62">
        <f>+E131-E134</f>
        <v>658455764.07999992</v>
      </c>
      <c r="F137" s="92"/>
    </row>
    <row r="138" spans="1:6" x14ac:dyDescent="0.3">
      <c r="A138" s="109" t="s">
        <v>83</v>
      </c>
      <c r="B138" s="83">
        <f>+B132-B135</f>
        <v>0</v>
      </c>
      <c r="C138" s="83">
        <f>+C132-C135</f>
        <v>0</v>
      </c>
      <c r="D138" s="83">
        <f>+D132-D135</f>
        <v>0</v>
      </c>
      <c r="E138" s="49">
        <f>+E132-E135</f>
        <v>0</v>
      </c>
    </row>
    <row r="139" spans="1:6" x14ac:dyDescent="0.3">
      <c r="A139" s="110" t="s">
        <v>81</v>
      </c>
      <c r="B139" s="78">
        <f>+B133-B136</f>
        <v>211939721.36000001</v>
      </c>
      <c r="C139" s="78">
        <f>+C133-C136</f>
        <v>439806582.72000003</v>
      </c>
      <c r="D139" s="78">
        <f>+D133-D136</f>
        <v>658455764.07999992</v>
      </c>
      <c r="E139" s="63">
        <f>+E133-E136</f>
        <v>658455764.07999992</v>
      </c>
    </row>
    <row r="140" spans="1:6" x14ac:dyDescent="0.3">
      <c r="A140" s="203" t="s">
        <v>180</v>
      </c>
      <c r="B140" s="203"/>
      <c r="C140" s="203"/>
      <c r="D140" s="203"/>
      <c r="E140" s="203"/>
      <c r="F140" s="42"/>
    </row>
    <row r="141" spans="1:6" ht="60" customHeight="1" x14ac:dyDescent="0.3">
      <c r="A141" s="174" t="s">
        <v>91</v>
      </c>
      <c r="B141" s="175"/>
      <c r="C141" s="175"/>
      <c r="D141" s="175"/>
      <c r="E141" s="176"/>
      <c r="F141" s="64"/>
    </row>
    <row r="142" spans="1:6" ht="26.4" customHeight="1" x14ac:dyDescent="0.3">
      <c r="A142" s="135"/>
      <c r="B142" s="65"/>
      <c r="C142" s="65"/>
      <c r="D142" s="65"/>
      <c r="E142" s="65"/>
      <c r="F142" s="64"/>
    </row>
    <row r="143" spans="1:6" ht="31.2" x14ac:dyDescent="0.3">
      <c r="A143" s="28" t="s">
        <v>86</v>
      </c>
      <c r="B143" s="199" t="s">
        <v>171</v>
      </c>
      <c r="C143" s="179"/>
      <c r="D143" s="188" t="s">
        <v>49</v>
      </c>
      <c r="E143" s="189"/>
      <c r="F143" s="190"/>
    </row>
    <row r="144" spans="1:6" x14ac:dyDescent="0.3">
      <c r="A144" s="29" t="s">
        <v>47</v>
      </c>
      <c r="B144" s="199" t="s">
        <v>172</v>
      </c>
      <c r="C144" s="179"/>
      <c r="D144" s="191"/>
      <c r="E144" s="192"/>
      <c r="F144" s="193"/>
    </row>
    <row r="145" spans="1:6" x14ac:dyDescent="0.3">
      <c r="A145" s="30" t="s">
        <v>48</v>
      </c>
      <c r="B145" s="199" t="s">
        <v>173</v>
      </c>
      <c r="C145" s="179"/>
      <c r="D145" s="194"/>
      <c r="E145" s="195"/>
      <c r="F145" s="196"/>
    </row>
  </sheetData>
  <mergeCells count="72">
    <mergeCell ref="A140:E140"/>
    <mergeCell ref="A141:E141"/>
    <mergeCell ref="B143:C143"/>
    <mergeCell ref="D143:F145"/>
    <mergeCell ref="B144:C144"/>
    <mergeCell ref="B145:C145"/>
    <mergeCell ref="A122:F122"/>
    <mergeCell ref="A123:F123"/>
    <mergeCell ref="A124:F124"/>
    <mergeCell ref="A101:B101"/>
    <mergeCell ref="A108:B108"/>
    <mergeCell ref="A115:B115"/>
    <mergeCell ref="A118:F118"/>
    <mergeCell ref="A120:F120"/>
    <mergeCell ref="A119:F119"/>
    <mergeCell ref="A60:F60"/>
    <mergeCell ref="A94:F94"/>
    <mergeCell ref="A95:F95"/>
    <mergeCell ref="A96:F96"/>
    <mergeCell ref="A62:F62"/>
    <mergeCell ref="A63:F63"/>
    <mergeCell ref="A64:F64"/>
    <mergeCell ref="A75:F75"/>
    <mergeCell ref="A74:F74"/>
    <mergeCell ref="A77:F77"/>
    <mergeCell ref="A78:F78"/>
    <mergeCell ref="A79:F79"/>
    <mergeCell ref="A91:F91"/>
    <mergeCell ref="A92:F92"/>
    <mergeCell ref="A84:B84"/>
    <mergeCell ref="A88:B88"/>
    <mergeCell ref="D56:F58"/>
    <mergeCell ref="A50:B50"/>
    <mergeCell ref="A51:B51"/>
    <mergeCell ref="A52:B52"/>
    <mergeCell ref="A53:F53"/>
    <mergeCell ref="A54:F54"/>
    <mergeCell ref="B56:C56"/>
    <mergeCell ref="B57:C57"/>
    <mergeCell ref="B58:C58"/>
    <mergeCell ref="A27:B27"/>
    <mergeCell ref="A28:B28"/>
    <mergeCell ref="A29:B29"/>
    <mergeCell ref="A30:B30"/>
    <mergeCell ref="A31:B31"/>
    <mergeCell ref="A32:B32"/>
    <mergeCell ref="A1:F2"/>
    <mergeCell ref="A34:F34"/>
    <mergeCell ref="A12:F12"/>
    <mergeCell ref="A13:F13"/>
    <mergeCell ref="A21:F21"/>
    <mergeCell ref="A22:F22"/>
    <mergeCell ref="A24:F24"/>
    <mergeCell ref="A25:F25"/>
    <mergeCell ref="A3:F3"/>
    <mergeCell ref="A33:E33"/>
    <mergeCell ref="C5:E5"/>
    <mergeCell ref="C6:E6"/>
    <mergeCell ref="C7:E7"/>
    <mergeCell ref="A10:F10"/>
    <mergeCell ref="A16:B16"/>
    <mergeCell ref="A44:F44"/>
    <mergeCell ref="A45:F45"/>
    <mergeCell ref="A36:F36"/>
    <mergeCell ref="A47:F47"/>
    <mergeCell ref="A48:F48"/>
    <mergeCell ref="A37:F37"/>
    <mergeCell ref="A39:B39"/>
    <mergeCell ref="A40:B40"/>
    <mergeCell ref="A41:B41"/>
    <mergeCell ref="A42:B42"/>
    <mergeCell ref="A43:B43"/>
  </mergeCells>
  <phoneticPr fontId="9" type="noConversion"/>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34" max="5" man="1"/>
    <brk id="58" max="16383" man="1"/>
    <brk id="120" max="5"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dimension ref="A1:H145"/>
  <sheetViews>
    <sheetView showGridLines="0" zoomScale="80" zoomScaleNormal="80" zoomScaleSheetLayoutView="70" workbookViewId="0">
      <selection sqref="A1:F2"/>
    </sheetView>
  </sheetViews>
  <sheetFormatPr baseColWidth="10" defaultColWidth="11.44140625" defaultRowHeight="15.6" x14ac:dyDescent="0.3"/>
  <cols>
    <col min="1" max="1" width="50.88671875" style="37" customWidth="1"/>
    <col min="2" max="2" width="23.33203125" style="37" customWidth="1"/>
    <col min="3" max="3" width="21.33203125" style="37" bestFit="1" customWidth="1"/>
    <col min="4" max="5" width="17.88671875" style="37" bestFit="1" customWidth="1"/>
    <col min="6" max="6" width="17.109375" style="37" bestFit="1" customWidth="1"/>
    <col min="7" max="16384" width="11.44140625" style="37"/>
  </cols>
  <sheetData>
    <row r="1" spans="1:6" ht="21.9" customHeight="1" x14ac:dyDescent="0.3">
      <c r="A1" s="173" t="s">
        <v>38</v>
      </c>
      <c r="B1" s="173"/>
      <c r="C1" s="173"/>
      <c r="D1" s="173"/>
      <c r="E1" s="173"/>
      <c r="F1" s="173"/>
    </row>
    <row r="2" spans="1:6" ht="21.9" customHeight="1" x14ac:dyDescent="0.3">
      <c r="A2" s="173"/>
      <c r="B2" s="173"/>
      <c r="C2" s="173"/>
      <c r="D2" s="173"/>
      <c r="E2" s="173"/>
      <c r="F2" s="173"/>
    </row>
    <row r="3" spans="1:6" ht="17.399999999999999" x14ac:dyDescent="0.4">
      <c r="A3" s="178" t="s">
        <v>187</v>
      </c>
      <c r="B3" s="178"/>
      <c r="C3" s="178"/>
      <c r="D3" s="178"/>
      <c r="E3" s="178"/>
      <c r="F3" s="178"/>
    </row>
    <row r="4" spans="1:6" ht="17.399999999999999" x14ac:dyDescent="0.3">
      <c r="A4" s="134"/>
      <c r="B4" s="134"/>
      <c r="C4" s="134"/>
      <c r="D4" s="134"/>
      <c r="E4" s="134"/>
      <c r="F4" s="134"/>
    </row>
    <row r="5" spans="1:6" ht="18" customHeight="1" x14ac:dyDescent="0.3">
      <c r="A5" s="71"/>
      <c r="B5" s="73" t="s">
        <v>22</v>
      </c>
      <c r="C5" s="179" t="s">
        <v>174</v>
      </c>
      <c r="D5" s="180"/>
      <c r="E5" s="180"/>
    </row>
    <row r="6" spans="1:6" ht="18" customHeight="1" x14ac:dyDescent="0.3">
      <c r="A6" s="72"/>
      <c r="B6" s="74" t="s">
        <v>33</v>
      </c>
      <c r="C6" s="181" t="s">
        <v>175</v>
      </c>
      <c r="D6" s="182"/>
      <c r="E6" s="182"/>
      <c r="F6" s="3"/>
    </row>
    <row r="7" spans="1:6" ht="18" customHeight="1" x14ac:dyDescent="0.3">
      <c r="A7" s="72"/>
      <c r="B7" s="75" t="s">
        <v>34</v>
      </c>
      <c r="C7" s="181" t="s">
        <v>176</v>
      </c>
      <c r="D7" s="182"/>
      <c r="E7" s="182"/>
      <c r="F7" s="3"/>
    </row>
    <row r="8" spans="1:6" s="1" customFormat="1" x14ac:dyDescent="0.35"/>
    <row r="9" spans="1:6" ht="15" customHeight="1" x14ac:dyDescent="0.3">
      <c r="A9" s="4"/>
      <c r="B9" s="128"/>
      <c r="C9" s="128"/>
      <c r="D9" s="128"/>
      <c r="E9" s="128"/>
      <c r="F9" s="128"/>
    </row>
    <row r="10" spans="1:6" ht="21.9" customHeight="1" x14ac:dyDescent="0.3">
      <c r="A10" s="183" t="s">
        <v>35</v>
      </c>
      <c r="B10" s="183"/>
      <c r="C10" s="183"/>
      <c r="D10" s="183"/>
      <c r="E10" s="183"/>
      <c r="F10" s="183"/>
    </row>
    <row r="11" spans="1:6" ht="15" customHeight="1" x14ac:dyDescent="0.3">
      <c r="A11" s="8"/>
      <c r="B11" s="8"/>
      <c r="C11" s="8"/>
      <c r="D11" s="8"/>
      <c r="E11" s="8"/>
      <c r="F11" s="8"/>
    </row>
    <row r="12" spans="1:6" ht="16.95" customHeight="1" x14ac:dyDescent="0.3">
      <c r="A12" s="177" t="s">
        <v>36</v>
      </c>
      <c r="B12" s="177"/>
      <c r="C12" s="177"/>
      <c r="D12" s="177"/>
      <c r="E12" s="177"/>
      <c r="F12" s="177"/>
    </row>
    <row r="13" spans="1:6" ht="16.95" customHeight="1" x14ac:dyDescent="0.3">
      <c r="A13" s="177" t="s">
        <v>19</v>
      </c>
      <c r="B13" s="177"/>
      <c r="C13" s="177"/>
      <c r="D13" s="177"/>
      <c r="E13" s="177"/>
      <c r="F13" s="177"/>
    </row>
    <row r="14" spans="1:6" ht="15" customHeight="1" x14ac:dyDescent="0.3">
      <c r="A14" s="128"/>
      <c r="B14" s="128"/>
      <c r="C14" s="128"/>
      <c r="D14" s="128"/>
      <c r="E14" s="128"/>
      <c r="F14" s="128"/>
    </row>
    <row r="15" spans="1:6" ht="18.600000000000001" customHeight="1" x14ac:dyDescent="0.3">
      <c r="A15" s="132" t="s">
        <v>17</v>
      </c>
      <c r="B15" s="9" t="s">
        <v>18</v>
      </c>
      <c r="C15" s="9" t="s">
        <v>5</v>
      </c>
      <c r="D15" s="9" t="s">
        <v>6</v>
      </c>
      <c r="E15" s="9" t="s">
        <v>7</v>
      </c>
      <c r="F15" s="132" t="s">
        <v>8</v>
      </c>
    </row>
    <row r="16" spans="1:6" ht="16.95" customHeight="1" x14ac:dyDescent="0.3">
      <c r="A16" s="184" t="s">
        <v>16</v>
      </c>
      <c r="B16" s="184"/>
      <c r="C16" s="116">
        <f>+SUM(C18:C20)</f>
        <v>145</v>
      </c>
      <c r="D16" s="116">
        <f t="shared" ref="D16:F16" si="0">+SUM(D18:D20)</f>
        <v>81</v>
      </c>
      <c r="E16" s="116">
        <f t="shared" si="0"/>
        <v>88</v>
      </c>
      <c r="F16" s="116">
        <f t="shared" si="0"/>
        <v>314</v>
      </c>
    </row>
    <row r="17" spans="1:6" ht="16.95" customHeight="1" x14ac:dyDescent="0.3">
      <c r="A17" s="130"/>
      <c r="B17" s="113"/>
      <c r="C17" s="114"/>
      <c r="D17" s="114"/>
      <c r="E17" s="114"/>
      <c r="F17" s="114"/>
    </row>
    <row r="18" spans="1:6" ht="16.95" customHeight="1" x14ac:dyDescent="0.35">
      <c r="A18" s="136" t="s">
        <v>165</v>
      </c>
      <c r="B18" s="121" t="s">
        <v>164</v>
      </c>
      <c r="C18" s="114">
        <v>108</v>
      </c>
      <c r="D18" s="114">
        <v>49</v>
      </c>
      <c r="E18" s="114">
        <v>38</v>
      </c>
      <c r="F18" s="114">
        <f>+SUM(C18:E18)</f>
        <v>195</v>
      </c>
    </row>
    <row r="19" spans="1:6" ht="16.95" customHeight="1" x14ac:dyDescent="0.35">
      <c r="A19" s="136" t="s">
        <v>167</v>
      </c>
      <c r="B19" s="121" t="s">
        <v>164</v>
      </c>
      <c r="C19" s="114">
        <v>20</v>
      </c>
      <c r="D19" s="114">
        <v>24</v>
      </c>
      <c r="E19" s="114">
        <v>44</v>
      </c>
      <c r="F19" s="114">
        <f t="shared" ref="F19:F20" si="1">+SUM(C19:E19)</f>
        <v>88</v>
      </c>
    </row>
    <row r="20" spans="1:6" ht="16.95" customHeight="1" x14ac:dyDescent="0.35">
      <c r="A20" s="136" t="s">
        <v>166</v>
      </c>
      <c r="B20" s="121" t="s">
        <v>164</v>
      </c>
      <c r="C20" s="114">
        <v>17</v>
      </c>
      <c r="D20" s="114">
        <v>8</v>
      </c>
      <c r="E20" s="114">
        <v>6</v>
      </c>
      <c r="F20" s="114">
        <f t="shared" si="1"/>
        <v>31</v>
      </c>
    </row>
    <row r="21" spans="1:6" ht="16.95" customHeight="1" x14ac:dyDescent="0.3">
      <c r="A21" s="163" t="s">
        <v>191</v>
      </c>
      <c r="B21" s="163"/>
      <c r="C21" s="163"/>
      <c r="D21" s="163"/>
      <c r="E21" s="163"/>
      <c r="F21" s="163"/>
    </row>
    <row r="22" spans="1:6" ht="203.25" customHeight="1" x14ac:dyDescent="0.3">
      <c r="A22" s="204" t="s">
        <v>196</v>
      </c>
      <c r="B22" s="205"/>
      <c r="C22" s="205"/>
      <c r="D22" s="205"/>
      <c r="E22" s="205"/>
      <c r="F22" s="206"/>
    </row>
    <row r="23" spans="1:6" ht="16.95" customHeight="1" x14ac:dyDescent="0.3">
      <c r="A23" s="38"/>
      <c r="B23" s="38"/>
      <c r="C23" s="38"/>
      <c r="D23" s="39"/>
      <c r="E23" s="39"/>
      <c r="F23" s="40"/>
    </row>
    <row r="24" spans="1:6" ht="16.95" customHeight="1" x14ac:dyDescent="0.3">
      <c r="A24" s="177" t="s">
        <v>37</v>
      </c>
      <c r="B24" s="177"/>
      <c r="C24" s="177"/>
      <c r="D24" s="177"/>
      <c r="E24" s="177"/>
      <c r="F24" s="177"/>
    </row>
    <row r="25" spans="1:6" ht="16.95" customHeight="1" x14ac:dyDescent="0.3">
      <c r="A25" s="177" t="s">
        <v>20</v>
      </c>
      <c r="B25" s="177"/>
      <c r="C25" s="177"/>
      <c r="D25" s="177"/>
      <c r="E25" s="177"/>
      <c r="F25" s="177"/>
    </row>
    <row r="26" spans="1:6" x14ac:dyDescent="0.3">
      <c r="A26" s="38"/>
      <c r="B26" s="38"/>
      <c r="C26" s="39"/>
      <c r="D26" s="39"/>
      <c r="E26" s="39"/>
      <c r="F26" s="41"/>
    </row>
    <row r="27" spans="1:6" ht="15" customHeight="1" x14ac:dyDescent="0.3">
      <c r="A27" s="185" t="s">
        <v>17</v>
      </c>
      <c r="B27" s="186"/>
      <c r="C27" s="9" t="s">
        <v>5</v>
      </c>
      <c r="D27" s="9" t="s">
        <v>6</v>
      </c>
      <c r="E27" s="9" t="s">
        <v>7</v>
      </c>
      <c r="F27" s="132" t="s">
        <v>8</v>
      </c>
    </row>
    <row r="28" spans="1:6" ht="16.95" customHeight="1" x14ac:dyDescent="0.3">
      <c r="A28" s="184" t="s">
        <v>16</v>
      </c>
      <c r="B28" s="184"/>
      <c r="C28" s="12">
        <f>+SUM(C30:C32)</f>
        <v>819568019.69401884</v>
      </c>
      <c r="D28" s="12">
        <f t="shared" ref="D28:F28" si="2">+SUM(D30:D32)</f>
        <v>825377019.69401884</v>
      </c>
      <c r="E28" s="12">
        <f t="shared" si="2"/>
        <v>827237519.69401884</v>
      </c>
      <c r="F28" s="12">
        <f t="shared" si="2"/>
        <v>2472182559.0820565</v>
      </c>
    </row>
    <row r="29" spans="1:6" ht="16.95" customHeight="1" x14ac:dyDescent="0.3">
      <c r="A29" s="187"/>
      <c r="B29" s="187"/>
      <c r="C29" s="14"/>
      <c r="D29" s="14"/>
      <c r="E29" s="14"/>
      <c r="F29" s="14"/>
    </row>
    <row r="30" spans="1:6" ht="16.95" customHeight="1" x14ac:dyDescent="0.3">
      <c r="A30" s="172" t="s">
        <v>165</v>
      </c>
      <c r="B30" s="172"/>
      <c r="C30" s="118">
        <v>144248080</v>
      </c>
      <c r="D30" s="118">
        <v>146315080</v>
      </c>
      <c r="E30" s="118">
        <v>148988080</v>
      </c>
      <c r="F30" s="118">
        <f>+SUM(C30:E30)</f>
        <v>439551240</v>
      </c>
    </row>
    <row r="31" spans="1:6" ht="16.95" customHeight="1" x14ac:dyDescent="0.3">
      <c r="A31" s="172" t="s">
        <v>167</v>
      </c>
      <c r="B31" s="172"/>
      <c r="C31" s="118">
        <v>518045852.69401884</v>
      </c>
      <c r="D31" s="118">
        <v>518045852.69401884</v>
      </c>
      <c r="E31" s="118">
        <v>518045852.69401884</v>
      </c>
      <c r="F31" s="118">
        <f>+SUM(C31:E31)</f>
        <v>1554137558.0820565</v>
      </c>
    </row>
    <row r="32" spans="1:6" ht="16.95" customHeight="1" x14ac:dyDescent="0.3">
      <c r="A32" s="172" t="s">
        <v>166</v>
      </c>
      <c r="B32" s="172"/>
      <c r="C32" s="118">
        <v>157274087</v>
      </c>
      <c r="D32" s="118">
        <v>161016087</v>
      </c>
      <c r="E32" s="118">
        <v>160203587</v>
      </c>
      <c r="F32" s="119">
        <f t="shared" ref="F32" si="3">+SUM(C32:E32)</f>
        <v>478493761</v>
      </c>
    </row>
    <row r="33" spans="1:7" ht="16.95" customHeight="1" x14ac:dyDescent="0.3">
      <c r="A33" s="163" t="s">
        <v>191</v>
      </c>
      <c r="B33" s="163"/>
      <c r="C33" s="163"/>
      <c r="D33" s="163"/>
      <c r="E33" s="163"/>
      <c r="F33" s="42"/>
    </row>
    <row r="34" spans="1:7" ht="202.5" customHeight="1" x14ac:dyDescent="0.3">
      <c r="A34" s="204" t="s">
        <v>201</v>
      </c>
      <c r="B34" s="205"/>
      <c r="C34" s="205"/>
      <c r="D34" s="205"/>
      <c r="E34" s="205"/>
      <c r="F34" s="206"/>
      <c r="G34" s="89"/>
    </row>
    <row r="35" spans="1:7" ht="15" customHeight="1" x14ac:dyDescent="0.3"/>
    <row r="36" spans="1:7" ht="16.95" customHeight="1" x14ac:dyDescent="0.3">
      <c r="A36" s="165" t="s">
        <v>39</v>
      </c>
      <c r="B36" s="165"/>
      <c r="C36" s="165"/>
      <c r="D36" s="165"/>
      <c r="E36" s="165"/>
      <c r="F36" s="165"/>
    </row>
    <row r="37" spans="1:7" ht="30" customHeight="1" x14ac:dyDescent="0.3">
      <c r="A37" s="166" t="s">
        <v>40</v>
      </c>
      <c r="B37" s="166"/>
      <c r="C37" s="166"/>
      <c r="D37" s="166"/>
      <c r="E37" s="166"/>
      <c r="F37" s="166"/>
    </row>
    <row r="38" spans="1:7" ht="15" customHeight="1" x14ac:dyDescent="0.3"/>
    <row r="39" spans="1:7" ht="31.2" x14ac:dyDescent="0.3">
      <c r="A39" s="167" t="s">
        <v>23</v>
      </c>
      <c r="B39" s="167"/>
      <c r="C39" s="7" t="s">
        <v>41</v>
      </c>
      <c r="D39" s="127" t="s">
        <v>42</v>
      </c>
      <c r="E39" s="7" t="s">
        <v>44</v>
      </c>
      <c r="F39" s="127" t="s">
        <v>24</v>
      </c>
    </row>
    <row r="40" spans="1:7" ht="27.9" customHeight="1" x14ac:dyDescent="0.3">
      <c r="A40" s="168" t="s">
        <v>28</v>
      </c>
      <c r="B40" s="169"/>
      <c r="C40" s="16" t="s">
        <v>170</v>
      </c>
      <c r="D40" s="16"/>
      <c r="E40" s="20"/>
      <c r="F40" s="17"/>
    </row>
    <row r="41" spans="1:7" ht="27.9" customHeight="1" x14ac:dyDescent="0.3">
      <c r="A41" s="168" t="s">
        <v>29</v>
      </c>
      <c r="B41" s="168"/>
      <c r="C41" s="16" t="s">
        <v>170</v>
      </c>
      <c r="D41" s="16"/>
      <c r="E41" s="16"/>
      <c r="F41" s="18"/>
    </row>
    <row r="42" spans="1:7" ht="27.9" customHeight="1" x14ac:dyDescent="0.3">
      <c r="A42" s="170" t="s">
        <v>27</v>
      </c>
      <c r="B42" s="170"/>
      <c r="C42" s="16" t="s">
        <v>170</v>
      </c>
      <c r="D42" s="16"/>
      <c r="E42" s="16"/>
      <c r="F42" s="18"/>
    </row>
    <row r="43" spans="1:7" ht="27.9" customHeight="1" x14ac:dyDescent="0.3">
      <c r="A43" s="171" t="s">
        <v>30</v>
      </c>
      <c r="B43" s="171"/>
      <c r="C43" s="16"/>
      <c r="D43" s="16" t="s">
        <v>170</v>
      </c>
      <c r="E43" s="16"/>
      <c r="F43" s="19"/>
    </row>
    <row r="44" spans="1:7" ht="16.95" customHeight="1" x14ac:dyDescent="0.3">
      <c r="A44" s="163" t="s">
        <v>191</v>
      </c>
      <c r="B44" s="163"/>
      <c r="C44" s="163"/>
      <c r="D44" s="163"/>
      <c r="E44" s="163"/>
      <c r="F44" s="42"/>
    </row>
    <row r="45" spans="1:7" s="88" customFormat="1" ht="54.9" customHeight="1" x14ac:dyDescent="0.3">
      <c r="A45" s="164" t="s">
        <v>193</v>
      </c>
      <c r="B45" s="164"/>
      <c r="C45" s="164"/>
      <c r="D45" s="164"/>
      <c r="E45" s="164"/>
      <c r="F45" s="164"/>
      <c r="G45" s="37"/>
    </row>
    <row r="46" spans="1:7" s="88" customFormat="1" ht="15" customHeight="1" x14ac:dyDescent="0.3">
      <c r="A46" s="135"/>
      <c r="B46" s="135"/>
      <c r="C46" s="135"/>
      <c r="D46" s="135"/>
      <c r="E46" s="135"/>
      <c r="F46" s="135"/>
      <c r="G46" s="37"/>
    </row>
    <row r="47" spans="1:7" x14ac:dyDescent="0.3">
      <c r="A47" s="165" t="s">
        <v>45</v>
      </c>
      <c r="B47" s="165"/>
      <c r="C47" s="165"/>
      <c r="D47" s="165"/>
      <c r="E47" s="165"/>
      <c r="F47" s="165"/>
    </row>
    <row r="48" spans="1:7" x14ac:dyDescent="0.3">
      <c r="A48" s="165" t="s">
        <v>25</v>
      </c>
      <c r="B48" s="165"/>
      <c r="C48" s="165"/>
      <c r="D48" s="165"/>
      <c r="E48" s="165"/>
      <c r="F48" s="165"/>
    </row>
    <row r="50" spans="1:8" ht="30" x14ac:dyDescent="0.3">
      <c r="A50" s="185" t="s">
        <v>23</v>
      </c>
      <c r="B50" s="185"/>
      <c r="C50" s="9" t="s">
        <v>41</v>
      </c>
      <c r="D50" s="132" t="s">
        <v>42</v>
      </c>
      <c r="E50" s="9" t="s">
        <v>87</v>
      </c>
      <c r="F50" s="132" t="s">
        <v>24</v>
      </c>
    </row>
    <row r="51" spans="1:8" ht="17.399999999999999" customHeight="1" x14ac:dyDescent="0.3">
      <c r="A51" s="197" t="s">
        <v>31</v>
      </c>
      <c r="B51" s="197"/>
      <c r="C51" s="20"/>
      <c r="D51" s="20"/>
      <c r="E51" s="31" t="s">
        <v>170</v>
      </c>
      <c r="F51" s="44"/>
      <c r="G51" s="88"/>
    </row>
    <row r="52" spans="1:8" ht="28.2" customHeight="1" x14ac:dyDescent="0.3">
      <c r="A52" s="198" t="s">
        <v>32</v>
      </c>
      <c r="B52" s="198"/>
      <c r="C52" s="32"/>
      <c r="D52" s="32"/>
      <c r="E52" s="33" t="s">
        <v>170</v>
      </c>
      <c r="F52" s="45"/>
      <c r="G52" s="88"/>
    </row>
    <row r="53" spans="1:8" x14ac:dyDescent="0.3">
      <c r="A53" s="163" t="s">
        <v>191</v>
      </c>
      <c r="B53" s="163"/>
      <c r="C53" s="163"/>
      <c r="D53" s="163"/>
      <c r="E53" s="163"/>
      <c r="F53" s="163"/>
    </row>
    <row r="54" spans="1:8" ht="50.1" customHeight="1" x14ac:dyDescent="0.3">
      <c r="A54" s="164" t="s">
        <v>192</v>
      </c>
      <c r="B54" s="164"/>
      <c r="C54" s="164"/>
      <c r="D54" s="164"/>
      <c r="E54" s="164"/>
      <c r="F54" s="164"/>
    </row>
    <row r="55" spans="1:8" x14ac:dyDescent="0.3">
      <c r="E55" s="46"/>
    </row>
    <row r="56" spans="1:8" ht="31.2" x14ac:dyDescent="0.35">
      <c r="A56" s="2" t="s">
        <v>46</v>
      </c>
      <c r="B56" s="199" t="s">
        <v>188</v>
      </c>
      <c r="C56" s="179"/>
      <c r="D56" s="188"/>
      <c r="E56" s="189"/>
      <c r="F56" s="190"/>
      <c r="G56" s="1"/>
      <c r="H56" s="1"/>
    </row>
    <row r="57" spans="1:8" x14ac:dyDescent="0.35">
      <c r="A57" s="2" t="s">
        <v>47</v>
      </c>
      <c r="B57" s="199" t="s">
        <v>189</v>
      </c>
      <c r="C57" s="179"/>
      <c r="D57" s="191"/>
      <c r="E57" s="192"/>
      <c r="F57" s="193"/>
      <c r="G57" s="1"/>
      <c r="H57" s="1"/>
    </row>
    <row r="58" spans="1:8" x14ac:dyDescent="0.35">
      <c r="A58" s="2" t="s">
        <v>48</v>
      </c>
      <c r="B58" s="199" t="s">
        <v>190</v>
      </c>
      <c r="C58" s="179"/>
      <c r="D58" s="194"/>
      <c r="E58" s="195"/>
      <c r="F58" s="196"/>
      <c r="G58" s="1"/>
      <c r="H58" s="1"/>
    </row>
    <row r="59" spans="1:8" x14ac:dyDescent="0.35">
      <c r="A59" s="1"/>
      <c r="B59" s="1"/>
      <c r="C59" s="1"/>
      <c r="D59" s="1"/>
      <c r="E59" s="1"/>
      <c r="F59" s="1"/>
      <c r="G59" s="1"/>
      <c r="H59" s="1"/>
    </row>
    <row r="60" spans="1:8" ht="21.9" customHeight="1" x14ac:dyDescent="0.3">
      <c r="A60" s="183" t="s">
        <v>50</v>
      </c>
      <c r="B60" s="183"/>
      <c r="C60" s="183"/>
      <c r="D60" s="183"/>
      <c r="E60" s="183"/>
      <c r="F60" s="183"/>
    </row>
    <row r="61" spans="1:8" ht="9.9" customHeight="1" x14ac:dyDescent="0.3"/>
    <row r="62" spans="1:8" x14ac:dyDescent="0.3">
      <c r="A62" s="165" t="s">
        <v>51</v>
      </c>
      <c r="B62" s="165"/>
      <c r="C62" s="165"/>
      <c r="D62" s="165"/>
      <c r="E62" s="165"/>
      <c r="F62" s="165"/>
    </row>
    <row r="63" spans="1:8" x14ac:dyDescent="0.3">
      <c r="A63" s="165" t="s">
        <v>63</v>
      </c>
      <c r="B63" s="165"/>
      <c r="C63" s="165"/>
      <c r="D63" s="165"/>
      <c r="E63" s="165"/>
      <c r="F63" s="165"/>
    </row>
    <row r="64" spans="1:8" x14ac:dyDescent="0.3">
      <c r="A64" s="165" t="s">
        <v>52</v>
      </c>
      <c r="B64" s="165"/>
      <c r="C64" s="165"/>
      <c r="D64" s="165"/>
      <c r="E64" s="165"/>
      <c r="F64" s="165"/>
    </row>
    <row r="65" spans="1:7" ht="9.9" customHeight="1" x14ac:dyDescent="0.3"/>
    <row r="66" spans="1:7" ht="30" x14ac:dyDescent="0.3">
      <c r="A66" s="70" t="s">
        <v>64</v>
      </c>
      <c r="B66" s="70" t="s">
        <v>68</v>
      </c>
      <c r="C66" s="70" t="s">
        <v>72</v>
      </c>
      <c r="D66" s="70" t="s">
        <v>69</v>
      </c>
      <c r="E66" s="70" t="s">
        <v>70</v>
      </c>
      <c r="F66" s="70" t="s">
        <v>71</v>
      </c>
    </row>
    <row r="67" spans="1:7" x14ac:dyDescent="0.3">
      <c r="A67" s="129" t="s">
        <v>16</v>
      </c>
      <c r="B67" s="36">
        <f>+SUM(B69:B73)</f>
        <v>6689836387</v>
      </c>
      <c r="C67" s="79">
        <f>+SUM(C69:C73)</f>
        <v>100</v>
      </c>
      <c r="D67" s="11"/>
      <c r="E67" s="11"/>
      <c r="F67" s="11"/>
    </row>
    <row r="68" spans="1:7" ht="9.9" customHeight="1" x14ac:dyDescent="0.3">
      <c r="A68" s="25"/>
      <c r="B68" s="26"/>
      <c r="C68" s="67"/>
      <c r="D68" s="24"/>
      <c r="E68" s="24"/>
      <c r="F68" s="24"/>
    </row>
    <row r="69" spans="1:7" x14ac:dyDescent="0.3">
      <c r="A69" s="25" t="s">
        <v>65</v>
      </c>
      <c r="B69" s="26">
        <v>6689836387</v>
      </c>
      <c r="C69" s="67">
        <f>+B69/$B$67*100</f>
        <v>100</v>
      </c>
      <c r="D69" s="24"/>
      <c r="E69" s="24"/>
      <c r="F69" s="24"/>
      <c r="G69" s="89"/>
    </row>
    <row r="70" spans="1:7" x14ac:dyDescent="0.3">
      <c r="A70" s="25" t="s">
        <v>66</v>
      </c>
      <c r="B70" s="26">
        <v>0</v>
      </c>
      <c r="C70" s="67">
        <f t="shared" ref="C70" si="4">+B70/$B$67*100</f>
        <v>0</v>
      </c>
      <c r="D70" s="25"/>
      <c r="E70" s="25"/>
      <c r="F70" s="25"/>
      <c r="G70" s="89"/>
    </row>
    <row r="71" spans="1:7" x14ac:dyDescent="0.3">
      <c r="A71" s="25" t="s">
        <v>67</v>
      </c>
      <c r="B71" s="26">
        <v>0</v>
      </c>
      <c r="C71" s="67">
        <f>+B71/$B$67*100</f>
        <v>0</v>
      </c>
      <c r="D71" s="25"/>
      <c r="E71" s="25"/>
      <c r="F71" s="25"/>
      <c r="G71" s="89"/>
    </row>
    <row r="72" spans="1:7" x14ac:dyDescent="0.3">
      <c r="A72" s="25" t="s">
        <v>161</v>
      </c>
      <c r="B72" s="26">
        <v>0</v>
      </c>
      <c r="C72" s="67">
        <f t="shared" ref="C72:C73" si="5">+B72/$B$67*100</f>
        <v>0</v>
      </c>
      <c r="D72" s="24"/>
      <c r="E72" s="24"/>
      <c r="F72" s="24"/>
    </row>
    <row r="73" spans="1:7" x14ac:dyDescent="0.3">
      <c r="A73" s="27" t="s">
        <v>162</v>
      </c>
      <c r="B73" s="26">
        <v>0</v>
      </c>
      <c r="C73" s="67">
        <f t="shared" si="5"/>
        <v>0</v>
      </c>
      <c r="D73" s="77"/>
      <c r="E73" s="77"/>
      <c r="F73" s="77"/>
    </row>
    <row r="74" spans="1:7" x14ac:dyDescent="0.3">
      <c r="A74" s="163" t="s">
        <v>191</v>
      </c>
      <c r="B74" s="163"/>
      <c r="C74" s="163"/>
      <c r="D74" s="163"/>
      <c r="E74" s="163"/>
      <c r="F74" s="163"/>
    </row>
    <row r="75" spans="1:7" ht="50.1" customHeight="1" x14ac:dyDescent="0.3">
      <c r="A75" s="164" t="s">
        <v>194</v>
      </c>
      <c r="B75" s="164"/>
      <c r="C75" s="164"/>
      <c r="D75" s="164"/>
      <c r="E75" s="164"/>
      <c r="F75" s="164"/>
    </row>
    <row r="76" spans="1:7" ht="9.9" customHeight="1" x14ac:dyDescent="0.3">
      <c r="A76" s="25"/>
      <c r="B76" s="49"/>
      <c r="C76" s="24"/>
    </row>
    <row r="77" spans="1:7" x14ac:dyDescent="0.3">
      <c r="A77" s="165" t="s">
        <v>73</v>
      </c>
      <c r="B77" s="165"/>
      <c r="C77" s="165"/>
      <c r="D77" s="165"/>
      <c r="E77" s="165"/>
      <c r="F77" s="165"/>
    </row>
    <row r="78" spans="1:7" x14ac:dyDescent="0.3">
      <c r="A78" s="165" t="s">
        <v>74</v>
      </c>
      <c r="B78" s="165"/>
      <c r="C78" s="165"/>
      <c r="D78" s="165"/>
      <c r="E78" s="165"/>
      <c r="F78" s="165"/>
    </row>
    <row r="79" spans="1:7" x14ac:dyDescent="0.3">
      <c r="A79" s="165" t="s">
        <v>52</v>
      </c>
      <c r="B79" s="165"/>
      <c r="C79" s="165"/>
      <c r="D79" s="165"/>
      <c r="E79" s="165"/>
      <c r="F79" s="165"/>
    </row>
    <row r="80" spans="1:7" ht="9.9" customHeight="1" x14ac:dyDescent="0.3"/>
    <row r="81" spans="1:6" x14ac:dyDescent="0.3">
      <c r="A81" s="69" t="s">
        <v>55</v>
      </c>
      <c r="B81" s="69" t="s">
        <v>56</v>
      </c>
      <c r="C81" s="69" t="s">
        <v>5</v>
      </c>
      <c r="D81" s="69" t="s">
        <v>6</v>
      </c>
      <c r="E81" s="69" t="s">
        <v>7</v>
      </c>
      <c r="F81" s="69" t="s">
        <v>8</v>
      </c>
    </row>
    <row r="82" spans="1:6" x14ac:dyDescent="0.3">
      <c r="A82" s="129" t="s">
        <v>16</v>
      </c>
      <c r="B82" s="50"/>
      <c r="C82" s="12">
        <f>+C84+C88</f>
        <v>1030678539.0540189</v>
      </c>
      <c r="D82" s="12">
        <f t="shared" ref="D82:E82" si="6">+D84+D88</f>
        <v>847648131.60401881</v>
      </c>
      <c r="E82" s="12">
        <f t="shared" si="6"/>
        <v>669185852.69401884</v>
      </c>
      <c r="F82" s="36">
        <f>+F84+F88</f>
        <v>2547512523.3520565</v>
      </c>
    </row>
    <row r="83" spans="1:6" ht="9.9" customHeight="1" x14ac:dyDescent="0.3">
      <c r="A83" s="13"/>
      <c r="B83" s="51"/>
      <c r="C83" s="14"/>
      <c r="D83" s="14"/>
      <c r="E83" s="14"/>
      <c r="F83" s="52"/>
    </row>
    <row r="84" spans="1:6" x14ac:dyDescent="0.3">
      <c r="A84" s="200" t="s">
        <v>75</v>
      </c>
      <c r="B84" s="200"/>
      <c r="C84" s="53">
        <f>+SUM(C85:C86)</f>
        <v>1030678539.0540189</v>
      </c>
      <c r="D84" s="53">
        <f>+SUM(D85:D86)</f>
        <v>847648131.60401881</v>
      </c>
      <c r="E84" s="53">
        <f>+SUM(E85:E86)</f>
        <v>669185852.69401884</v>
      </c>
      <c r="F84" s="54">
        <f>+SUM(F85:F86)</f>
        <v>2547512523.3520565</v>
      </c>
    </row>
    <row r="85" spans="1:6" x14ac:dyDescent="0.3">
      <c r="A85" s="55" t="s">
        <v>184</v>
      </c>
      <c r="B85" s="51" t="s">
        <v>183</v>
      </c>
      <c r="C85" s="15">
        <v>1030678539.0540189</v>
      </c>
      <c r="D85" s="15">
        <v>847648131.60401881</v>
      </c>
      <c r="E85" s="15">
        <v>669185852.69401884</v>
      </c>
      <c r="F85" s="56">
        <f>+C85+D85+E85</f>
        <v>2547512523.3520565</v>
      </c>
    </row>
    <row r="86" spans="1:6" x14ac:dyDescent="0.3">
      <c r="A86" s="55" t="s">
        <v>59</v>
      </c>
      <c r="B86" s="51" t="s">
        <v>53</v>
      </c>
      <c r="C86" s="15">
        <v>0</v>
      </c>
      <c r="D86" s="15">
        <v>0</v>
      </c>
      <c r="E86" s="15">
        <v>0</v>
      </c>
      <c r="F86" s="56">
        <f t="shared" ref="F86" si="7">+C86+D86+E86</f>
        <v>0</v>
      </c>
    </row>
    <row r="87" spans="1:6" x14ac:dyDescent="0.3">
      <c r="A87" s="100"/>
      <c r="B87" s="51"/>
      <c r="C87" s="15"/>
      <c r="D87" s="15"/>
      <c r="E87" s="15"/>
      <c r="F87" s="56"/>
    </row>
    <row r="88" spans="1:6" x14ac:dyDescent="0.3">
      <c r="A88" s="200" t="s">
        <v>76</v>
      </c>
      <c r="B88" s="200"/>
      <c r="C88" s="53">
        <f>+SUM(C89:C90)</f>
        <v>0</v>
      </c>
      <c r="D88" s="53">
        <f>+SUM(D89:D90)</f>
        <v>0</v>
      </c>
      <c r="E88" s="53">
        <f>+SUM(E89:E90)</f>
        <v>0</v>
      </c>
      <c r="F88" s="54">
        <f>+SUM(F89:F90)</f>
        <v>0</v>
      </c>
    </row>
    <row r="89" spans="1:6" x14ac:dyDescent="0.3">
      <c r="A89" s="55" t="s">
        <v>59</v>
      </c>
      <c r="B89" s="51" t="s">
        <v>53</v>
      </c>
      <c r="C89" s="57">
        <v>0</v>
      </c>
      <c r="D89" s="57">
        <v>0</v>
      </c>
      <c r="E89" s="57">
        <v>0</v>
      </c>
      <c r="F89" s="58">
        <f t="shared" ref="F89:F90" si="8">+C89+D89+E89</f>
        <v>0</v>
      </c>
    </row>
    <row r="90" spans="1:6" x14ac:dyDescent="0.3">
      <c r="A90" s="55" t="s">
        <v>59</v>
      </c>
      <c r="B90" s="51" t="s">
        <v>53</v>
      </c>
      <c r="C90" s="57">
        <v>0</v>
      </c>
      <c r="D90" s="57">
        <v>0</v>
      </c>
      <c r="E90" s="57">
        <v>0</v>
      </c>
      <c r="F90" s="58">
        <f t="shared" si="8"/>
        <v>0</v>
      </c>
    </row>
    <row r="91" spans="1:6" x14ac:dyDescent="0.3">
      <c r="A91" s="163" t="s">
        <v>191</v>
      </c>
      <c r="B91" s="163"/>
      <c r="C91" s="163"/>
      <c r="D91" s="163"/>
      <c r="E91" s="163"/>
      <c r="F91" s="163"/>
    </row>
    <row r="92" spans="1:6" ht="41.4" customHeight="1" x14ac:dyDescent="0.3">
      <c r="A92" s="164" t="s">
        <v>200</v>
      </c>
      <c r="B92" s="164"/>
      <c r="C92" s="164"/>
      <c r="D92" s="164"/>
      <c r="E92" s="164"/>
      <c r="F92" s="164"/>
    </row>
    <row r="93" spans="1:6" ht="9.9" customHeight="1" x14ac:dyDescent="0.3">
      <c r="A93" s="25"/>
      <c r="B93" s="49"/>
      <c r="C93" s="24"/>
    </row>
    <row r="94" spans="1:6" x14ac:dyDescent="0.3">
      <c r="A94" s="165" t="s">
        <v>77</v>
      </c>
      <c r="B94" s="165"/>
      <c r="C94" s="165"/>
      <c r="D94" s="165"/>
      <c r="E94" s="165"/>
      <c r="F94" s="165"/>
    </row>
    <row r="95" spans="1:6" ht="32.25" customHeight="1" x14ac:dyDescent="0.3">
      <c r="A95" s="166" t="s">
        <v>54</v>
      </c>
      <c r="B95" s="166"/>
      <c r="C95" s="166"/>
      <c r="D95" s="166"/>
      <c r="E95" s="166"/>
      <c r="F95" s="166"/>
    </row>
    <row r="96" spans="1:6" x14ac:dyDescent="0.3">
      <c r="A96" s="165" t="s">
        <v>52</v>
      </c>
      <c r="B96" s="165"/>
      <c r="C96" s="165"/>
      <c r="D96" s="165"/>
      <c r="E96" s="165"/>
      <c r="F96" s="165"/>
    </row>
    <row r="97" spans="1:6" ht="9.9" customHeight="1" x14ac:dyDescent="0.3">
      <c r="A97" s="90"/>
      <c r="B97" s="91"/>
      <c r="C97" s="91"/>
      <c r="D97" s="91"/>
      <c r="E97" s="91"/>
      <c r="F97" s="92"/>
    </row>
    <row r="98" spans="1:6" x14ac:dyDescent="0.3">
      <c r="A98" s="69" t="s">
        <v>55</v>
      </c>
      <c r="B98" s="69" t="s">
        <v>56</v>
      </c>
      <c r="C98" s="69" t="s">
        <v>5</v>
      </c>
      <c r="D98" s="69" t="s">
        <v>6</v>
      </c>
      <c r="E98" s="69" t="s">
        <v>7</v>
      </c>
      <c r="F98" s="69" t="s">
        <v>8</v>
      </c>
    </row>
    <row r="99" spans="1:6" x14ac:dyDescent="0.3">
      <c r="A99" s="129" t="s">
        <v>16</v>
      </c>
      <c r="B99" s="50"/>
      <c r="C99" s="36">
        <f>+C101+C108+C115</f>
        <v>819568019.69401884</v>
      </c>
      <c r="D99" s="36">
        <f t="shared" ref="D99:F99" si="9">+D101+D108+D115</f>
        <v>825377019.69401884</v>
      </c>
      <c r="E99" s="36">
        <f t="shared" si="9"/>
        <v>827237519.69401884</v>
      </c>
      <c r="F99" s="36">
        <f t="shared" si="9"/>
        <v>2472182559.0820565</v>
      </c>
    </row>
    <row r="100" spans="1:6" ht="9.9" customHeight="1" x14ac:dyDescent="0.3">
      <c r="A100" s="13"/>
      <c r="B100" s="51"/>
      <c r="C100" s="14"/>
      <c r="D100" s="14"/>
      <c r="E100" s="14"/>
      <c r="F100" s="52"/>
    </row>
    <row r="101" spans="1:6" ht="15" customHeight="1" x14ac:dyDescent="0.3">
      <c r="A101" s="200" t="s">
        <v>58</v>
      </c>
      <c r="B101" s="200"/>
      <c r="C101" s="54">
        <f>+SUM(C102:C106)</f>
        <v>819568019.69401884</v>
      </c>
      <c r="D101" s="54">
        <f t="shared" ref="D101:E101" si="10">+SUM(D102:D106)</f>
        <v>825377019.69401884</v>
      </c>
      <c r="E101" s="54">
        <f t="shared" si="10"/>
        <v>827237519.69401884</v>
      </c>
      <c r="F101" s="54">
        <f>+SUM(F102:F106)</f>
        <v>2472182559.0820565</v>
      </c>
    </row>
    <row r="102" spans="1:6" ht="30" x14ac:dyDescent="0.3">
      <c r="A102" s="55" t="s">
        <v>184</v>
      </c>
      <c r="B102" s="136" t="s">
        <v>183</v>
      </c>
      <c r="C102" s="15">
        <f>+C28</f>
        <v>819568019.69401884</v>
      </c>
      <c r="D102" s="15">
        <f>+D28</f>
        <v>825377019.69401884</v>
      </c>
      <c r="E102" s="15">
        <f>+E28</f>
        <v>827237519.69401884</v>
      </c>
      <c r="F102" s="56">
        <f>+C102+D102+E102</f>
        <v>2472182559.0820565</v>
      </c>
    </row>
    <row r="103" spans="1:6" x14ac:dyDescent="0.3">
      <c r="A103" s="55" t="s">
        <v>59</v>
      </c>
      <c r="B103" s="51" t="s">
        <v>53</v>
      </c>
      <c r="C103" s="15">
        <v>0</v>
      </c>
      <c r="D103" s="59">
        <v>0</v>
      </c>
      <c r="E103" s="59">
        <v>0</v>
      </c>
      <c r="F103" s="56">
        <f t="shared" ref="F103:F106" si="11">+C103+D103+E103</f>
        <v>0</v>
      </c>
    </row>
    <row r="104" spans="1:6" x14ac:dyDescent="0.3">
      <c r="A104" s="55" t="s">
        <v>59</v>
      </c>
      <c r="B104" s="51" t="s">
        <v>53</v>
      </c>
      <c r="C104" s="15">
        <v>0</v>
      </c>
      <c r="D104" s="15">
        <v>0</v>
      </c>
      <c r="E104" s="15">
        <v>0</v>
      </c>
      <c r="F104" s="56">
        <f t="shared" si="11"/>
        <v>0</v>
      </c>
    </row>
    <row r="105" spans="1:6" x14ac:dyDescent="0.3">
      <c r="A105" s="55" t="s">
        <v>59</v>
      </c>
      <c r="B105" s="51" t="s">
        <v>53</v>
      </c>
      <c r="C105" s="15">
        <v>0</v>
      </c>
      <c r="D105" s="15">
        <v>0</v>
      </c>
      <c r="E105" s="15">
        <v>0</v>
      </c>
      <c r="F105" s="56">
        <f t="shared" si="11"/>
        <v>0</v>
      </c>
    </row>
    <row r="106" spans="1:6" x14ac:dyDescent="0.3">
      <c r="A106" s="55" t="s">
        <v>59</v>
      </c>
      <c r="B106" s="51" t="s">
        <v>53</v>
      </c>
      <c r="C106" s="15">
        <v>0</v>
      </c>
      <c r="D106" s="15">
        <v>0</v>
      </c>
      <c r="E106" s="15">
        <v>0</v>
      </c>
      <c r="F106" s="56">
        <f t="shared" si="11"/>
        <v>0</v>
      </c>
    </row>
    <row r="107" spans="1:6" x14ac:dyDescent="0.3">
      <c r="A107" s="100"/>
      <c r="B107" s="51"/>
      <c r="C107" s="15"/>
      <c r="D107" s="15"/>
      <c r="E107" s="15"/>
      <c r="F107" s="56"/>
    </row>
    <row r="108" spans="1:6" ht="15" customHeight="1" x14ac:dyDescent="0.3">
      <c r="A108" s="200" t="s">
        <v>60</v>
      </c>
      <c r="B108" s="200"/>
      <c r="C108" s="54">
        <f>+SUM(C109:C113)</f>
        <v>0</v>
      </c>
      <c r="D108" s="54">
        <f t="shared" ref="D108:F108" si="12">+SUM(D109:D113)</f>
        <v>0</v>
      </c>
      <c r="E108" s="54">
        <f t="shared" si="12"/>
        <v>0</v>
      </c>
      <c r="F108" s="54">
        <f t="shared" si="12"/>
        <v>0</v>
      </c>
    </row>
    <row r="109" spans="1:6" x14ac:dyDescent="0.3">
      <c r="A109" s="55" t="s">
        <v>59</v>
      </c>
      <c r="B109" s="51" t="s">
        <v>53</v>
      </c>
      <c r="C109" s="57">
        <v>0</v>
      </c>
      <c r="D109" s="57">
        <v>0</v>
      </c>
      <c r="E109" s="57">
        <v>0</v>
      </c>
      <c r="F109" s="41">
        <f>+C109+D109+E109</f>
        <v>0</v>
      </c>
    </row>
    <row r="110" spans="1:6" x14ac:dyDescent="0.3">
      <c r="A110" s="55" t="s">
        <v>59</v>
      </c>
      <c r="B110" s="51" t="s">
        <v>53</v>
      </c>
      <c r="C110" s="57">
        <v>0</v>
      </c>
      <c r="D110" s="57">
        <v>0</v>
      </c>
      <c r="E110" s="57">
        <v>0</v>
      </c>
      <c r="F110" s="41">
        <f t="shared" ref="F110:F113" si="13">+C110+D110+E110</f>
        <v>0</v>
      </c>
    </row>
    <row r="111" spans="1:6" x14ac:dyDescent="0.3">
      <c r="A111" s="55" t="s">
        <v>59</v>
      </c>
      <c r="B111" s="51" t="s">
        <v>53</v>
      </c>
      <c r="C111" s="57">
        <v>0</v>
      </c>
      <c r="D111" s="57">
        <v>0</v>
      </c>
      <c r="E111" s="57">
        <v>0</v>
      </c>
      <c r="F111" s="41">
        <f t="shared" si="13"/>
        <v>0</v>
      </c>
    </row>
    <row r="112" spans="1:6" x14ac:dyDescent="0.3">
      <c r="A112" s="55" t="s">
        <v>59</v>
      </c>
      <c r="B112" s="51" t="s">
        <v>53</v>
      </c>
      <c r="C112" s="57">
        <v>0</v>
      </c>
      <c r="D112" s="57">
        <v>0</v>
      </c>
      <c r="E112" s="57">
        <v>0</v>
      </c>
      <c r="F112" s="41">
        <f t="shared" si="13"/>
        <v>0</v>
      </c>
    </row>
    <row r="113" spans="1:6" x14ac:dyDescent="0.3">
      <c r="A113" s="55" t="s">
        <v>59</v>
      </c>
      <c r="B113" s="51" t="s">
        <v>53</v>
      </c>
      <c r="C113" s="57">
        <v>0</v>
      </c>
      <c r="D113" s="57">
        <v>0</v>
      </c>
      <c r="E113" s="57">
        <v>0</v>
      </c>
      <c r="F113" s="41">
        <f t="shared" si="13"/>
        <v>0</v>
      </c>
    </row>
    <row r="114" spans="1:6" x14ac:dyDescent="0.3">
      <c r="C114" s="41"/>
      <c r="D114" s="41"/>
      <c r="E114" s="41"/>
      <c r="F114" s="41"/>
    </row>
    <row r="115" spans="1:6" x14ac:dyDescent="0.3">
      <c r="A115" s="200" t="s">
        <v>61</v>
      </c>
      <c r="B115" s="200"/>
      <c r="C115" s="54">
        <f>+SUM(C116:C117)</f>
        <v>0</v>
      </c>
      <c r="D115" s="54">
        <f t="shared" ref="D115:F115" si="14">+SUM(D116:D117)</f>
        <v>0</v>
      </c>
      <c r="E115" s="54">
        <f t="shared" si="14"/>
        <v>0</v>
      </c>
      <c r="F115" s="54">
        <f t="shared" si="14"/>
        <v>0</v>
      </c>
    </row>
    <row r="116" spans="1:6" x14ac:dyDescent="0.3">
      <c r="A116" s="76" t="s">
        <v>59</v>
      </c>
      <c r="B116" s="51" t="s">
        <v>53</v>
      </c>
      <c r="C116" s="57">
        <v>0</v>
      </c>
      <c r="D116" s="57">
        <v>0</v>
      </c>
      <c r="E116" s="57">
        <v>0</v>
      </c>
      <c r="F116" s="41">
        <f>+C116+D116+E116</f>
        <v>0</v>
      </c>
    </row>
    <row r="117" spans="1:6" x14ac:dyDescent="0.3">
      <c r="A117" s="48" t="s">
        <v>59</v>
      </c>
      <c r="B117" s="48" t="s">
        <v>53</v>
      </c>
      <c r="C117" s="60">
        <v>0</v>
      </c>
      <c r="D117" s="60">
        <v>0</v>
      </c>
      <c r="E117" s="60">
        <v>0</v>
      </c>
      <c r="F117" s="61">
        <f>+C117+D117+E117</f>
        <v>0</v>
      </c>
    </row>
    <row r="118" spans="1:6" ht="15" customHeight="1" x14ac:dyDescent="0.3">
      <c r="A118" s="202" t="s">
        <v>62</v>
      </c>
      <c r="B118" s="202"/>
      <c r="C118" s="202"/>
      <c r="D118" s="202"/>
      <c r="E118" s="202"/>
      <c r="F118" s="202"/>
    </row>
    <row r="119" spans="1:6" ht="15" customHeight="1" x14ac:dyDescent="0.3">
      <c r="A119" s="163" t="s">
        <v>191</v>
      </c>
      <c r="B119" s="163"/>
      <c r="C119" s="163"/>
      <c r="D119" s="163"/>
      <c r="E119" s="163"/>
      <c r="F119" s="163"/>
    </row>
    <row r="120" spans="1:6" ht="311.25" customHeight="1" x14ac:dyDescent="0.3">
      <c r="A120" s="164" t="s">
        <v>195</v>
      </c>
      <c r="B120" s="164"/>
      <c r="C120" s="164"/>
      <c r="D120" s="164"/>
      <c r="E120" s="164"/>
      <c r="F120" s="164"/>
    </row>
    <row r="121" spans="1:6" ht="15" customHeight="1" x14ac:dyDescent="0.3">
      <c r="A121" s="55"/>
      <c r="B121" s="51"/>
    </row>
    <row r="122" spans="1:6" x14ac:dyDescent="0.3">
      <c r="A122" s="165" t="s">
        <v>79</v>
      </c>
      <c r="B122" s="165"/>
      <c r="C122" s="165"/>
      <c r="D122" s="165"/>
      <c r="E122" s="165"/>
      <c r="F122" s="165"/>
    </row>
    <row r="123" spans="1:6" x14ac:dyDescent="0.3">
      <c r="A123" s="165" t="s">
        <v>80</v>
      </c>
      <c r="B123" s="165"/>
      <c r="C123" s="165"/>
      <c r="D123" s="165"/>
      <c r="E123" s="165"/>
      <c r="F123" s="165"/>
    </row>
    <row r="124" spans="1:6" x14ac:dyDescent="0.3">
      <c r="A124" s="165" t="s">
        <v>52</v>
      </c>
      <c r="B124" s="165"/>
      <c r="C124" s="165"/>
      <c r="D124" s="165"/>
      <c r="E124" s="165"/>
      <c r="F124" s="165"/>
    </row>
    <row r="125" spans="1:6" ht="15" customHeight="1" x14ac:dyDescent="0.3">
      <c r="A125" s="90"/>
      <c r="B125" s="91"/>
      <c r="C125" s="91"/>
      <c r="D125" s="91"/>
      <c r="E125" s="91"/>
      <c r="F125" s="92"/>
    </row>
    <row r="126" spans="1:6" x14ac:dyDescent="0.3">
      <c r="A126" s="69" t="s">
        <v>78</v>
      </c>
      <c r="B126" s="69" t="s">
        <v>5</v>
      </c>
      <c r="C126" s="69" t="s">
        <v>6</v>
      </c>
      <c r="D126" s="69" t="s">
        <v>7</v>
      </c>
      <c r="E126" s="69" t="s">
        <v>8</v>
      </c>
      <c r="F126" s="23"/>
    </row>
    <row r="127" spans="1:6" x14ac:dyDescent="0.3">
      <c r="A127" s="108" t="s">
        <v>82</v>
      </c>
      <c r="B127" s="62">
        <f>+B128+B129</f>
        <v>658455764.07999992</v>
      </c>
      <c r="C127" s="62">
        <f>+B137</f>
        <v>869566283.44000006</v>
      </c>
      <c r="D127" s="62">
        <f>+C137</f>
        <v>891837395.3499999</v>
      </c>
      <c r="E127" s="62">
        <f>+B127</f>
        <v>658455764.07999992</v>
      </c>
      <c r="F127" s="92"/>
    </row>
    <row r="128" spans="1:6" x14ac:dyDescent="0.3">
      <c r="A128" s="109" t="s">
        <v>83</v>
      </c>
      <c r="B128" s="26">
        <f>+'1T'!E138</f>
        <v>0</v>
      </c>
      <c r="C128" s="26">
        <f>+B138</f>
        <v>0</v>
      </c>
      <c r="D128" s="26">
        <f>+C138</f>
        <v>0</v>
      </c>
      <c r="E128" s="66">
        <f>+B128</f>
        <v>0</v>
      </c>
      <c r="F128" s="23"/>
    </row>
    <row r="129" spans="1:6" x14ac:dyDescent="0.3">
      <c r="A129" s="109" t="s">
        <v>81</v>
      </c>
      <c r="B129" s="26">
        <f>+'1T'!E139</f>
        <v>658455764.07999992</v>
      </c>
      <c r="C129" s="26">
        <f t="shared" ref="C129:D129" si="15">C127</f>
        <v>869566283.44000006</v>
      </c>
      <c r="D129" s="26">
        <f t="shared" si="15"/>
        <v>891837395.3499999</v>
      </c>
      <c r="E129" s="66">
        <f>+B129</f>
        <v>658455764.07999992</v>
      </c>
      <c r="F129" s="23"/>
    </row>
    <row r="130" spans="1:6" x14ac:dyDescent="0.3">
      <c r="A130" s="108" t="s">
        <v>85</v>
      </c>
      <c r="B130" s="62">
        <f>+C84</f>
        <v>1030678539.0540189</v>
      </c>
      <c r="C130" s="62">
        <f t="shared" ref="C130:D130" si="16">+D84</f>
        <v>847648131.60401881</v>
      </c>
      <c r="D130" s="62">
        <f t="shared" si="16"/>
        <v>669185852.69401884</v>
      </c>
      <c r="E130" s="62">
        <f>+B130+C130+D130</f>
        <v>2547512523.3520565</v>
      </c>
      <c r="F130" s="92">
        <f>+E130-E134</f>
        <v>75329964.269999981</v>
      </c>
    </row>
    <row r="131" spans="1:6" x14ac:dyDescent="0.3">
      <c r="A131" s="108" t="s">
        <v>146</v>
      </c>
      <c r="B131" s="62">
        <f>+B132+B133</f>
        <v>1689134303.1340189</v>
      </c>
      <c r="C131" s="62">
        <f t="shared" ref="C131" si="17">+C132+C133</f>
        <v>1717214415.0440187</v>
      </c>
      <c r="D131" s="62">
        <f>+D132+D133</f>
        <v>1561023248.0440187</v>
      </c>
      <c r="E131" s="62">
        <f>+E132+E133</f>
        <v>3205968287.4320564</v>
      </c>
      <c r="F131" s="92"/>
    </row>
    <row r="132" spans="1:6" x14ac:dyDescent="0.3">
      <c r="A132" s="109" t="s">
        <v>83</v>
      </c>
      <c r="B132" s="26">
        <f>+B128</f>
        <v>0</v>
      </c>
      <c r="C132" s="26">
        <f>+C128</f>
        <v>0</v>
      </c>
      <c r="D132" s="26">
        <f>+D128</f>
        <v>0</v>
      </c>
      <c r="E132" s="66">
        <f>+E128</f>
        <v>0</v>
      </c>
      <c r="F132" s="23"/>
    </row>
    <row r="133" spans="1:6" x14ac:dyDescent="0.3">
      <c r="A133" s="109" t="s">
        <v>81</v>
      </c>
      <c r="B133" s="26">
        <f>+B130+B127</f>
        <v>1689134303.1340189</v>
      </c>
      <c r="C133" s="26">
        <f>+C130+C127</f>
        <v>1717214415.0440187</v>
      </c>
      <c r="D133" s="26">
        <f>+D130+D127</f>
        <v>1561023248.0440187</v>
      </c>
      <c r="E133" s="66">
        <f>+E130+E127</f>
        <v>3205968287.4320564</v>
      </c>
      <c r="F133" s="23"/>
    </row>
    <row r="134" spans="1:6" x14ac:dyDescent="0.3">
      <c r="A134" s="108" t="s">
        <v>84</v>
      </c>
      <c r="B134" s="62">
        <f>+B135+B136</f>
        <v>819568019.69401884</v>
      </c>
      <c r="C134" s="62">
        <f>+C135+C136</f>
        <v>825377019.69401884</v>
      </c>
      <c r="D134" s="62">
        <f>+D135+D136</f>
        <v>827237519.69401884</v>
      </c>
      <c r="E134" s="62">
        <f>+B134+C134+D134</f>
        <v>2472182559.0820565</v>
      </c>
      <c r="F134" s="92"/>
    </row>
    <row r="135" spans="1:6" x14ac:dyDescent="0.3">
      <c r="A135" s="109" t="s">
        <v>83</v>
      </c>
      <c r="B135" s="83">
        <f>+C108</f>
        <v>0</v>
      </c>
      <c r="C135" s="83">
        <f t="shared" ref="C135:D135" si="18">+D108</f>
        <v>0</v>
      </c>
      <c r="D135" s="83">
        <f t="shared" si="18"/>
        <v>0</v>
      </c>
      <c r="E135" s="49">
        <f>+B135+C135+D135</f>
        <v>0</v>
      </c>
      <c r="F135" s="92"/>
    </row>
    <row r="136" spans="1:6" x14ac:dyDescent="0.3">
      <c r="A136" s="109" t="s">
        <v>81</v>
      </c>
      <c r="B136" s="83">
        <f>+C28</f>
        <v>819568019.69401884</v>
      </c>
      <c r="C136" s="83">
        <f>+D28</f>
        <v>825377019.69401884</v>
      </c>
      <c r="D136" s="83">
        <f>+E28</f>
        <v>827237519.69401884</v>
      </c>
      <c r="E136" s="49">
        <f>+B136+C136+D136</f>
        <v>2472182559.0820565</v>
      </c>
      <c r="F136" s="92"/>
    </row>
    <row r="137" spans="1:6" x14ac:dyDescent="0.3">
      <c r="A137" s="108" t="s">
        <v>147</v>
      </c>
      <c r="B137" s="62">
        <f>+B131-B134</f>
        <v>869566283.44000006</v>
      </c>
      <c r="C137" s="62">
        <f t="shared" ref="C137:D137" si="19">+C131-C134</f>
        <v>891837395.3499999</v>
      </c>
      <c r="D137" s="62">
        <f t="shared" si="19"/>
        <v>733785728.3499999</v>
      </c>
      <c r="E137" s="62">
        <f>+E131-E134</f>
        <v>733785728.3499999</v>
      </c>
      <c r="F137" s="92"/>
    </row>
    <row r="138" spans="1:6" x14ac:dyDescent="0.3">
      <c r="A138" s="109" t="s">
        <v>83</v>
      </c>
      <c r="B138" s="83">
        <f>+B132-B135</f>
        <v>0</v>
      </c>
      <c r="C138" s="83">
        <f>+C132-C135</f>
        <v>0</v>
      </c>
      <c r="D138" s="83">
        <f>+D132-D135</f>
        <v>0</v>
      </c>
      <c r="E138" s="49">
        <f>+E132-E135</f>
        <v>0</v>
      </c>
    </row>
    <row r="139" spans="1:6" x14ac:dyDescent="0.3">
      <c r="A139" s="110" t="s">
        <v>81</v>
      </c>
      <c r="B139" s="78">
        <f>+B133-B136</f>
        <v>869566283.44000006</v>
      </c>
      <c r="C139" s="78">
        <f>+C133-C136</f>
        <v>891837395.3499999</v>
      </c>
      <c r="D139" s="78">
        <f>+D133-D136</f>
        <v>733785728.3499999</v>
      </c>
      <c r="E139" s="63">
        <f>+E133-E136</f>
        <v>733785728.3499999</v>
      </c>
    </row>
    <row r="140" spans="1:6" x14ac:dyDescent="0.3">
      <c r="A140" s="203" t="s">
        <v>191</v>
      </c>
      <c r="B140" s="203"/>
      <c r="C140" s="203"/>
      <c r="D140" s="203"/>
      <c r="E140" s="203"/>
      <c r="F140" s="42"/>
    </row>
    <row r="141" spans="1:6" ht="50.1" customHeight="1" x14ac:dyDescent="0.3">
      <c r="A141" s="174" t="s">
        <v>200</v>
      </c>
      <c r="B141" s="175"/>
      <c r="C141" s="175"/>
      <c r="D141" s="175"/>
      <c r="E141" s="176"/>
      <c r="F141" s="64"/>
    </row>
    <row r="142" spans="1:6" x14ac:dyDescent="0.3">
      <c r="A142" s="135"/>
      <c r="B142" s="65"/>
      <c r="C142" s="65"/>
      <c r="D142" s="65"/>
      <c r="E142" s="65"/>
      <c r="F142" s="64"/>
    </row>
    <row r="143" spans="1:6" ht="31.2" x14ac:dyDescent="0.3">
      <c r="A143" s="80" t="s">
        <v>86</v>
      </c>
      <c r="B143" s="207" t="str">
        <f>+B56</f>
        <v>María José Salazar Ureña</v>
      </c>
      <c r="C143" s="208"/>
      <c r="D143" s="209"/>
      <c r="E143" s="189"/>
      <c r="F143" s="190"/>
    </row>
    <row r="144" spans="1:6" x14ac:dyDescent="0.3">
      <c r="A144" s="81" t="s">
        <v>47</v>
      </c>
      <c r="B144" s="207" t="str">
        <f t="shared" ref="B144:B145" si="20">+B57</f>
        <v>Asistente Dirección Administrativa</v>
      </c>
      <c r="C144" s="208"/>
      <c r="D144" s="192"/>
      <c r="E144" s="192"/>
      <c r="F144" s="193"/>
    </row>
    <row r="145" spans="1:6" x14ac:dyDescent="0.3">
      <c r="A145" s="82" t="s">
        <v>48</v>
      </c>
      <c r="B145" s="207" t="str">
        <f t="shared" si="20"/>
        <v>Dirección Administrativa</v>
      </c>
      <c r="C145" s="208"/>
      <c r="D145" s="195"/>
      <c r="E145" s="195"/>
      <c r="F145" s="196"/>
    </row>
  </sheetData>
  <mergeCells count="72">
    <mergeCell ref="A119:F119"/>
    <mergeCell ref="A120:F120"/>
    <mergeCell ref="A122:F122"/>
    <mergeCell ref="A123:F123"/>
    <mergeCell ref="A124:F124"/>
    <mergeCell ref="A140:E140"/>
    <mergeCell ref="A141:E141"/>
    <mergeCell ref="B143:C143"/>
    <mergeCell ref="D143:F145"/>
    <mergeCell ref="B144:C144"/>
    <mergeCell ref="B145:C145"/>
    <mergeCell ref="A115:B115"/>
    <mergeCell ref="A118:F118"/>
    <mergeCell ref="A88:B88"/>
    <mergeCell ref="A91:F91"/>
    <mergeCell ref="A92:F92"/>
    <mergeCell ref="A94:F94"/>
    <mergeCell ref="A95:F95"/>
    <mergeCell ref="A96:F96"/>
    <mergeCell ref="A101:B101"/>
    <mergeCell ref="A108:B108"/>
    <mergeCell ref="A75:F75"/>
    <mergeCell ref="A77:F77"/>
    <mergeCell ref="A78:F78"/>
    <mergeCell ref="A79:F79"/>
    <mergeCell ref="A84:B84"/>
    <mergeCell ref="A60:F60"/>
    <mergeCell ref="A62:F62"/>
    <mergeCell ref="A63:F63"/>
    <mergeCell ref="A64:F64"/>
    <mergeCell ref="A74:F74"/>
    <mergeCell ref="A54:F54"/>
    <mergeCell ref="B56:C56"/>
    <mergeCell ref="D56:F58"/>
    <mergeCell ref="B57:C57"/>
    <mergeCell ref="B58:C58"/>
    <mergeCell ref="A48:F48"/>
    <mergeCell ref="A50:B50"/>
    <mergeCell ref="A51:B51"/>
    <mergeCell ref="A52:B52"/>
    <mergeCell ref="A53:F53"/>
    <mergeCell ref="A42:B42"/>
    <mergeCell ref="A43:B43"/>
    <mergeCell ref="A45:F45"/>
    <mergeCell ref="A47:F47"/>
    <mergeCell ref="A44:E44"/>
    <mergeCell ref="A34:F34"/>
    <mergeCell ref="A36:F36"/>
    <mergeCell ref="A39:B39"/>
    <mergeCell ref="A40:B40"/>
    <mergeCell ref="A41:B41"/>
    <mergeCell ref="A37:F37"/>
    <mergeCell ref="A33:E33"/>
    <mergeCell ref="A24:F24"/>
    <mergeCell ref="A25:F25"/>
    <mergeCell ref="A27:B27"/>
    <mergeCell ref="A28:B28"/>
    <mergeCell ref="A29:B29"/>
    <mergeCell ref="A30:B30"/>
    <mergeCell ref="A31:B31"/>
    <mergeCell ref="A32:B32"/>
    <mergeCell ref="A10:F10"/>
    <mergeCell ref="A12:F12"/>
    <mergeCell ref="A13:F13"/>
    <mergeCell ref="A21:F21"/>
    <mergeCell ref="A22:F22"/>
    <mergeCell ref="A16:B16"/>
    <mergeCell ref="A1:F2"/>
    <mergeCell ref="A3:F3"/>
    <mergeCell ref="C5:E5"/>
    <mergeCell ref="C6:E6"/>
    <mergeCell ref="C7:E7"/>
  </mergeCells>
  <phoneticPr fontId="9" type="noConversion"/>
  <printOptions horizontalCentered="1"/>
  <pageMargins left="0.70866141732283472" right="0.70866141732283472" top="0.94488188976377963" bottom="0.74803149606299213" header="0.19685039370078741" footer="0.31496062992125984"/>
  <pageSetup scale="6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45" max="5" man="1"/>
    <brk id="146"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dimension ref="A1:F105"/>
  <sheetViews>
    <sheetView showGridLines="0" zoomScale="80" zoomScaleNormal="80" zoomScaleSheetLayoutView="115" workbookViewId="0">
      <selection sqref="A1:E1"/>
    </sheetView>
  </sheetViews>
  <sheetFormatPr baseColWidth="10" defaultColWidth="11.44140625" defaultRowHeight="15.6" x14ac:dyDescent="0.3"/>
  <cols>
    <col min="1" max="1" width="51.6640625" style="37" customWidth="1"/>
    <col min="2" max="2" width="22.5546875" style="37" bestFit="1" customWidth="1"/>
    <col min="3" max="6" width="20.6640625" style="37" customWidth="1"/>
    <col min="7" max="16384" width="11.44140625" style="37"/>
  </cols>
  <sheetData>
    <row r="1" spans="1:6" ht="42" customHeight="1" x14ac:dyDescent="0.3">
      <c r="A1" s="214" t="s">
        <v>38</v>
      </c>
      <c r="B1" s="214"/>
      <c r="C1" s="214"/>
      <c r="D1" s="214"/>
      <c r="E1" s="214"/>
      <c r="F1" s="105"/>
    </row>
    <row r="2" spans="1:6" ht="20.100000000000001" customHeight="1" x14ac:dyDescent="0.3">
      <c r="A2" s="215" t="s">
        <v>199</v>
      </c>
      <c r="B2" s="215"/>
      <c r="C2" s="215"/>
      <c r="D2" s="215"/>
      <c r="E2" s="215"/>
      <c r="F2" s="84"/>
    </row>
    <row r="3" spans="1:6" ht="15" customHeight="1" x14ac:dyDescent="0.3"/>
    <row r="4" spans="1:6" ht="18" customHeight="1" x14ac:dyDescent="0.3">
      <c r="A4" s="71"/>
      <c r="B4" s="73" t="s">
        <v>22</v>
      </c>
      <c r="C4" s="179" t="s">
        <v>174</v>
      </c>
      <c r="D4" s="180"/>
      <c r="E4" s="180"/>
    </row>
    <row r="5" spans="1:6" ht="18" customHeight="1" x14ac:dyDescent="0.3">
      <c r="A5" s="72"/>
      <c r="B5" s="74" t="s">
        <v>33</v>
      </c>
      <c r="C5" s="181" t="s">
        <v>175</v>
      </c>
      <c r="D5" s="182"/>
      <c r="E5" s="182"/>
      <c r="F5" s="3"/>
    </row>
    <row r="6" spans="1:6" ht="18" customHeight="1" x14ac:dyDescent="0.3">
      <c r="A6" s="72"/>
      <c r="B6" s="75" t="s">
        <v>34</v>
      </c>
      <c r="C6" s="181" t="s">
        <v>176</v>
      </c>
      <c r="D6" s="182"/>
      <c r="E6" s="182"/>
      <c r="F6" s="3"/>
    </row>
    <row r="7" spans="1:6" ht="15" customHeight="1" x14ac:dyDescent="0.3">
      <c r="A7" s="85"/>
      <c r="B7" s="3"/>
      <c r="C7" s="3"/>
      <c r="D7" s="3"/>
      <c r="E7" s="3"/>
      <c r="F7" s="3"/>
    </row>
    <row r="8" spans="1:6" ht="21.9" customHeight="1" x14ac:dyDescent="0.3">
      <c r="A8" s="183" t="s">
        <v>138</v>
      </c>
      <c r="B8" s="183"/>
      <c r="C8" s="183"/>
      <c r="D8" s="183"/>
      <c r="E8" s="183"/>
    </row>
    <row r="9" spans="1:6" ht="15" customHeight="1" x14ac:dyDescent="0.3"/>
    <row r="10" spans="1:6" x14ac:dyDescent="0.3">
      <c r="A10" s="177" t="s">
        <v>36</v>
      </c>
      <c r="B10" s="177"/>
      <c r="C10" s="177"/>
      <c r="D10" s="177"/>
      <c r="E10" s="177"/>
      <c r="F10" s="86"/>
    </row>
    <row r="11" spans="1:6" ht="15" customHeight="1" x14ac:dyDescent="0.3">
      <c r="A11" s="177" t="s">
        <v>19</v>
      </c>
      <c r="B11" s="177"/>
      <c r="C11" s="177"/>
      <c r="D11" s="177"/>
      <c r="E11" s="177"/>
      <c r="F11" s="86"/>
    </row>
    <row r="12" spans="1:6" ht="15" customHeight="1" x14ac:dyDescent="0.3">
      <c r="A12" s="38"/>
      <c r="B12" s="38"/>
      <c r="C12" s="38"/>
      <c r="D12" s="39"/>
      <c r="E12" s="39"/>
      <c r="F12" s="40"/>
    </row>
    <row r="13" spans="1:6" x14ac:dyDescent="0.3">
      <c r="A13" s="127" t="s">
        <v>17</v>
      </c>
      <c r="B13" s="7" t="s">
        <v>18</v>
      </c>
      <c r="C13" s="127" t="s">
        <v>94</v>
      </c>
      <c r="D13" s="7" t="s">
        <v>95</v>
      </c>
      <c r="E13" s="7" t="s">
        <v>137</v>
      </c>
      <c r="F13" s="40"/>
    </row>
    <row r="14" spans="1:6" x14ac:dyDescent="0.3">
      <c r="A14" s="184" t="s">
        <v>16</v>
      </c>
      <c r="B14" s="184"/>
      <c r="C14" s="123">
        <f t="shared" ref="C14:D14" si="0">+SUM(C16:C18)</f>
        <v>4945</v>
      </c>
      <c r="D14" s="123">
        <f t="shared" si="0"/>
        <v>314</v>
      </c>
      <c r="E14" s="123">
        <f>+SUM(E16:E18)</f>
        <v>5259</v>
      </c>
      <c r="F14" s="40"/>
    </row>
    <row r="15" spans="1:6" x14ac:dyDescent="0.3">
      <c r="A15" s="130"/>
      <c r="B15" s="113"/>
      <c r="F15" s="40"/>
    </row>
    <row r="16" spans="1:6" x14ac:dyDescent="0.35">
      <c r="A16" s="136" t="s">
        <v>165</v>
      </c>
      <c r="B16" s="121" t="s">
        <v>164</v>
      </c>
      <c r="C16" s="122">
        <f>+'1T'!F18</f>
        <v>2490</v>
      </c>
      <c r="D16" s="122">
        <f>+'2T'!F18</f>
        <v>195</v>
      </c>
      <c r="E16" s="122">
        <f>+C16+D16</f>
        <v>2685</v>
      </c>
      <c r="F16" s="40"/>
    </row>
    <row r="17" spans="1:6" x14ac:dyDescent="0.35">
      <c r="A17" s="136" t="s">
        <v>167</v>
      </c>
      <c r="B17" s="121" t="s">
        <v>164</v>
      </c>
      <c r="C17" s="122">
        <f>+'1T'!F19</f>
        <v>2090</v>
      </c>
      <c r="D17" s="122">
        <f>+'2T'!F19</f>
        <v>88</v>
      </c>
      <c r="E17" s="122">
        <f t="shared" ref="E17:E18" si="1">+C17+D17</f>
        <v>2178</v>
      </c>
      <c r="F17" s="40"/>
    </row>
    <row r="18" spans="1:6" x14ac:dyDescent="0.35">
      <c r="A18" s="136" t="s">
        <v>166</v>
      </c>
      <c r="B18" s="121" t="s">
        <v>164</v>
      </c>
      <c r="C18" s="122">
        <f>+'1T'!F20</f>
        <v>365</v>
      </c>
      <c r="D18" s="122">
        <f>+'2T'!F20</f>
        <v>31</v>
      </c>
      <c r="E18" s="122">
        <f t="shared" si="1"/>
        <v>396</v>
      </c>
      <c r="F18" s="146"/>
    </row>
    <row r="19" spans="1:6" ht="16.95" customHeight="1" x14ac:dyDescent="0.3">
      <c r="A19" s="133" t="s">
        <v>191</v>
      </c>
      <c r="B19" s="133"/>
      <c r="C19" s="133"/>
      <c r="D19" s="133"/>
      <c r="E19" s="133"/>
      <c r="F19" s="115"/>
    </row>
    <row r="20" spans="1:6" ht="201" customHeight="1" x14ac:dyDescent="0.3">
      <c r="A20" s="164" t="s">
        <v>197</v>
      </c>
      <c r="B20" s="164"/>
      <c r="C20" s="164"/>
      <c r="D20" s="164"/>
      <c r="E20" s="164"/>
    </row>
    <row r="21" spans="1:6" ht="15" customHeight="1" x14ac:dyDescent="0.3">
      <c r="A21" s="38"/>
      <c r="B21" s="38"/>
      <c r="C21" s="38"/>
      <c r="D21" s="39"/>
      <c r="E21" s="39"/>
      <c r="F21" s="40"/>
    </row>
    <row r="22" spans="1:6" x14ac:dyDescent="0.3">
      <c r="A22" s="177" t="s">
        <v>37</v>
      </c>
      <c r="B22" s="177"/>
      <c r="C22" s="177"/>
      <c r="D22" s="177"/>
      <c r="E22" s="86"/>
      <c r="F22" s="128"/>
    </row>
    <row r="23" spans="1:6" ht="15" customHeight="1" x14ac:dyDescent="0.3">
      <c r="A23" s="177" t="s">
        <v>20</v>
      </c>
      <c r="B23" s="177"/>
      <c r="C23" s="177"/>
      <c r="D23" s="177"/>
      <c r="E23" s="86"/>
      <c r="F23" s="128"/>
    </row>
    <row r="24" spans="1:6" ht="15" customHeight="1" x14ac:dyDescent="0.3">
      <c r="A24" s="38"/>
      <c r="B24" s="38"/>
      <c r="C24" s="39"/>
      <c r="D24" s="39"/>
      <c r="E24" s="39"/>
      <c r="F24" s="41"/>
    </row>
    <row r="25" spans="1:6" ht="16.95" customHeight="1" x14ac:dyDescent="0.3">
      <c r="A25" s="127" t="s">
        <v>21</v>
      </c>
      <c r="B25" s="7" t="s">
        <v>94</v>
      </c>
      <c r="C25" s="7" t="s">
        <v>95</v>
      </c>
      <c r="D25" s="127" t="s">
        <v>9</v>
      </c>
      <c r="F25" s="41"/>
    </row>
    <row r="26" spans="1:6" ht="16.95" customHeight="1" x14ac:dyDescent="0.3">
      <c r="A26" s="137" t="s">
        <v>16</v>
      </c>
      <c r="B26" s="143">
        <f t="shared" ref="B26:C26" si="2">+B28+B29+B30</f>
        <v>2282439853.0820565</v>
      </c>
      <c r="C26" s="143">
        <f t="shared" si="2"/>
        <v>2472182559.0820565</v>
      </c>
      <c r="D26" s="143">
        <f>+D28+D29+D30</f>
        <v>4754622412.164113</v>
      </c>
      <c r="F26" s="41"/>
    </row>
    <row r="27" spans="1:6" ht="16.95" customHeight="1" x14ac:dyDescent="0.3">
      <c r="A27" s="138"/>
      <c r="B27" s="120"/>
      <c r="C27" s="120"/>
      <c r="D27" s="120"/>
      <c r="F27" s="41"/>
    </row>
    <row r="28" spans="1:6" ht="16.95" customHeight="1" x14ac:dyDescent="0.3">
      <c r="A28" s="136" t="s">
        <v>165</v>
      </c>
      <c r="B28" s="144">
        <f>+'1T'!F30</f>
        <v>278908700</v>
      </c>
      <c r="C28" s="145">
        <f>+'2T'!F30</f>
        <v>439551240</v>
      </c>
      <c r="D28" s="145">
        <f>+B28+C28</f>
        <v>718459940</v>
      </c>
      <c r="F28" s="41"/>
    </row>
    <row r="29" spans="1:6" ht="16.95" customHeight="1" x14ac:dyDescent="0.3">
      <c r="A29" s="136" t="s">
        <v>167</v>
      </c>
      <c r="B29" s="144">
        <f>+'1T'!F31</f>
        <v>1554137558.0820565</v>
      </c>
      <c r="C29" s="145">
        <f>+'2T'!F31</f>
        <v>1554137558.0820565</v>
      </c>
      <c r="D29" s="145">
        <f t="shared" ref="D29:D30" si="3">+B29+C29</f>
        <v>3108275116.164113</v>
      </c>
      <c r="F29" s="41"/>
    </row>
    <row r="30" spans="1:6" ht="16.95" customHeight="1" x14ac:dyDescent="0.3">
      <c r="A30" s="136" t="s">
        <v>166</v>
      </c>
      <c r="B30" s="144">
        <f>+'1T'!F32</f>
        <v>449393595</v>
      </c>
      <c r="C30" s="145">
        <f>+'2T'!F32</f>
        <v>478493761</v>
      </c>
      <c r="D30" s="145">
        <f t="shared" si="3"/>
        <v>927887356</v>
      </c>
      <c r="F30" s="41"/>
    </row>
    <row r="31" spans="1:6" ht="16.95" customHeight="1" x14ac:dyDescent="0.3">
      <c r="A31" s="133" t="s">
        <v>191</v>
      </c>
      <c r="B31" s="133"/>
      <c r="C31" s="133"/>
      <c r="D31" s="133"/>
      <c r="E31" s="115"/>
      <c r="F31" s="115"/>
    </row>
    <row r="32" spans="1:6" ht="206.25" customHeight="1" x14ac:dyDescent="0.3">
      <c r="A32" s="174" t="s">
        <v>198</v>
      </c>
      <c r="B32" s="175"/>
      <c r="C32" s="175"/>
      <c r="D32" s="176"/>
      <c r="F32" s="64"/>
    </row>
    <row r="33" spans="1:6" ht="15" customHeight="1" x14ac:dyDescent="0.3">
      <c r="A33" s="135"/>
      <c r="B33" s="135"/>
      <c r="C33" s="135"/>
      <c r="D33" s="135"/>
      <c r="E33" s="41"/>
      <c r="F33" s="64"/>
    </row>
    <row r="34" spans="1:6" ht="15" customHeight="1" x14ac:dyDescent="0.3"/>
    <row r="35" spans="1:6" ht="21.9" customHeight="1" x14ac:dyDescent="0.3">
      <c r="A35" s="183" t="s">
        <v>139</v>
      </c>
      <c r="B35" s="183"/>
      <c r="C35" s="183"/>
      <c r="D35" s="183"/>
      <c r="E35" s="183"/>
    </row>
    <row r="36" spans="1:6" ht="15" customHeight="1" x14ac:dyDescent="0.3"/>
    <row r="37" spans="1:6" x14ac:dyDescent="0.3">
      <c r="A37" s="165" t="s">
        <v>73</v>
      </c>
      <c r="B37" s="165"/>
      <c r="C37" s="165"/>
      <c r="D37" s="165"/>
      <c r="E37" s="165"/>
      <c r="F37" s="43"/>
    </row>
    <row r="38" spans="1:6" ht="31.5" customHeight="1" x14ac:dyDescent="0.3">
      <c r="A38" s="166" t="s">
        <v>74</v>
      </c>
      <c r="B38" s="166"/>
      <c r="C38" s="166"/>
      <c r="D38" s="166"/>
      <c r="E38" s="166"/>
      <c r="F38" s="43"/>
    </row>
    <row r="39" spans="1:6" x14ac:dyDescent="0.3">
      <c r="A39" s="165" t="s">
        <v>52</v>
      </c>
      <c r="B39" s="165"/>
      <c r="C39" s="165"/>
      <c r="D39" s="165"/>
      <c r="E39" s="165"/>
      <c r="F39" s="43"/>
    </row>
    <row r="40" spans="1:6" ht="15" customHeight="1" x14ac:dyDescent="0.3"/>
    <row r="41" spans="1:6" ht="31.2" x14ac:dyDescent="0.3">
      <c r="A41" s="69" t="s">
        <v>55</v>
      </c>
      <c r="B41" s="69" t="s">
        <v>56</v>
      </c>
      <c r="C41" s="69" t="s">
        <v>94</v>
      </c>
      <c r="D41" s="69" t="s">
        <v>95</v>
      </c>
      <c r="E41" s="69" t="s">
        <v>9</v>
      </c>
    </row>
    <row r="42" spans="1:6" x14ac:dyDescent="0.3">
      <c r="A42" s="106" t="s">
        <v>16</v>
      </c>
      <c r="B42" s="50"/>
      <c r="C42" s="36">
        <f>+C44+C48</f>
        <v>2940895617.1620564</v>
      </c>
      <c r="D42" s="36">
        <f>+D44+D48</f>
        <v>2547512523.3520565</v>
      </c>
      <c r="E42" s="36">
        <f>+E44+E48</f>
        <v>5488408140.5141125</v>
      </c>
    </row>
    <row r="43" spans="1:6" ht="15" customHeight="1" x14ac:dyDescent="0.3">
      <c r="A43" s="13"/>
      <c r="B43" s="51"/>
      <c r="C43" s="14"/>
      <c r="D43" s="14"/>
      <c r="E43" s="14"/>
    </row>
    <row r="44" spans="1:6" x14ac:dyDescent="0.3">
      <c r="A44" s="200" t="s">
        <v>75</v>
      </c>
      <c r="B44" s="200"/>
      <c r="C44" s="54">
        <f>+SUM(C45:C46)</f>
        <v>2940895617.1620564</v>
      </c>
      <c r="D44" s="54">
        <f>+SUM(D45:D46)</f>
        <v>2547512523.3520565</v>
      </c>
      <c r="E44" s="54">
        <f>+SUM(E45:E46)</f>
        <v>5488408140.5141125</v>
      </c>
    </row>
    <row r="45" spans="1:6" ht="16.5" customHeight="1" x14ac:dyDescent="0.3">
      <c r="A45" s="55" t="s">
        <v>59</v>
      </c>
      <c r="B45" s="51" t="s">
        <v>53</v>
      </c>
      <c r="C45" s="15">
        <f>+'1T'!F85</f>
        <v>2940895617.1620564</v>
      </c>
      <c r="D45" s="15">
        <f>+'2T'!F85</f>
        <v>2547512523.3520565</v>
      </c>
      <c r="E45" s="15">
        <f>+C45+D45</f>
        <v>5488408140.5141125</v>
      </c>
    </row>
    <row r="46" spans="1:6" ht="16.5" customHeight="1" x14ac:dyDescent="0.3">
      <c r="A46" s="55" t="s">
        <v>59</v>
      </c>
      <c r="B46" s="51" t="s">
        <v>53</v>
      </c>
      <c r="C46" s="15">
        <f>+'1T'!F86</f>
        <v>0</v>
      </c>
      <c r="D46" s="15">
        <f>+'2T'!F86</f>
        <v>0</v>
      </c>
      <c r="E46" s="15">
        <f>+C46+D46</f>
        <v>0</v>
      </c>
    </row>
    <row r="47" spans="1:6" ht="16.5" customHeight="1" x14ac:dyDescent="0.3">
      <c r="A47" s="100"/>
      <c r="B47" s="51"/>
      <c r="C47" s="15"/>
      <c r="D47" s="15"/>
      <c r="E47" s="15"/>
    </row>
    <row r="48" spans="1:6" ht="16.5" customHeight="1" x14ac:dyDescent="0.3">
      <c r="A48" s="200" t="s">
        <v>76</v>
      </c>
      <c r="B48" s="200"/>
      <c r="C48" s="54">
        <f>+SUM(C49:C50)</f>
        <v>0</v>
      </c>
      <c r="D48" s="54">
        <f>+SUM(D49:D50)</f>
        <v>0</v>
      </c>
      <c r="E48" s="54">
        <f>+SUM(E49:E50)</f>
        <v>0</v>
      </c>
    </row>
    <row r="49" spans="1:6" ht="16.5" customHeight="1" x14ac:dyDescent="0.3">
      <c r="A49" s="55" t="s">
        <v>59</v>
      </c>
      <c r="B49" s="51" t="s">
        <v>53</v>
      </c>
      <c r="C49" s="57">
        <f>+'1T'!F89</f>
        <v>0</v>
      </c>
      <c r="D49" s="57">
        <f>+'2T'!F89</f>
        <v>0</v>
      </c>
      <c r="E49" s="57">
        <f>+C49+D49</f>
        <v>0</v>
      </c>
    </row>
    <row r="50" spans="1:6" ht="16.5" customHeight="1" x14ac:dyDescent="0.3">
      <c r="A50" s="55" t="s">
        <v>59</v>
      </c>
      <c r="B50" s="51" t="s">
        <v>53</v>
      </c>
      <c r="C50" s="57">
        <f>+'1T'!F90</f>
        <v>0</v>
      </c>
      <c r="D50" s="57">
        <f>+'2T'!F90</f>
        <v>0</v>
      </c>
      <c r="E50" s="57">
        <f>+C50+D50</f>
        <v>0</v>
      </c>
    </row>
    <row r="51" spans="1:6" ht="16.95" customHeight="1" x14ac:dyDescent="0.3">
      <c r="A51" s="133" t="s">
        <v>191</v>
      </c>
      <c r="B51" s="133"/>
      <c r="C51" s="133"/>
      <c r="D51" s="133"/>
      <c r="E51" s="115"/>
      <c r="F51" s="115"/>
    </row>
    <row r="52" spans="1:6" ht="270.75" customHeight="1" x14ac:dyDescent="0.3">
      <c r="A52" s="210" t="s">
        <v>195</v>
      </c>
      <c r="B52" s="211"/>
      <c r="C52" s="211"/>
      <c r="D52" s="211"/>
      <c r="E52" s="212"/>
    </row>
    <row r="53" spans="1:6" x14ac:dyDescent="0.3">
      <c r="A53" s="25"/>
      <c r="B53" s="49"/>
      <c r="C53" s="24"/>
    </row>
    <row r="54" spans="1:6" x14ac:dyDescent="0.3">
      <c r="A54" s="165" t="s">
        <v>77</v>
      </c>
      <c r="B54" s="165"/>
      <c r="C54" s="165"/>
      <c r="D54" s="165"/>
      <c r="E54" s="165"/>
      <c r="F54" s="43"/>
    </row>
    <row r="55" spans="1:6" ht="32.25" customHeight="1" x14ac:dyDescent="0.3">
      <c r="A55" s="166" t="s">
        <v>54</v>
      </c>
      <c r="B55" s="166"/>
      <c r="C55" s="166"/>
      <c r="D55" s="166"/>
      <c r="E55" s="166"/>
      <c r="F55" s="3"/>
    </row>
    <row r="56" spans="1:6" x14ac:dyDescent="0.3">
      <c r="A56" s="165" t="s">
        <v>52</v>
      </c>
      <c r="B56" s="165"/>
      <c r="C56" s="165"/>
      <c r="D56" s="165"/>
      <c r="E56" s="165"/>
      <c r="F56" s="43"/>
    </row>
    <row r="57" spans="1:6" x14ac:dyDescent="0.3">
      <c r="A57" s="90"/>
      <c r="B57" s="91"/>
      <c r="C57" s="91"/>
      <c r="D57" s="91"/>
      <c r="E57" s="91"/>
      <c r="F57" s="92"/>
    </row>
    <row r="58" spans="1:6" ht="31.2" x14ac:dyDescent="0.3">
      <c r="A58" s="69" t="s">
        <v>55</v>
      </c>
      <c r="B58" s="69" t="s">
        <v>56</v>
      </c>
      <c r="C58" s="69" t="s">
        <v>94</v>
      </c>
      <c r="D58" s="69" t="s">
        <v>95</v>
      </c>
      <c r="E58" s="69" t="s">
        <v>9</v>
      </c>
    </row>
    <row r="59" spans="1:6" x14ac:dyDescent="0.3">
      <c r="A59" s="106" t="s">
        <v>16</v>
      </c>
      <c r="B59" s="50"/>
      <c r="C59" s="36">
        <f>+C61+C68+C75</f>
        <v>2282439853.0820565</v>
      </c>
      <c r="D59" s="36">
        <f t="shared" ref="D59" si="4">+D61+D68+D75</f>
        <v>2472182559.0820565</v>
      </c>
      <c r="E59" s="36">
        <f>+E61+E68+E75</f>
        <v>4754622412.164113</v>
      </c>
    </row>
    <row r="60" spans="1:6" x14ac:dyDescent="0.3">
      <c r="A60" s="13"/>
      <c r="B60" s="51"/>
      <c r="C60" s="14"/>
      <c r="D60" s="14"/>
      <c r="E60" s="52"/>
    </row>
    <row r="61" spans="1:6" x14ac:dyDescent="0.3">
      <c r="A61" s="200" t="s">
        <v>58</v>
      </c>
      <c r="B61" s="200"/>
      <c r="C61" s="54">
        <f>+SUM(C62:C66)</f>
        <v>2282439853.0820565</v>
      </c>
      <c r="D61" s="54">
        <f t="shared" ref="D61:E61" si="5">+SUM(D62:D66)</f>
        <v>2472182559.0820565</v>
      </c>
      <c r="E61" s="54">
        <f t="shared" si="5"/>
        <v>4754622412.164113</v>
      </c>
    </row>
    <row r="62" spans="1:6" x14ac:dyDescent="0.3">
      <c r="A62" s="55" t="s">
        <v>59</v>
      </c>
      <c r="B62" s="51" t="s">
        <v>53</v>
      </c>
      <c r="C62" s="15">
        <f>+'1T'!F102</f>
        <v>2282439853.0820565</v>
      </c>
      <c r="D62" s="15">
        <f>+'2T'!F102</f>
        <v>2472182559.0820565</v>
      </c>
      <c r="E62" s="94">
        <f>+C62+D62</f>
        <v>4754622412.164113</v>
      </c>
    </row>
    <row r="63" spans="1:6" x14ac:dyDescent="0.3">
      <c r="A63" s="55" t="s">
        <v>59</v>
      </c>
      <c r="B63" s="51" t="s">
        <v>53</v>
      </c>
      <c r="C63" s="15">
        <f>+'1T'!F103</f>
        <v>0</v>
      </c>
      <c r="D63" s="59">
        <f>+'2T'!F103</f>
        <v>0</v>
      </c>
      <c r="E63" s="94">
        <f t="shared" ref="E63:E66" si="6">+C63+D63</f>
        <v>0</v>
      </c>
    </row>
    <row r="64" spans="1:6" x14ac:dyDescent="0.3">
      <c r="A64" s="55" t="s">
        <v>59</v>
      </c>
      <c r="B64" s="51" t="s">
        <v>53</v>
      </c>
      <c r="C64" s="15">
        <f>+'1T'!F104</f>
        <v>0</v>
      </c>
      <c r="D64" s="15">
        <f>+'2T'!F104</f>
        <v>0</v>
      </c>
      <c r="E64" s="94">
        <f t="shared" si="6"/>
        <v>0</v>
      </c>
    </row>
    <row r="65" spans="1:6" x14ac:dyDescent="0.3">
      <c r="A65" s="55" t="s">
        <v>59</v>
      </c>
      <c r="B65" s="51" t="s">
        <v>53</v>
      </c>
      <c r="C65" s="15">
        <f>+'1T'!F105</f>
        <v>0</v>
      </c>
      <c r="D65" s="59">
        <f>+'2T'!F105</f>
        <v>0</v>
      </c>
      <c r="E65" s="94">
        <f t="shared" si="6"/>
        <v>0</v>
      </c>
    </row>
    <row r="66" spans="1:6" x14ac:dyDescent="0.3">
      <c r="A66" s="55" t="s">
        <v>59</v>
      </c>
      <c r="B66" s="51" t="s">
        <v>53</v>
      </c>
      <c r="C66" s="15">
        <f>+'1T'!F106</f>
        <v>0</v>
      </c>
      <c r="D66" s="15">
        <f>+'2T'!F106</f>
        <v>0</v>
      </c>
      <c r="E66" s="94">
        <f t="shared" si="6"/>
        <v>0</v>
      </c>
    </row>
    <row r="67" spans="1:6" x14ac:dyDescent="0.3">
      <c r="A67" s="100"/>
      <c r="B67" s="51"/>
      <c r="C67" s="15"/>
      <c r="D67" s="15"/>
      <c r="E67" s="94"/>
    </row>
    <row r="68" spans="1:6" x14ac:dyDescent="0.3">
      <c r="A68" s="200" t="s">
        <v>60</v>
      </c>
      <c r="B68" s="200"/>
      <c r="C68" s="54">
        <f>+SUM(C69:C73)</f>
        <v>0</v>
      </c>
      <c r="D68" s="54">
        <f t="shared" ref="D68:E68" si="7">+SUM(D69:D73)</f>
        <v>0</v>
      </c>
      <c r="E68" s="54">
        <f t="shared" si="7"/>
        <v>0</v>
      </c>
    </row>
    <row r="69" spans="1:6" x14ac:dyDescent="0.3">
      <c r="A69" s="55" t="s">
        <v>59</v>
      </c>
      <c r="B69" s="51" t="s">
        <v>53</v>
      </c>
      <c r="C69" s="57">
        <f>+'1T'!F109</f>
        <v>0</v>
      </c>
      <c r="D69" s="57">
        <f>+'2T'!F109</f>
        <v>0</v>
      </c>
      <c r="E69" s="95">
        <f>+C69+D69</f>
        <v>0</v>
      </c>
    </row>
    <row r="70" spans="1:6" x14ac:dyDescent="0.3">
      <c r="A70" s="55" t="s">
        <v>59</v>
      </c>
      <c r="B70" s="51" t="s">
        <v>53</v>
      </c>
      <c r="C70" s="57">
        <f>+'1T'!F110</f>
        <v>0</v>
      </c>
      <c r="D70" s="57">
        <f>+'2T'!F110</f>
        <v>0</v>
      </c>
      <c r="E70" s="95">
        <f t="shared" ref="E70:E73" si="8">+C70+D70</f>
        <v>0</v>
      </c>
    </row>
    <row r="71" spans="1:6" x14ac:dyDescent="0.3">
      <c r="A71" s="55" t="s">
        <v>59</v>
      </c>
      <c r="B71" s="51" t="s">
        <v>53</v>
      </c>
      <c r="C71" s="57">
        <f>+'1T'!F111</f>
        <v>0</v>
      </c>
      <c r="D71" s="57">
        <f>+'2T'!F111</f>
        <v>0</v>
      </c>
      <c r="E71" s="95">
        <f t="shared" si="8"/>
        <v>0</v>
      </c>
    </row>
    <row r="72" spans="1:6" x14ac:dyDescent="0.3">
      <c r="A72" s="55" t="s">
        <v>59</v>
      </c>
      <c r="B72" s="51" t="s">
        <v>53</v>
      </c>
      <c r="C72" s="57">
        <f>+'1T'!F112</f>
        <v>0</v>
      </c>
      <c r="D72" s="57">
        <f>+'2T'!F112</f>
        <v>0</v>
      </c>
      <c r="E72" s="95">
        <f t="shared" si="8"/>
        <v>0</v>
      </c>
    </row>
    <row r="73" spans="1:6" x14ac:dyDescent="0.3">
      <c r="A73" s="55" t="s">
        <v>59</v>
      </c>
      <c r="B73" s="51" t="s">
        <v>53</v>
      </c>
      <c r="C73" s="57">
        <f>+'1T'!F113</f>
        <v>0</v>
      </c>
      <c r="D73" s="57">
        <f>+'2T'!F113</f>
        <v>0</v>
      </c>
      <c r="E73" s="95">
        <f t="shared" si="8"/>
        <v>0</v>
      </c>
    </row>
    <row r="74" spans="1:6" x14ac:dyDescent="0.3">
      <c r="C74" s="41"/>
      <c r="D74" s="41"/>
      <c r="E74" s="41"/>
    </row>
    <row r="75" spans="1:6" x14ac:dyDescent="0.3">
      <c r="A75" s="200" t="s">
        <v>61</v>
      </c>
      <c r="B75" s="200"/>
      <c r="C75" s="54">
        <f>+SUM(C76:C77)</f>
        <v>0</v>
      </c>
      <c r="D75" s="54">
        <f t="shared" ref="D75:E75" si="9">+SUM(D76:D77)</f>
        <v>0</v>
      </c>
      <c r="E75" s="54">
        <f t="shared" si="9"/>
        <v>0</v>
      </c>
    </row>
    <row r="76" spans="1:6" x14ac:dyDescent="0.3">
      <c r="A76" s="76" t="s">
        <v>59</v>
      </c>
      <c r="B76" s="51" t="s">
        <v>53</v>
      </c>
      <c r="C76" s="57">
        <f>+'1T'!F116</f>
        <v>0</v>
      </c>
      <c r="D76" s="57">
        <f>+'2T'!F116</f>
        <v>0</v>
      </c>
      <c r="E76" s="57">
        <f>+C76+D76</f>
        <v>0</v>
      </c>
    </row>
    <row r="77" spans="1:6" x14ac:dyDescent="0.3">
      <c r="A77" s="48" t="s">
        <v>59</v>
      </c>
      <c r="B77" s="48" t="s">
        <v>53</v>
      </c>
      <c r="C77" s="60">
        <f>+'1T'!F117</f>
        <v>0</v>
      </c>
      <c r="D77" s="60">
        <f>+'2T'!F117</f>
        <v>0</v>
      </c>
      <c r="E77" s="60">
        <f>+C77+D77</f>
        <v>0</v>
      </c>
    </row>
    <row r="78" spans="1:6" ht="16.5" customHeight="1" x14ac:dyDescent="0.3">
      <c r="A78" s="213" t="s">
        <v>62</v>
      </c>
      <c r="B78" s="213"/>
      <c r="C78" s="213"/>
      <c r="D78" s="213"/>
      <c r="E78" s="213"/>
    </row>
    <row r="79" spans="1:6" ht="16.95" customHeight="1" x14ac:dyDescent="0.3">
      <c r="A79" s="133" t="s">
        <v>191</v>
      </c>
      <c r="B79" s="133"/>
      <c r="C79" s="133"/>
      <c r="D79" s="133"/>
      <c r="E79" s="115"/>
      <c r="F79" s="115"/>
    </row>
    <row r="80" spans="1:6" x14ac:dyDescent="0.3">
      <c r="A80" s="55"/>
      <c r="B80" s="51"/>
    </row>
    <row r="81" spans="1:6" x14ac:dyDescent="0.3">
      <c r="A81" s="165" t="s">
        <v>79</v>
      </c>
      <c r="B81" s="165"/>
      <c r="C81" s="165"/>
      <c r="D81" s="165"/>
      <c r="E81" s="165"/>
      <c r="F81" s="68"/>
    </row>
    <row r="82" spans="1:6" x14ac:dyDescent="0.3">
      <c r="A82" s="165" t="s">
        <v>80</v>
      </c>
      <c r="B82" s="165"/>
      <c r="C82" s="165"/>
      <c r="D82" s="165"/>
      <c r="E82" s="165"/>
      <c r="F82" s="68"/>
    </row>
    <row r="83" spans="1:6" x14ac:dyDescent="0.3">
      <c r="A83" s="165" t="s">
        <v>52</v>
      </c>
      <c r="B83" s="165"/>
      <c r="C83" s="165"/>
      <c r="D83" s="165"/>
      <c r="E83" s="165"/>
      <c r="F83" s="68"/>
    </row>
    <row r="84" spans="1:6" x14ac:dyDescent="0.3">
      <c r="A84" s="90"/>
      <c r="B84" s="91"/>
      <c r="C84" s="91"/>
      <c r="D84" s="91"/>
      <c r="E84" s="91"/>
      <c r="F84" s="92"/>
    </row>
    <row r="85" spans="1:6" x14ac:dyDescent="0.3">
      <c r="A85" s="69" t="s">
        <v>78</v>
      </c>
      <c r="B85" s="69" t="s">
        <v>94</v>
      </c>
      <c r="C85" s="69" t="s">
        <v>95</v>
      </c>
      <c r="D85" s="69" t="s">
        <v>9</v>
      </c>
      <c r="F85" s="23"/>
    </row>
    <row r="86" spans="1:6" x14ac:dyDescent="0.3">
      <c r="A86" s="108" t="s">
        <v>82</v>
      </c>
      <c r="B86" s="62">
        <f>+B87</f>
        <v>0</v>
      </c>
      <c r="C86" s="62">
        <f t="shared" ref="C86" si="10">+B96</f>
        <v>658455764.07999992</v>
      </c>
      <c r="D86" s="62">
        <f>+B86</f>
        <v>0</v>
      </c>
      <c r="F86" s="92"/>
    </row>
    <row r="87" spans="1:6" x14ac:dyDescent="0.3">
      <c r="A87" s="109" t="s">
        <v>83</v>
      </c>
      <c r="B87" s="26">
        <f>+'1T'!E128</f>
        <v>0</v>
      </c>
      <c r="C87" s="26">
        <f>+'2T'!E128</f>
        <v>0</v>
      </c>
      <c r="D87" s="66">
        <f>+B87+C87</f>
        <v>0</v>
      </c>
      <c r="F87" s="23"/>
    </row>
    <row r="88" spans="1:6" x14ac:dyDescent="0.3">
      <c r="A88" s="109" t="s">
        <v>81</v>
      </c>
      <c r="B88" s="26" t="s">
        <v>92</v>
      </c>
      <c r="C88" s="26">
        <f>+'2T'!E129</f>
        <v>658455764.07999992</v>
      </c>
      <c r="D88" s="66" t="str">
        <f>+B88</f>
        <v>N/A</v>
      </c>
      <c r="F88" s="23"/>
    </row>
    <row r="89" spans="1:6" x14ac:dyDescent="0.3">
      <c r="A89" s="108" t="s">
        <v>85</v>
      </c>
      <c r="B89" s="62">
        <f>+'1T'!E130</f>
        <v>2940895617.1620564</v>
      </c>
      <c r="C89" s="62">
        <f>+'2T'!E130</f>
        <v>2547512523.3520565</v>
      </c>
      <c r="D89" s="62">
        <f>+B89+C89</f>
        <v>5488408140.5141125</v>
      </c>
      <c r="F89" s="92"/>
    </row>
    <row r="90" spans="1:6" x14ac:dyDescent="0.3">
      <c r="A90" s="108" t="s">
        <v>146</v>
      </c>
      <c r="B90" s="62">
        <f>+B91+B92</f>
        <v>2940895617.1620564</v>
      </c>
      <c r="C90" s="62">
        <f t="shared" ref="C90" si="11">+C91+C92</f>
        <v>2547512523.3520565</v>
      </c>
      <c r="D90" s="62">
        <f>+D86+D89</f>
        <v>5488408140.5141125</v>
      </c>
      <c r="F90" s="92"/>
    </row>
    <row r="91" spans="1:6" x14ac:dyDescent="0.3">
      <c r="A91" s="109" t="s">
        <v>83</v>
      </c>
      <c r="B91" s="26">
        <f>+B87</f>
        <v>0</v>
      </c>
      <c r="C91" s="26">
        <f>+C87</f>
        <v>0</v>
      </c>
      <c r="D91" s="66">
        <f>+B91+C91</f>
        <v>0</v>
      </c>
      <c r="F91" s="23"/>
    </row>
    <row r="92" spans="1:6" x14ac:dyDescent="0.3">
      <c r="A92" s="109" t="s">
        <v>81</v>
      </c>
      <c r="B92" s="26">
        <f>+B89</f>
        <v>2940895617.1620564</v>
      </c>
      <c r="C92" s="26">
        <f>+C89</f>
        <v>2547512523.3520565</v>
      </c>
      <c r="D92" s="66">
        <f>+B92+C92</f>
        <v>5488408140.5141125</v>
      </c>
      <c r="F92" s="23"/>
    </row>
    <row r="93" spans="1:6" x14ac:dyDescent="0.3">
      <c r="A93" s="108" t="s">
        <v>84</v>
      </c>
      <c r="B93" s="62">
        <f>+B94+B95</f>
        <v>2282439853.0820565</v>
      </c>
      <c r="C93" s="62">
        <f>+C94+C95</f>
        <v>2472182559.0820565</v>
      </c>
      <c r="D93" s="62">
        <f>+D94+D95</f>
        <v>4754622412.164113</v>
      </c>
      <c r="F93" s="92"/>
    </row>
    <row r="94" spans="1:6" x14ac:dyDescent="0.3">
      <c r="A94" s="109" t="s">
        <v>83</v>
      </c>
      <c r="B94" s="83">
        <f>+'1T'!E135</f>
        <v>0</v>
      </c>
      <c r="C94" s="83">
        <f>+'2T'!E135</f>
        <v>0</v>
      </c>
      <c r="D94" s="49">
        <f>+B94+C94</f>
        <v>0</v>
      </c>
      <c r="F94" s="92"/>
    </row>
    <row r="95" spans="1:6" x14ac:dyDescent="0.3">
      <c r="A95" s="109" t="s">
        <v>81</v>
      </c>
      <c r="B95" s="83">
        <f>+'1T'!E136</f>
        <v>2282439853.0820565</v>
      </c>
      <c r="C95" s="83">
        <f>+'2T'!E136</f>
        <v>2472182559.0820565</v>
      </c>
      <c r="D95" s="49">
        <f>+B95+C95</f>
        <v>4754622412.164113</v>
      </c>
      <c r="F95" s="92"/>
    </row>
    <row r="96" spans="1:6" x14ac:dyDescent="0.3">
      <c r="A96" s="108" t="s">
        <v>147</v>
      </c>
      <c r="B96" s="62">
        <f t="shared" ref="B96:D98" si="12">+B90-B93</f>
        <v>658455764.07999992</v>
      </c>
      <c r="C96" s="62">
        <f>+C90-C93</f>
        <v>75329964.269999981</v>
      </c>
      <c r="D96" s="62">
        <f>+D90-D93</f>
        <v>733785728.34999943</v>
      </c>
      <c r="F96" s="92"/>
    </row>
    <row r="97" spans="1:6" x14ac:dyDescent="0.3">
      <c r="A97" s="109" t="s">
        <v>83</v>
      </c>
      <c r="B97" s="83">
        <f t="shared" si="12"/>
        <v>0</v>
      </c>
      <c r="C97" s="83">
        <f t="shared" si="12"/>
        <v>0</v>
      </c>
      <c r="D97" s="49">
        <f>+D91-D94</f>
        <v>0</v>
      </c>
    </row>
    <row r="98" spans="1:6" x14ac:dyDescent="0.3">
      <c r="A98" s="110" t="s">
        <v>81</v>
      </c>
      <c r="B98" s="78">
        <f t="shared" si="12"/>
        <v>658455764.07999992</v>
      </c>
      <c r="C98" s="78">
        <f t="shared" si="12"/>
        <v>75329964.269999981</v>
      </c>
      <c r="D98" s="63">
        <f t="shared" si="12"/>
        <v>733785728.34999943</v>
      </c>
    </row>
    <row r="99" spans="1:6" ht="16.95" customHeight="1" x14ac:dyDescent="0.3">
      <c r="A99" s="133" t="s">
        <v>191</v>
      </c>
      <c r="B99" s="133"/>
      <c r="C99" s="133"/>
      <c r="D99" s="133"/>
      <c r="E99" s="115"/>
      <c r="F99" s="115"/>
    </row>
    <row r="100" spans="1:6" x14ac:dyDescent="0.3">
      <c r="A100" s="135"/>
      <c r="B100" s="135"/>
      <c r="C100" s="135"/>
      <c r="D100" s="135"/>
    </row>
    <row r="101" spans="1:6" x14ac:dyDescent="0.35">
      <c r="A101" s="1"/>
      <c r="B101" s="1"/>
      <c r="C101" s="1"/>
      <c r="D101" s="1"/>
      <c r="E101" s="1"/>
    </row>
    <row r="102" spans="1:6" x14ac:dyDescent="0.35">
      <c r="A102" s="1"/>
      <c r="B102" s="1"/>
      <c r="C102" s="1"/>
      <c r="D102" s="1"/>
      <c r="E102" s="1"/>
    </row>
    <row r="103" spans="1:6" x14ac:dyDescent="0.35">
      <c r="A103" s="1"/>
      <c r="B103" s="1"/>
      <c r="C103" s="1"/>
      <c r="D103" s="1"/>
      <c r="E103" s="1"/>
    </row>
    <row r="104" spans="1:6" x14ac:dyDescent="0.35">
      <c r="A104" s="1"/>
      <c r="B104" s="1"/>
      <c r="C104" s="1"/>
      <c r="D104" s="1"/>
      <c r="E104" s="1"/>
    </row>
    <row r="105" spans="1:6" x14ac:dyDescent="0.35">
      <c r="A105" s="1"/>
      <c r="B105" s="1"/>
      <c r="C105" s="1"/>
      <c r="D105" s="1"/>
      <c r="E105" s="1"/>
    </row>
  </sheetData>
  <mergeCells count="30">
    <mergeCell ref="A1:E1"/>
    <mergeCell ref="A2:E2"/>
    <mergeCell ref="A20:E20"/>
    <mergeCell ref="A10:E10"/>
    <mergeCell ref="A11:E11"/>
    <mergeCell ref="A8:E8"/>
    <mergeCell ref="A14:B14"/>
    <mergeCell ref="C4:E4"/>
    <mergeCell ref="C5:E5"/>
    <mergeCell ref="C6:E6"/>
    <mergeCell ref="A83:E83"/>
    <mergeCell ref="A61:B61"/>
    <mergeCell ref="A68:B68"/>
    <mergeCell ref="A75:B75"/>
    <mergeCell ref="A78:E78"/>
    <mergeCell ref="A55:E55"/>
    <mergeCell ref="A54:E54"/>
    <mergeCell ref="A56:E56"/>
    <mergeCell ref="A81:E81"/>
    <mergeCell ref="A82:E82"/>
    <mergeCell ref="A35:E35"/>
    <mergeCell ref="A22:D22"/>
    <mergeCell ref="A23:D23"/>
    <mergeCell ref="A32:D32"/>
    <mergeCell ref="A52:E52"/>
    <mergeCell ref="A38:E38"/>
    <mergeCell ref="A37:E37"/>
    <mergeCell ref="A39:E39"/>
    <mergeCell ref="A44:B44"/>
    <mergeCell ref="A48:B48"/>
  </mergeCells>
  <printOptions horizontalCentered="1"/>
  <pageMargins left="0.70866141732283472" right="0.70866141732283472" top="0.94488188976377963" bottom="0.74803149606299213" header="0.19685039370078741" footer="0.31496062992125984"/>
  <pageSetup scale="6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52" max="4" man="1"/>
    <brk id="100"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dimension ref="A1:H145"/>
  <sheetViews>
    <sheetView showGridLines="0" zoomScale="80" zoomScaleNormal="80" workbookViewId="0">
      <selection sqref="A1:F2"/>
    </sheetView>
  </sheetViews>
  <sheetFormatPr baseColWidth="10" defaultColWidth="11.44140625" defaultRowHeight="15.6" x14ac:dyDescent="0.3"/>
  <cols>
    <col min="1" max="1" width="50.88671875" style="37" customWidth="1"/>
    <col min="2" max="2" width="19.109375" style="37" customWidth="1"/>
    <col min="3" max="5" width="17.88671875" style="37" bestFit="1" customWidth="1"/>
    <col min="6" max="6" width="19.88671875" style="37" bestFit="1" customWidth="1"/>
    <col min="7" max="7" width="18.5546875" style="37" bestFit="1" customWidth="1"/>
    <col min="8" max="8" width="14.109375" style="37" bestFit="1" customWidth="1"/>
    <col min="9" max="16384" width="11.44140625" style="37"/>
  </cols>
  <sheetData>
    <row r="1" spans="1:6" s="1" customFormat="1" ht="21.9" customHeight="1" x14ac:dyDescent="0.35">
      <c r="A1" s="173" t="s">
        <v>38</v>
      </c>
      <c r="B1" s="173"/>
      <c r="C1" s="173"/>
      <c r="D1" s="173"/>
      <c r="E1" s="173"/>
      <c r="F1" s="173"/>
    </row>
    <row r="2" spans="1:6" s="1" customFormat="1" ht="21.9" customHeight="1" x14ac:dyDescent="0.35">
      <c r="A2" s="173"/>
      <c r="B2" s="173"/>
      <c r="C2" s="173"/>
      <c r="D2" s="173"/>
      <c r="E2" s="173"/>
      <c r="F2" s="173"/>
    </row>
    <row r="3" spans="1:6" s="1" customFormat="1" ht="17.399999999999999" x14ac:dyDescent="0.4">
      <c r="A3" s="178" t="s">
        <v>202</v>
      </c>
      <c r="B3" s="178"/>
      <c r="C3" s="178"/>
      <c r="D3" s="178"/>
      <c r="E3" s="178"/>
      <c r="F3" s="178"/>
    </row>
    <row r="4" spans="1:6" ht="17.399999999999999" x14ac:dyDescent="0.3">
      <c r="A4" s="134"/>
      <c r="B4" s="134"/>
      <c r="C4" s="134"/>
      <c r="D4" s="134"/>
      <c r="E4" s="134"/>
      <c r="F4" s="134"/>
    </row>
    <row r="5" spans="1:6" ht="26.4" customHeight="1" x14ac:dyDescent="0.3">
      <c r="A5" s="71"/>
      <c r="B5" s="73" t="s">
        <v>22</v>
      </c>
      <c r="C5" s="179" t="s">
        <v>174</v>
      </c>
      <c r="D5" s="180"/>
      <c r="E5" s="180"/>
    </row>
    <row r="6" spans="1:6" ht="33.6" customHeight="1" x14ac:dyDescent="0.3">
      <c r="A6" s="72"/>
      <c r="B6" s="74" t="s">
        <v>33</v>
      </c>
      <c r="C6" s="181" t="s">
        <v>175</v>
      </c>
      <c r="D6" s="182"/>
      <c r="E6" s="182"/>
      <c r="F6" s="3"/>
    </row>
    <row r="7" spans="1:6" ht="18" customHeight="1" x14ac:dyDescent="0.3">
      <c r="A7" s="72"/>
      <c r="B7" s="75" t="s">
        <v>34</v>
      </c>
      <c r="C7" s="181" t="s">
        <v>176</v>
      </c>
      <c r="D7" s="182"/>
      <c r="E7" s="182"/>
      <c r="F7" s="3"/>
    </row>
    <row r="8" spans="1:6" ht="15" customHeight="1" x14ac:dyDescent="0.3">
      <c r="A8" s="4"/>
      <c r="B8" s="128"/>
      <c r="C8" s="128"/>
      <c r="D8" s="128"/>
      <c r="E8" s="128"/>
      <c r="F8" s="128"/>
    </row>
    <row r="9" spans="1:6" x14ac:dyDescent="0.3">
      <c r="A9" s="6"/>
      <c r="B9" s="128"/>
      <c r="C9" s="128"/>
      <c r="D9" s="128"/>
      <c r="E9" s="128"/>
      <c r="F9" s="128"/>
    </row>
    <row r="10" spans="1:6" ht="21.9" customHeight="1" x14ac:dyDescent="0.3">
      <c r="A10" s="183" t="s">
        <v>35</v>
      </c>
      <c r="B10" s="183"/>
      <c r="C10" s="183"/>
      <c r="D10" s="183"/>
      <c r="E10" s="183"/>
      <c r="F10" s="183"/>
    </row>
    <row r="11" spans="1:6" ht="16.95" customHeight="1" x14ac:dyDescent="0.3">
      <c r="A11" s="8"/>
      <c r="B11" s="8"/>
      <c r="C11" s="8"/>
      <c r="D11" s="8"/>
      <c r="E11" s="8"/>
      <c r="F11" s="8"/>
    </row>
    <row r="12" spans="1:6" ht="16.95" customHeight="1" x14ac:dyDescent="0.3">
      <c r="A12" s="177" t="s">
        <v>36</v>
      </c>
      <c r="B12" s="177"/>
      <c r="C12" s="177"/>
      <c r="D12" s="177"/>
      <c r="E12" s="177"/>
      <c r="F12" s="177"/>
    </row>
    <row r="13" spans="1:6" ht="16.95" customHeight="1" x14ac:dyDescent="0.3">
      <c r="A13" s="177" t="s">
        <v>19</v>
      </c>
      <c r="B13" s="177"/>
      <c r="C13" s="177"/>
      <c r="D13" s="177"/>
      <c r="E13" s="177"/>
      <c r="F13" s="177"/>
    </row>
    <row r="14" spans="1:6" ht="16.95" customHeight="1" x14ac:dyDescent="0.3">
      <c r="A14" s="128"/>
      <c r="B14" s="128"/>
      <c r="C14" s="128"/>
      <c r="D14" s="128"/>
      <c r="E14" s="128"/>
      <c r="F14" s="128"/>
    </row>
    <row r="15" spans="1:6" ht="29.25" customHeight="1" x14ac:dyDescent="0.3">
      <c r="A15" s="132" t="s">
        <v>17</v>
      </c>
      <c r="B15" s="9" t="s">
        <v>18</v>
      </c>
      <c r="C15" s="9" t="s">
        <v>11</v>
      </c>
      <c r="D15" s="9" t="s">
        <v>88</v>
      </c>
      <c r="E15" s="9" t="s">
        <v>89</v>
      </c>
      <c r="F15" s="132" t="s">
        <v>10</v>
      </c>
    </row>
    <row r="16" spans="1:6" ht="16.95" customHeight="1" x14ac:dyDescent="0.3">
      <c r="A16" s="184" t="s">
        <v>16</v>
      </c>
      <c r="B16" s="184"/>
      <c r="C16" s="116">
        <f>+SUM(C18:C20)</f>
        <v>54</v>
      </c>
      <c r="D16" s="116">
        <f t="shared" ref="D16:F16" si="0">+SUM(D18:D20)</f>
        <v>41</v>
      </c>
      <c r="E16" s="116">
        <f t="shared" si="0"/>
        <v>39</v>
      </c>
      <c r="F16" s="116">
        <f t="shared" si="0"/>
        <v>134</v>
      </c>
    </row>
    <row r="17" spans="1:8" ht="16.95" customHeight="1" x14ac:dyDescent="0.3">
      <c r="A17" s="130"/>
      <c r="B17" s="113"/>
      <c r="C17" s="114"/>
      <c r="D17" s="114"/>
      <c r="E17" s="114"/>
      <c r="F17" s="114"/>
    </row>
    <row r="18" spans="1:8" ht="16.95" customHeight="1" x14ac:dyDescent="0.35">
      <c r="A18" s="136" t="s">
        <v>165</v>
      </c>
      <c r="B18" s="121" t="s">
        <v>164</v>
      </c>
      <c r="C18" s="114">
        <v>28</v>
      </c>
      <c r="D18" s="114">
        <v>0</v>
      </c>
      <c r="E18" s="114">
        <v>0</v>
      </c>
      <c r="F18" s="114">
        <f>+SUM(C18:E18)</f>
        <v>28</v>
      </c>
    </row>
    <row r="19" spans="1:8" ht="16.95" customHeight="1" x14ac:dyDescent="0.35">
      <c r="A19" s="136" t="s">
        <v>167</v>
      </c>
      <c r="B19" s="121" t="s">
        <v>164</v>
      </c>
      <c r="C19" s="114">
        <v>24</v>
      </c>
      <c r="D19" s="114">
        <v>31</v>
      </c>
      <c r="E19" s="114">
        <v>30</v>
      </c>
      <c r="F19" s="114">
        <f t="shared" ref="F19:F20" si="1">+SUM(C19:E19)</f>
        <v>85</v>
      </c>
    </row>
    <row r="20" spans="1:8" ht="16.95" customHeight="1" x14ac:dyDescent="0.35">
      <c r="A20" s="136" t="s">
        <v>166</v>
      </c>
      <c r="B20" s="121" t="s">
        <v>164</v>
      </c>
      <c r="C20" s="114">
        <v>2</v>
      </c>
      <c r="D20" s="114">
        <v>10</v>
      </c>
      <c r="E20" s="114">
        <v>9</v>
      </c>
      <c r="F20" s="114">
        <f t="shared" si="1"/>
        <v>21</v>
      </c>
    </row>
    <row r="21" spans="1:8" ht="16.95" customHeight="1" x14ac:dyDescent="0.3">
      <c r="A21" s="163" t="s">
        <v>191</v>
      </c>
      <c r="B21" s="163"/>
      <c r="C21" s="163"/>
      <c r="D21" s="163"/>
      <c r="E21" s="163"/>
      <c r="F21" s="42"/>
    </row>
    <row r="22" spans="1:8" ht="172.5" customHeight="1" x14ac:dyDescent="0.3">
      <c r="A22" s="204" t="s">
        <v>206</v>
      </c>
      <c r="B22" s="205"/>
      <c r="C22" s="205"/>
      <c r="D22" s="205"/>
      <c r="E22" s="205"/>
      <c r="F22" s="206"/>
    </row>
    <row r="23" spans="1:8" ht="16.95" customHeight="1" x14ac:dyDescent="0.3">
      <c r="A23" s="38"/>
      <c r="B23" s="38"/>
      <c r="C23" s="38"/>
      <c r="D23" s="39"/>
      <c r="E23" s="39"/>
      <c r="F23" s="40"/>
    </row>
    <row r="24" spans="1:8" ht="16.95" customHeight="1" x14ac:dyDescent="0.3">
      <c r="A24" s="177" t="s">
        <v>37</v>
      </c>
      <c r="B24" s="177"/>
      <c r="C24" s="177"/>
      <c r="D24" s="177"/>
      <c r="E24" s="177"/>
      <c r="F24" s="177"/>
    </row>
    <row r="25" spans="1:8" ht="16.95" customHeight="1" x14ac:dyDescent="0.3">
      <c r="A25" s="177" t="s">
        <v>20</v>
      </c>
      <c r="B25" s="177"/>
      <c r="C25" s="177"/>
      <c r="D25" s="177"/>
      <c r="E25" s="177"/>
      <c r="F25" s="177"/>
    </row>
    <row r="26" spans="1:8" x14ac:dyDescent="0.3">
      <c r="A26" s="38"/>
      <c r="B26" s="38"/>
      <c r="C26" s="39"/>
      <c r="D26" s="39"/>
      <c r="E26" s="39"/>
      <c r="F26" s="41"/>
    </row>
    <row r="27" spans="1:8" ht="15" customHeight="1" x14ac:dyDescent="0.3">
      <c r="A27" s="185" t="s">
        <v>17</v>
      </c>
      <c r="B27" s="186"/>
      <c r="C27" s="9" t="s">
        <v>11</v>
      </c>
      <c r="D27" s="9" t="s">
        <v>88</v>
      </c>
      <c r="E27" s="9" t="s">
        <v>89</v>
      </c>
      <c r="F27" s="132" t="s">
        <v>10</v>
      </c>
    </row>
    <row r="28" spans="1:8" ht="16.95" customHeight="1" x14ac:dyDescent="0.3">
      <c r="A28" s="184" t="s">
        <v>16</v>
      </c>
      <c r="B28" s="184"/>
      <c r="C28" s="12">
        <f>+SUM(C30:C32)</f>
        <v>760435499.69401884</v>
      </c>
      <c r="D28" s="12">
        <f t="shared" ref="D28:F28" si="2">+SUM(D30:D32)</f>
        <v>678730594</v>
      </c>
      <c r="E28" s="12">
        <f t="shared" si="2"/>
        <v>280714605.63999999</v>
      </c>
      <c r="F28" s="12">
        <f t="shared" si="2"/>
        <v>1719880699.3340189</v>
      </c>
    </row>
    <row r="29" spans="1:8" ht="16.95" customHeight="1" x14ac:dyDescent="0.3">
      <c r="A29" s="187"/>
      <c r="B29" s="187"/>
      <c r="C29" s="14"/>
      <c r="D29" s="14"/>
      <c r="E29" s="14"/>
      <c r="F29" s="14"/>
    </row>
    <row r="30" spans="1:8" ht="16.95" customHeight="1" x14ac:dyDescent="0.3">
      <c r="A30" s="172" t="s">
        <v>165</v>
      </c>
      <c r="B30" s="172"/>
      <c r="C30" s="118">
        <v>83024060</v>
      </c>
      <c r="D30" s="118">
        <v>0</v>
      </c>
      <c r="E30" s="118">
        <v>0</v>
      </c>
      <c r="F30" s="118">
        <f>+SUM(C30:E30)</f>
        <v>83024060</v>
      </c>
      <c r="H30" s="41"/>
    </row>
    <row r="31" spans="1:8" ht="16.95" customHeight="1" x14ac:dyDescent="0.3">
      <c r="A31" s="172" t="s">
        <v>167</v>
      </c>
      <c r="B31" s="172"/>
      <c r="C31" s="118">
        <v>518045852.69401884</v>
      </c>
      <c r="D31" s="118">
        <v>518045853</v>
      </c>
      <c r="E31" s="118">
        <v>119552540.64</v>
      </c>
      <c r="F31" s="118">
        <f t="shared" ref="F31:F32" si="3">+SUM(C31:E31)</f>
        <v>1155644246.3340189</v>
      </c>
    </row>
    <row r="32" spans="1:8" ht="16.95" customHeight="1" x14ac:dyDescent="0.3">
      <c r="A32" s="172" t="s">
        <v>166</v>
      </c>
      <c r="B32" s="172"/>
      <c r="C32" s="118">
        <v>159365587</v>
      </c>
      <c r="D32" s="118">
        <v>160684741</v>
      </c>
      <c r="E32" s="118">
        <v>161162065</v>
      </c>
      <c r="F32" s="119">
        <f t="shared" si="3"/>
        <v>481212393</v>
      </c>
    </row>
    <row r="33" spans="1:6" ht="16.95" customHeight="1" x14ac:dyDescent="0.3">
      <c r="A33" s="163" t="s">
        <v>191</v>
      </c>
      <c r="B33" s="163"/>
      <c r="C33" s="163"/>
      <c r="D33" s="163"/>
      <c r="E33" s="163"/>
      <c r="F33" s="42"/>
    </row>
    <row r="34" spans="1:6" ht="161.25" customHeight="1" x14ac:dyDescent="0.3">
      <c r="A34" s="204" t="s">
        <v>208</v>
      </c>
      <c r="B34" s="205"/>
      <c r="C34" s="205"/>
      <c r="D34" s="205"/>
      <c r="E34" s="205"/>
      <c r="F34" s="206"/>
    </row>
    <row r="35" spans="1:6" ht="16.95" customHeight="1" x14ac:dyDescent="0.3"/>
    <row r="36" spans="1:6" ht="16.95" customHeight="1" x14ac:dyDescent="0.3">
      <c r="A36" s="165" t="s">
        <v>39</v>
      </c>
      <c r="B36" s="165"/>
      <c r="C36" s="165"/>
      <c r="D36" s="165"/>
      <c r="E36" s="165"/>
      <c r="F36" s="165"/>
    </row>
    <row r="37" spans="1:6" ht="35.25" customHeight="1" x14ac:dyDescent="0.3">
      <c r="A37" s="166" t="s">
        <v>40</v>
      </c>
      <c r="B37" s="166"/>
      <c r="C37" s="166"/>
      <c r="D37" s="166"/>
      <c r="E37" s="166"/>
      <c r="F37" s="166"/>
    </row>
    <row r="39" spans="1:6" ht="31.2" x14ac:dyDescent="0.3">
      <c r="A39" s="167" t="s">
        <v>23</v>
      </c>
      <c r="B39" s="167"/>
      <c r="C39" s="7" t="s">
        <v>41</v>
      </c>
      <c r="D39" s="7" t="s">
        <v>42</v>
      </c>
      <c r="E39" s="7" t="s">
        <v>44</v>
      </c>
      <c r="F39" s="127" t="s">
        <v>24</v>
      </c>
    </row>
    <row r="40" spans="1:6" ht="27.9" customHeight="1" x14ac:dyDescent="0.3">
      <c r="A40" s="168" t="s">
        <v>28</v>
      </c>
      <c r="B40" s="169"/>
      <c r="C40" s="16" t="s">
        <v>203</v>
      </c>
      <c r="D40" s="16"/>
      <c r="E40" s="20"/>
      <c r="F40" s="17"/>
    </row>
    <row r="41" spans="1:6" ht="27.9" customHeight="1" x14ac:dyDescent="0.3">
      <c r="A41" s="168" t="s">
        <v>29</v>
      </c>
      <c r="B41" s="168"/>
      <c r="C41" s="16" t="s">
        <v>203</v>
      </c>
      <c r="D41" s="16"/>
      <c r="E41" s="16"/>
      <c r="F41" s="18"/>
    </row>
    <row r="42" spans="1:6" ht="27.9" customHeight="1" x14ac:dyDescent="0.3">
      <c r="A42" s="170" t="s">
        <v>27</v>
      </c>
      <c r="B42" s="170"/>
      <c r="C42" s="16" t="s">
        <v>203</v>
      </c>
      <c r="D42" s="16"/>
      <c r="E42" s="16"/>
      <c r="F42" s="18"/>
    </row>
    <row r="43" spans="1:6" ht="27.9" customHeight="1" x14ac:dyDescent="0.3">
      <c r="A43" s="171" t="s">
        <v>30</v>
      </c>
      <c r="B43" s="171"/>
      <c r="C43" s="16" t="s">
        <v>203</v>
      </c>
      <c r="D43" s="16"/>
      <c r="E43" s="16"/>
      <c r="F43" s="19"/>
    </row>
    <row r="44" spans="1:6" ht="16.95" customHeight="1" x14ac:dyDescent="0.3">
      <c r="A44" s="163" t="s">
        <v>191</v>
      </c>
      <c r="B44" s="163"/>
      <c r="C44" s="163"/>
      <c r="D44" s="163"/>
      <c r="E44" s="163"/>
      <c r="F44" s="42"/>
    </row>
    <row r="45" spans="1:6" s="88" customFormat="1" ht="336" customHeight="1" x14ac:dyDescent="0.3">
      <c r="A45" s="216" t="s">
        <v>209</v>
      </c>
      <c r="B45" s="217"/>
      <c r="C45" s="217"/>
      <c r="D45" s="217"/>
      <c r="E45" s="217"/>
      <c r="F45" s="218"/>
    </row>
    <row r="46" spans="1:6" s="88" customFormat="1" ht="15" customHeight="1" x14ac:dyDescent="0.3">
      <c r="A46" s="135"/>
      <c r="B46" s="135"/>
      <c r="C46" s="135"/>
      <c r="D46" s="135"/>
      <c r="E46" s="135"/>
      <c r="F46" s="135"/>
    </row>
    <row r="47" spans="1:6" x14ac:dyDescent="0.3">
      <c r="A47" s="165" t="s">
        <v>45</v>
      </c>
      <c r="B47" s="165"/>
      <c r="C47" s="165"/>
      <c r="D47" s="165"/>
      <c r="E47" s="165"/>
      <c r="F47" s="165"/>
    </row>
    <row r="48" spans="1:6" x14ac:dyDescent="0.3">
      <c r="A48" s="165" t="s">
        <v>25</v>
      </c>
      <c r="B48" s="165"/>
      <c r="C48" s="165"/>
      <c r="D48" s="165"/>
      <c r="E48" s="165"/>
      <c r="F48" s="165"/>
    </row>
    <row r="50" spans="1:8" ht="30" x14ac:dyDescent="0.3">
      <c r="A50" s="185" t="s">
        <v>23</v>
      </c>
      <c r="B50" s="185"/>
      <c r="C50" s="9" t="s">
        <v>41</v>
      </c>
      <c r="D50" s="9" t="s">
        <v>42</v>
      </c>
      <c r="E50" s="9" t="s">
        <v>87</v>
      </c>
      <c r="F50" s="132" t="s">
        <v>24</v>
      </c>
    </row>
    <row r="51" spans="1:8" ht="27.9" customHeight="1" x14ac:dyDescent="0.3">
      <c r="A51" s="197" t="s">
        <v>31</v>
      </c>
      <c r="B51" s="197"/>
      <c r="C51" s="20"/>
      <c r="D51" s="20"/>
      <c r="E51" s="31" t="s">
        <v>170</v>
      </c>
      <c r="F51" s="44"/>
    </row>
    <row r="52" spans="1:8" ht="27.9" customHeight="1" x14ac:dyDescent="0.3">
      <c r="A52" s="198" t="s">
        <v>32</v>
      </c>
      <c r="B52" s="198"/>
      <c r="C52" s="32"/>
      <c r="D52" s="32"/>
      <c r="E52" s="33" t="s">
        <v>170</v>
      </c>
      <c r="F52" s="45"/>
    </row>
    <row r="53" spans="1:8" ht="16.95" customHeight="1" x14ac:dyDescent="0.3">
      <c r="A53" s="163" t="s">
        <v>191</v>
      </c>
      <c r="B53" s="163"/>
      <c r="C53" s="163"/>
      <c r="D53" s="163"/>
      <c r="E53" s="163"/>
      <c r="F53" s="42"/>
    </row>
    <row r="54" spans="1:8" ht="45" customHeight="1" x14ac:dyDescent="0.3">
      <c r="A54" s="164" t="s">
        <v>210</v>
      </c>
      <c r="B54" s="164"/>
      <c r="C54" s="164"/>
      <c r="D54" s="164"/>
      <c r="E54" s="164"/>
      <c r="F54" s="164"/>
    </row>
    <row r="55" spans="1:8" x14ac:dyDescent="0.3">
      <c r="E55" s="46"/>
    </row>
    <row r="56" spans="1:8" ht="31.2" x14ac:dyDescent="0.35">
      <c r="A56" s="2" t="s">
        <v>46</v>
      </c>
      <c r="B56" s="199" t="s">
        <v>188</v>
      </c>
      <c r="C56" s="179"/>
      <c r="D56" s="188"/>
      <c r="E56" s="189"/>
      <c r="F56" s="190"/>
      <c r="G56" s="1"/>
      <c r="H56" s="1"/>
    </row>
    <row r="57" spans="1:8" x14ac:dyDescent="0.35">
      <c r="A57" s="2" t="s">
        <v>47</v>
      </c>
      <c r="B57" s="199" t="s">
        <v>189</v>
      </c>
      <c r="C57" s="179"/>
      <c r="D57" s="191"/>
      <c r="E57" s="192"/>
      <c r="F57" s="193"/>
      <c r="G57" s="1"/>
      <c r="H57" s="1"/>
    </row>
    <row r="58" spans="1:8" x14ac:dyDescent="0.35">
      <c r="A58" s="2" t="s">
        <v>48</v>
      </c>
      <c r="B58" s="199" t="s">
        <v>190</v>
      </c>
      <c r="C58" s="179"/>
      <c r="D58" s="194"/>
      <c r="E58" s="195"/>
      <c r="F58" s="196"/>
      <c r="G58" s="1"/>
      <c r="H58" s="1"/>
    </row>
    <row r="60" spans="1:8" ht="21.9" customHeight="1" x14ac:dyDescent="0.3">
      <c r="A60" s="183" t="s">
        <v>50</v>
      </c>
      <c r="B60" s="183"/>
      <c r="C60" s="183"/>
      <c r="D60" s="183"/>
      <c r="E60" s="183"/>
      <c r="F60" s="183"/>
    </row>
    <row r="61" spans="1:8" ht="9.9" customHeight="1" x14ac:dyDescent="0.3"/>
    <row r="62" spans="1:8" x14ac:dyDescent="0.3">
      <c r="A62" s="165" t="s">
        <v>51</v>
      </c>
      <c r="B62" s="165"/>
      <c r="C62" s="165"/>
      <c r="D62" s="165"/>
      <c r="E62" s="165"/>
      <c r="F62" s="165"/>
    </row>
    <row r="63" spans="1:8" x14ac:dyDescent="0.3">
      <c r="A63" s="165" t="s">
        <v>63</v>
      </c>
      <c r="B63" s="165"/>
      <c r="C63" s="165"/>
      <c r="D63" s="165"/>
      <c r="E63" s="165"/>
      <c r="F63" s="165"/>
    </row>
    <row r="64" spans="1:8" x14ac:dyDescent="0.3">
      <c r="A64" s="165" t="s">
        <v>52</v>
      </c>
      <c r="B64" s="165"/>
      <c r="C64" s="165"/>
      <c r="D64" s="165"/>
      <c r="E64" s="165"/>
      <c r="F64" s="165"/>
    </row>
    <row r="65" spans="1:6" ht="9.9" customHeight="1" x14ac:dyDescent="0.3"/>
    <row r="66" spans="1:6" ht="30" x14ac:dyDescent="0.3">
      <c r="A66" s="70" t="s">
        <v>64</v>
      </c>
      <c r="B66" s="70" t="s">
        <v>68</v>
      </c>
      <c r="C66" s="70" t="s">
        <v>72</v>
      </c>
      <c r="D66" s="70" t="s">
        <v>69</v>
      </c>
      <c r="E66" s="70" t="s">
        <v>70</v>
      </c>
      <c r="F66" s="70" t="s">
        <v>71</v>
      </c>
    </row>
    <row r="67" spans="1:6" x14ac:dyDescent="0.3">
      <c r="A67" s="129" t="s">
        <v>16</v>
      </c>
      <c r="B67" s="36">
        <f>+SUM(B69:B73)</f>
        <v>6689836387</v>
      </c>
      <c r="C67" s="79">
        <f>+SUM(C69:C73)</f>
        <v>100</v>
      </c>
      <c r="D67" s="11"/>
      <c r="E67" s="11"/>
      <c r="F67" s="11"/>
    </row>
    <row r="68" spans="1:6" x14ac:dyDescent="0.3">
      <c r="A68" s="25"/>
      <c r="B68" s="26"/>
      <c r="C68" s="67"/>
      <c r="D68" s="24"/>
      <c r="E68" s="24"/>
      <c r="F68" s="24"/>
    </row>
    <row r="69" spans="1:6" ht="15" customHeight="1" x14ac:dyDescent="0.3">
      <c r="A69" s="25" t="s">
        <v>65</v>
      </c>
      <c r="B69" s="26">
        <v>6689836387</v>
      </c>
      <c r="C69" s="67">
        <f>+B69/$B$67*100</f>
        <v>100</v>
      </c>
      <c r="D69" s="24"/>
      <c r="E69" s="24"/>
      <c r="F69" s="24"/>
    </row>
    <row r="70" spans="1:6" ht="15" customHeight="1" x14ac:dyDescent="0.3">
      <c r="A70" s="25" t="s">
        <v>66</v>
      </c>
      <c r="B70" s="26">
        <v>0</v>
      </c>
      <c r="C70" s="67">
        <f t="shared" ref="C70:C73" si="4">+B70/$B$67*100</f>
        <v>0</v>
      </c>
      <c r="D70" s="25"/>
      <c r="E70" s="25"/>
      <c r="F70" s="25"/>
    </row>
    <row r="71" spans="1:6" ht="15" customHeight="1" x14ac:dyDescent="0.3">
      <c r="A71" s="25" t="s">
        <v>67</v>
      </c>
      <c r="B71" s="26">
        <v>0</v>
      </c>
      <c r="C71" s="67">
        <f t="shared" si="4"/>
        <v>0</v>
      </c>
      <c r="D71" s="25"/>
      <c r="E71" s="25"/>
      <c r="F71" s="25"/>
    </row>
    <row r="72" spans="1:6" ht="15" customHeight="1" x14ac:dyDescent="0.3">
      <c r="A72" s="25" t="s">
        <v>161</v>
      </c>
      <c r="B72" s="26">
        <v>0</v>
      </c>
      <c r="C72" s="67">
        <f t="shared" si="4"/>
        <v>0</v>
      </c>
      <c r="D72" s="25"/>
      <c r="E72" s="25"/>
      <c r="F72" s="25"/>
    </row>
    <row r="73" spans="1:6" ht="15" customHeight="1" x14ac:dyDescent="0.3">
      <c r="A73" s="27" t="s">
        <v>162</v>
      </c>
      <c r="B73" s="26">
        <v>0</v>
      </c>
      <c r="C73" s="67">
        <f t="shared" si="4"/>
        <v>0</v>
      </c>
      <c r="D73" s="77"/>
      <c r="E73" s="77"/>
      <c r="F73" s="77"/>
    </row>
    <row r="74" spans="1:6" ht="16.95" customHeight="1" x14ac:dyDescent="0.3">
      <c r="A74" s="163" t="s">
        <v>191</v>
      </c>
      <c r="B74" s="163"/>
      <c r="C74" s="163"/>
      <c r="D74" s="163"/>
      <c r="E74" s="163"/>
      <c r="F74" s="42"/>
    </row>
    <row r="75" spans="1:6" ht="50.1" customHeight="1" x14ac:dyDescent="0.3">
      <c r="A75" s="164" t="s">
        <v>211</v>
      </c>
      <c r="B75" s="164"/>
      <c r="C75" s="164"/>
      <c r="D75" s="164"/>
      <c r="E75" s="164"/>
      <c r="F75" s="164"/>
    </row>
    <row r="76" spans="1:6" ht="9.9" customHeight="1" x14ac:dyDescent="0.3">
      <c r="A76" s="25"/>
      <c r="B76" s="49"/>
      <c r="C76" s="24"/>
    </row>
    <row r="77" spans="1:6" x14ac:dyDescent="0.3">
      <c r="A77" s="165" t="s">
        <v>73</v>
      </c>
      <c r="B77" s="165"/>
      <c r="C77" s="165"/>
      <c r="D77" s="165"/>
      <c r="E77" s="165"/>
      <c r="F77" s="165"/>
    </row>
    <row r="78" spans="1:6" x14ac:dyDescent="0.3">
      <c r="A78" s="165" t="s">
        <v>74</v>
      </c>
      <c r="B78" s="165"/>
      <c r="C78" s="165"/>
      <c r="D78" s="165"/>
      <c r="E78" s="165"/>
      <c r="F78" s="165"/>
    </row>
    <row r="79" spans="1:6" x14ac:dyDescent="0.3">
      <c r="A79" s="165" t="s">
        <v>52</v>
      </c>
      <c r="B79" s="165"/>
      <c r="C79" s="165"/>
      <c r="D79" s="165"/>
      <c r="E79" s="165"/>
      <c r="F79" s="165"/>
    </row>
    <row r="80" spans="1:6" ht="9.9" customHeight="1" x14ac:dyDescent="0.3"/>
    <row r="81" spans="1:6" ht="31.2" x14ac:dyDescent="0.3">
      <c r="A81" s="69" t="s">
        <v>55</v>
      </c>
      <c r="B81" s="69" t="s">
        <v>56</v>
      </c>
      <c r="C81" s="69" t="s">
        <v>11</v>
      </c>
      <c r="D81" s="69" t="s">
        <v>88</v>
      </c>
      <c r="E81" s="69" t="s">
        <v>89</v>
      </c>
      <c r="F81" s="69" t="s">
        <v>10</v>
      </c>
    </row>
    <row r="82" spans="1:6" x14ac:dyDescent="0.3">
      <c r="A82" s="129" t="s">
        <v>16</v>
      </c>
      <c r="B82" s="50"/>
      <c r="C82" s="36">
        <f>+C84+C88+C92</f>
        <v>563829852.69401884</v>
      </c>
      <c r="D82" s="36">
        <f>+D84+D88+D92</f>
        <v>518045853</v>
      </c>
      <c r="E82" s="36">
        <f>+E84+E88+E92</f>
        <v>119552540.64</v>
      </c>
      <c r="F82" s="36">
        <f>+F84+F88+F92</f>
        <v>1201428246.3340189</v>
      </c>
    </row>
    <row r="83" spans="1:6" ht="9.9" customHeight="1" x14ac:dyDescent="0.3">
      <c r="A83" s="13"/>
      <c r="B83" s="51"/>
      <c r="C83" s="14"/>
      <c r="D83" s="14"/>
      <c r="E83" s="14"/>
      <c r="F83" s="52"/>
    </row>
    <row r="84" spans="1:6" x14ac:dyDescent="0.3">
      <c r="A84" s="200" t="s">
        <v>75</v>
      </c>
      <c r="B84" s="200"/>
      <c r="C84" s="54">
        <f>+SUM(C85:C86)</f>
        <v>563829852.69401884</v>
      </c>
      <c r="D84" s="54">
        <f>+SUM(D85:D86)</f>
        <v>518045853</v>
      </c>
      <c r="E84" s="54">
        <f>+SUM(E85:E86)</f>
        <v>119552540.64</v>
      </c>
      <c r="F84" s="54">
        <f>+SUM(F85:F86)</f>
        <v>1201428246.3340189</v>
      </c>
    </row>
    <row r="85" spans="1:6" ht="45" x14ac:dyDescent="0.3">
      <c r="A85" s="55" t="s">
        <v>184</v>
      </c>
      <c r="B85" s="136" t="s">
        <v>183</v>
      </c>
      <c r="C85" s="15">
        <v>563829852.69401884</v>
      </c>
      <c r="D85" s="15">
        <v>518045853</v>
      </c>
      <c r="E85" s="15">
        <v>119552540.64</v>
      </c>
      <c r="F85" s="56">
        <f>+C85+D85+E85</f>
        <v>1201428246.3340189</v>
      </c>
    </row>
    <row r="86" spans="1:6" x14ac:dyDescent="0.3">
      <c r="A86" s="55" t="s">
        <v>59</v>
      </c>
      <c r="B86" s="51" t="s">
        <v>53</v>
      </c>
      <c r="C86" s="15">
        <v>0</v>
      </c>
      <c r="D86" s="15">
        <v>0</v>
      </c>
      <c r="E86" s="15">
        <v>0</v>
      </c>
      <c r="F86" s="56">
        <f>+C86+D86+E86</f>
        <v>0</v>
      </c>
    </row>
    <row r="87" spans="1:6" x14ac:dyDescent="0.3">
      <c r="A87" s="100"/>
      <c r="B87" s="51"/>
      <c r="C87" s="15"/>
      <c r="D87" s="15"/>
      <c r="E87" s="15"/>
      <c r="F87" s="56"/>
    </row>
    <row r="88" spans="1:6" x14ac:dyDescent="0.3">
      <c r="A88" s="200" t="s">
        <v>76</v>
      </c>
      <c r="B88" s="200"/>
      <c r="C88" s="54">
        <f>+SUM(C89:C90)</f>
        <v>0</v>
      </c>
      <c r="D88" s="54">
        <f>+SUM(D89:D90)</f>
        <v>0</v>
      </c>
      <c r="E88" s="54">
        <f>+SUM(E89:E90)</f>
        <v>0</v>
      </c>
      <c r="F88" s="54">
        <f>+SUM(F89:F90)</f>
        <v>0</v>
      </c>
    </row>
    <row r="89" spans="1:6" x14ac:dyDescent="0.3">
      <c r="A89" s="55" t="s">
        <v>59</v>
      </c>
      <c r="B89" s="51" t="s">
        <v>53</v>
      </c>
      <c r="C89" s="57">
        <v>0</v>
      </c>
      <c r="D89" s="57">
        <v>0</v>
      </c>
      <c r="E89" s="57">
        <v>0</v>
      </c>
      <c r="F89" s="58">
        <f>+C89+D89+E89</f>
        <v>0</v>
      </c>
    </row>
    <row r="90" spans="1:6" x14ac:dyDescent="0.3">
      <c r="A90" s="55" t="s">
        <v>59</v>
      </c>
      <c r="B90" s="51" t="s">
        <v>53</v>
      </c>
      <c r="C90" s="57">
        <v>0</v>
      </c>
      <c r="D90" s="57">
        <v>0</v>
      </c>
      <c r="E90" s="57">
        <v>0</v>
      </c>
      <c r="F90" s="58">
        <f t="shared" ref="F90" si="5">+C90+D90+E90</f>
        <v>0</v>
      </c>
    </row>
    <row r="91" spans="1:6" ht="16.95" customHeight="1" x14ac:dyDescent="0.3">
      <c r="A91" s="163" t="s">
        <v>191</v>
      </c>
      <c r="B91" s="163"/>
      <c r="C91" s="163"/>
      <c r="D91" s="163"/>
      <c r="E91" s="163"/>
      <c r="F91" s="42"/>
    </row>
    <row r="92" spans="1:6" ht="63.75" customHeight="1" x14ac:dyDescent="0.3">
      <c r="A92" s="164" t="s">
        <v>212</v>
      </c>
      <c r="B92" s="164"/>
      <c r="C92" s="164"/>
      <c r="D92" s="164"/>
      <c r="E92" s="164"/>
      <c r="F92" s="164"/>
    </row>
    <row r="93" spans="1:6" ht="9.9" customHeight="1" x14ac:dyDescent="0.3">
      <c r="A93" s="25"/>
      <c r="B93" s="49"/>
      <c r="C93" s="24"/>
    </row>
    <row r="94" spans="1:6" x14ac:dyDescent="0.3">
      <c r="A94" s="165" t="s">
        <v>77</v>
      </c>
      <c r="B94" s="165"/>
      <c r="C94" s="165"/>
      <c r="D94" s="165"/>
      <c r="E94" s="165"/>
      <c r="F94" s="165"/>
    </row>
    <row r="95" spans="1:6" ht="30.75" customHeight="1" x14ac:dyDescent="0.3">
      <c r="A95" s="166" t="s">
        <v>54</v>
      </c>
      <c r="B95" s="166"/>
      <c r="C95" s="166"/>
      <c r="D95" s="166"/>
      <c r="E95" s="166"/>
      <c r="F95" s="166"/>
    </row>
    <row r="96" spans="1:6" x14ac:dyDescent="0.3">
      <c r="A96" s="165" t="s">
        <v>52</v>
      </c>
      <c r="B96" s="165"/>
      <c r="C96" s="165"/>
      <c r="D96" s="165"/>
      <c r="E96" s="165"/>
      <c r="F96" s="165"/>
    </row>
    <row r="97" spans="1:6" ht="9.9" customHeight="1" x14ac:dyDescent="0.3">
      <c r="A97" s="90"/>
      <c r="B97" s="91"/>
      <c r="C97" s="91"/>
      <c r="D97" s="91"/>
      <c r="E97" s="91"/>
      <c r="F97" s="92"/>
    </row>
    <row r="98" spans="1:6" ht="31.2" x14ac:dyDescent="0.3">
      <c r="A98" s="69" t="s">
        <v>55</v>
      </c>
      <c r="B98" s="69" t="s">
        <v>56</v>
      </c>
      <c r="C98" s="69" t="s">
        <v>11</v>
      </c>
      <c r="D98" s="69" t="s">
        <v>88</v>
      </c>
      <c r="E98" s="69" t="s">
        <v>89</v>
      </c>
      <c r="F98" s="69" t="s">
        <v>10</v>
      </c>
    </row>
    <row r="99" spans="1:6" x14ac:dyDescent="0.3">
      <c r="A99" s="129" t="s">
        <v>16</v>
      </c>
      <c r="B99" s="50"/>
      <c r="C99" s="36">
        <f>+C101+C108+C115</f>
        <v>760435499.69401884</v>
      </c>
      <c r="D99" s="36">
        <f t="shared" ref="D99:F99" si="6">+D101+D108+D115</f>
        <v>678730594</v>
      </c>
      <c r="E99" s="36">
        <f t="shared" si="6"/>
        <v>280714605.63999999</v>
      </c>
      <c r="F99" s="36">
        <f t="shared" si="6"/>
        <v>1719880699.3340187</v>
      </c>
    </row>
    <row r="100" spans="1:6" x14ac:dyDescent="0.3">
      <c r="A100" s="13"/>
      <c r="B100" s="51"/>
      <c r="C100" s="14"/>
      <c r="D100" s="14"/>
      <c r="E100" s="14"/>
      <c r="F100" s="52"/>
    </row>
    <row r="101" spans="1:6" ht="15" customHeight="1" x14ac:dyDescent="0.3">
      <c r="A101" s="200" t="s">
        <v>58</v>
      </c>
      <c r="B101" s="200"/>
      <c r="C101" s="54">
        <f>+SUM(C102:C106)</f>
        <v>760435499.69401884</v>
      </c>
      <c r="D101" s="54">
        <f t="shared" ref="D101:E101" si="7">+SUM(D102:D106)</f>
        <v>678730594</v>
      </c>
      <c r="E101" s="54">
        <f t="shared" si="7"/>
        <v>280714605.63999999</v>
      </c>
      <c r="F101" s="54">
        <f>+SUM(F102:F106)</f>
        <v>1719880699.3340187</v>
      </c>
    </row>
    <row r="102" spans="1:6" ht="45" x14ac:dyDescent="0.3">
      <c r="A102" s="55" t="s">
        <v>184</v>
      </c>
      <c r="B102" s="136" t="s">
        <v>183</v>
      </c>
      <c r="C102" s="15">
        <f>+C28</f>
        <v>760435499.69401884</v>
      </c>
      <c r="D102" s="15">
        <f>+D28</f>
        <v>678730594</v>
      </c>
      <c r="E102" s="15">
        <f>+E28</f>
        <v>280714605.63999999</v>
      </c>
      <c r="F102" s="56">
        <f>+C102+D102+E102</f>
        <v>1719880699.3340187</v>
      </c>
    </row>
    <row r="103" spans="1:6" x14ac:dyDescent="0.3">
      <c r="A103" s="55" t="s">
        <v>59</v>
      </c>
      <c r="B103" s="51" t="s">
        <v>53</v>
      </c>
      <c r="C103" s="15">
        <v>0</v>
      </c>
      <c r="D103" s="59">
        <v>0</v>
      </c>
      <c r="E103" s="59">
        <v>0</v>
      </c>
      <c r="F103" s="56">
        <f t="shared" ref="F103:F106" si="8">+C103+D103+E103</f>
        <v>0</v>
      </c>
    </row>
    <row r="104" spans="1:6" x14ac:dyDescent="0.3">
      <c r="A104" s="55" t="s">
        <v>59</v>
      </c>
      <c r="B104" s="51" t="s">
        <v>53</v>
      </c>
      <c r="C104" s="15">
        <v>0</v>
      </c>
      <c r="D104" s="15">
        <v>0</v>
      </c>
      <c r="E104" s="15">
        <v>0</v>
      </c>
      <c r="F104" s="56">
        <f t="shared" si="8"/>
        <v>0</v>
      </c>
    </row>
    <row r="105" spans="1:6" x14ac:dyDescent="0.3">
      <c r="A105" s="55" t="s">
        <v>59</v>
      </c>
      <c r="B105" s="51" t="s">
        <v>53</v>
      </c>
      <c r="C105" s="15">
        <v>0</v>
      </c>
      <c r="D105" s="15">
        <v>0</v>
      </c>
      <c r="E105" s="15">
        <v>0</v>
      </c>
      <c r="F105" s="56">
        <f t="shared" si="8"/>
        <v>0</v>
      </c>
    </row>
    <row r="106" spans="1:6" x14ac:dyDescent="0.3">
      <c r="A106" s="55" t="s">
        <v>59</v>
      </c>
      <c r="B106" s="51" t="s">
        <v>53</v>
      </c>
      <c r="C106" s="15">
        <v>0</v>
      </c>
      <c r="D106" s="15">
        <v>0</v>
      </c>
      <c r="E106" s="15">
        <v>0</v>
      </c>
      <c r="F106" s="56">
        <f t="shared" si="8"/>
        <v>0</v>
      </c>
    </row>
    <row r="107" spans="1:6" x14ac:dyDescent="0.3">
      <c r="A107" s="100"/>
      <c r="B107" s="51"/>
      <c r="C107" s="15"/>
      <c r="D107" s="15"/>
      <c r="E107" s="15"/>
      <c r="F107" s="56"/>
    </row>
    <row r="108" spans="1:6" ht="15" customHeight="1" x14ac:dyDescent="0.3">
      <c r="A108" s="200" t="s">
        <v>60</v>
      </c>
      <c r="B108" s="200"/>
      <c r="C108" s="54">
        <f>+SUM(C109:C113)</f>
        <v>0</v>
      </c>
      <c r="D108" s="54">
        <f t="shared" ref="D108:F108" si="9">+SUM(D109:D113)</f>
        <v>0</v>
      </c>
      <c r="E108" s="54">
        <f t="shared" si="9"/>
        <v>0</v>
      </c>
      <c r="F108" s="54">
        <f t="shared" si="9"/>
        <v>0</v>
      </c>
    </row>
    <row r="109" spans="1:6" x14ac:dyDescent="0.3">
      <c r="A109" s="55" t="s">
        <v>59</v>
      </c>
      <c r="B109" s="51" t="s">
        <v>53</v>
      </c>
      <c r="C109" s="57">
        <v>0</v>
      </c>
      <c r="D109" s="57">
        <v>0</v>
      </c>
      <c r="E109" s="57">
        <v>0</v>
      </c>
      <c r="F109" s="41">
        <f>+C109+D109+E109</f>
        <v>0</v>
      </c>
    </row>
    <row r="110" spans="1:6" x14ac:dyDescent="0.3">
      <c r="A110" s="55" t="s">
        <v>59</v>
      </c>
      <c r="B110" s="51" t="s">
        <v>53</v>
      </c>
      <c r="C110" s="57">
        <v>0</v>
      </c>
      <c r="D110" s="57">
        <v>0</v>
      </c>
      <c r="E110" s="57">
        <v>0</v>
      </c>
      <c r="F110" s="41">
        <f t="shared" ref="F110:F113" si="10">+C110+D110+E110</f>
        <v>0</v>
      </c>
    </row>
    <row r="111" spans="1:6" x14ac:dyDescent="0.3">
      <c r="A111" s="55" t="s">
        <v>59</v>
      </c>
      <c r="B111" s="51" t="s">
        <v>53</v>
      </c>
      <c r="C111" s="57">
        <v>0</v>
      </c>
      <c r="D111" s="57">
        <v>0</v>
      </c>
      <c r="E111" s="57">
        <v>0</v>
      </c>
      <c r="F111" s="41">
        <f t="shared" si="10"/>
        <v>0</v>
      </c>
    </row>
    <row r="112" spans="1:6" x14ac:dyDescent="0.3">
      <c r="A112" s="55" t="s">
        <v>59</v>
      </c>
      <c r="B112" s="51" t="s">
        <v>53</v>
      </c>
      <c r="C112" s="57">
        <v>0</v>
      </c>
      <c r="D112" s="57">
        <v>0</v>
      </c>
      <c r="E112" s="57">
        <v>0</v>
      </c>
      <c r="F112" s="41">
        <f t="shared" si="10"/>
        <v>0</v>
      </c>
    </row>
    <row r="113" spans="1:6" x14ac:dyDescent="0.3">
      <c r="A113" s="55" t="s">
        <v>59</v>
      </c>
      <c r="B113" s="51" t="s">
        <v>53</v>
      </c>
      <c r="C113" s="57">
        <v>0</v>
      </c>
      <c r="D113" s="57">
        <v>0</v>
      </c>
      <c r="E113" s="57">
        <v>0</v>
      </c>
      <c r="F113" s="41">
        <f t="shared" si="10"/>
        <v>0</v>
      </c>
    </row>
    <row r="114" spans="1:6" x14ac:dyDescent="0.3">
      <c r="C114" s="41"/>
      <c r="D114" s="41"/>
      <c r="E114" s="41"/>
      <c r="F114" s="41"/>
    </row>
    <row r="115" spans="1:6" x14ac:dyDescent="0.3">
      <c r="A115" s="200" t="s">
        <v>61</v>
      </c>
      <c r="B115" s="200"/>
      <c r="C115" s="54">
        <f>+SUM(C116:C117)</f>
        <v>0</v>
      </c>
      <c r="D115" s="54">
        <f t="shared" ref="D115:F115" si="11">+SUM(D116:D117)</f>
        <v>0</v>
      </c>
      <c r="E115" s="54">
        <f t="shared" si="11"/>
        <v>0</v>
      </c>
      <c r="F115" s="54">
        <f t="shared" si="11"/>
        <v>0</v>
      </c>
    </row>
    <row r="116" spans="1:6" x14ac:dyDescent="0.3">
      <c r="A116" s="76" t="s">
        <v>59</v>
      </c>
      <c r="B116" s="51" t="s">
        <v>53</v>
      </c>
      <c r="C116" s="57">
        <v>0</v>
      </c>
      <c r="D116" s="57">
        <v>0</v>
      </c>
      <c r="E116" s="57">
        <v>0</v>
      </c>
      <c r="F116" s="41">
        <f>+C116+D116+E116</f>
        <v>0</v>
      </c>
    </row>
    <row r="117" spans="1:6" x14ac:dyDescent="0.3">
      <c r="A117" s="48" t="s">
        <v>59</v>
      </c>
      <c r="B117" s="48" t="s">
        <v>53</v>
      </c>
      <c r="C117" s="60">
        <v>0</v>
      </c>
      <c r="D117" s="60">
        <v>0</v>
      </c>
      <c r="E117" s="60">
        <v>0</v>
      </c>
      <c r="F117" s="61">
        <f>+C117+D117+E117</f>
        <v>0</v>
      </c>
    </row>
    <row r="118" spans="1:6" ht="14.25" customHeight="1" x14ac:dyDescent="0.3">
      <c r="A118" s="202" t="s">
        <v>62</v>
      </c>
      <c r="B118" s="202"/>
      <c r="C118" s="202"/>
      <c r="D118" s="202"/>
      <c r="E118" s="202"/>
      <c r="F118" s="202"/>
    </row>
    <row r="119" spans="1:6" ht="16.95" customHeight="1" x14ac:dyDescent="0.3">
      <c r="A119" s="163" t="s">
        <v>191</v>
      </c>
      <c r="B119" s="163"/>
      <c r="C119" s="163"/>
      <c r="D119" s="163"/>
      <c r="E119" s="163"/>
      <c r="F119" s="42"/>
    </row>
    <row r="120" spans="1:6" ht="39" customHeight="1" x14ac:dyDescent="0.3">
      <c r="A120" s="164" t="s">
        <v>204</v>
      </c>
      <c r="B120" s="164"/>
      <c r="C120" s="164"/>
      <c r="D120" s="164"/>
      <c r="E120" s="164"/>
      <c r="F120" s="164"/>
    </row>
    <row r="121" spans="1:6" ht="9.9" customHeight="1" x14ac:dyDescent="0.3">
      <c r="A121" s="55"/>
      <c r="B121" s="51"/>
    </row>
    <row r="122" spans="1:6" x14ac:dyDescent="0.3">
      <c r="A122" s="165" t="s">
        <v>79</v>
      </c>
      <c r="B122" s="165"/>
      <c r="C122" s="165"/>
      <c r="D122" s="165"/>
      <c r="E122" s="165"/>
      <c r="F122" s="165"/>
    </row>
    <row r="123" spans="1:6" x14ac:dyDescent="0.3">
      <c r="A123" s="165" t="s">
        <v>80</v>
      </c>
      <c r="B123" s="165"/>
      <c r="C123" s="165"/>
      <c r="D123" s="165"/>
      <c r="E123" s="165"/>
      <c r="F123" s="165"/>
    </row>
    <row r="124" spans="1:6" x14ac:dyDescent="0.3">
      <c r="A124" s="165" t="s">
        <v>52</v>
      </c>
      <c r="B124" s="165"/>
      <c r="C124" s="165"/>
      <c r="D124" s="165"/>
      <c r="E124" s="165"/>
      <c r="F124" s="165"/>
    </row>
    <row r="125" spans="1:6" ht="9.9" customHeight="1" x14ac:dyDescent="0.3">
      <c r="A125" s="90"/>
      <c r="B125" s="91"/>
      <c r="C125" s="91"/>
      <c r="D125" s="91"/>
      <c r="E125" s="91"/>
      <c r="F125" s="92"/>
    </row>
    <row r="126" spans="1:6" x14ac:dyDescent="0.3">
      <c r="A126" s="69" t="s">
        <v>78</v>
      </c>
      <c r="B126" s="69" t="s">
        <v>11</v>
      </c>
      <c r="C126" s="69" t="s">
        <v>88</v>
      </c>
      <c r="D126" s="69" t="s">
        <v>89</v>
      </c>
      <c r="E126" s="69" t="s">
        <v>10</v>
      </c>
      <c r="F126" s="23"/>
    </row>
    <row r="127" spans="1:6" x14ac:dyDescent="0.3">
      <c r="A127" s="108" t="s">
        <v>82</v>
      </c>
      <c r="B127" s="62">
        <f>+B128+B129</f>
        <v>733785728.3499999</v>
      </c>
      <c r="C127" s="62">
        <f>+B137</f>
        <v>537180081.3499999</v>
      </c>
      <c r="D127" s="62">
        <f>+C137</f>
        <v>376495340.3499999</v>
      </c>
      <c r="E127" s="62">
        <f>+B127</f>
        <v>733785728.3499999</v>
      </c>
      <c r="F127" s="92"/>
    </row>
    <row r="128" spans="1:6" x14ac:dyDescent="0.3">
      <c r="A128" s="109" t="s">
        <v>83</v>
      </c>
      <c r="B128" s="26">
        <f>+'2T'!E138</f>
        <v>0</v>
      </c>
      <c r="C128" s="26">
        <f>+B138</f>
        <v>0</v>
      </c>
      <c r="D128" s="26">
        <f>+C138</f>
        <v>0</v>
      </c>
      <c r="E128" s="66">
        <f>+B128</f>
        <v>0</v>
      </c>
      <c r="F128" s="23"/>
    </row>
    <row r="129" spans="1:8" x14ac:dyDescent="0.3">
      <c r="A129" s="109" t="s">
        <v>81</v>
      </c>
      <c r="B129" s="26">
        <f>+'2T'!E139</f>
        <v>733785728.3499999</v>
      </c>
      <c r="C129" s="26">
        <f t="shared" ref="C129:D129" si="12">C127</f>
        <v>537180081.3499999</v>
      </c>
      <c r="D129" s="26">
        <f t="shared" si="12"/>
        <v>376495340.3499999</v>
      </c>
      <c r="E129" s="66">
        <f>+B129</f>
        <v>733785728.3499999</v>
      </c>
      <c r="F129" s="23"/>
    </row>
    <row r="130" spans="1:8" x14ac:dyDescent="0.3">
      <c r="A130" s="108" t="s">
        <v>85</v>
      </c>
      <c r="B130" s="62">
        <f>+C84</f>
        <v>563829852.69401884</v>
      </c>
      <c r="C130" s="62">
        <f>+D84</f>
        <v>518045853</v>
      </c>
      <c r="D130" s="62">
        <f t="shared" ref="D130" si="13">+E84</f>
        <v>119552540.64</v>
      </c>
      <c r="E130" s="62">
        <f>+B130+C130+D130</f>
        <v>1201428246.3340189</v>
      </c>
      <c r="F130" s="92"/>
    </row>
    <row r="131" spans="1:8" x14ac:dyDescent="0.3">
      <c r="A131" s="108" t="s">
        <v>146</v>
      </c>
      <c r="B131" s="62">
        <f>+B132+B133</f>
        <v>1297615581.0440187</v>
      </c>
      <c r="C131" s="62">
        <f t="shared" ref="C131" si="14">+C132+C133</f>
        <v>1055225934.3499999</v>
      </c>
      <c r="D131" s="62">
        <f>+D132+D133</f>
        <v>496047880.98999989</v>
      </c>
      <c r="E131" s="62">
        <f>+E132+E133</f>
        <v>1935213974.6840189</v>
      </c>
      <c r="F131" s="92"/>
    </row>
    <row r="132" spans="1:8" x14ac:dyDescent="0.3">
      <c r="A132" s="109" t="s">
        <v>83</v>
      </c>
      <c r="B132" s="26">
        <f>+B128</f>
        <v>0</v>
      </c>
      <c r="C132" s="26">
        <f>+C128</f>
        <v>0</v>
      </c>
      <c r="D132" s="26">
        <f>+D128</f>
        <v>0</v>
      </c>
      <c r="E132" s="66">
        <f>+E128</f>
        <v>0</v>
      </c>
      <c r="F132" s="23"/>
      <c r="G132" s="89"/>
    </row>
    <row r="133" spans="1:8" x14ac:dyDescent="0.3">
      <c r="A133" s="109" t="s">
        <v>81</v>
      </c>
      <c r="B133" s="26">
        <f>+B130+B127</f>
        <v>1297615581.0440187</v>
      </c>
      <c r="C133" s="26">
        <f>+C130+C127</f>
        <v>1055225934.3499999</v>
      </c>
      <c r="D133" s="26">
        <f>+D130+D127</f>
        <v>496047880.98999989</v>
      </c>
      <c r="E133" s="66">
        <f>+E130+E127</f>
        <v>1935213974.6840189</v>
      </c>
      <c r="F133" s="23"/>
      <c r="G133" s="89"/>
    </row>
    <row r="134" spans="1:8" x14ac:dyDescent="0.3">
      <c r="A134" s="108" t="s">
        <v>84</v>
      </c>
      <c r="B134" s="62">
        <f>+B135+B136</f>
        <v>760435499.69401884</v>
      </c>
      <c r="C134" s="62">
        <f>+C135+C136</f>
        <v>678730594</v>
      </c>
      <c r="D134" s="62">
        <f>+D135+D136</f>
        <v>280714605.63999999</v>
      </c>
      <c r="E134" s="62">
        <f>+B134+C134+D134</f>
        <v>1719880699.3340187</v>
      </c>
      <c r="F134" s="149"/>
      <c r="G134" s="150"/>
    </row>
    <row r="135" spans="1:8" x14ac:dyDescent="0.3">
      <c r="A135" s="109" t="s">
        <v>83</v>
      </c>
      <c r="B135" s="83">
        <f>+C108</f>
        <v>0</v>
      </c>
      <c r="C135" s="83">
        <f t="shared" ref="C135:D135" si="15">+D108</f>
        <v>0</v>
      </c>
      <c r="D135" s="83">
        <f t="shared" si="15"/>
        <v>0</v>
      </c>
      <c r="E135" s="49">
        <f>+B135+C135+D135</f>
        <v>0</v>
      </c>
      <c r="F135" s="149"/>
      <c r="G135" s="151"/>
    </row>
    <row r="136" spans="1:8" x14ac:dyDescent="0.3">
      <c r="A136" s="109" t="s">
        <v>81</v>
      </c>
      <c r="B136" s="83">
        <f>+C28</f>
        <v>760435499.69401884</v>
      </c>
      <c r="C136" s="83">
        <f>+D28</f>
        <v>678730594</v>
      </c>
      <c r="D136" s="83">
        <f>+E28</f>
        <v>280714605.63999999</v>
      </c>
      <c r="E136" s="49">
        <f>+B136+C136+D136</f>
        <v>1719880699.3340187</v>
      </c>
      <c r="F136" s="149"/>
      <c r="G136" s="89"/>
    </row>
    <row r="137" spans="1:8" x14ac:dyDescent="0.3">
      <c r="A137" s="108" t="s">
        <v>147</v>
      </c>
      <c r="B137" s="62">
        <f t="shared" ref="B137:C139" si="16">+B131-B134</f>
        <v>537180081.3499999</v>
      </c>
      <c r="C137" s="62">
        <f t="shared" si="16"/>
        <v>376495340.3499999</v>
      </c>
      <c r="D137" s="62">
        <f t="shared" ref="D137" si="17">+D131-D134</f>
        <v>215333275.3499999</v>
      </c>
      <c r="E137" s="62">
        <f>+E131-E134</f>
        <v>215333275.35000014</v>
      </c>
      <c r="F137" s="92"/>
    </row>
    <row r="138" spans="1:8" x14ac:dyDescent="0.3">
      <c r="A138" s="109" t="s">
        <v>83</v>
      </c>
      <c r="B138" s="83">
        <f t="shared" si="16"/>
        <v>0</v>
      </c>
      <c r="C138" s="83">
        <f t="shared" si="16"/>
        <v>0</v>
      </c>
      <c r="D138" s="83">
        <f>+D132-D135</f>
        <v>0</v>
      </c>
      <c r="E138" s="49">
        <f>+E132-E135</f>
        <v>0</v>
      </c>
      <c r="H138" s="148"/>
    </row>
    <row r="139" spans="1:8" x14ac:dyDescent="0.3">
      <c r="A139" s="110" t="s">
        <v>81</v>
      </c>
      <c r="B139" s="78">
        <f t="shared" si="16"/>
        <v>537180081.3499999</v>
      </c>
      <c r="C139" s="78">
        <f t="shared" si="16"/>
        <v>376495340.3499999</v>
      </c>
      <c r="D139" s="78">
        <f>+D133-D136</f>
        <v>215333275.3499999</v>
      </c>
      <c r="E139" s="63">
        <f>+E133-E136</f>
        <v>215333275.35000014</v>
      </c>
    </row>
    <row r="140" spans="1:8" ht="16.95" customHeight="1" x14ac:dyDescent="0.3">
      <c r="A140" s="163" t="s">
        <v>191</v>
      </c>
      <c r="B140" s="163"/>
      <c r="C140" s="163"/>
      <c r="D140" s="163"/>
      <c r="E140" s="163"/>
      <c r="F140" s="42"/>
    </row>
    <row r="141" spans="1:8" ht="50.1" customHeight="1" x14ac:dyDescent="0.3">
      <c r="A141" s="164" t="s">
        <v>205</v>
      </c>
      <c r="B141" s="164"/>
      <c r="C141" s="164"/>
      <c r="D141" s="164"/>
      <c r="E141" s="164"/>
      <c r="F141" s="164"/>
    </row>
    <row r="142" spans="1:8" x14ac:dyDescent="0.3">
      <c r="A142" s="135"/>
      <c r="B142" s="65"/>
      <c r="C142" s="65"/>
      <c r="D142" s="65"/>
      <c r="E142" s="65"/>
      <c r="F142" s="64"/>
    </row>
    <row r="143" spans="1:8" ht="31.2" x14ac:dyDescent="0.35">
      <c r="A143" s="2" t="s">
        <v>46</v>
      </c>
      <c r="B143" s="199" t="s">
        <v>188</v>
      </c>
      <c r="C143" s="179"/>
      <c r="D143" s="188"/>
      <c r="E143" s="189"/>
      <c r="F143" s="190"/>
      <c r="G143" s="1"/>
      <c r="H143" s="1"/>
    </row>
    <row r="144" spans="1:8" x14ac:dyDescent="0.35">
      <c r="A144" s="2" t="s">
        <v>47</v>
      </c>
      <c r="B144" s="199" t="s">
        <v>189</v>
      </c>
      <c r="C144" s="179"/>
      <c r="D144" s="191"/>
      <c r="E144" s="192"/>
      <c r="F144" s="193"/>
      <c r="G144" s="1"/>
      <c r="H144" s="1"/>
    </row>
    <row r="145" spans="1:8" x14ac:dyDescent="0.35">
      <c r="A145" s="2" t="s">
        <v>48</v>
      </c>
      <c r="B145" s="199" t="s">
        <v>190</v>
      </c>
      <c r="C145" s="179"/>
      <c r="D145" s="194"/>
      <c r="E145" s="195"/>
      <c r="F145" s="196"/>
      <c r="G145" s="1"/>
      <c r="H145" s="1"/>
    </row>
  </sheetData>
  <mergeCells count="72">
    <mergeCell ref="A101:B101"/>
    <mergeCell ref="A108:B108"/>
    <mergeCell ref="A115:B115"/>
    <mergeCell ref="A118:F118"/>
    <mergeCell ref="A119:E119"/>
    <mergeCell ref="A120:F120"/>
    <mergeCell ref="A122:F122"/>
    <mergeCell ref="A123:F123"/>
    <mergeCell ref="A124:F124"/>
    <mergeCell ref="A140:E140"/>
    <mergeCell ref="B143:C143"/>
    <mergeCell ref="D143:F145"/>
    <mergeCell ref="B144:C144"/>
    <mergeCell ref="B145:C145"/>
    <mergeCell ref="A141:F141"/>
    <mergeCell ref="A92:F92"/>
    <mergeCell ref="A94:F94"/>
    <mergeCell ref="A95:F95"/>
    <mergeCell ref="A96:F96"/>
    <mergeCell ref="A91:E91"/>
    <mergeCell ref="A77:F77"/>
    <mergeCell ref="A78:F78"/>
    <mergeCell ref="A79:F79"/>
    <mergeCell ref="A84:B84"/>
    <mergeCell ref="A88:B88"/>
    <mergeCell ref="A62:F62"/>
    <mergeCell ref="A63:F63"/>
    <mergeCell ref="A64:F64"/>
    <mergeCell ref="A75:F75"/>
    <mergeCell ref="A74:E74"/>
    <mergeCell ref="B56:C56"/>
    <mergeCell ref="D56:F58"/>
    <mergeCell ref="B57:C57"/>
    <mergeCell ref="B58:C58"/>
    <mergeCell ref="A60:F60"/>
    <mergeCell ref="A50:B50"/>
    <mergeCell ref="A51:B51"/>
    <mergeCell ref="A52:B52"/>
    <mergeCell ref="A54:F54"/>
    <mergeCell ref="A53:E53"/>
    <mergeCell ref="A43:B43"/>
    <mergeCell ref="A45:F45"/>
    <mergeCell ref="A47:F47"/>
    <mergeCell ref="A48:F48"/>
    <mergeCell ref="A44:E44"/>
    <mergeCell ref="A1:F2"/>
    <mergeCell ref="A3:F3"/>
    <mergeCell ref="C5:E5"/>
    <mergeCell ref="C6:E6"/>
    <mergeCell ref="C7:E7"/>
    <mergeCell ref="A10:F10"/>
    <mergeCell ref="A33:E33"/>
    <mergeCell ref="A12:F12"/>
    <mergeCell ref="A13:F13"/>
    <mergeCell ref="A22:F22"/>
    <mergeCell ref="A24:F24"/>
    <mergeCell ref="A25:F25"/>
    <mergeCell ref="A27:B27"/>
    <mergeCell ref="A28:B28"/>
    <mergeCell ref="A29:B29"/>
    <mergeCell ref="A30:B30"/>
    <mergeCell ref="A31:B31"/>
    <mergeCell ref="A32:B32"/>
    <mergeCell ref="A16:B16"/>
    <mergeCell ref="A21:E21"/>
    <mergeCell ref="A42:B42"/>
    <mergeCell ref="A37:F37"/>
    <mergeCell ref="A34:F34"/>
    <mergeCell ref="A36:F36"/>
    <mergeCell ref="A39:B39"/>
    <mergeCell ref="A40:B40"/>
    <mergeCell ref="A41:B41"/>
  </mergeCells>
  <printOptions horizontalCentered="1"/>
  <pageMargins left="0.70866141732283472" right="0.70866141732283472" top="0.94488188976377963" bottom="0.74803149606299213" header="0.19685039370078741" footer="0.31496062992125984"/>
  <pageSetup scale="6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5" max="5" man="1"/>
    <brk id="58" max="16383" man="1"/>
    <brk id="120"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G114"/>
  <sheetViews>
    <sheetView showGridLines="0" zoomScale="80" zoomScaleNormal="80" workbookViewId="0">
      <selection sqref="A1:F1"/>
    </sheetView>
  </sheetViews>
  <sheetFormatPr baseColWidth="10" defaultColWidth="11.44140625" defaultRowHeight="15.6" x14ac:dyDescent="0.3"/>
  <cols>
    <col min="1" max="1" width="56.109375" style="37" customWidth="1"/>
    <col min="2" max="2" width="26.5546875" style="37" customWidth="1"/>
    <col min="3" max="6" width="20.6640625" style="37" customWidth="1"/>
    <col min="7" max="7" width="16.5546875" style="37" bestFit="1" customWidth="1"/>
    <col min="8" max="16384" width="11.44140625" style="37"/>
  </cols>
  <sheetData>
    <row r="1" spans="1:6" ht="42" customHeight="1" x14ac:dyDescent="0.45">
      <c r="A1" s="173" t="s">
        <v>38</v>
      </c>
      <c r="B1" s="173"/>
      <c r="C1" s="173"/>
      <c r="D1" s="173"/>
      <c r="E1" s="173"/>
      <c r="F1" s="173"/>
    </row>
    <row r="2" spans="1:6" ht="17.399999999999999" x14ac:dyDescent="0.4">
      <c r="A2" s="178" t="s">
        <v>207</v>
      </c>
      <c r="B2" s="178"/>
      <c r="C2" s="178"/>
      <c r="D2" s="178"/>
      <c r="E2" s="178"/>
      <c r="F2" s="178"/>
    </row>
    <row r="4" spans="1:6" ht="18" customHeight="1" x14ac:dyDescent="0.35">
      <c r="A4" s="85"/>
      <c r="B4" s="73" t="s">
        <v>22</v>
      </c>
      <c r="C4" s="220" t="s">
        <v>174</v>
      </c>
      <c r="D4" s="179"/>
      <c r="E4" s="1"/>
    </row>
    <row r="5" spans="1:6" ht="30" customHeight="1" x14ac:dyDescent="0.35">
      <c r="A5" s="85"/>
      <c r="B5" s="74" t="s">
        <v>33</v>
      </c>
      <c r="C5" s="221" t="s">
        <v>175</v>
      </c>
      <c r="D5" s="181"/>
      <c r="E5" s="1"/>
    </row>
    <row r="6" spans="1:6" ht="18" customHeight="1" x14ac:dyDescent="0.35">
      <c r="A6" s="85"/>
      <c r="B6" s="75" t="s">
        <v>34</v>
      </c>
      <c r="C6" s="221"/>
      <c r="D6" s="181"/>
      <c r="E6" s="1"/>
    </row>
    <row r="7" spans="1:6" x14ac:dyDescent="0.3">
      <c r="A7" s="85"/>
      <c r="B7" s="3"/>
      <c r="C7" s="3"/>
      <c r="D7" s="3"/>
      <c r="E7" s="3"/>
      <c r="F7" s="3"/>
    </row>
    <row r="8" spans="1:6" ht="21" customHeight="1" x14ac:dyDescent="0.3">
      <c r="A8" s="183" t="s">
        <v>153</v>
      </c>
      <c r="B8" s="183"/>
      <c r="C8" s="183"/>
      <c r="D8" s="183"/>
      <c r="E8" s="183"/>
      <c r="F8" s="183"/>
    </row>
    <row r="10" spans="1:6" x14ac:dyDescent="0.3">
      <c r="A10" s="177" t="s">
        <v>36</v>
      </c>
      <c r="B10" s="177"/>
      <c r="C10" s="177"/>
      <c r="D10" s="177"/>
      <c r="E10" s="177"/>
      <c r="F10" s="177"/>
    </row>
    <row r="11" spans="1:6" ht="15" customHeight="1" x14ac:dyDescent="0.3">
      <c r="A11" s="177" t="s">
        <v>19</v>
      </c>
      <c r="B11" s="177"/>
      <c r="C11" s="177"/>
      <c r="D11" s="177"/>
      <c r="E11" s="177"/>
      <c r="F11" s="177"/>
    </row>
    <row r="12" spans="1:6" x14ac:dyDescent="0.35">
      <c r="A12" s="38"/>
      <c r="B12" s="38"/>
      <c r="C12" s="38"/>
      <c r="D12" s="39"/>
      <c r="E12" s="39"/>
      <c r="F12" s="1"/>
    </row>
    <row r="13" spans="1:6" ht="31.2" x14ac:dyDescent="0.3">
      <c r="A13" s="127" t="s">
        <v>17</v>
      </c>
      <c r="B13" s="7" t="s">
        <v>18</v>
      </c>
      <c r="C13" s="127" t="s">
        <v>94</v>
      </c>
      <c r="D13" s="7" t="s">
        <v>95</v>
      </c>
      <c r="E13" s="7" t="s">
        <v>97</v>
      </c>
      <c r="F13" s="107" t="s">
        <v>98</v>
      </c>
    </row>
    <row r="14" spans="1:6" x14ac:dyDescent="0.3">
      <c r="A14" s="184" t="s">
        <v>16</v>
      </c>
      <c r="B14" s="184"/>
      <c r="C14" s="123">
        <f>+SUM(C16:C18)</f>
        <v>4945</v>
      </c>
      <c r="D14" s="123">
        <f t="shared" ref="D14:F14" si="0">+SUM(D16:D18)</f>
        <v>314</v>
      </c>
      <c r="E14" s="123">
        <f t="shared" si="0"/>
        <v>134</v>
      </c>
      <c r="F14" s="123">
        <f t="shared" si="0"/>
        <v>5393</v>
      </c>
    </row>
    <row r="15" spans="1:6" x14ac:dyDescent="0.3">
      <c r="A15" s="130"/>
      <c r="B15" s="113"/>
    </row>
    <row r="16" spans="1:6" x14ac:dyDescent="0.35">
      <c r="A16" s="136" t="s">
        <v>165</v>
      </c>
      <c r="B16" s="121" t="s">
        <v>164</v>
      </c>
      <c r="C16" s="122">
        <f>+'1T'!F18</f>
        <v>2490</v>
      </c>
      <c r="D16" s="122">
        <f>+'2T'!F18</f>
        <v>195</v>
      </c>
      <c r="E16" s="122">
        <f>+'3T'!F18</f>
        <v>28</v>
      </c>
      <c r="F16" s="122">
        <f>+SUM(C16:E16)</f>
        <v>2713</v>
      </c>
    </row>
    <row r="17" spans="1:7" x14ac:dyDescent="0.35">
      <c r="A17" s="136" t="s">
        <v>167</v>
      </c>
      <c r="B17" s="121" t="s">
        <v>164</v>
      </c>
      <c r="C17" s="122">
        <f>+'1T'!F19</f>
        <v>2090</v>
      </c>
      <c r="D17" s="122">
        <f>+'2T'!F19</f>
        <v>88</v>
      </c>
      <c r="E17" s="122">
        <f>+'3T'!F19</f>
        <v>85</v>
      </c>
      <c r="F17" s="122">
        <f t="shared" ref="F17:F18" si="1">+SUM(C17:E17)</f>
        <v>2263</v>
      </c>
    </row>
    <row r="18" spans="1:7" x14ac:dyDescent="0.35">
      <c r="A18" s="136" t="s">
        <v>166</v>
      </c>
      <c r="B18" s="121" t="s">
        <v>164</v>
      </c>
      <c r="C18" s="122">
        <f>+'1T'!F20</f>
        <v>365</v>
      </c>
      <c r="D18" s="122">
        <f>+'2T'!F20</f>
        <v>31</v>
      </c>
      <c r="E18" s="122">
        <f>+'3T'!F20</f>
        <v>21</v>
      </c>
      <c r="F18" s="124">
        <f t="shared" si="1"/>
        <v>417</v>
      </c>
    </row>
    <row r="19" spans="1:7" ht="15" customHeight="1" x14ac:dyDescent="0.35">
      <c r="A19" s="163" t="s">
        <v>43</v>
      </c>
      <c r="B19" s="163"/>
      <c r="C19" s="163"/>
      <c r="D19" s="163"/>
      <c r="E19" s="163"/>
      <c r="F19" s="1"/>
    </row>
    <row r="20" spans="1:7" x14ac:dyDescent="0.3">
      <c r="A20" s="174"/>
      <c r="B20" s="175"/>
      <c r="C20" s="175"/>
      <c r="D20" s="175"/>
      <c r="E20" s="175"/>
      <c r="F20" s="176"/>
    </row>
    <row r="21" spans="1:7" x14ac:dyDescent="0.35">
      <c r="A21" s="38"/>
      <c r="B21" s="38"/>
      <c r="C21" s="38"/>
      <c r="D21" s="39"/>
      <c r="E21" s="39"/>
      <c r="F21" s="1"/>
    </row>
    <row r="22" spans="1:7" ht="15" customHeight="1" x14ac:dyDescent="0.35">
      <c r="A22" s="177" t="s">
        <v>37</v>
      </c>
      <c r="B22" s="177"/>
      <c r="C22" s="177"/>
      <c r="D22" s="177"/>
      <c r="E22" s="177"/>
      <c r="F22" s="1"/>
    </row>
    <row r="23" spans="1:7" ht="17.25" customHeight="1" x14ac:dyDescent="0.35">
      <c r="A23" s="177" t="s">
        <v>20</v>
      </c>
      <c r="B23" s="177"/>
      <c r="C23" s="177"/>
      <c r="D23" s="177"/>
      <c r="E23" s="177"/>
      <c r="F23" s="1"/>
    </row>
    <row r="24" spans="1:7" ht="16.95" customHeight="1" x14ac:dyDescent="0.35">
      <c r="A24" s="38"/>
      <c r="B24" s="38"/>
      <c r="C24" s="39"/>
      <c r="D24" s="39"/>
      <c r="E24" s="39"/>
      <c r="F24" s="1"/>
    </row>
    <row r="25" spans="1:7" ht="31.2" x14ac:dyDescent="0.3">
      <c r="A25" s="127" t="s">
        <v>21</v>
      </c>
      <c r="B25" s="112" t="s">
        <v>94</v>
      </c>
      <c r="C25" s="112" t="s">
        <v>95</v>
      </c>
      <c r="D25" s="112" t="s">
        <v>97</v>
      </c>
      <c r="E25" s="112" t="s">
        <v>98</v>
      </c>
    </row>
    <row r="26" spans="1:7" x14ac:dyDescent="0.3">
      <c r="A26" s="137" t="s">
        <v>16</v>
      </c>
      <c r="B26" s="125">
        <f t="shared" ref="B26:D26" si="2">+B28+B29+B30</f>
        <v>2282439853.0820565</v>
      </c>
      <c r="C26" s="125">
        <f t="shared" si="2"/>
        <v>2472182559.0820565</v>
      </c>
      <c r="D26" s="125">
        <f t="shared" si="2"/>
        <v>1719880699.3340189</v>
      </c>
      <c r="E26" s="125">
        <f>+E28+E29+E30</f>
        <v>6474503111.4981318</v>
      </c>
    </row>
    <row r="27" spans="1:7" x14ac:dyDescent="0.3">
      <c r="A27" s="117"/>
      <c r="B27" s="139"/>
      <c r="C27" s="139"/>
      <c r="D27" s="139"/>
      <c r="E27" s="139"/>
    </row>
    <row r="28" spans="1:7" x14ac:dyDescent="0.3">
      <c r="A28" s="136" t="s">
        <v>165</v>
      </c>
      <c r="B28" s="145">
        <f>+'1T'!F30</f>
        <v>278908700</v>
      </c>
      <c r="C28" s="145">
        <f>+'2T'!F30</f>
        <v>439551240</v>
      </c>
      <c r="D28" s="145">
        <f>+'3T'!F30</f>
        <v>83024060</v>
      </c>
      <c r="E28" s="145">
        <f>+SUM(B28:D28)</f>
        <v>801484000</v>
      </c>
      <c r="F28" s="148"/>
      <c r="G28" s="147"/>
    </row>
    <row r="29" spans="1:7" x14ac:dyDescent="0.3">
      <c r="A29" s="136" t="s">
        <v>167</v>
      </c>
      <c r="B29" s="145">
        <f>+'1T'!F31</f>
        <v>1554137558.0820565</v>
      </c>
      <c r="C29" s="145">
        <f>+'2T'!F31</f>
        <v>1554137558.0820565</v>
      </c>
      <c r="D29" s="145">
        <f>+'3T'!F31</f>
        <v>1155644246.3340189</v>
      </c>
      <c r="E29" s="145">
        <f t="shared" ref="E29:E30" si="3">+SUM(B29:D29)</f>
        <v>4263919362.4981318</v>
      </c>
      <c r="F29" s="148"/>
      <c r="G29" s="147"/>
    </row>
    <row r="30" spans="1:7" x14ac:dyDescent="0.3">
      <c r="A30" s="136" t="s">
        <v>166</v>
      </c>
      <c r="B30" s="145">
        <f>+'1T'!F32</f>
        <v>449393595</v>
      </c>
      <c r="C30" s="145">
        <f>+'2T'!F32</f>
        <v>478493761</v>
      </c>
      <c r="D30" s="145">
        <f>+'3T'!F32</f>
        <v>481212393</v>
      </c>
      <c r="E30" s="152">
        <f t="shared" si="3"/>
        <v>1409099749</v>
      </c>
      <c r="F30" s="148"/>
      <c r="G30" s="147"/>
    </row>
    <row r="31" spans="1:7" ht="15" customHeight="1" x14ac:dyDescent="0.35">
      <c r="A31" s="133" t="s">
        <v>43</v>
      </c>
      <c r="B31" s="133"/>
      <c r="C31" s="133"/>
      <c r="D31" s="133"/>
      <c r="E31" s="1"/>
      <c r="F31" s="1"/>
    </row>
    <row r="32" spans="1:7" x14ac:dyDescent="0.3">
      <c r="A32" s="174"/>
      <c r="B32" s="175"/>
      <c r="C32" s="175"/>
      <c r="D32" s="175"/>
      <c r="E32" s="176"/>
    </row>
    <row r="33" spans="1:6" ht="15" customHeight="1" x14ac:dyDescent="0.35">
      <c r="A33" s="1"/>
      <c r="B33" s="1"/>
      <c r="C33" s="1"/>
      <c r="D33" s="1"/>
      <c r="E33" s="1"/>
      <c r="F33" s="1"/>
    </row>
    <row r="35" spans="1:6" ht="21" customHeight="1" x14ac:dyDescent="0.3">
      <c r="A35" s="183" t="s">
        <v>96</v>
      </c>
      <c r="B35" s="183"/>
      <c r="C35" s="183"/>
      <c r="D35" s="183"/>
      <c r="E35" s="183"/>
      <c r="F35" s="183"/>
    </row>
    <row r="36" spans="1:6" ht="9.9" customHeight="1" x14ac:dyDescent="0.3"/>
    <row r="37" spans="1:6" x14ac:dyDescent="0.3">
      <c r="A37" s="165" t="s">
        <v>73</v>
      </c>
      <c r="B37" s="165"/>
      <c r="C37" s="165"/>
      <c r="D37" s="165"/>
      <c r="E37" s="165"/>
      <c r="F37" s="165"/>
    </row>
    <row r="38" spans="1:6" ht="17.25" customHeight="1" x14ac:dyDescent="0.3">
      <c r="A38" s="166" t="s">
        <v>74</v>
      </c>
      <c r="B38" s="166"/>
      <c r="C38" s="166"/>
      <c r="D38" s="166"/>
      <c r="E38" s="166"/>
      <c r="F38" s="166"/>
    </row>
    <row r="39" spans="1:6" x14ac:dyDescent="0.3">
      <c r="A39" s="165" t="s">
        <v>52</v>
      </c>
      <c r="B39" s="165"/>
      <c r="C39" s="165"/>
      <c r="D39" s="165"/>
      <c r="E39" s="165"/>
      <c r="F39" s="165"/>
    </row>
    <row r="40" spans="1:6" ht="9.9" customHeight="1" x14ac:dyDescent="0.3"/>
    <row r="41" spans="1:6" ht="31.2" x14ac:dyDescent="0.3">
      <c r="A41" s="69" t="s">
        <v>55</v>
      </c>
      <c r="B41" s="69" t="s">
        <v>56</v>
      </c>
      <c r="C41" s="69" t="s">
        <v>94</v>
      </c>
      <c r="D41" s="69" t="s">
        <v>95</v>
      </c>
      <c r="E41" s="69" t="s">
        <v>97</v>
      </c>
      <c r="F41" s="69" t="s">
        <v>98</v>
      </c>
    </row>
    <row r="42" spans="1:6" x14ac:dyDescent="0.3">
      <c r="A42" s="129" t="s">
        <v>16</v>
      </c>
      <c r="B42" s="50"/>
      <c r="C42" s="36">
        <f>+C44+C48</f>
        <v>2940895617.1620564</v>
      </c>
      <c r="D42" s="36">
        <f>+D44+D48</f>
        <v>2547512523.3520565</v>
      </c>
      <c r="E42" s="36">
        <f>+E44+E48</f>
        <v>1201428246.3340189</v>
      </c>
      <c r="F42" s="36">
        <f>+F44+F48</f>
        <v>6689836386.8481312</v>
      </c>
    </row>
    <row r="43" spans="1:6" x14ac:dyDescent="0.3">
      <c r="A43" s="13"/>
      <c r="B43" s="51"/>
      <c r="C43" s="14"/>
      <c r="D43" s="14"/>
      <c r="E43" s="14"/>
      <c r="F43" s="52"/>
    </row>
    <row r="44" spans="1:6" x14ac:dyDescent="0.3">
      <c r="A44" s="200" t="s">
        <v>75</v>
      </c>
      <c r="B44" s="200"/>
      <c r="C44" s="54">
        <f>+SUM(C45:C46)</f>
        <v>2940895617.1620564</v>
      </c>
      <c r="D44" s="54">
        <f>+SUM(D45:D46)</f>
        <v>2547512523.3520565</v>
      </c>
      <c r="E44" s="54">
        <f>+SUM(E45:E46)</f>
        <v>1201428246.3340189</v>
      </c>
      <c r="F44" s="54">
        <f>+SUM(F45:F46)</f>
        <v>6689836386.8481312</v>
      </c>
    </row>
    <row r="45" spans="1:6" x14ac:dyDescent="0.3">
      <c r="A45" s="55" t="s">
        <v>59</v>
      </c>
      <c r="B45" s="51" t="s">
        <v>53</v>
      </c>
      <c r="C45" s="15">
        <f>+'1T'!F85</f>
        <v>2940895617.1620564</v>
      </c>
      <c r="D45" s="15">
        <f>+'2T'!F85</f>
        <v>2547512523.3520565</v>
      </c>
      <c r="E45" s="15">
        <f>+'3T'!F85</f>
        <v>1201428246.3340189</v>
      </c>
      <c r="F45" s="94">
        <f>+C45+D45+E45</f>
        <v>6689836386.8481312</v>
      </c>
    </row>
    <row r="46" spans="1:6" x14ac:dyDescent="0.3">
      <c r="A46" s="55" t="s">
        <v>59</v>
      </c>
      <c r="B46" s="51" t="s">
        <v>53</v>
      </c>
      <c r="C46" s="15">
        <f>+'1T'!F86</f>
        <v>0</v>
      </c>
      <c r="D46" s="15">
        <f>+'2T'!F86</f>
        <v>0</v>
      </c>
      <c r="E46" s="15">
        <f>+'3T'!F86</f>
        <v>0</v>
      </c>
      <c r="F46" s="94">
        <f>+C46+D46+E46</f>
        <v>0</v>
      </c>
    </row>
    <row r="47" spans="1:6" x14ac:dyDescent="0.3">
      <c r="A47" s="100"/>
      <c r="B47" s="51"/>
      <c r="C47" s="15"/>
      <c r="D47" s="15"/>
      <c r="E47" s="15"/>
      <c r="F47" s="94"/>
    </row>
    <row r="48" spans="1:6" x14ac:dyDescent="0.3">
      <c r="A48" s="200" t="s">
        <v>76</v>
      </c>
      <c r="B48" s="200"/>
      <c r="C48" s="54">
        <f>+SUM(C49:C50)</f>
        <v>0</v>
      </c>
      <c r="D48" s="54">
        <f>+SUM(D49:D50)</f>
        <v>0</v>
      </c>
      <c r="E48" s="54">
        <f>+SUM(E49:E50)</f>
        <v>0</v>
      </c>
      <c r="F48" s="54">
        <f>+SUM(F49:F50)</f>
        <v>0</v>
      </c>
    </row>
    <row r="49" spans="1:6" x14ac:dyDescent="0.3">
      <c r="A49" s="55" t="s">
        <v>59</v>
      </c>
      <c r="B49" s="51" t="s">
        <v>53</v>
      </c>
      <c r="C49" s="57">
        <f>+'1T'!F89</f>
        <v>0</v>
      </c>
      <c r="D49" s="57">
        <f>+'2T'!F89</f>
        <v>0</v>
      </c>
      <c r="E49" s="57">
        <f>+'3T'!F89</f>
        <v>0</v>
      </c>
      <c r="F49" s="95">
        <f>+C49+D49+E49</f>
        <v>0</v>
      </c>
    </row>
    <row r="50" spans="1:6" x14ac:dyDescent="0.3">
      <c r="A50" s="55" t="s">
        <v>59</v>
      </c>
      <c r="B50" s="51" t="s">
        <v>53</v>
      </c>
      <c r="C50" s="57">
        <f>+'1T'!F90</f>
        <v>0</v>
      </c>
      <c r="D50" s="57">
        <f>+'2T'!F90</f>
        <v>0</v>
      </c>
      <c r="E50" s="57">
        <f>+'3T'!F90</f>
        <v>0</v>
      </c>
      <c r="F50" s="97">
        <f>+C50+D50+E50</f>
        <v>0</v>
      </c>
    </row>
    <row r="51" spans="1:6" x14ac:dyDescent="0.3">
      <c r="A51" s="163" t="s">
        <v>43</v>
      </c>
      <c r="B51" s="163"/>
      <c r="C51" s="163"/>
      <c r="D51" s="163"/>
      <c r="E51" s="163"/>
    </row>
    <row r="52" spans="1:6" x14ac:dyDescent="0.3">
      <c r="A52" s="174"/>
      <c r="B52" s="175"/>
      <c r="C52" s="175"/>
      <c r="D52" s="175"/>
      <c r="E52" s="175"/>
      <c r="F52" s="176"/>
    </row>
    <row r="53" spans="1:6" x14ac:dyDescent="0.3">
      <c r="A53" s="25"/>
      <c r="B53" s="49"/>
      <c r="C53" s="24"/>
    </row>
    <row r="54" spans="1:6" x14ac:dyDescent="0.3">
      <c r="A54" s="165" t="s">
        <v>77</v>
      </c>
      <c r="B54" s="165"/>
      <c r="C54" s="165"/>
      <c r="D54" s="165"/>
      <c r="E54" s="165"/>
      <c r="F54" s="165"/>
    </row>
    <row r="55" spans="1:6" ht="17.25" customHeight="1" x14ac:dyDescent="0.3">
      <c r="A55" s="166" t="s">
        <v>54</v>
      </c>
      <c r="B55" s="166"/>
      <c r="C55" s="166"/>
      <c r="D55" s="166"/>
      <c r="E55" s="166"/>
      <c r="F55" s="166"/>
    </row>
    <row r="56" spans="1:6" x14ac:dyDescent="0.3">
      <c r="A56" s="165" t="s">
        <v>52</v>
      </c>
      <c r="B56" s="165"/>
      <c r="C56" s="165"/>
      <c r="D56" s="165"/>
      <c r="E56" s="165"/>
      <c r="F56" s="165"/>
    </row>
    <row r="57" spans="1:6" x14ac:dyDescent="0.3">
      <c r="A57" s="90"/>
      <c r="B57" s="91"/>
      <c r="C57" s="91"/>
      <c r="D57" s="91"/>
      <c r="E57" s="91"/>
    </row>
    <row r="58" spans="1:6" ht="31.2" x14ac:dyDescent="0.3">
      <c r="A58" s="69" t="s">
        <v>55</v>
      </c>
      <c r="B58" s="69" t="s">
        <v>56</v>
      </c>
      <c r="C58" s="69" t="s">
        <v>94</v>
      </c>
      <c r="D58" s="69" t="s">
        <v>95</v>
      </c>
      <c r="E58" s="69" t="s">
        <v>97</v>
      </c>
      <c r="F58" s="69" t="s">
        <v>98</v>
      </c>
    </row>
    <row r="59" spans="1:6" x14ac:dyDescent="0.3">
      <c r="A59" s="129" t="s">
        <v>16</v>
      </c>
      <c r="B59" s="50"/>
      <c r="C59" s="36">
        <f>+C61+C68+C75</f>
        <v>2282439853.0820565</v>
      </c>
      <c r="D59" s="36">
        <f t="shared" ref="D59:E59" si="4">+D61+D68+D75</f>
        <v>2472182559.0820565</v>
      </c>
      <c r="E59" s="36">
        <f t="shared" si="4"/>
        <v>1719880699.3340187</v>
      </c>
      <c r="F59" s="36">
        <f>+F61+F68+F75</f>
        <v>6474503111.4981318</v>
      </c>
    </row>
    <row r="60" spans="1:6" x14ac:dyDescent="0.3">
      <c r="A60" s="13"/>
      <c r="B60" s="51"/>
      <c r="C60" s="14"/>
      <c r="D60" s="14"/>
      <c r="E60" s="14"/>
      <c r="F60" s="52"/>
    </row>
    <row r="61" spans="1:6" x14ac:dyDescent="0.3">
      <c r="A61" s="200" t="s">
        <v>58</v>
      </c>
      <c r="B61" s="200"/>
      <c r="C61" s="54">
        <f>+SUM(C62:C66)</f>
        <v>2282439853.0820565</v>
      </c>
      <c r="D61" s="54">
        <f t="shared" ref="D61:E61" si="5">+SUM(D62:D66)</f>
        <v>2472182559.0820565</v>
      </c>
      <c r="E61" s="54">
        <f t="shared" si="5"/>
        <v>1719880699.3340187</v>
      </c>
      <c r="F61" s="54">
        <f>+SUM(F62:F66)</f>
        <v>6474503111.4981318</v>
      </c>
    </row>
    <row r="62" spans="1:6" x14ac:dyDescent="0.3">
      <c r="A62" s="55" t="s">
        <v>59</v>
      </c>
      <c r="B62" s="51" t="s">
        <v>53</v>
      </c>
      <c r="C62" s="15">
        <f>+'1T'!F102</f>
        <v>2282439853.0820565</v>
      </c>
      <c r="D62" s="15">
        <f>+'2T'!F102</f>
        <v>2472182559.0820565</v>
      </c>
      <c r="E62" s="15">
        <f>+'3T'!F102</f>
        <v>1719880699.3340187</v>
      </c>
      <c r="F62" s="94">
        <f>+C62+D62+E62</f>
        <v>6474503111.4981318</v>
      </c>
    </row>
    <row r="63" spans="1:6" x14ac:dyDescent="0.3">
      <c r="A63" s="55" t="s">
        <v>59</v>
      </c>
      <c r="B63" s="51" t="s">
        <v>53</v>
      </c>
      <c r="C63" s="15">
        <f>+'1T'!F103</f>
        <v>0</v>
      </c>
      <c r="D63" s="15">
        <f>+'2T'!F103</f>
        <v>0</v>
      </c>
      <c r="E63" s="59">
        <f>+'3T'!F103</f>
        <v>0</v>
      </c>
      <c r="F63" s="94">
        <f t="shared" ref="F63:F66" si="6">+C63+D63+E63</f>
        <v>0</v>
      </c>
    </row>
    <row r="64" spans="1:6" x14ac:dyDescent="0.3">
      <c r="A64" s="55" t="s">
        <v>59</v>
      </c>
      <c r="B64" s="51" t="s">
        <v>53</v>
      </c>
      <c r="C64" s="15">
        <f>+'1T'!F104</f>
        <v>0</v>
      </c>
      <c r="D64" s="15">
        <f>+'2T'!F104</f>
        <v>0</v>
      </c>
      <c r="E64" s="15">
        <f>+'3T'!F104</f>
        <v>0</v>
      </c>
      <c r="F64" s="94">
        <f t="shared" si="6"/>
        <v>0</v>
      </c>
    </row>
    <row r="65" spans="1:6" x14ac:dyDescent="0.3">
      <c r="A65" s="55" t="s">
        <v>59</v>
      </c>
      <c r="B65" s="51" t="s">
        <v>53</v>
      </c>
      <c r="C65" s="15">
        <f>+'1T'!F105</f>
        <v>0</v>
      </c>
      <c r="D65" s="15">
        <f>+'2T'!F105</f>
        <v>0</v>
      </c>
      <c r="E65" s="59">
        <f>+'3T'!F105</f>
        <v>0</v>
      </c>
      <c r="F65" s="94">
        <f t="shared" si="6"/>
        <v>0</v>
      </c>
    </row>
    <row r="66" spans="1:6" x14ac:dyDescent="0.3">
      <c r="A66" s="55" t="s">
        <v>59</v>
      </c>
      <c r="B66" s="51" t="s">
        <v>53</v>
      </c>
      <c r="C66" s="15">
        <f>+'1T'!F106</f>
        <v>0</v>
      </c>
      <c r="D66" s="15">
        <f>+'2T'!F106</f>
        <v>0</v>
      </c>
      <c r="E66" s="15">
        <f>+'3T'!F106</f>
        <v>0</v>
      </c>
      <c r="F66" s="94">
        <f t="shared" si="6"/>
        <v>0</v>
      </c>
    </row>
    <row r="67" spans="1:6" x14ac:dyDescent="0.3">
      <c r="A67" s="100"/>
      <c r="B67" s="51"/>
      <c r="C67" s="15"/>
      <c r="D67" s="15"/>
      <c r="E67" s="15"/>
      <c r="F67" s="94"/>
    </row>
    <row r="68" spans="1:6" x14ac:dyDescent="0.3">
      <c r="A68" s="200" t="s">
        <v>60</v>
      </c>
      <c r="B68" s="200"/>
      <c r="C68" s="54">
        <f>+SUM(C69:C73)</f>
        <v>0</v>
      </c>
      <c r="D68" s="54">
        <f t="shared" ref="D68:E68" si="7">+SUM(D69:D73)</f>
        <v>0</v>
      </c>
      <c r="E68" s="54">
        <f t="shared" si="7"/>
        <v>0</v>
      </c>
      <c r="F68" s="54">
        <f>+SUM(F69:F73)</f>
        <v>0</v>
      </c>
    </row>
    <row r="69" spans="1:6" x14ac:dyDescent="0.3">
      <c r="A69" s="55" t="s">
        <v>59</v>
      </c>
      <c r="B69" s="51" t="s">
        <v>53</v>
      </c>
      <c r="C69" s="57">
        <f>+'1T'!F109</f>
        <v>0</v>
      </c>
      <c r="D69" s="57">
        <f>+'2T'!F109</f>
        <v>0</v>
      </c>
      <c r="E69" s="57">
        <f>+'3T'!F109</f>
        <v>0</v>
      </c>
      <c r="F69" s="95">
        <f>+C69+D69+E69</f>
        <v>0</v>
      </c>
    </row>
    <row r="70" spans="1:6" x14ac:dyDescent="0.3">
      <c r="A70" s="55" t="s">
        <v>59</v>
      </c>
      <c r="B70" s="51" t="s">
        <v>53</v>
      </c>
      <c r="C70" s="57">
        <f>+'1T'!F110</f>
        <v>0</v>
      </c>
      <c r="D70" s="57">
        <f>+'2T'!F110</f>
        <v>0</v>
      </c>
      <c r="E70" s="57">
        <f>+'3T'!F110</f>
        <v>0</v>
      </c>
      <c r="F70" s="95">
        <f>+C70+D70+E70</f>
        <v>0</v>
      </c>
    </row>
    <row r="71" spans="1:6" x14ac:dyDescent="0.3">
      <c r="A71" s="55" t="s">
        <v>59</v>
      </c>
      <c r="B71" s="51" t="s">
        <v>53</v>
      </c>
      <c r="C71" s="57">
        <f>+'1T'!F111</f>
        <v>0</v>
      </c>
      <c r="D71" s="57">
        <f>+'2T'!F111</f>
        <v>0</v>
      </c>
      <c r="E71" s="57">
        <f>+'3T'!F111</f>
        <v>0</v>
      </c>
      <c r="F71" s="95">
        <f>+C71+D71+E71</f>
        <v>0</v>
      </c>
    </row>
    <row r="72" spans="1:6" x14ac:dyDescent="0.3">
      <c r="A72" s="55" t="s">
        <v>59</v>
      </c>
      <c r="B72" s="51" t="s">
        <v>53</v>
      </c>
      <c r="C72" s="57">
        <f>+'1T'!F112</f>
        <v>0</v>
      </c>
      <c r="D72" s="57">
        <f>+'2T'!F112</f>
        <v>0</v>
      </c>
      <c r="E72" s="57">
        <f>+'3T'!F112</f>
        <v>0</v>
      </c>
      <c r="F72" s="95">
        <f t="shared" ref="F72" si="8">+C72+D72+E72</f>
        <v>0</v>
      </c>
    </row>
    <row r="73" spans="1:6" x14ac:dyDescent="0.3">
      <c r="A73" s="55" t="s">
        <v>59</v>
      </c>
      <c r="B73" s="51" t="s">
        <v>53</v>
      </c>
      <c r="C73" s="57">
        <f>+'1T'!F113</f>
        <v>0</v>
      </c>
      <c r="D73" s="57">
        <f>+'2T'!F113</f>
        <v>0</v>
      </c>
      <c r="E73" s="57">
        <f>+'3T'!F113</f>
        <v>0</v>
      </c>
      <c r="F73" s="95">
        <f>+C73+D73+E73</f>
        <v>0</v>
      </c>
    </row>
    <row r="74" spans="1:6" x14ac:dyDescent="0.3">
      <c r="C74" s="41"/>
      <c r="D74" s="41"/>
      <c r="E74" s="41"/>
      <c r="F74" s="41"/>
    </row>
    <row r="75" spans="1:6" x14ac:dyDescent="0.3">
      <c r="A75" s="200" t="s">
        <v>61</v>
      </c>
      <c r="B75" s="200"/>
      <c r="C75" s="54">
        <f>+SUM(C76:C77)</f>
        <v>0</v>
      </c>
      <c r="D75" s="54">
        <f t="shared" ref="D75:E75" si="9">+SUM(D76:D77)</f>
        <v>0</v>
      </c>
      <c r="E75" s="54">
        <f t="shared" si="9"/>
        <v>0</v>
      </c>
      <c r="F75" s="54">
        <f>+SUM(F76:F77)</f>
        <v>0</v>
      </c>
    </row>
    <row r="76" spans="1:6" x14ac:dyDescent="0.3">
      <c r="A76" s="76" t="s">
        <v>59</v>
      </c>
      <c r="B76" s="51" t="s">
        <v>53</v>
      </c>
      <c r="C76" s="57">
        <f>+'1T'!F116</f>
        <v>0</v>
      </c>
      <c r="D76" s="57">
        <f>+'2T'!F116</f>
        <v>0</v>
      </c>
      <c r="E76" s="57">
        <f>+'3T'!F116</f>
        <v>0</v>
      </c>
      <c r="F76" s="95">
        <f>+C76+D76+E76</f>
        <v>0</v>
      </c>
    </row>
    <row r="77" spans="1:6" x14ac:dyDescent="0.3">
      <c r="A77" s="48" t="s">
        <v>59</v>
      </c>
      <c r="B77" s="48" t="s">
        <v>53</v>
      </c>
      <c r="C77" s="96">
        <f>+'1T'!F117</f>
        <v>0</v>
      </c>
      <c r="D77" s="96">
        <f>+'2T'!F117</f>
        <v>0</v>
      </c>
      <c r="E77" s="60">
        <f>+'3T'!F117</f>
        <v>0</v>
      </c>
      <c r="F77" s="97">
        <f>+C77+D77+E77</f>
        <v>0</v>
      </c>
    </row>
    <row r="78" spans="1:6" ht="14.25" customHeight="1" x14ac:dyDescent="0.3">
      <c r="A78" s="201" t="s">
        <v>62</v>
      </c>
      <c r="B78" s="201"/>
      <c r="C78" s="201"/>
      <c r="D78" s="201"/>
      <c r="E78" s="201"/>
      <c r="F78" s="201"/>
    </row>
    <row r="79" spans="1:6" x14ac:dyDescent="0.3">
      <c r="A79" s="219" t="s">
        <v>43</v>
      </c>
      <c r="B79" s="219"/>
      <c r="C79" s="219"/>
      <c r="D79" s="219"/>
      <c r="E79" s="219"/>
      <c r="F79" s="219"/>
    </row>
    <row r="80" spans="1:6" x14ac:dyDescent="0.3">
      <c r="A80" s="55"/>
      <c r="B80" s="51"/>
    </row>
    <row r="81" spans="1:6" x14ac:dyDescent="0.3">
      <c r="A81" s="165" t="s">
        <v>79</v>
      </c>
      <c r="B81" s="165"/>
      <c r="C81" s="165"/>
      <c r="D81" s="165"/>
      <c r="E81" s="165"/>
      <c r="F81" s="43"/>
    </row>
    <row r="82" spans="1:6" x14ac:dyDescent="0.3">
      <c r="A82" s="165" t="s">
        <v>80</v>
      </c>
      <c r="B82" s="165"/>
      <c r="C82" s="165"/>
      <c r="D82" s="165"/>
      <c r="E82" s="165"/>
      <c r="F82" s="43"/>
    </row>
    <row r="83" spans="1:6" x14ac:dyDescent="0.3">
      <c r="A83" s="165" t="s">
        <v>52</v>
      </c>
      <c r="B83" s="165"/>
      <c r="C83" s="165"/>
      <c r="D83" s="165"/>
      <c r="E83" s="165"/>
      <c r="F83" s="43"/>
    </row>
    <row r="84" spans="1:6" x14ac:dyDescent="0.3">
      <c r="A84" s="90"/>
      <c r="B84" s="91"/>
      <c r="C84" s="91"/>
      <c r="D84" s="91"/>
      <c r="E84" s="91"/>
    </row>
    <row r="85" spans="1:6" ht="31.2" x14ac:dyDescent="0.3">
      <c r="A85" s="69" t="s">
        <v>78</v>
      </c>
      <c r="B85" s="69" t="s">
        <v>94</v>
      </c>
      <c r="C85" s="69" t="s">
        <v>95</v>
      </c>
      <c r="D85" s="69" t="s">
        <v>97</v>
      </c>
      <c r="E85" s="69" t="s">
        <v>98</v>
      </c>
    </row>
    <row r="86" spans="1:6" x14ac:dyDescent="0.3">
      <c r="A86" s="108" t="s">
        <v>82</v>
      </c>
      <c r="B86" s="62">
        <f>+B87</f>
        <v>0</v>
      </c>
      <c r="C86" s="62">
        <f t="shared" ref="C86:D86" si="10">+B96</f>
        <v>658455764.07999992</v>
      </c>
      <c r="D86" s="62">
        <f t="shared" si="10"/>
        <v>75329964.269999981</v>
      </c>
      <c r="E86" s="62">
        <f>+B86</f>
        <v>0</v>
      </c>
    </row>
    <row r="87" spans="1:6" x14ac:dyDescent="0.3">
      <c r="A87" s="109" t="s">
        <v>83</v>
      </c>
      <c r="B87" s="26">
        <f>+'1T'!E128</f>
        <v>0</v>
      </c>
      <c r="C87" s="26">
        <f>+'2T'!E128</f>
        <v>0</v>
      </c>
      <c r="D87" s="26">
        <f>+'3T'!E128</f>
        <v>0</v>
      </c>
      <c r="E87" s="66">
        <f>+B87+C87+D87</f>
        <v>0</v>
      </c>
    </row>
    <row r="88" spans="1:6" x14ac:dyDescent="0.3">
      <c r="A88" s="109" t="s">
        <v>81</v>
      </c>
      <c r="B88" s="26">
        <f>+'1T'!E129</f>
        <v>0</v>
      </c>
      <c r="C88" s="26">
        <f>+'2T'!E129</f>
        <v>658455764.07999992</v>
      </c>
      <c r="D88" s="26">
        <f>+'3T'!E129</f>
        <v>733785728.3499999</v>
      </c>
      <c r="E88" s="66">
        <f>+B88</f>
        <v>0</v>
      </c>
    </row>
    <row r="89" spans="1:6" x14ac:dyDescent="0.3">
      <c r="A89" s="108" t="s">
        <v>85</v>
      </c>
      <c r="B89" s="62">
        <f>+'1T'!E130</f>
        <v>2940895617.1620564</v>
      </c>
      <c r="C89" s="62">
        <f>+'2T'!E130</f>
        <v>2547512523.3520565</v>
      </c>
      <c r="D89" s="62">
        <f>+'3T'!E130</f>
        <v>1201428246.3340189</v>
      </c>
      <c r="E89" s="62">
        <f>+B89+C89+D89</f>
        <v>6689836386.8481312</v>
      </c>
    </row>
    <row r="90" spans="1:6" x14ac:dyDescent="0.3">
      <c r="A90" s="108" t="s">
        <v>146</v>
      </c>
      <c r="B90" s="62">
        <f>+B91+B92</f>
        <v>2940895617.1620564</v>
      </c>
      <c r="C90" s="62">
        <f>+C91+C92</f>
        <v>2547512523.3520565</v>
      </c>
      <c r="D90" s="62">
        <f>+D91+D92</f>
        <v>1201428246.3340189</v>
      </c>
      <c r="E90" s="62">
        <f>+E86+E89</f>
        <v>6689836386.8481312</v>
      </c>
    </row>
    <row r="91" spans="1:6" x14ac:dyDescent="0.3">
      <c r="A91" s="109" t="s">
        <v>83</v>
      </c>
      <c r="B91" s="26">
        <f>+B87</f>
        <v>0</v>
      </c>
      <c r="C91" s="26">
        <f>+C87</f>
        <v>0</v>
      </c>
      <c r="D91" s="26">
        <f>+D87</f>
        <v>0</v>
      </c>
      <c r="E91" s="66">
        <f>+B91+C91+D91</f>
        <v>0</v>
      </c>
    </row>
    <row r="92" spans="1:6" x14ac:dyDescent="0.3">
      <c r="A92" s="109" t="s">
        <v>81</v>
      </c>
      <c r="B92" s="26">
        <f>+B89</f>
        <v>2940895617.1620564</v>
      </c>
      <c r="C92" s="26">
        <f>+C89</f>
        <v>2547512523.3520565</v>
      </c>
      <c r="D92" s="26">
        <f>+D89</f>
        <v>1201428246.3340189</v>
      </c>
      <c r="E92" s="66">
        <f>+B92+C92+D92</f>
        <v>6689836386.8481312</v>
      </c>
    </row>
    <row r="93" spans="1:6" x14ac:dyDescent="0.3">
      <c r="A93" s="108" t="s">
        <v>84</v>
      </c>
      <c r="B93" s="62">
        <f>+B94+B95</f>
        <v>2282439853.0820565</v>
      </c>
      <c r="C93" s="62">
        <f>+C94+C95</f>
        <v>2472182559.0820565</v>
      </c>
      <c r="D93" s="62">
        <f>+D94+D95</f>
        <v>1719880699.3340187</v>
      </c>
      <c r="E93" s="62">
        <f>+B93+C93+D93</f>
        <v>6474503111.4981318</v>
      </c>
    </row>
    <row r="94" spans="1:6" x14ac:dyDescent="0.3">
      <c r="A94" s="109" t="s">
        <v>83</v>
      </c>
      <c r="B94" s="83">
        <f>+'1T'!E135</f>
        <v>0</v>
      </c>
      <c r="C94" s="83">
        <f>+'2T'!E135</f>
        <v>0</v>
      </c>
      <c r="D94" s="83">
        <f>+'3T'!E135</f>
        <v>0</v>
      </c>
      <c r="E94" s="49">
        <f>+B94+C94+D94</f>
        <v>0</v>
      </c>
    </row>
    <row r="95" spans="1:6" x14ac:dyDescent="0.3">
      <c r="A95" s="109" t="s">
        <v>81</v>
      </c>
      <c r="B95" s="83">
        <f>+'1T'!E136</f>
        <v>2282439853.0820565</v>
      </c>
      <c r="C95" s="83">
        <f>+'2T'!E136</f>
        <v>2472182559.0820565</v>
      </c>
      <c r="D95" s="83">
        <f>+'3T'!E136</f>
        <v>1719880699.3340187</v>
      </c>
      <c r="E95" s="49">
        <f>+B95+C95+D95</f>
        <v>6474503111.4981318</v>
      </c>
    </row>
    <row r="96" spans="1:6" x14ac:dyDescent="0.3">
      <c r="A96" s="108" t="s">
        <v>147</v>
      </c>
      <c r="B96" s="62">
        <f t="shared" ref="B96:E98" si="11">+B90-B93</f>
        <v>658455764.07999992</v>
      </c>
      <c r="C96" s="62">
        <f t="shared" si="11"/>
        <v>75329964.269999981</v>
      </c>
      <c r="D96" s="62">
        <f t="shared" si="11"/>
        <v>-518452452.99999976</v>
      </c>
      <c r="E96" s="62">
        <f t="shared" si="11"/>
        <v>215333275.34999943</v>
      </c>
    </row>
    <row r="97" spans="1:7" x14ac:dyDescent="0.3">
      <c r="A97" s="109" t="s">
        <v>83</v>
      </c>
      <c r="B97" s="83">
        <f t="shared" si="11"/>
        <v>0</v>
      </c>
      <c r="C97" s="83">
        <f t="shared" si="11"/>
        <v>0</v>
      </c>
      <c r="D97" s="83">
        <f t="shared" si="11"/>
        <v>0</v>
      </c>
      <c r="E97" s="49">
        <f t="shared" si="11"/>
        <v>0</v>
      </c>
    </row>
    <row r="98" spans="1:7" x14ac:dyDescent="0.3">
      <c r="A98" s="110" t="s">
        <v>81</v>
      </c>
      <c r="B98" s="78">
        <f t="shared" si="11"/>
        <v>658455764.07999992</v>
      </c>
      <c r="C98" s="78">
        <f t="shared" si="11"/>
        <v>75329964.269999981</v>
      </c>
      <c r="D98" s="78">
        <f t="shared" si="11"/>
        <v>-518452452.99999976</v>
      </c>
      <c r="E98" s="63">
        <f t="shared" si="11"/>
        <v>215333275.34999943</v>
      </c>
    </row>
    <row r="99" spans="1:7" x14ac:dyDescent="0.3">
      <c r="A99" s="163" t="s">
        <v>43</v>
      </c>
      <c r="B99" s="163"/>
      <c r="C99" s="163"/>
      <c r="D99" s="163"/>
    </row>
    <row r="100" spans="1:7" x14ac:dyDescent="0.3">
      <c r="A100" s="135"/>
      <c r="B100" s="135"/>
      <c r="C100" s="135"/>
      <c r="D100" s="135"/>
    </row>
    <row r="109" spans="1:7" x14ac:dyDescent="0.35">
      <c r="A109" s="1"/>
      <c r="B109" s="1"/>
      <c r="C109" s="1"/>
      <c r="D109" s="1"/>
      <c r="E109" s="1"/>
      <c r="F109" s="1"/>
      <c r="G109" s="1"/>
    </row>
    <row r="110" spans="1:7" x14ac:dyDescent="0.35">
      <c r="A110" s="1"/>
      <c r="B110" s="1"/>
      <c r="C110" s="1"/>
      <c r="D110" s="1"/>
      <c r="E110" s="1"/>
      <c r="F110" s="1"/>
      <c r="G110" s="1"/>
    </row>
    <row r="111" spans="1:7" x14ac:dyDescent="0.35">
      <c r="A111" s="1"/>
      <c r="B111" s="1"/>
      <c r="C111" s="1"/>
      <c r="D111" s="1"/>
      <c r="E111" s="1"/>
      <c r="F111" s="1"/>
      <c r="G111" s="1"/>
    </row>
    <row r="112" spans="1:7" x14ac:dyDescent="0.35">
      <c r="A112" s="1"/>
      <c r="B112" s="1"/>
      <c r="C112" s="1"/>
      <c r="D112" s="1"/>
      <c r="E112" s="1"/>
      <c r="F112" s="1"/>
      <c r="G112" s="1"/>
    </row>
    <row r="113" spans="1:7" x14ac:dyDescent="0.35">
      <c r="A113" s="1"/>
      <c r="B113" s="1"/>
      <c r="C113" s="1"/>
      <c r="D113" s="1"/>
      <c r="E113" s="1"/>
      <c r="F113" s="1"/>
      <c r="G113" s="1"/>
    </row>
    <row r="114" spans="1:7" x14ac:dyDescent="0.35">
      <c r="A114" s="1"/>
      <c r="B114" s="1"/>
      <c r="C114" s="1"/>
      <c r="D114" s="1"/>
      <c r="E114" s="1"/>
      <c r="F114" s="1"/>
      <c r="G114" s="1"/>
    </row>
  </sheetData>
  <mergeCells count="34">
    <mergeCell ref="C4:D4"/>
    <mergeCell ref="C5:D5"/>
    <mergeCell ref="C6:D6"/>
    <mergeCell ref="A2:F2"/>
    <mergeCell ref="A1:F1"/>
    <mergeCell ref="A22:E22"/>
    <mergeCell ref="A10:F10"/>
    <mergeCell ref="A11:F11"/>
    <mergeCell ref="A19:E19"/>
    <mergeCell ref="A8:F8"/>
    <mergeCell ref="A20:F20"/>
    <mergeCell ref="A14:B14"/>
    <mergeCell ref="A52:F52"/>
    <mergeCell ref="A44:B44"/>
    <mergeCell ref="A35:F35"/>
    <mergeCell ref="A37:F37"/>
    <mergeCell ref="A38:F38"/>
    <mergeCell ref="A39:F39"/>
    <mergeCell ref="A32:E32"/>
    <mergeCell ref="A23:E23"/>
    <mergeCell ref="A81:E81"/>
    <mergeCell ref="A99:D99"/>
    <mergeCell ref="A79:F79"/>
    <mergeCell ref="A82:E82"/>
    <mergeCell ref="A83:E83"/>
    <mergeCell ref="A61:B61"/>
    <mergeCell ref="A68:B68"/>
    <mergeCell ref="A75:B75"/>
    <mergeCell ref="A56:F56"/>
    <mergeCell ref="A78:F78"/>
    <mergeCell ref="A48:B48"/>
    <mergeCell ref="A51:E51"/>
    <mergeCell ref="A54:F54"/>
    <mergeCell ref="A55:F55"/>
  </mergeCells>
  <printOptions horizontalCentered="1"/>
  <pageMargins left="0.70866141732283472" right="0.70866141732283472" top="0.94488188976377963" bottom="0.74803149606299213" header="0.19685039370078741" footer="0.31496062992125984"/>
  <pageSetup scale="5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2"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dimension ref="A1:G175"/>
  <sheetViews>
    <sheetView showGridLines="0" zoomScale="80" zoomScaleNormal="80" workbookViewId="0">
      <selection sqref="A1:F2"/>
    </sheetView>
  </sheetViews>
  <sheetFormatPr baseColWidth="10" defaultColWidth="11.44140625" defaultRowHeight="15.6" x14ac:dyDescent="0.35"/>
  <cols>
    <col min="1" max="1" width="51.88671875" style="1" customWidth="1"/>
    <col min="2" max="2" width="23" style="1" customWidth="1"/>
    <col min="3" max="6" width="16.44140625" style="1" customWidth="1"/>
    <col min="7" max="7" width="11.44140625" style="1"/>
    <col min="8" max="8" width="14.109375" style="1" customWidth="1"/>
    <col min="9" max="16384" width="11.44140625" style="1"/>
  </cols>
  <sheetData>
    <row r="1" spans="1:7" ht="21.9" customHeight="1" x14ac:dyDescent="0.35">
      <c r="A1" s="173" t="s">
        <v>38</v>
      </c>
      <c r="B1" s="173"/>
      <c r="C1" s="173"/>
      <c r="D1" s="173"/>
      <c r="E1" s="173"/>
      <c r="F1" s="173"/>
    </row>
    <row r="2" spans="1:7" ht="21.9" customHeight="1" x14ac:dyDescent="0.35">
      <c r="A2" s="173"/>
      <c r="B2" s="173"/>
      <c r="C2" s="173"/>
      <c r="D2" s="173"/>
      <c r="E2" s="173"/>
      <c r="F2" s="173"/>
    </row>
    <row r="3" spans="1:7" ht="17.399999999999999" x14ac:dyDescent="0.4">
      <c r="A3" s="178" t="s">
        <v>218</v>
      </c>
      <c r="B3" s="178"/>
      <c r="C3" s="178"/>
      <c r="D3" s="178"/>
      <c r="E3" s="178"/>
      <c r="F3" s="178"/>
    </row>
    <row r="4" spans="1:7" ht="17.399999999999999" x14ac:dyDescent="0.35">
      <c r="A4" s="134"/>
      <c r="B4" s="134"/>
      <c r="C4" s="134"/>
      <c r="D4" s="134"/>
      <c r="E4" s="134"/>
      <c r="F4" s="134"/>
    </row>
    <row r="5" spans="1:7" ht="18" customHeight="1" x14ac:dyDescent="0.35">
      <c r="A5" s="71"/>
      <c r="B5" s="73" t="s">
        <v>22</v>
      </c>
      <c r="C5" s="179" t="s">
        <v>174</v>
      </c>
      <c r="D5" s="180"/>
      <c r="E5" s="180"/>
      <c r="F5" s="37"/>
    </row>
    <row r="6" spans="1:7" ht="18" customHeight="1" x14ac:dyDescent="0.35">
      <c r="A6" s="72"/>
      <c r="B6" s="74" t="s">
        <v>33</v>
      </c>
      <c r="C6" s="181" t="s">
        <v>175</v>
      </c>
      <c r="D6" s="182"/>
      <c r="E6" s="182"/>
      <c r="F6" s="3"/>
    </row>
    <row r="7" spans="1:7" ht="18" customHeight="1" x14ac:dyDescent="0.35">
      <c r="A7" s="72"/>
      <c r="B7" s="75" t="s">
        <v>34</v>
      </c>
      <c r="C7" s="181" t="s">
        <v>176</v>
      </c>
      <c r="D7" s="182"/>
      <c r="E7" s="182"/>
      <c r="F7" s="3"/>
    </row>
    <row r="8" spans="1:7" ht="15" customHeight="1" x14ac:dyDescent="0.35">
      <c r="A8" s="4"/>
      <c r="B8" s="128"/>
      <c r="C8" s="128"/>
      <c r="D8" s="128"/>
      <c r="E8" s="128"/>
      <c r="F8" s="128"/>
    </row>
    <row r="9" spans="1:7" x14ac:dyDescent="0.35">
      <c r="A9" s="6"/>
      <c r="B9" s="128"/>
      <c r="C9" s="128"/>
      <c r="D9" s="128"/>
      <c r="E9" s="128"/>
      <c r="F9" s="128"/>
    </row>
    <row r="10" spans="1:7" ht="21.9" customHeight="1" x14ac:dyDescent="0.35">
      <c r="A10" s="183" t="s">
        <v>35</v>
      </c>
      <c r="B10" s="183"/>
      <c r="C10" s="183"/>
      <c r="D10" s="183"/>
      <c r="E10" s="183"/>
      <c r="F10" s="183"/>
    </row>
    <row r="11" spans="1:7" s="37" customFormat="1" ht="16.95" customHeight="1" x14ac:dyDescent="0.35">
      <c r="A11" s="8"/>
      <c r="B11" s="8"/>
      <c r="C11" s="8"/>
      <c r="D11" s="8"/>
      <c r="E11" s="8"/>
      <c r="F11" s="8"/>
      <c r="G11" s="1"/>
    </row>
    <row r="12" spans="1:7" s="37" customFormat="1" ht="16.95" customHeight="1" x14ac:dyDescent="0.35">
      <c r="A12" s="177" t="s">
        <v>36</v>
      </c>
      <c r="B12" s="177"/>
      <c r="C12" s="177"/>
      <c r="D12" s="177"/>
      <c r="E12" s="177"/>
      <c r="F12" s="177"/>
      <c r="G12" s="1"/>
    </row>
    <row r="13" spans="1:7" s="37" customFormat="1" ht="16.95" customHeight="1" x14ac:dyDescent="0.35">
      <c r="A13" s="177" t="s">
        <v>19</v>
      </c>
      <c r="B13" s="177"/>
      <c r="C13" s="177"/>
      <c r="D13" s="177"/>
      <c r="E13" s="177"/>
      <c r="F13" s="177"/>
      <c r="G13" s="1"/>
    </row>
    <row r="14" spans="1:7" s="37" customFormat="1" ht="16.95" customHeight="1" x14ac:dyDescent="0.35">
      <c r="A14" s="128"/>
      <c r="B14" s="128"/>
      <c r="C14" s="128"/>
      <c r="D14" s="128"/>
      <c r="E14" s="128"/>
      <c r="F14" s="128"/>
      <c r="G14" s="1"/>
    </row>
    <row r="15" spans="1:7" s="37" customFormat="1" ht="16.95" customHeight="1" x14ac:dyDescent="0.35">
      <c r="A15" s="132" t="s">
        <v>17</v>
      </c>
      <c r="B15" s="9" t="s">
        <v>18</v>
      </c>
      <c r="C15" s="9" t="s">
        <v>14</v>
      </c>
      <c r="D15" s="9" t="s">
        <v>15</v>
      </c>
      <c r="E15" s="9" t="s">
        <v>90</v>
      </c>
      <c r="F15" s="132" t="s">
        <v>12</v>
      </c>
      <c r="G15" s="1"/>
    </row>
    <row r="16" spans="1:7" s="37" customFormat="1" ht="16.95" customHeight="1" x14ac:dyDescent="0.3">
      <c r="A16" s="184" t="s">
        <v>16</v>
      </c>
      <c r="B16" s="184"/>
      <c r="C16" s="116">
        <f>+SUM(C18:C20)</f>
        <v>0</v>
      </c>
      <c r="D16" s="116">
        <f t="shared" ref="D16:F16" si="0">+SUM(D18:D20)</f>
        <v>21</v>
      </c>
      <c r="E16" s="116">
        <f t="shared" si="0"/>
        <v>22</v>
      </c>
      <c r="F16" s="116">
        <f t="shared" si="0"/>
        <v>43</v>
      </c>
    </row>
    <row r="17" spans="1:7" s="37" customFormat="1" ht="16.95" customHeight="1" x14ac:dyDescent="0.3">
      <c r="A17" s="130"/>
      <c r="B17" s="113"/>
      <c r="C17" s="114"/>
      <c r="D17" s="114"/>
      <c r="E17" s="114"/>
      <c r="F17" s="114"/>
    </row>
    <row r="18" spans="1:7" s="37" customFormat="1" ht="16.95" customHeight="1" x14ac:dyDescent="0.35">
      <c r="A18" s="136" t="s">
        <v>165</v>
      </c>
      <c r="B18" s="121" t="s">
        <v>164</v>
      </c>
      <c r="C18" s="114">
        <v>0</v>
      </c>
      <c r="D18" s="114">
        <v>0</v>
      </c>
      <c r="E18" s="114">
        <v>2</v>
      </c>
      <c r="F18" s="114">
        <f>+SUM(C18:E18)</f>
        <v>2</v>
      </c>
    </row>
    <row r="19" spans="1:7" s="37" customFormat="1" ht="16.95" customHeight="1" x14ac:dyDescent="0.35">
      <c r="A19" s="136" t="s">
        <v>167</v>
      </c>
      <c r="B19" s="121" t="s">
        <v>164</v>
      </c>
      <c r="C19" s="114">
        <v>0</v>
      </c>
      <c r="D19" s="114">
        <v>19</v>
      </c>
      <c r="E19" s="114">
        <v>19</v>
      </c>
      <c r="F19" s="114">
        <f t="shared" ref="F19:F20" si="1">+SUM(C19:E19)</f>
        <v>38</v>
      </c>
    </row>
    <row r="20" spans="1:7" s="37" customFormat="1" ht="16.95" customHeight="1" x14ac:dyDescent="0.35">
      <c r="A20" s="136" t="s">
        <v>166</v>
      </c>
      <c r="B20" s="121" t="s">
        <v>164</v>
      </c>
      <c r="C20" s="114">
        <v>0</v>
      </c>
      <c r="D20" s="114">
        <v>2</v>
      </c>
      <c r="E20" s="114">
        <v>1</v>
      </c>
      <c r="F20" s="114">
        <f t="shared" si="1"/>
        <v>3</v>
      </c>
    </row>
    <row r="21" spans="1:7" ht="16.95" customHeight="1" x14ac:dyDescent="0.35">
      <c r="A21" s="163" t="s">
        <v>43</v>
      </c>
      <c r="B21" s="163"/>
      <c r="C21" s="163"/>
      <c r="D21" s="163"/>
      <c r="E21" s="163"/>
      <c r="F21" s="163"/>
    </row>
    <row r="22" spans="1:7" s="37" customFormat="1" ht="118.2" customHeight="1" x14ac:dyDescent="0.35">
      <c r="A22" s="222" t="s">
        <v>213</v>
      </c>
      <c r="B22" s="223"/>
      <c r="C22" s="223"/>
      <c r="D22" s="223"/>
      <c r="E22" s="223"/>
      <c r="F22" s="224"/>
      <c r="G22" s="1"/>
    </row>
    <row r="23" spans="1:7" s="37" customFormat="1" ht="16.95" customHeight="1" x14ac:dyDescent="0.35">
      <c r="A23" s="38"/>
      <c r="B23" s="38"/>
      <c r="C23" s="38"/>
      <c r="D23" s="39"/>
      <c r="E23" s="39"/>
      <c r="F23" s="40"/>
      <c r="G23" s="1"/>
    </row>
    <row r="24" spans="1:7" s="37" customFormat="1" ht="16.95" customHeight="1" x14ac:dyDescent="0.35">
      <c r="A24" s="177" t="s">
        <v>37</v>
      </c>
      <c r="B24" s="177"/>
      <c r="C24" s="177"/>
      <c r="D24" s="177"/>
      <c r="E24" s="177"/>
      <c r="F24" s="177"/>
      <c r="G24" s="1"/>
    </row>
    <row r="25" spans="1:7" s="37" customFormat="1" ht="16.95" customHeight="1" x14ac:dyDescent="0.35">
      <c r="A25" s="177" t="s">
        <v>20</v>
      </c>
      <c r="B25" s="177"/>
      <c r="C25" s="177"/>
      <c r="D25" s="177"/>
      <c r="E25" s="177"/>
      <c r="F25" s="177"/>
      <c r="G25" s="1"/>
    </row>
    <row r="26" spans="1:7" s="37" customFormat="1" x14ac:dyDescent="0.35">
      <c r="A26" s="38"/>
      <c r="B26" s="38"/>
      <c r="C26" s="39"/>
      <c r="D26" s="39"/>
      <c r="E26" s="39"/>
      <c r="F26" s="41"/>
      <c r="G26" s="1"/>
    </row>
    <row r="27" spans="1:7" ht="15" customHeight="1" x14ac:dyDescent="0.35">
      <c r="A27" s="185" t="s">
        <v>17</v>
      </c>
      <c r="B27" s="186"/>
      <c r="C27" s="9" t="s">
        <v>14</v>
      </c>
      <c r="D27" s="9" t="s">
        <v>15</v>
      </c>
      <c r="E27" s="9" t="s">
        <v>90</v>
      </c>
      <c r="F27" s="132" t="s">
        <v>12</v>
      </c>
    </row>
    <row r="28" spans="1:7" s="37" customFormat="1" ht="16.95" customHeight="1" x14ac:dyDescent="0.3">
      <c r="A28" s="184" t="s">
        <v>16</v>
      </c>
      <c r="B28" s="184"/>
      <c r="C28" s="12">
        <f>+SUM(C30:C32)</f>
        <v>161602065</v>
      </c>
      <c r="D28" s="12">
        <f t="shared" ref="D28:F28" si="2">+SUM(D30:D32)</f>
        <v>909134940.35000002</v>
      </c>
      <c r="E28" s="12">
        <f t="shared" si="2"/>
        <v>911285005</v>
      </c>
      <c r="F28" s="12">
        <f t="shared" si="2"/>
        <v>1982022010.3499999</v>
      </c>
    </row>
    <row r="29" spans="1:7" s="37" customFormat="1" ht="16.95" customHeight="1" x14ac:dyDescent="0.3">
      <c r="A29" s="187"/>
      <c r="B29" s="187"/>
      <c r="C29" s="14"/>
      <c r="D29" s="14"/>
      <c r="E29" s="14"/>
      <c r="F29" s="14"/>
    </row>
    <row r="30" spans="1:7" s="37" customFormat="1" ht="16.95" customHeight="1" x14ac:dyDescent="0.3">
      <c r="A30" s="172" t="s">
        <v>165</v>
      </c>
      <c r="B30" s="172"/>
      <c r="C30" s="118">
        <v>0</v>
      </c>
      <c r="D30" s="118">
        <v>151140000</v>
      </c>
      <c r="E30" s="118">
        <v>151140000</v>
      </c>
      <c r="F30" s="118">
        <f>+SUM(C30:E30)</f>
        <v>302280000</v>
      </c>
    </row>
    <row r="31" spans="1:7" s="37" customFormat="1" ht="16.95" customHeight="1" x14ac:dyDescent="0.3">
      <c r="A31" s="172" t="s">
        <v>167</v>
      </c>
      <c r="B31" s="172"/>
      <c r="C31" s="118">
        <v>0</v>
      </c>
      <c r="D31" s="118">
        <v>597300405</v>
      </c>
      <c r="E31" s="118">
        <v>597300405</v>
      </c>
      <c r="F31" s="118">
        <f t="shared" ref="F31:F32" si="3">+SUM(C31:E31)</f>
        <v>1194600810</v>
      </c>
    </row>
    <row r="32" spans="1:7" s="37" customFormat="1" ht="16.95" customHeight="1" x14ac:dyDescent="0.3">
      <c r="A32" s="172" t="s">
        <v>166</v>
      </c>
      <c r="B32" s="172"/>
      <c r="C32" s="118">
        <v>161602065</v>
      </c>
      <c r="D32" s="118">
        <v>160694535.34999999</v>
      </c>
      <c r="E32" s="118">
        <v>162844600</v>
      </c>
      <c r="F32" s="119">
        <f t="shared" si="3"/>
        <v>485141200.35000002</v>
      </c>
    </row>
    <row r="33" spans="1:7" ht="16.95" customHeight="1" x14ac:dyDescent="0.35">
      <c r="A33" s="163" t="s">
        <v>43</v>
      </c>
      <c r="B33" s="163"/>
      <c r="C33" s="163"/>
      <c r="D33" s="163"/>
      <c r="E33" s="163"/>
      <c r="F33" s="42"/>
    </row>
    <row r="34" spans="1:7" ht="133.19999999999999" customHeight="1" x14ac:dyDescent="0.35">
      <c r="A34" s="174" t="s">
        <v>214</v>
      </c>
      <c r="B34" s="175"/>
      <c r="C34" s="175"/>
      <c r="D34" s="175"/>
      <c r="E34" s="175"/>
      <c r="F34" s="176"/>
    </row>
    <row r="35" spans="1:7" ht="16.95" customHeight="1" x14ac:dyDescent="0.35">
      <c r="A35" s="37"/>
      <c r="B35" s="37"/>
      <c r="C35" s="37"/>
      <c r="D35" s="37"/>
      <c r="E35" s="37"/>
      <c r="F35" s="37"/>
    </row>
    <row r="36" spans="1:7" ht="16.95" customHeight="1" x14ac:dyDescent="0.35">
      <c r="A36" s="165" t="s">
        <v>39</v>
      </c>
      <c r="B36" s="165"/>
      <c r="C36" s="165"/>
      <c r="D36" s="165"/>
      <c r="E36" s="165"/>
      <c r="F36" s="165"/>
    </row>
    <row r="37" spans="1:7" ht="16.95" customHeight="1" x14ac:dyDescent="0.35">
      <c r="A37" s="43" t="s">
        <v>40</v>
      </c>
      <c r="B37" s="43"/>
      <c r="C37" s="43"/>
      <c r="D37" s="43"/>
      <c r="E37" s="43"/>
      <c r="F37" s="43"/>
    </row>
    <row r="38" spans="1:7" x14ac:dyDescent="0.35">
      <c r="A38" s="37"/>
      <c r="B38" s="37"/>
      <c r="C38" s="37"/>
      <c r="D38" s="37"/>
      <c r="E38" s="37"/>
      <c r="F38" s="37"/>
    </row>
    <row r="39" spans="1:7" ht="31.2" x14ac:dyDescent="0.35">
      <c r="A39" s="167" t="s">
        <v>23</v>
      </c>
      <c r="B39" s="167"/>
      <c r="C39" s="7" t="s">
        <v>41</v>
      </c>
      <c r="D39" s="127" t="s">
        <v>42</v>
      </c>
      <c r="E39" s="21" t="s">
        <v>44</v>
      </c>
      <c r="F39" s="127" t="s">
        <v>24</v>
      </c>
    </row>
    <row r="40" spans="1:7" ht="30" customHeight="1" x14ac:dyDescent="0.35">
      <c r="A40" s="168" t="s">
        <v>28</v>
      </c>
      <c r="B40" s="169"/>
      <c r="C40" s="16" t="s">
        <v>203</v>
      </c>
      <c r="D40" s="16"/>
      <c r="E40" s="20"/>
      <c r="F40" s="17"/>
    </row>
    <row r="41" spans="1:7" ht="30" customHeight="1" x14ac:dyDescent="0.35">
      <c r="A41" s="168" t="s">
        <v>29</v>
      </c>
      <c r="B41" s="168"/>
      <c r="C41" s="16" t="s">
        <v>203</v>
      </c>
      <c r="D41" s="16"/>
      <c r="E41" s="16"/>
      <c r="F41" s="18"/>
    </row>
    <row r="42" spans="1:7" ht="30" customHeight="1" x14ac:dyDescent="0.35">
      <c r="A42" s="170" t="s">
        <v>27</v>
      </c>
      <c r="B42" s="170"/>
      <c r="C42" s="16" t="s">
        <v>203</v>
      </c>
      <c r="D42" s="16"/>
      <c r="E42" s="16"/>
      <c r="F42" s="18"/>
    </row>
    <row r="43" spans="1:7" ht="30" customHeight="1" x14ac:dyDescent="0.35">
      <c r="A43" s="171" t="s">
        <v>30</v>
      </c>
      <c r="B43" s="171"/>
      <c r="C43" s="16"/>
      <c r="D43" s="16" t="s">
        <v>203</v>
      </c>
      <c r="E43" s="16"/>
      <c r="F43" s="19"/>
    </row>
    <row r="44" spans="1:7" s="88" customFormat="1" x14ac:dyDescent="0.35">
      <c r="A44" s="163" t="s">
        <v>43</v>
      </c>
      <c r="B44" s="163"/>
      <c r="C44" s="163"/>
      <c r="D44" s="163"/>
      <c r="E44" s="163"/>
      <c r="F44" s="163"/>
      <c r="G44" s="1"/>
    </row>
    <row r="45" spans="1:7" s="88" customFormat="1" ht="37.950000000000003" customHeight="1" x14ac:dyDescent="0.35">
      <c r="A45" s="225" t="s">
        <v>221</v>
      </c>
      <c r="B45" s="225"/>
      <c r="C45" s="225"/>
      <c r="D45" s="225"/>
      <c r="E45" s="225"/>
      <c r="F45" s="225"/>
      <c r="G45" s="1"/>
    </row>
    <row r="46" spans="1:7" x14ac:dyDescent="0.35">
      <c r="A46" s="37"/>
      <c r="B46" s="37"/>
      <c r="C46" s="37"/>
      <c r="D46" s="37"/>
      <c r="E46" s="37"/>
      <c r="F46" s="37"/>
    </row>
    <row r="47" spans="1:7" x14ac:dyDescent="0.35">
      <c r="A47" s="165" t="s">
        <v>45</v>
      </c>
      <c r="B47" s="165"/>
      <c r="C47" s="165"/>
      <c r="D47" s="165"/>
      <c r="E47" s="165"/>
      <c r="F47" s="165"/>
    </row>
    <row r="48" spans="1:7" x14ac:dyDescent="0.35">
      <c r="A48" s="165" t="s">
        <v>25</v>
      </c>
      <c r="B48" s="165"/>
      <c r="C48" s="165"/>
      <c r="D48" s="165"/>
      <c r="E48" s="165"/>
      <c r="F48" s="165"/>
    </row>
    <row r="49" spans="1:7" x14ac:dyDescent="0.35">
      <c r="A49" s="37"/>
      <c r="B49" s="37"/>
      <c r="C49" s="37"/>
      <c r="D49" s="37"/>
      <c r="E49" s="37"/>
      <c r="F49" s="37"/>
    </row>
    <row r="50" spans="1:7" ht="30" x14ac:dyDescent="0.35">
      <c r="A50" s="185" t="s">
        <v>23</v>
      </c>
      <c r="B50" s="185"/>
      <c r="C50" s="9" t="s">
        <v>41</v>
      </c>
      <c r="D50" s="132" t="s">
        <v>42</v>
      </c>
      <c r="E50" s="22" t="s">
        <v>87</v>
      </c>
      <c r="F50" s="132" t="s">
        <v>24</v>
      </c>
    </row>
    <row r="51" spans="1:7" ht="30" customHeight="1" x14ac:dyDescent="0.35">
      <c r="A51" s="197" t="s">
        <v>31</v>
      </c>
      <c r="B51" s="197"/>
      <c r="C51" s="20"/>
      <c r="D51" s="20"/>
      <c r="E51" s="31" t="s">
        <v>203</v>
      </c>
      <c r="F51" s="44"/>
      <c r="G51" s="88"/>
    </row>
    <row r="52" spans="1:7" ht="30" customHeight="1" x14ac:dyDescent="0.35">
      <c r="A52" s="198" t="s">
        <v>32</v>
      </c>
      <c r="B52" s="198"/>
      <c r="C52" s="32"/>
      <c r="D52" s="32"/>
      <c r="E52" s="33" t="s">
        <v>203</v>
      </c>
      <c r="F52" s="45"/>
      <c r="G52" s="88"/>
    </row>
    <row r="53" spans="1:7" x14ac:dyDescent="0.35">
      <c r="A53" s="203" t="s">
        <v>43</v>
      </c>
      <c r="B53" s="203"/>
      <c r="C53" s="203"/>
      <c r="D53" s="203"/>
      <c r="E53" s="203"/>
      <c r="F53" s="203"/>
    </row>
    <row r="54" spans="1:7" ht="50.1" customHeight="1" x14ac:dyDescent="0.35">
      <c r="A54" s="164" t="s">
        <v>210</v>
      </c>
      <c r="B54" s="164"/>
      <c r="C54" s="164"/>
      <c r="D54" s="164"/>
      <c r="E54" s="164"/>
      <c r="F54" s="164"/>
    </row>
    <row r="55" spans="1:7" x14ac:dyDescent="0.35">
      <c r="A55" s="37"/>
      <c r="B55" s="37"/>
      <c r="C55" s="37"/>
      <c r="D55" s="37"/>
      <c r="E55" s="46"/>
      <c r="F55" s="37"/>
    </row>
    <row r="56" spans="1:7" ht="31.2" x14ac:dyDescent="0.35">
      <c r="A56" s="2" t="s">
        <v>46</v>
      </c>
      <c r="B56" s="199" t="s">
        <v>222</v>
      </c>
      <c r="C56" s="179"/>
      <c r="D56" s="188" t="s">
        <v>49</v>
      </c>
      <c r="E56" s="189"/>
      <c r="F56" s="190"/>
    </row>
    <row r="57" spans="1:7" x14ac:dyDescent="0.35">
      <c r="A57" s="2" t="s">
        <v>47</v>
      </c>
      <c r="B57" s="199" t="s">
        <v>223</v>
      </c>
      <c r="C57" s="179"/>
      <c r="D57" s="191"/>
      <c r="E57" s="192"/>
      <c r="F57" s="193"/>
    </row>
    <row r="58" spans="1:7" x14ac:dyDescent="0.35">
      <c r="A58" s="2" t="s">
        <v>48</v>
      </c>
      <c r="B58" s="199" t="s">
        <v>224</v>
      </c>
      <c r="C58" s="179"/>
      <c r="D58" s="194"/>
      <c r="E58" s="195"/>
      <c r="F58" s="196"/>
    </row>
    <row r="59" spans="1:7" ht="12.75" customHeight="1" x14ac:dyDescent="0.35">
      <c r="A59" s="37"/>
      <c r="B59" s="37"/>
      <c r="C59" s="37"/>
      <c r="D59" s="37"/>
      <c r="E59" s="37"/>
      <c r="F59" s="37"/>
    </row>
    <row r="60" spans="1:7" ht="21.9" customHeight="1" x14ac:dyDescent="0.35">
      <c r="A60" s="183" t="s">
        <v>50</v>
      </c>
      <c r="B60" s="183"/>
      <c r="C60" s="183"/>
      <c r="D60" s="183"/>
      <c r="E60" s="183"/>
      <c r="F60" s="183"/>
    </row>
    <row r="61" spans="1:7" ht="9.9" customHeight="1" x14ac:dyDescent="0.35">
      <c r="A61" s="37"/>
      <c r="B61" s="37"/>
      <c r="C61" s="37"/>
      <c r="D61" s="37"/>
      <c r="E61" s="37"/>
      <c r="F61" s="37"/>
    </row>
    <row r="62" spans="1:7" x14ac:dyDescent="0.35">
      <c r="A62" s="165" t="s">
        <v>51</v>
      </c>
      <c r="B62" s="165"/>
      <c r="C62" s="165"/>
      <c r="D62" s="165"/>
      <c r="E62" s="165"/>
      <c r="F62" s="165"/>
    </row>
    <row r="63" spans="1:7" x14ac:dyDescent="0.35">
      <c r="A63" s="165" t="s">
        <v>63</v>
      </c>
      <c r="B63" s="165"/>
      <c r="C63" s="165"/>
      <c r="D63" s="165"/>
      <c r="E63" s="165"/>
      <c r="F63" s="165"/>
    </row>
    <row r="64" spans="1:7" x14ac:dyDescent="0.35">
      <c r="A64" s="165" t="s">
        <v>52</v>
      </c>
      <c r="B64" s="165"/>
      <c r="C64" s="165"/>
      <c r="D64" s="165"/>
      <c r="E64" s="165"/>
      <c r="F64" s="165"/>
    </row>
    <row r="65" spans="1:7" ht="9.9" customHeight="1" x14ac:dyDescent="0.35">
      <c r="A65" s="37"/>
      <c r="B65" s="37"/>
      <c r="C65" s="37"/>
      <c r="D65" s="37"/>
      <c r="E65" s="37"/>
      <c r="F65" s="37"/>
    </row>
    <row r="66" spans="1:7" ht="45" x14ac:dyDescent="0.35">
      <c r="A66" s="70" t="s">
        <v>64</v>
      </c>
      <c r="B66" s="70" t="s">
        <v>68</v>
      </c>
      <c r="C66" s="70" t="s">
        <v>72</v>
      </c>
      <c r="D66" s="70" t="s">
        <v>69</v>
      </c>
      <c r="E66" s="70" t="s">
        <v>70</v>
      </c>
      <c r="F66" s="70" t="s">
        <v>71</v>
      </c>
    </row>
    <row r="67" spans="1:7" x14ac:dyDescent="0.35">
      <c r="A67" s="129" t="s">
        <v>16</v>
      </c>
      <c r="B67" s="36">
        <f>+SUM(B69:B73)</f>
        <v>8456525123</v>
      </c>
      <c r="C67" s="79">
        <f>+SUM(C69:C73)</f>
        <v>100</v>
      </c>
      <c r="D67" s="11"/>
      <c r="E67" s="11"/>
      <c r="F67" s="11"/>
    </row>
    <row r="68" spans="1:7" ht="9.9" customHeight="1" x14ac:dyDescent="0.35">
      <c r="A68" s="25"/>
      <c r="B68" s="26"/>
      <c r="C68" s="67"/>
      <c r="D68" s="24"/>
      <c r="E68" s="24"/>
      <c r="F68" s="24"/>
    </row>
    <row r="69" spans="1:7" x14ac:dyDescent="0.35">
      <c r="A69" s="25" t="s">
        <v>65</v>
      </c>
      <c r="B69" s="26">
        <v>6689836387</v>
      </c>
      <c r="C69" s="67">
        <f>+B69/$B$67*100</f>
        <v>79.108573435263949</v>
      </c>
      <c r="D69" s="24"/>
      <c r="E69" s="24"/>
      <c r="F69" s="24"/>
      <c r="G69" s="140"/>
    </row>
    <row r="70" spans="1:7" x14ac:dyDescent="0.35">
      <c r="A70" s="25" t="s">
        <v>66</v>
      </c>
      <c r="B70" s="26">
        <v>1766688736</v>
      </c>
      <c r="C70" s="67">
        <f t="shared" ref="C70:C73" si="4">+B70/$B$67*100</f>
        <v>20.891426564736051</v>
      </c>
      <c r="D70" s="25"/>
      <c r="E70" s="25"/>
      <c r="F70" s="25"/>
      <c r="G70" s="140"/>
    </row>
    <row r="71" spans="1:7" x14ac:dyDescent="0.35">
      <c r="A71" s="25" t="s">
        <v>67</v>
      </c>
      <c r="B71" s="26">
        <v>0</v>
      </c>
      <c r="C71" s="67">
        <f t="shared" si="4"/>
        <v>0</v>
      </c>
      <c r="D71" s="25"/>
      <c r="E71" s="25"/>
      <c r="F71" s="25"/>
    </row>
    <row r="72" spans="1:7" x14ac:dyDescent="0.35">
      <c r="A72" s="25" t="s">
        <v>161</v>
      </c>
      <c r="B72" s="26">
        <v>0</v>
      </c>
      <c r="C72" s="67">
        <f t="shared" si="4"/>
        <v>0</v>
      </c>
      <c r="D72" s="25"/>
      <c r="E72" s="25"/>
      <c r="F72" s="25"/>
    </row>
    <row r="73" spans="1:7" x14ac:dyDescent="0.35">
      <c r="A73" s="27" t="s">
        <v>162</v>
      </c>
      <c r="B73" s="26">
        <v>0</v>
      </c>
      <c r="C73" s="67">
        <f t="shared" si="4"/>
        <v>0</v>
      </c>
      <c r="D73" s="77"/>
      <c r="E73" s="77"/>
      <c r="F73" s="77"/>
    </row>
    <row r="74" spans="1:7" ht="14.4" customHeight="1" x14ac:dyDescent="0.35">
      <c r="A74" s="203" t="s">
        <v>215</v>
      </c>
      <c r="B74" s="203"/>
      <c r="C74" s="203"/>
      <c r="D74" s="203"/>
      <c r="E74" s="203"/>
      <c r="F74" s="203"/>
    </row>
    <row r="75" spans="1:7" ht="50.1" customHeight="1" x14ac:dyDescent="0.35">
      <c r="A75" s="164" t="s">
        <v>225</v>
      </c>
      <c r="B75" s="164"/>
      <c r="C75" s="164"/>
      <c r="D75" s="164"/>
      <c r="E75" s="164"/>
      <c r="F75" s="164"/>
    </row>
    <row r="76" spans="1:7" ht="9.9" customHeight="1" x14ac:dyDescent="0.35">
      <c r="A76" s="25"/>
      <c r="B76" s="49"/>
      <c r="C76" s="24"/>
      <c r="D76" s="37"/>
      <c r="E76" s="37"/>
      <c r="F76" s="37"/>
    </row>
    <row r="77" spans="1:7" x14ac:dyDescent="0.35">
      <c r="A77" s="165" t="s">
        <v>73</v>
      </c>
      <c r="B77" s="165"/>
      <c r="C77" s="165"/>
      <c r="D77" s="165"/>
      <c r="E77" s="165"/>
      <c r="F77" s="165"/>
    </row>
    <row r="78" spans="1:7" x14ac:dyDescent="0.35">
      <c r="A78" s="165" t="s">
        <v>74</v>
      </c>
      <c r="B78" s="165"/>
      <c r="C78" s="165"/>
      <c r="D78" s="165"/>
      <c r="E78" s="165"/>
      <c r="F78" s="165"/>
    </row>
    <row r="79" spans="1:7" x14ac:dyDescent="0.35">
      <c r="A79" s="165" t="s">
        <v>52</v>
      </c>
      <c r="B79" s="165"/>
      <c r="C79" s="165"/>
      <c r="D79" s="165"/>
      <c r="E79" s="165"/>
      <c r="F79" s="165"/>
    </row>
    <row r="80" spans="1:7" ht="9.9" customHeight="1" x14ac:dyDescent="0.35">
      <c r="A80" s="37"/>
      <c r="B80" s="37"/>
      <c r="C80" s="37"/>
      <c r="D80" s="37"/>
      <c r="E80" s="37"/>
      <c r="F80" s="37"/>
    </row>
    <row r="81" spans="1:6" ht="31.2" x14ac:dyDescent="0.35">
      <c r="A81" s="69" t="s">
        <v>55</v>
      </c>
      <c r="B81" s="69" t="s">
        <v>56</v>
      </c>
      <c r="C81" s="69" t="s">
        <v>14</v>
      </c>
      <c r="D81" s="69" t="s">
        <v>15</v>
      </c>
      <c r="E81" s="69" t="s">
        <v>90</v>
      </c>
      <c r="F81" s="69" t="s">
        <v>12</v>
      </c>
    </row>
    <row r="82" spans="1:6" x14ac:dyDescent="0.35">
      <c r="A82" s="129" t="s">
        <v>16</v>
      </c>
      <c r="B82" s="50"/>
      <c r="C82" s="36">
        <f>+C84+C88+C92</f>
        <v>0</v>
      </c>
      <c r="D82" s="36">
        <f>+D84+D88+D92</f>
        <v>855403730</v>
      </c>
      <c r="E82" s="36">
        <f>+E84+E88+E92</f>
        <v>911285005</v>
      </c>
      <c r="F82" s="36">
        <f>+F84+F88+F92</f>
        <v>1766688735</v>
      </c>
    </row>
    <row r="83" spans="1:6" ht="9.9" customHeight="1" x14ac:dyDescent="0.35">
      <c r="A83" s="13"/>
      <c r="B83" s="51"/>
      <c r="C83" s="14"/>
      <c r="D83" s="14"/>
      <c r="E83" s="14"/>
      <c r="F83" s="52"/>
    </row>
    <row r="84" spans="1:6" x14ac:dyDescent="0.35">
      <c r="A84" s="200" t="s">
        <v>75</v>
      </c>
      <c r="B84" s="200"/>
      <c r="C84" s="54">
        <f>+SUM(C85:C86)</f>
        <v>0</v>
      </c>
      <c r="D84" s="54">
        <f>+SUM(D85:D86)</f>
        <v>855403730</v>
      </c>
      <c r="E84" s="54">
        <f>+SUM(E85:E86)</f>
        <v>911285005</v>
      </c>
      <c r="F84" s="54">
        <f>+SUM(F85:F86)</f>
        <v>1766688735</v>
      </c>
    </row>
    <row r="85" spans="1:6" ht="30" x14ac:dyDescent="0.35">
      <c r="A85" s="55" t="s">
        <v>184</v>
      </c>
      <c r="B85" s="136" t="s">
        <v>183</v>
      </c>
      <c r="C85" s="15">
        <v>0</v>
      </c>
      <c r="D85" s="15">
        <v>855403730</v>
      </c>
      <c r="E85" s="15">
        <v>911285005</v>
      </c>
      <c r="F85" s="56">
        <f>+C85+D85+E85</f>
        <v>1766688735</v>
      </c>
    </row>
    <row r="86" spans="1:6" x14ac:dyDescent="0.35">
      <c r="A86" s="55" t="s">
        <v>59</v>
      </c>
      <c r="B86" s="51" t="s">
        <v>53</v>
      </c>
      <c r="C86" s="15">
        <v>0</v>
      </c>
      <c r="D86" s="15">
        <v>0</v>
      </c>
      <c r="E86" s="15">
        <v>0</v>
      </c>
      <c r="F86" s="56">
        <f t="shared" ref="F86" si="5">+C86+D86+E86</f>
        <v>0</v>
      </c>
    </row>
    <row r="87" spans="1:6" x14ac:dyDescent="0.35">
      <c r="A87" s="100"/>
      <c r="B87" s="51"/>
      <c r="C87" s="15"/>
      <c r="D87" s="15"/>
      <c r="E87" s="15"/>
      <c r="F87" s="56"/>
    </row>
    <row r="88" spans="1:6" x14ac:dyDescent="0.35">
      <c r="A88" s="200" t="s">
        <v>76</v>
      </c>
      <c r="B88" s="200"/>
      <c r="C88" s="54">
        <f>+SUM(C89:C90)</f>
        <v>0</v>
      </c>
      <c r="D88" s="54">
        <f>+SUM(D89:D90)</f>
        <v>0</v>
      </c>
      <c r="E88" s="54">
        <f>+SUM(E89:E90)</f>
        <v>0</v>
      </c>
      <c r="F88" s="54">
        <f>+SUM(F89:F90)</f>
        <v>0</v>
      </c>
    </row>
    <row r="89" spans="1:6" x14ac:dyDescent="0.35">
      <c r="A89" s="55" t="s">
        <v>59</v>
      </c>
      <c r="B89" s="51" t="s">
        <v>53</v>
      </c>
      <c r="C89" s="57">
        <v>0</v>
      </c>
      <c r="D89" s="57">
        <v>0</v>
      </c>
      <c r="E89" s="57">
        <v>0</v>
      </c>
      <c r="F89" s="58">
        <f t="shared" ref="F89:F90" si="6">+C89+D89+E89</f>
        <v>0</v>
      </c>
    </row>
    <row r="90" spans="1:6" x14ac:dyDescent="0.35">
      <c r="A90" s="55" t="s">
        <v>59</v>
      </c>
      <c r="B90" s="51" t="s">
        <v>53</v>
      </c>
      <c r="C90" s="57">
        <v>0</v>
      </c>
      <c r="D90" s="57">
        <v>0</v>
      </c>
      <c r="E90" s="57">
        <v>0</v>
      </c>
      <c r="F90" s="58">
        <f t="shared" si="6"/>
        <v>0</v>
      </c>
    </row>
    <row r="91" spans="1:6" x14ac:dyDescent="0.35">
      <c r="A91" s="203" t="s">
        <v>43</v>
      </c>
      <c r="B91" s="203"/>
      <c r="C91" s="203"/>
      <c r="D91" s="203"/>
      <c r="E91" s="203"/>
      <c r="F91" s="203"/>
    </row>
    <row r="92" spans="1:6" ht="45" customHeight="1" x14ac:dyDescent="0.35">
      <c r="A92" s="164" t="s">
        <v>216</v>
      </c>
      <c r="B92" s="164"/>
      <c r="C92" s="164"/>
      <c r="D92" s="164"/>
      <c r="E92" s="164"/>
      <c r="F92" s="164"/>
    </row>
    <row r="93" spans="1:6" ht="9.9" customHeight="1" x14ac:dyDescent="0.35">
      <c r="A93" s="25"/>
      <c r="B93" s="49"/>
      <c r="C93" s="24"/>
      <c r="D93" s="37"/>
      <c r="E93" s="37"/>
      <c r="F93" s="37"/>
    </row>
    <row r="94" spans="1:6" x14ac:dyDescent="0.35">
      <c r="A94" s="165" t="s">
        <v>77</v>
      </c>
      <c r="B94" s="165"/>
      <c r="C94" s="165"/>
      <c r="D94" s="165"/>
      <c r="E94" s="165"/>
      <c r="F94" s="165"/>
    </row>
    <row r="95" spans="1:6" ht="33" customHeight="1" x14ac:dyDescent="0.35">
      <c r="A95" s="166" t="s">
        <v>54</v>
      </c>
      <c r="B95" s="166"/>
      <c r="C95" s="166"/>
      <c r="D95" s="166"/>
      <c r="E95" s="166"/>
      <c r="F95" s="166"/>
    </row>
    <row r="96" spans="1:6" x14ac:dyDescent="0.35">
      <c r="A96" s="165" t="s">
        <v>52</v>
      </c>
      <c r="B96" s="165"/>
      <c r="C96" s="165"/>
      <c r="D96" s="165"/>
      <c r="E96" s="165"/>
      <c r="F96" s="165"/>
    </row>
    <row r="97" spans="1:6" ht="9.9" customHeight="1" x14ac:dyDescent="0.35">
      <c r="A97" s="90"/>
      <c r="B97" s="91"/>
      <c r="C97" s="91"/>
      <c r="D97" s="91"/>
      <c r="E97" s="91"/>
      <c r="F97" s="92"/>
    </row>
    <row r="98" spans="1:6" ht="31.2" x14ac:dyDescent="0.35">
      <c r="A98" s="69" t="s">
        <v>55</v>
      </c>
      <c r="B98" s="69" t="s">
        <v>56</v>
      </c>
      <c r="C98" s="69" t="s">
        <v>14</v>
      </c>
      <c r="D98" s="69" t="s">
        <v>15</v>
      </c>
      <c r="E98" s="69" t="s">
        <v>90</v>
      </c>
      <c r="F98" s="69" t="s">
        <v>12</v>
      </c>
    </row>
    <row r="99" spans="1:6" x14ac:dyDescent="0.35">
      <c r="A99" s="129" t="s">
        <v>16</v>
      </c>
      <c r="B99" s="50"/>
      <c r="C99" s="36">
        <f>+C101+C108+C115</f>
        <v>161602065</v>
      </c>
      <c r="D99" s="36">
        <f t="shared" ref="D99:F99" si="7">+D101+D108+D115</f>
        <v>909134940.35000002</v>
      </c>
      <c r="E99" s="36">
        <f t="shared" si="7"/>
        <v>911285005</v>
      </c>
      <c r="F99" s="36">
        <f t="shared" si="7"/>
        <v>1982022010.3499999</v>
      </c>
    </row>
    <row r="100" spans="1:6" x14ac:dyDescent="0.35">
      <c r="A100" s="13"/>
      <c r="B100" s="51"/>
      <c r="C100" s="14"/>
      <c r="D100" s="14"/>
      <c r="E100" s="14"/>
      <c r="F100" s="52"/>
    </row>
    <row r="101" spans="1:6" ht="15.75" customHeight="1" x14ac:dyDescent="0.35">
      <c r="A101" s="200" t="s">
        <v>58</v>
      </c>
      <c r="B101" s="200"/>
      <c r="C101" s="54">
        <f>+SUM(C102:C106)</f>
        <v>161602065</v>
      </c>
      <c r="D101" s="54">
        <f t="shared" ref="D101:E101" si="8">+SUM(D102:D106)</f>
        <v>909134940.35000002</v>
      </c>
      <c r="E101" s="54">
        <f t="shared" si="8"/>
        <v>911285005</v>
      </c>
      <c r="F101" s="54">
        <f>+SUM(F102:F106)</f>
        <v>1982022010.3499999</v>
      </c>
    </row>
    <row r="102" spans="1:6" ht="30" x14ac:dyDescent="0.35">
      <c r="A102" s="55" t="s">
        <v>184</v>
      </c>
      <c r="B102" s="136" t="s">
        <v>183</v>
      </c>
      <c r="C102" s="15">
        <v>161602065</v>
      </c>
      <c r="D102" s="15">
        <v>909134940.35000002</v>
      </c>
      <c r="E102" s="15">
        <v>911285005</v>
      </c>
      <c r="F102" s="56">
        <f>+C102+D102+E102</f>
        <v>1982022010.3499999</v>
      </c>
    </row>
    <row r="103" spans="1:6" x14ac:dyDescent="0.35">
      <c r="A103" s="55" t="s">
        <v>59</v>
      </c>
      <c r="B103" s="51" t="s">
        <v>53</v>
      </c>
      <c r="C103" s="15">
        <v>0</v>
      </c>
      <c r="D103" s="59">
        <v>0</v>
      </c>
      <c r="E103" s="59">
        <v>0</v>
      </c>
      <c r="F103" s="56">
        <f>+C103+D103+E103</f>
        <v>0</v>
      </c>
    </row>
    <row r="104" spans="1:6" x14ac:dyDescent="0.35">
      <c r="A104" s="55" t="s">
        <v>59</v>
      </c>
      <c r="B104" s="51" t="s">
        <v>53</v>
      </c>
      <c r="C104" s="15">
        <v>0</v>
      </c>
      <c r="D104" s="15">
        <v>0</v>
      </c>
      <c r="E104" s="15">
        <v>0</v>
      </c>
      <c r="F104" s="56">
        <f t="shared" ref="F104:F106" si="9">+C104+D104+E104</f>
        <v>0</v>
      </c>
    </row>
    <row r="105" spans="1:6" x14ac:dyDescent="0.35">
      <c r="A105" s="55" t="s">
        <v>59</v>
      </c>
      <c r="B105" s="51" t="s">
        <v>53</v>
      </c>
      <c r="C105" s="15">
        <v>0</v>
      </c>
      <c r="D105" s="15">
        <v>0</v>
      </c>
      <c r="E105" s="15">
        <v>0</v>
      </c>
      <c r="F105" s="56">
        <f t="shared" si="9"/>
        <v>0</v>
      </c>
    </row>
    <row r="106" spans="1:6" x14ac:dyDescent="0.35">
      <c r="A106" s="55" t="s">
        <v>59</v>
      </c>
      <c r="B106" s="51" t="s">
        <v>53</v>
      </c>
      <c r="C106" s="15">
        <v>0</v>
      </c>
      <c r="D106" s="15">
        <v>0</v>
      </c>
      <c r="E106" s="15">
        <v>0</v>
      </c>
      <c r="F106" s="56">
        <f t="shared" si="9"/>
        <v>0</v>
      </c>
    </row>
    <row r="107" spans="1:6" x14ac:dyDescent="0.35">
      <c r="A107" s="100"/>
      <c r="B107" s="51"/>
      <c r="C107" s="15"/>
      <c r="D107" s="15"/>
      <c r="E107" s="15"/>
      <c r="F107" s="56"/>
    </row>
    <row r="108" spans="1:6" ht="15.75" customHeight="1" x14ac:dyDescent="0.35">
      <c r="A108" s="200" t="s">
        <v>60</v>
      </c>
      <c r="B108" s="200"/>
      <c r="C108" s="54">
        <f>+SUM(C109:C113)</f>
        <v>0</v>
      </c>
      <c r="D108" s="54">
        <f t="shared" ref="D108:F108" si="10">+SUM(D109:D113)</f>
        <v>0</v>
      </c>
      <c r="E108" s="54">
        <f t="shared" si="10"/>
        <v>0</v>
      </c>
      <c r="F108" s="54">
        <f t="shared" si="10"/>
        <v>0</v>
      </c>
    </row>
    <row r="109" spans="1:6" x14ac:dyDescent="0.35">
      <c r="A109" s="55" t="s">
        <v>59</v>
      </c>
      <c r="B109" s="51" t="s">
        <v>53</v>
      </c>
      <c r="C109" s="57">
        <v>0</v>
      </c>
      <c r="D109" s="57">
        <v>0</v>
      </c>
      <c r="E109" s="57">
        <v>0</v>
      </c>
      <c r="F109" s="41">
        <f>+C109+D109+E109</f>
        <v>0</v>
      </c>
    </row>
    <row r="110" spans="1:6" x14ac:dyDescent="0.35">
      <c r="A110" s="55" t="s">
        <v>59</v>
      </c>
      <c r="B110" s="51" t="s">
        <v>53</v>
      </c>
      <c r="C110" s="57">
        <v>0</v>
      </c>
      <c r="D110" s="57">
        <v>0</v>
      </c>
      <c r="E110" s="57">
        <v>0</v>
      </c>
      <c r="F110" s="41">
        <f t="shared" ref="F110:F111" si="11">+C110+D110+E110</f>
        <v>0</v>
      </c>
    </row>
    <row r="111" spans="1:6" x14ac:dyDescent="0.35">
      <c r="A111" s="55" t="s">
        <v>59</v>
      </c>
      <c r="B111" s="51" t="s">
        <v>53</v>
      </c>
      <c r="C111" s="57">
        <v>0</v>
      </c>
      <c r="D111" s="57">
        <v>0</v>
      </c>
      <c r="E111" s="57">
        <v>0</v>
      </c>
      <c r="F111" s="41">
        <f t="shared" si="11"/>
        <v>0</v>
      </c>
    </row>
    <row r="112" spans="1:6" x14ac:dyDescent="0.35">
      <c r="A112" s="55" t="s">
        <v>59</v>
      </c>
      <c r="B112" s="51" t="s">
        <v>53</v>
      </c>
      <c r="C112" s="57">
        <v>0</v>
      </c>
      <c r="D112" s="57">
        <v>0</v>
      </c>
      <c r="E112" s="57">
        <v>0</v>
      </c>
      <c r="F112" s="41">
        <f>+C112+D112+E112</f>
        <v>0</v>
      </c>
    </row>
    <row r="113" spans="1:6" x14ac:dyDescent="0.35">
      <c r="A113" s="55" t="s">
        <v>59</v>
      </c>
      <c r="B113" s="51" t="s">
        <v>53</v>
      </c>
      <c r="C113" s="57">
        <v>0</v>
      </c>
      <c r="D113" s="57">
        <v>0</v>
      </c>
      <c r="E113" s="57">
        <v>0</v>
      </c>
      <c r="F113" s="41">
        <f>+C113+D113+E113</f>
        <v>0</v>
      </c>
    </row>
    <row r="114" spans="1:6" x14ac:dyDescent="0.35">
      <c r="A114" s="37"/>
      <c r="B114" s="37"/>
      <c r="C114" s="41"/>
      <c r="D114" s="41"/>
      <c r="E114" s="41"/>
      <c r="F114" s="41"/>
    </row>
    <row r="115" spans="1:6" x14ac:dyDescent="0.35">
      <c r="A115" s="200" t="s">
        <v>61</v>
      </c>
      <c r="B115" s="200"/>
      <c r="C115" s="54">
        <f>+SUM(C116:C117)</f>
        <v>0</v>
      </c>
      <c r="D115" s="54">
        <f t="shared" ref="D115:F115" si="12">+SUM(D116:D117)</f>
        <v>0</v>
      </c>
      <c r="E115" s="54">
        <f t="shared" si="12"/>
        <v>0</v>
      </c>
      <c r="F115" s="54">
        <f t="shared" si="12"/>
        <v>0</v>
      </c>
    </row>
    <row r="116" spans="1:6" x14ac:dyDescent="0.35">
      <c r="A116" s="76" t="s">
        <v>59</v>
      </c>
      <c r="B116" s="51" t="s">
        <v>53</v>
      </c>
      <c r="C116" s="57">
        <v>0</v>
      </c>
      <c r="D116" s="57">
        <v>0</v>
      </c>
      <c r="E116" s="57">
        <v>0</v>
      </c>
      <c r="F116" s="41">
        <f>+C116+D116+E116</f>
        <v>0</v>
      </c>
    </row>
    <row r="117" spans="1:6" x14ac:dyDescent="0.35">
      <c r="A117" s="48" t="s">
        <v>59</v>
      </c>
      <c r="B117" s="48" t="s">
        <v>53</v>
      </c>
      <c r="C117" s="60">
        <v>0</v>
      </c>
      <c r="D117" s="60">
        <v>0</v>
      </c>
      <c r="E117" s="60">
        <v>0</v>
      </c>
      <c r="F117" s="61">
        <f>+C117+D117+E117</f>
        <v>0</v>
      </c>
    </row>
    <row r="118" spans="1:6" ht="15.75" customHeight="1" x14ac:dyDescent="0.35">
      <c r="A118" s="202" t="s">
        <v>62</v>
      </c>
      <c r="B118" s="202"/>
      <c r="C118" s="202"/>
      <c r="D118" s="202"/>
      <c r="E118" s="202"/>
      <c r="F118" s="202"/>
    </row>
    <row r="119" spans="1:6" ht="15.6" customHeight="1" x14ac:dyDescent="0.35">
      <c r="A119" s="203" t="s">
        <v>43</v>
      </c>
      <c r="B119" s="203"/>
      <c r="C119" s="203"/>
      <c r="D119" s="203"/>
      <c r="E119" s="203"/>
      <c r="F119" s="203"/>
    </row>
    <row r="120" spans="1:6" ht="50.1" customHeight="1" x14ac:dyDescent="0.35">
      <c r="A120" s="164" t="s">
        <v>217</v>
      </c>
      <c r="B120" s="164"/>
      <c r="C120" s="164"/>
      <c r="D120" s="164"/>
      <c r="E120" s="164"/>
      <c r="F120" s="164"/>
    </row>
    <row r="121" spans="1:6" ht="15" customHeight="1" x14ac:dyDescent="0.35">
      <c r="A121" s="135"/>
      <c r="B121" s="135"/>
      <c r="C121" s="135"/>
      <c r="D121" s="135"/>
      <c r="E121" s="135"/>
      <c r="F121" s="135"/>
    </row>
    <row r="122" spans="1:6" x14ac:dyDescent="0.35">
      <c r="A122" s="165" t="s">
        <v>79</v>
      </c>
      <c r="B122" s="165"/>
      <c r="C122" s="165"/>
      <c r="D122" s="165"/>
      <c r="E122" s="165"/>
      <c r="F122" s="165"/>
    </row>
    <row r="123" spans="1:6" x14ac:dyDescent="0.35">
      <c r="A123" s="165" t="s">
        <v>80</v>
      </c>
      <c r="B123" s="165"/>
      <c r="C123" s="165"/>
      <c r="D123" s="165"/>
      <c r="E123" s="165"/>
      <c r="F123" s="165"/>
    </row>
    <row r="124" spans="1:6" x14ac:dyDescent="0.35">
      <c r="A124" s="165" t="s">
        <v>52</v>
      </c>
      <c r="B124" s="165"/>
      <c r="C124" s="165"/>
      <c r="D124" s="165"/>
      <c r="E124" s="165"/>
      <c r="F124" s="165"/>
    </row>
    <row r="125" spans="1:6" ht="9.9" customHeight="1" x14ac:dyDescent="0.35">
      <c r="A125" s="90"/>
      <c r="B125" s="91"/>
      <c r="C125" s="91"/>
      <c r="D125" s="91"/>
      <c r="E125" s="91"/>
      <c r="F125" s="92"/>
    </row>
    <row r="126" spans="1:6" x14ac:dyDescent="0.35">
      <c r="A126" s="69" t="s">
        <v>78</v>
      </c>
      <c r="B126" s="69" t="s">
        <v>14</v>
      </c>
      <c r="C126" s="69" t="s">
        <v>15</v>
      </c>
      <c r="D126" s="69" t="s">
        <v>90</v>
      </c>
      <c r="E126" s="69" t="s">
        <v>12</v>
      </c>
      <c r="F126" s="23"/>
    </row>
    <row r="127" spans="1:6" x14ac:dyDescent="0.35">
      <c r="A127" s="108" t="s">
        <v>82</v>
      </c>
      <c r="B127" s="62">
        <f>+B128+B129</f>
        <v>215333275.35000014</v>
      </c>
      <c r="C127" s="62">
        <f>+B137</f>
        <v>53731210.350000143</v>
      </c>
      <c r="D127" s="62">
        <f>+C137</f>
        <v>0</v>
      </c>
      <c r="E127" s="62">
        <f>+B127</f>
        <v>215333275.35000014</v>
      </c>
      <c r="F127" s="92"/>
    </row>
    <row r="128" spans="1:6" x14ac:dyDescent="0.35">
      <c r="A128" s="109" t="s">
        <v>83</v>
      </c>
      <c r="B128" s="26">
        <f>+'3T'!E138</f>
        <v>0</v>
      </c>
      <c r="C128" s="26">
        <f>+B138</f>
        <v>0</v>
      </c>
      <c r="D128" s="26">
        <f>+C138</f>
        <v>0</v>
      </c>
      <c r="E128" s="66">
        <f>+B128</f>
        <v>0</v>
      </c>
      <c r="F128" s="23"/>
    </row>
    <row r="129" spans="1:6" x14ac:dyDescent="0.35">
      <c r="A129" s="109" t="s">
        <v>81</v>
      </c>
      <c r="B129" s="26">
        <f>+'3T'!E139</f>
        <v>215333275.35000014</v>
      </c>
      <c r="C129" s="26">
        <f t="shared" ref="C129:D129" si="13">C127</f>
        <v>53731210.350000143</v>
      </c>
      <c r="D129" s="26">
        <f t="shared" si="13"/>
        <v>0</v>
      </c>
      <c r="E129" s="66">
        <f>+B129</f>
        <v>215333275.35000014</v>
      </c>
      <c r="F129" s="23"/>
    </row>
    <row r="130" spans="1:6" x14ac:dyDescent="0.35">
      <c r="A130" s="108" t="s">
        <v>85</v>
      </c>
      <c r="B130" s="62">
        <f>+C84</f>
        <v>0</v>
      </c>
      <c r="C130" s="62">
        <f>+D84</f>
        <v>855403730</v>
      </c>
      <c r="D130" s="62">
        <f t="shared" ref="D130" si="14">+E84</f>
        <v>911285005</v>
      </c>
      <c r="E130" s="62">
        <f>+B130+C130+D130</f>
        <v>1766688735</v>
      </c>
      <c r="F130" s="92"/>
    </row>
    <row r="131" spans="1:6" x14ac:dyDescent="0.35">
      <c r="A131" s="108" t="s">
        <v>146</v>
      </c>
      <c r="B131" s="62">
        <f>+B132+B133</f>
        <v>215333275.35000014</v>
      </c>
      <c r="C131" s="62">
        <f t="shared" ref="C131" si="15">+C132+C133</f>
        <v>909134940.35000014</v>
      </c>
      <c r="D131" s="62">
        <f>+D132+D133</f>
        <v>911285005</v>
      </c>
      <c r="E131" s="62">
        <f>+E132+E133</f>
        <v>1982022010.3500001</v>
      </c>
      <c r="F131" s="92"/>
    </row>
    <row r="132" spans="1:6" x14ac:dyDescent="0.35">
      <c r="A132" s="109" t="s">
        <v>83</v>
      </c>
      <c r="B132" s="26">
        <f>+B128</f>
        <v>0</v>
      </c>
      <c r="C132" s="26">
        <f>+C128</f>
        <v>0</v>
      </c>
      <c r="D132" s="26">
        <f>+D128</f>
        <v>0</v>
      </c>
      <c r="E132" s="66">
        <f>+E128</f>
        <v>0</v>
      </c>
      <c r="F132" s="23"/>
    </row>
    <row r="133" spans="1:6" x14ac:dyDescent="0.35">
      <c r="A133" s="109" t="s">
        <v>81</v>
      </c>
      <c r="B133" s="26">
        <f>+B130+B127</f>
        <v>215333275.35000014</v>
      </c>
      <c r="C133" s="26">
        <f>+C130+C127</f>
        <v>909134940.35000014</v>
      </c>
      <c r="D133" s="26">
        <f>+D130+D127</f>
        <v>911285005</v>
      </c>
      <c r="E133" s="66">
        <f>+E130+E127</f>
        <v>1982022010.3500001</v>
      </c>
      <c r="F133" s="23"/>
    </row>
    <row r="134" spans="1:6" x14ac:dyDescent="0.35">
      <c r="A134" s="108" t="s">
        <v>84</v>
      </c>
      <c r="B134" s="62">
        <f>+B135+B136</f>
        <v>161602065</v>
      </c>
      <c r="C134" s="62">
        <f>+C135+C136</f>
        <v>909134940.35000002</v>
      </c>
      <c r="D134" s="62">
        <f>+D135+D136</f>
        <v>911285005</v>
      </c>
      <c r="E134" s="62">
        <f>+B134+C134+D134</f>
        <v>1982022010.3499999</v>
      </c>
      <c r="F134" s="92"/>
    </row>
    <row r="135" spans="1:6" x14ac:dyDescent="0.35">
      <c r="A135" s="109" t="s">
        <v>83</v>
      </c>
      <c r="B135" s="83">
        <f>+C108</f>
        <v>0</v>
      </c>
      <c r="C135" s="83">
        <f t="shared" ref="C135:D135" si="16">+D108</f>
        <v>0</v>
      </c>
      <c r="D135" s="83">
        <f t="shared" si="16"/>
        <v>0</v>
      </c>
      <c r="E135" s="49">
        <f>+B135+C135+D135</f>
        <v>0</v>
      </c>
      <c r="F135" s="92"/>
    </row>
    <row r="136" spans="1:6" x14ac:dyDescent="0.35">
      <c r="A136" s="109" t="s">
        <v>81</v>
      </c>
      <c r="B136" s="83">
        <f>+C28</f>
        <v>161602065</v>
      </c>
      <c r="C136" s="83">
        <f>+D28</f>
        <v>909134940.35000002</v>
      </c>
      <c r="D136" s="83">
        <f>+E28</f>
        <v>911285005</v>
      </c>
      <c r="E136" s="49">
        <f>+B136+C136+D136</f>
        <v>1982022010.3499999</v>
      </c>
      <c r="F136" s="92"/>
    </row>
    <row r="137" spans="1:6" x14ac:dyDescent="0.35">
      <c r="A137" s="108" t="s">
        <v>147</v>
      </c>
      <c r="B137" s="62">
        <f t="shared" ref="B137:D139" si="17">+B131-B134</f>
        <v>53731210.350000143</v>
      </c>
      <c r="C137" s="62">
        <f t="shared" si="17"/>
        <v>0</v>
      </c>
      <c r="D137" s="62">
        <f t="shared" si="17"/>
        <v>0</v>
      </c>
      <c r="E137" s="62">
        <f>+E131-E134</f>
        <v>0</v>
      </c>
      <c r="F137" s="92"/>
    </row>
    <row r="138" spans="1:6" x14ac:dyDescent="0.35">
      <c r="A138" s="109" t="s">
        <v>83</v>
      </c>
      <c r="B138" s="83">
        <f t="shared" si="17"/>
        <v>0</v>
      </c>
      <c r="C138" s="83">
        <f t="shared" si="17"/>
        <v>0</v>
      </c>
      <c r="D138" s="83">
        <f>+D132-D135</f>
        <v>0</v>
      </c>
      <c r="E138" s="49">
        <f>+E132-E135</f>
        <v>0</v>
      </c>
      <c r="F138" s="37"/>
    </row>
    <row r="139" spans="1:6" x14ac:dyDescent="0.35">
      <c r="A139" s="110" t="s">
        <v>81</v>
      </c>
      <c r="B139" s="78">
        <f t="shared" si="17"/>
        <v>53731210.350000143</v>
      </c>
      <c r="C139" s="78">
        <f t="shared" si="17"/>
        <v>0</v>
      </c>
      <c r="D139" s="78">
        <f>+D133-D136</f>
        <v>0</v>
      </c>
      <c r="E139" s="63">
        <f>+E133-E136</f>
        <v>0</v>
      </c>
      <c r="F139" s="37"/>
    </row>
    <row r="140" spans="1:6" x14ac:dyDescent="0.35">
      <c r="A140" s="203" t="s">
        <v>43</v>
      </c>
      <c r="B140" s="203"/>
      <c r="C140" s="203"/>
      <c r="D140" s="203"/>
      <c r="E140" s="203"/>
      <c r="F140" s="42"/>
    </row>
    <row r="141" spans="1:6" ht="50.1" customHeight="1" x14ac:dyDescent="0.35">
      <c r="A141" s="174" t="s">
        <v>91</v>
      </c>
      <c r="B141" s="175"/>
      <c r="C141" s="175"/>
      <c r="D141" s="175"/>
      <c r="E141" s="176"/>
      <c r="F141" s="64"/>
    </row>
    <row r="142" spans="1:6" x14ac:dyDescent="0.35">
      <c r="A142" s="135"/>
      <c r="B142" s="65"/>
      <c r="C142" s="65"/>
      <c r="D142" s="65"/>
      <c r="E142" s="65"/>
      <c r="F142" s="64"/>
    </row>
    <row r="143" spans="1:6" ht="31.2" x14ac:dyDescent="0.35">
      <c r="A143" s="93" t="s">
        <v>86</v>
      </c>
      <c r="B143" s="226" t="s">
        <v>222</v>
      </c>
      <c r="C143" s="226"/>
      <c r="D143" s="227" t="s">
        <v>49</v>
      </c>
      <c r="E143" s="228"/>
      <c r="F143" s="229"/>
    </row>
    <row r="144" spans="1:6" x14ac:dyDescent="0.35">
      <c r="A144" s="74" t="s">
        <v>47</v>
      </c>
      <c r="B144" s="226" t="s">
        <v>223</v>
      </c>
      <c r="C144" s="226"/>
      <c r="D144" s="230"/>
      <c r="E144" s="192"/>
      <c r="F144" s="231"/>
    </row>
    <row r="145" spans="1:6" x14ac:dyDescent="0.35">
      <c r="A145" s="75" t="s">
        <v>48</v>
      </c>
      <c r="B145" s="226" t="s">
        <v>224</v>
      </c>
      <c r="C145" s="226"/>
      <c r="D145" s="232"/>
      <c r="E145" s="233"/>
      <c r="F145" s="234"/>
    </row>
    <row r="146" spans="1:6" x14ac:dyDescent="0.35">
      <c r="A146" s="37"/>
      <c r="B146" s="37"/>
      <c r="C146" s="37"/>
      <c r="D146" s="37"/>
      <c r="E146" s="37"/>
      <c r="F146" s="37"/>
    </row>
    <row r="147" spans="1:6" x14ac:dyDescent="0.35">
      <c r="A147" s="37"/>
      <c r="B147" s="37"/>
      <c r="C147" s="37"/>
      <c r="D147" s="37"/>
      <c r="E147" s="37"/>
      <c r="F147" s="37"/>
    </row>
    <row r="148" spans="1:6" x14ac:dyDescent="0.35">
      <c r="A148" s="37"/>
      <c r="B148" s="37"/>
      <c r="C148" s="37"/>
      <c r="D148" s="37"/>
      <c r="E148" s="37"/>
      <c r="F148" s="37"/>
    </row>
    <row r="149" spans="1:6" x14ac:dyDescent="0.35">
      <c r="A149" s="37"/>
      <c r="B149" s="37"/>
      <c r="C149" s="37"/>
      <c r="D149" s="37"/>
      <c r="E149" s="37"/>
      <c r="F149" s="37"/>
    </row>
    <row r="150" spans="1:6" x14ac:dyDescent="0.35">
      <c r="A150" s="37"/>
      <c r="B150" s="37"/>
      <c r="C150" s="37"/>
      <c r="D150" s="37"/>
      <c r="E150" s="37"/>
      <c r="F150" s="37"/>
    </row>
    <row r="151" spans="1:6" x14ac:dyDescent="0.35">
      <c r="A151" s="37"/>
      <c r="B151" s="37"/>
      <c r="C151" s="37"/>
      <c r="D151" s="37"/>
      <c r="E151" s="37"/>
      <c r="F151" s="37"/>
    </row>
    <row r="152" spans="1:6" x14ac:dyDescent="0.35">
      <c r="A152" s="37"/>
      <c r="B152" s="37"/>
      <c r="C152" s="37"/>
      <c r="D152" s="37"/>
      <c r="E152" s="37"/>
      <c r="F152" s="37"/>
    </row>
    <row r="153" spans="1:6" x14ac:dyDescent="0.35">
      <c r="A153" s="37"/>
      <c r="B153" s="37"/>
      <c r="C153" s="37"/>
      <c r="D153" s="37"/>
      <c r="E153" s="37"/>
      <c r="F153" s="37"/>
    </row>
    <row r="154" spans="1:6" x14ac:dyDescent="0.35">
      <c r="A154" s="37"/>
      <c r="B154" s="37"/>
      <c r="C154" s="37"/>
      <c r="D154" s="37"/>
      <c r="E154" s="37"/>
      <c r="F154" s="37"/>
    </row>
    <row r="155" spans="1:6" x14ac:dyDescent="0.35">
      <c r="A155" s="37"/>
      <c r="B155" s="37"/>
      <c r="C155" s="37"/>
      <c r="D155" s="37"/>
      <c r="E155" s="37"/>
      <c r="F155" s="37"/>
    </row>
    <row r="156" spans="1:6" x14ac:dyDescent="0.35">
      <c r="A156" s="37"/>
      <c r="B156" s="37"/>
      <c r="C156" s="37"/>
      <c r="D156" s="37"/>
      <c r="E156" s="37"/>
      <c r="F156" s="37"/>
    </row>
    <row r="157" spans="1:6" x14ac:dyDescent="0.35">
      <c r="A157" s="37"/>
      <c r="B157" s="37"/>
      <c r="C157" s="37"/>
      <c r="D157" s="37"/>
      <c r="E157" s="37"/>
      <c r="F157" s="37"/>
    </row>
    <row r="158" spans="1:6" x14ac:dyDescent="0.35">
      <c r="A158" s="37"/>
      <c r="B158" s="37"/>
      <c r="C158" s="37"/>
      <c r="D158" s="37"/>
      <c r="E158" s="37"/>
      <c r="F158" s="37"/>
    </row>
    <row r="159" spans="1:6" x14ac:dyDescent="0.35">
      <c r="A159" s="37"/>
      <c r="B159" s="37"/>
      <c r="C159" s="37"/>
      <c r="D159" s="37"/>
      <c r="E159" s="37"/>
      <c r="F159" s="37"/>
    </row>
    <row r="160" spans="1:6" x14ac:dyDescent="0.35">
      <c r="A160" s="37"/>
      <c r="B160" s="37"/>
      <c r="C160" s="37"/>
      <c r="D160" s="37"/>
      <c r="E160" s="37"/>
      <c r="F160" s="37"/>
    </row>
    <row r="161" spans="1:6" x14ac:dyDescent="0.35">
      <c r="A161" s="37"/>
      <c r="B161" s="37"/>
      <c r="C161" s="37"/>
      <c r="D161" s="37"/>
      <c r="E161" s="37"/>
      <c r="F161" s="37"/>
    </row>
    <row r="162" spans="1:6" x14ac:dyDescent="0.35">
      <c r="A162" s="37"/>
      <c r="B162" s="37"/>
      <c r="C162" s="37"/>
      <c r="D162" s="37"/>
      <c r="E162" s="37"/>
      <c r="F162" s="37"/>
    </row>
    <row r="163" spans="1:6" x14ac:dyDescent="0.35">
      <c r="A163" s="37"/>
      <c r="B163" s="37"/>
      <c r="C163" s="37"/>
      <c r="D163" s="37"/>
      <c r="E163" s="37"/>
      <c r="F163" s="37"/>
    </row>
    <row r="164" spans="1:6" x14ac:dyDescent="0.35">
      <c r="A164" s="37"/>
      <c r="B164" s="37"/>
      <c r="C164" s="37"/>
      <c r="D164" s="37"/>
      <c r="E164" s="37"/>
      <c r="F164" s="37"/>
    </row>
    <row r="165" spans="1:6" x14ac:dyDescent="0.35">
      <c r="A165" s="37"/>
      <c r="B165" s="37"/>
      <c r="C165" s="37"/>
      <c r="D165" s="37"/>
      <c r="E165" s="37"/>
      <c r="F165" s="37"/>
    </row>
    <row r="166" spans="1:6" x14ac:dyDescent="0.35">
      <c r="A166" s="37"/>
      <c r="B166" s="37"/>
      <c r="C166" s="37"/>
      <c r="D166" s="37"/>
      <c r="E166" s="37"/>
      <c r="F166" s="37"/>
    </row>
    <row r="167" spans="1:6" x14ac:dyDescent="0.35">
      <c r="A167" s="37"/>
      <c r="B167" s="37"/>
      <c r="C167" s="37"/>
      <c r="D167" s="37"/>
      <c r="E167" s="37"/>
      <c r="F167" s="37"/>
    </row>
    <row r="168" spans="1:6" x14ac:dyDescent="0.35">
      <c r="A168" s="37"/>
      <c r="B168" s="37"/>
      <c r="C168" s="37"/>
      <c r="D168" s="37"/>
      <c r="E168" s="37"/>
      <c r="F168" s="37"/>
    </row>
    <row r="169" spans="1:6" x14ac:dyDescent="0.35">
      <c r="A169" s="37"/>
      <c r="B169" s="37"/>
      <c r="C169" s="37"/>
      <c r="D169" s="37"/>
      <c r="E169" s="37"/>
      <c r="F169" s="37"/>
    </row>
    <row r="170" spans="1:6" x14ac:dyDescent="0.35">
      <c r="A170" s="37"/>
      <c r="B170" s="37"/>
      <c r="C170" s="37"/>
      <c r="D170" s="37"/>
      <c r="E170" s="37"/>
      <c r="F170" s="37"/>
    </row>
    <row r="171" spans="1:6" x14ac:dyDescent="0.35">
      <c r="A171" s="37"/>
      <c r="B171" s="37"/>
      <c r="C171" s="37"/>
      <c r="D171" s="37"/>
      <c r="E171" s="37"/>
      <c r="F171" s="37"/>
    </row>
    <row r="172" spans="1:6" x14ac:dyDescent="0.35">
      <c r="A172" s="37"/>
      <c r="B172" s="37"/>
      <c r="C172" s="37"/>
      <c r="D172" s="37"/>
      <c r="E172" s="37"/>
      <c r="F172" s="37"/>
    </row>
    <row r="173" spans="1:6" x14ac:dyDescent="0.35">
      <c r="A173" s="37"/>
      <c r="B173" s="37"/>
      <c r="C173" s="37"/>
      <c r="D173" s="37"/>
      <c r="E173" s="37"/>
      <c r="F173" s="37"/>
    </row>
    <row r="174" spans="1:6" x14ac:dyDescent="0.35">
      <c r="A174" s="37"/>
      <c r="B174" s="37"/>
      <c r="C174" s="37"/>
      <c r="D174" s="37"/>
      <c r="E174" s="37"/>
      <c r="F174" s="37"/>
    </row>
    <row r="175" spans="1:6" x14ac:dyDescent="0.35">
      <c r="A175" s="37"/>
      <c r="B175" s="37"/>
      <c r="C175" s="37"/>
      <c r="D175" s="37"/>
      <c r="E175" s="37"/>
      <c r="F175" s="37"/>
    </row>
  </sheetData>
  <mergeCells count="71">
    <mergeCell ref="A101:B101"/>
    <mergeCell ref="A108:B108"/>
    <mergeCell ref="A115:B115"/>
    <mergeCell ref="A118:F118"/>
    <mergeCell ref="A119:F119"/>
    <mergeCell ref="A120:F120"/>
    <mergeCell ref="A122:F122"/>
    <mergeCell ref="A123:F123"/>
    <mergeCell ref="A124:F124"/>
    <mergeCell ref="A140:E140"/>
    <mergeCell ref="A141:E141"/>
    <mergeCell ref="B143:C143"/>
    <mergeCell ref="D143:F145"/>
    <mergeCell ref="B144:C144"/>
    <mergeCell ref="B145:C145"/>
    <mergeCell ref="A91:F91"/>
    <mergeCell ref="A92:F92"/>
    <mergeCell ref="A94:F94"/>
    <mergeCell ref="A95:F95"/>
    <mergeCell ref="A96:F96"/>
    <mergeCell ref="A77:F77"/>
    <mergeCell ref="A78:F78"/>
    <mergeCell ref="A79:F79"/>
    <mergeCell ref="A84:B84"/>
    <mergeCell ref="A88:B88"/>
    <mergeCell ref="A62:F62"/>
    <mergeCell ref="A63:F63"/>
    <mergeCell ref="A64:F64"/>
    <mergeCell ref="A74:F74"/>
    <mergeCell ref="A75:F75"/>
    <mergeCell ref="B56:C56"/>
    <mergeCell ref="D56:F58"/>
    <mergeCell ref="B57:C57"/>
    <mergeCell ref="B58:C58"/>
    <mergeCell ref="A60:F60"/>
    <mergeCell ref="A50:B50"/>
    <mergeCell ref="A51:B51"/>
    <mergeCell ref="A52:B52"/>
    <mergeCell ref="A53:F53"/>
    <mergeCell ref="A54:F54"/>
    <mergeCell ref="A43:B43"/>
    <mergeCell ref="A44:F44"/>
    <mergeCell ref="A45:F45"/>
    <mergeCell ref="A47:F47"/>
    <mergeCell ref="A48:F48"/>
    <mergeCell ref="A1:F2"/>
    <mergeCell ref="A3:F3"/>
    <mergeCell ref="C5:E5"/>
    <mergeCell ref="C6:E6"/>
    <mergeCell ref="C7:E7"/>
    <mergeCell ref="A10:F10"/>
    <mergeCell ref="A33:E33"/>
    <mergeCell ref="A12:F12"/>
    <mergeCell ref="A13:F13"/>
    <mergeCell ref="A21:F21"/>
    <mergeCell ref="A22:F22"/>
    <mergeCell ref="A24:F24"/>
    <mergeCell ref="A25:F25"/>
    <mergeCell ref="A27:B27"/>
    <mergeCell ref="A28:B28"/>
    <mergeCell ref="A29:B29"/>
    <mergeCell ref="A30:B30"/>
    <mergeCell ref="A31:B31"/>
    <mergeCell ref="A32:B32"/>
    <mergeCell ref="A16:B16"/>
    <mergeCell ref="A42:B42"/>
    <mergeCell ref="A34:F34"/>
    <mergeCell ref="A36:F36"/>
    <mergeCell ref="A39:B39"/>
    <mergeCell ref="A40:B40"/>
    <mergeCell ref="A41:B41"/>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58" max="16383" man="1"/>
    <brk id="120"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G100"/>
  <sheetViews>
    <sheetView showGridLines="0" zoomScale="80" zoomScaleNormal="80" workbookViewId="0">
      <selection sqref="A1:G1"/>
    </sheetView>
  </sheetViews>
  <sheetFormatPr baseColWidth="10" defaultColWidth="11.44140625" defaultRowHeight="15.6" x14ac:dyDescent="0.35"/>
  <cols>
    <col min="1" max="1" width="46.109375" style="1" customWidth="1"/>
    <col min="2" max="2" width="24.5546875" style="1" customWidth="1"/>
    <col min="3" max="7" width="20.6640625" style="1" customWidth="1"/>
    <col min="8" max="16384" width="11.44140625" style="1"/>
  </cols>
  <sheetData>
    <row r="1" spans="1:7" ht="42" customHeight="1" x14ac:dyDescent="0.45">
      <c r="A1" s="173" t="s">
        <v>38</v>
      </c>
      <c r="B1" s="173"/>
      <c r="C1" s="173"/>
      <c r="D1" s="173"/>
      <c r="E1" s="173"/>
      <c r="F1" s="173"/>
      <c r="G1" s="173"/>
    </row>
    <row r="2" spans="1:7" ht="20.100000000000001" customHeight="1" x14ac:dyDescent="0.4">
      <c r="A2" s="178" t="s">
        <v>219</v>
      </c>
      <c r="B2" s="178"/>
      <c r="C2" s="178"/>
      <c r="D2" s="178"/>
      <c r="E2" s="178"/>
      <c r="F2" s="178"/>
      <c r="G2" s="178"/>
    </row>
    <row r="3" spans="1:7" ht="15" customHeight="1" x14ac:dyDescent="0.35">
      <c r="A3" s="37"/>
      <c r="B3" s="37"/>
      <c r="C3" s="37"/>
      <c r="D3" s="37"/>
      <c r="E3" s="37"/>
      <c r="F3" s="37"/>
    </row>
    <row r="4" spans="1:7" ht="18" customHeight="1" x14ac:dyDescent="0.35">
      <c r="A4" s="85"/>
      <c r="B4" s="73" t="s">
        <v>22</v>
      </c>
      <c r="C4" s="220" t="s">
        <v>174</v>
      </c>
      <c r="D4" s="179"/>
      <c r="F4" s="37"/>
    </row>
    <row r="5" spans="1:7" ht="29.25" customHeight="1" x14ac:dyDescent="0.35">
      <c r="A5" s="85"/>
      <c r="B5" s="74" t="s">
        <v>33</v>
      </c>
      <c r="C5" s="235" t="s">
        <v>175</v>
      </c>
      <c r="D5" s="236"/>
      <c r="F5" s="37"/>
    </row>
    <row r="6" spans="1:7" ht="18" customHeight="1" x14ac:dyDescent="0.35">
      <c r="A6" s="85"/>
      <c r="B6" s="75" t="s">
        <v>34</v>
      </c>
      <c r="C6" s="221" t="s">
        <v>176</v>
      </c>
      <c r="D6" s="181"/>
      <c r="F6" s="37"/>
    </row>
    <row r="7" spans="1:7" ht="15" customHeight="1" x14ac:dyDescent="0.35">
      <c r="B7" s="3"/>
      <c r="C7" s="3"/>
      <c r="D7" s="3"/>
      <c r="E7" s="3"/>
      <c r="F7" s="3"/>
    </row>
    <row r="8" spans="1:7" ht="21.9" customHeight="1" x14ac:dyDescent="0.35">
      <c r="A8" s="183" t="s">
        <v>154</v>
      </c>
      <c r="B8" s="183"/>
      <c r="C8" s="183"/>
      <c r="D8" s="183"/>
      <c r="E8" s="183"/>
      <c r="F8" s="183"/>
      <c r="G8" s="183"/>
    </row>
    <row r="9" spans="1:7" ht="15" customHeight="1" x14ac:dyDescent="0.35">
      <c r="A9" s="6"/>
      <c r="B9" s="5"/>
      <c r="C9" s="5"/>
      <c r="D9" s="5"/>
      <c r="E9" s="5"/>
      <c r="F9" s="5"/>
    </row>
    <row r="10" spans="1:7" ht="18" customHeight="1" x14ac:dyDescent="0.35">
      <c r="A10" s="177" t="s">
        <v>36</v>
      </c>
      <c r="B10" s="177"/>
      <c r="C10" s="177"/>
      <c r="D10" s="177"/>
      <c r="E10" s="177"/>
      <c r="F10" s="177"/>
      <c r="G10" s="177"/>
    </row>
    <row r="11" spans="1:7" ht="18" customHeight="1" x14ac:dyDescent="0.35">
      <c r="A11" s="177" t="s">
        <v>19</v>
      </c>
      <c r="B11" s="177"/>
      <c r="C11" s="177"/>
      <c r="D11" s="177"/>
      <c r="E11" s="177"/>
      <c r="F11" s="177"/>
      <c r="G11" s="177"/>
    </row>
    <row r="12" spans="1:7" ht="15" customHeight="1" x14ac:dyDescent="0.35">
      <c r="A12" s="38"/>
      <c r="B12" s="38"/>
      <c r="C12" s="38"/>
      <c r="D12" s="39"/>
      <c r="E12" s="39"/>
    </row>
    <row r="13" spans="1:7" ht="18" customHeight="1" x14ac:dyDescent="0.35">
      <c r="A13" s="127" t="s">
        <v>17</v>
      </c>
      <c r="B13" s="7" t="s">
        <v>18</v>
      </c>
      <c r="C13" s="127" t="s">
        <v>94</v>
      </c>
      <c r="D13" s="7" t="s">
        <v>95</v>
      </c>
      <c r="E13" s="7" t="s">
        <v>97</v>
      </c>
      <c r="F13" s="107" t="s">
        <v>100</v>
      </c>
      <c r="G13" s="107" t="s">
        <v>13</v>
      </c>
    </row>
    <row r="14" spans="1:7" ht="18" customHeight="1" x14ac:dyDescent="0.35">
      <c r="A14" s="184" t="s">
        <v>16</v>
      </c>
      <c r="B14" s="184"/>
      <c r="C14" s="123">
        <f t="shared" ref="C14:F14" si="0">+SUM(C16:C18)</f>
        <v>4945</v>
      </c>
      <c r="D14" s="123">
        <f t="shared" si="0"/>
        <v>314</v>
      </c>
      <c r="E14" s="123">
        <f t="shared" si="0"/>
        <v>134</v>
      </c>
      <c r="F14" s="123">
        <f t="shared" si="0"/>
        <v>43</v>
      </c>
      <c r="G14" s="123">
        <f>+SUM(G16:G18)</f>
        <v>5436</v>
      </c>
    </row>
    <row r="15" spans="1:7" ht="18" customHeight="1" x14ac:dyDescent="0.35">
      <c r="A15" s="130"/>
      <c r="B15" s="113"/>
      <c r="C15" s="37"/>
      <c r="D15" s="37"/>
      <c r="E15" s="37"/>
      <c r="F15" s="37"/>
      <c r="G15" s="37"/>
    </row>
    <row r="16" spans="1:7" ht="18" customHeight="1" x14ac:dyDescent="0.35">
      <c r="A16" s="136" t="s">
        <v>165</v>
      </c>
      <c r="B16" s="121" t="s">
        <v>164</v>
      </c>
      <c r="C16" s="122">
        <f>+'1T'!F18</f>
        <v>2490</v>
      </c>
      <c r="D16" s="122">
        <f>+'2T'!F18</f>
        <v>195</v>
      </c>
      <c r="E16" s="122">
        <f>+'3T'!F18</f>
        <v>28</v>
      </c>
      <c r="F16" s="122">
        <f>+'4T'!F18</f>
        <v>2</v>
      </c>
      <c r="G16" s="122">
        <f>+SUM(C16:F16)</f>
        <v>2715</v>
      </c>
    </row>
    <row r="17" spans="1:7" ht="18" customHeight="1" x14ac:dyDescent="0.35">
      <c r="A17" s="136" t="s">
        <v>167</v>
      </c>
      <c r="B17" s="121" t="s">
        <v>164</v>
      </c>
      <c r="C17" s="122">
        <f>+'1T'!F19</f>
        <v>2090</v>
      </c>
      <c r="D17" s="122">
        <f>+'2T'!F19</f>
        <v>88</v>
      </c>
      <c r="E17" s="122">
        <f>+'3T'!F19</f>
        <v>85</v>
      </c>
      <c r="F17" s="122">
        <f>+'4T'!F19</f>
        <v>38</v>
      </c>
      <c r="G17" s="122">
        <f t="shared" ref="G17:G18" si="1">+SUM(C17:F17)</f>
        <v>2301</v>
      </c>
    </row>
    <row r="18" spans="1:7" ht="18" customHeight="1" x14ac:dyDescent="0.35">
      <c r="A18" s="136" t="s">
        <v>166</v>
      </c>
      <c r="B18" s="121" t="s">
        <v>164</v>
      </c>
      <c r="C18" s="122">
        <f>+'1T'!F20</f>
        <v>365</v>
      </c>
      <c r="D18" s="122">
        <f>+'2T'!F20</f>
        <v>31</v>
      </c>
      <c r="E18" s="122">
        <f>+'3T'!F20</f>
        <v>21</v>
      </c>
      <c r="F18" s="124">
        <f>+'4T'!F20</f>
        <v>3</v>
      </c>
      <c r="G18" s="124">
        <f t="shared" si="1"/>
        <v>420</v>
      </c>
    </row>
    <row r="19" spans="1:7" ht="18" customHeight="1" x14ac:dyDescent="0.35">
      <c r="A19" s="203" t="s">
        <v>43</v>
      </c>
      <c r="B19" s="203"/>
      <c r="C19" s="203"/>
      <c r="D19" s="203"/>
      <c r="E19" s="203"/>
      <c r="F19" s="122"/>
    </row>
    <row r="20" spans="1:7" ht="139.5" customHeight="1" x14ac:dyDescent="0.35">
      <c r="A20" s="174" t="s">
        <v>214</v>
      </c>
      <c r="B20" s="175"/>
      <c r="C20" s="175"/>
      <c r="D20" s="175"/>
      <c r="E20" s="175"/>
      <c r="F20" s="175"/>
      <c r="G20" s="176"/>
    </row>
    <row r="21" spans="1:7" ht="15" customHeight="1" x14ac:dyDescent="0.35">
      <c r="A21" s="38"/>
      <c r="B21" s="38"/>
      <c r="C21" s="38"/>
      <c r="D21" s="39"/>
      <c r="E21" s="39"/>
    </row>
    <row r="22" spans="1:7" ht="18" customHeight="1" x14ac:dyDescent="0.35">
      <c r="A22" s="177" t="s">
        <v>37</v>
      </c>
      <c r="B22" s="177"/>
      <c r="C22" s="177"/>
      <c r="D22" s="177"/>
      <c r="E22" s="177"/>
      <c r="F22" s="177"/>
    </row>
    <row r="23" spans="1:7" ht="18" customHeight="1" x14ac:dyDescent="0.35">
      <c r="A23" s="177" t="s">
        <v>20</v>
      </c>
      <c r="B23" s="177"/>
      <c r="C23" s="177"/>
      <c r="D23" s="177"/>
      <c r="E23" s="177"/>
      <c r="F23" s="177"/>
    </row>
    <row r="24" spans="1:7" ht="15" customHeight="1" x14ac:dyDescent="0.35">
      <c r="A24" s="38"/>
      <c r="B24" s="38"/>
      <c r="C24" s="39"/>
      <c r="D24" s="39"/>
      <c r="E24" s="39"/>
    </row>
    <row r="25" spans="1:7" ht="18" customHeight="1" x14ac:dyDescent="0.35">
      <c r="A25" s="127" t="s">
        <v>21</v>
      </c>
      <c r="B25" s="127" t="s">
        <v>94</v>
      </c>
      <c r="C25" s="127" t="s">
        <v>95</v>
      </c>
      <c r="D25" s="127" t="s">
        <v>97</v>
      </c>
      <c r="E25" s="127" t="s">
        <v>100</v>
      </c>
      <c r="F25" s="127" t="s">
        <v>13</v>
      </c>
    </row>
    <row r="26" spans="1:7" ht="18" customHeight="1" x14ac:dyDescent="0.35">
      <c r="A26" s="137" t="s">
        <v>168</v>
      </c>
      <c r="B26" s="153">
        <f t="shared" ref="B26:E26" si="2">+SUM(B28:B30)</f>
        <v>2282439853.0820565</v>
      </c>
      <c r="C26" s="153">
        <f t="shared" si="2"/>
        <v>2472182559.0820565</v>
      </c>
      <c r="D26" s="153">
        <f t="shared" si="2"/>
        <v>1719880699.3340189</v>
      </c>
      <c r="E26" s="153">
        <f t="shared" si="2"/>
        <v>1982022010.3499999</v>
      </c>
      <c r="F26" s="153">
        <f>+SUM(F28:F30)</f>
        <v>8456525121.8481312</v>
      </c>
    </row>
    <row r="27" spans="1:7" ht="18" customHeight="1" x14ac:dyDescent="0.35">
      <c r="A27" s="117"/>
      <c r="B27" s="154"/>
      <c r="C27" s="154"/>
      <c r="D27" s="154"/>
      <c r="E27" s="154"/>
      <c r="F27" s="154"/>
    </row>
    <row r="28" spans="1:7" ht="18" customHeight="1" x14ac:dyDescent="0.35">
      <c r="A28" s="136" t="s">
        <v>165</v>
      </c>
      <c r="B28" s="15">
        <f>+'1T'!F30</f>
        <v>278908700</v>
      </c>
      <c r="C28" s="15">
        <f>+'2T'!F30</f>
        <v>439551240</v>
      </c>
      <c r="D28" s="15">
        <f>+'3T'!F30</f>
        <v>83024060</v>
      </c>
      <c r="E28" s="15">
        <f>+'4T'!F30</f>
        <v>302280000</v>
      </c>
      <c r="F28" s="15">
        <f>+SUM(B28:E28)</f>
        <v>1103764000</v>
      </c>
    </row>
    <row r="29" spans="1:7" ht="18" customHeight="1" x14ac:dyDescent="0.35">
      <c r="A29" s="136" t="s">
        <v>167</v>
      </c>
      <c r="B29" s="15">
        <f>+'1T'!F31</f>
        <v>1554137558.0820565</v>
      </c>
      <c r="C29" s="15">
        <f>+'2T'!F31</f>
        <v>1554137558.0820565</v>
      </c>
      <c r="D29" s="15">
        <f>+'3T'!F31</f>
        <v>1155644246.3340189</v>
      </c>
      <c r="E29" s="15">
        <f>+'4T'!F31</f>
        <v>1194600810</v>
      </c>
      <c r="F29" s="15">
        <f t="shared" ref="F29:F30" si="3">+SUM(B29:E29)</f>
        <v>5458520172.4981318</v>
      </c>
    </row>
    <row r="30" spans="1:7" ht="18" customHeight="1" x14ac:dyDescent="0.35">
      <c r="A30" s="136" t="s">
        <v>166</v>
      </c>
      <c r="B30" s="155">
        <f>+'1T'!F32</f>
        <v>449393595</v>
      </c>
      <c r="C30" s="155">
        <f>+'2T'!F32</f>
        <v>478493761</v>
      </c>
      <c r="D30" s="155">
        <f>+'3T'!F32</f>
        <v>481212393</v>
      </c>
      <c r="E30" s="155">
        <f>+'4T'!F32</f>
        <v>485141200.35000002</v>
      </c>
      <c r="F30" s="155">
        <f t="shared" si="3"/>
        <v>1894240949.3499999</v>
      </c>
    </row>
    <row r="31" spans="1:7" ht="18" customHeight="1" x14ac:dyDescent="0.35">
      <c r="A31" s="133" t="s">
        <v>43</v>
      </c>
      <c r="B31" s="115"/>
      <c r="C31" s="115"/>
      <c r="D31" s="115"/>
    </row>
    <row r="32" spans="1:7" ht="144.75" customHeight="1" x14ac:dyDescent="0.35">
      <c r="A32" s="174" t="s">
        <v>214</v>
      </c>
      <c r="B32" s="175"/>
      <c r="C32" s="175"/>
      <c r="D32" s="175"/>
      <c r="E32" s="175"/>
      <c r="F32" s="176"/>
    </row>
    <row r="33" spans="1:7" ht="18" customHeight="1" x14ac:dyDescent="0.35"/>
    <row r="35" spans="1:7" ht="21" customHeight="1" x14ac:dyDescent="0.35">
      <c r="A35" s="183" t="s">
        <v>155</v>
      </c>
      <c r="B35" s="183"/>
      <c r="C35" s="183"/>
      <c r="D35" s="183"/>
      <c r="E35" s="183"/>
      <c r="F35" s="183"/>
      <c r="G35" s="183"/>
    </row>
    <row r="36" spans="1:7" ht="9.9" customHeight="1" x14ac:dyDescent="0.35">
      <c r="A36" s="37"/>
      <c r="B36" s="37"/>
      <c r="C36" s="37"/>
      <c r="D36" s="37"/>
      <c r="E36" s="37"/>
      <c r="F36" s="37"/>
    </row>
    <row r="37" spans="1:7" x14ac:dyDescent="0.35">
      <c r="A37" s="165" t="s">
        <v>73</v>
      </c>
      <c r="B37" s="165"/>
      <c r="C37" s="165"/>
      <c r="D37" s="165"/>
      <c r="E37" s="165"/>
      <c r="F37" s="165"/>
      <c r="G37" s="165"/>
    </row>
    <row r="38" spans="1:7" ht="17.25" customHeight="1" x14ac:dyDescent="0.35">
      <c r="A38" s="166" t="s">
        <v>74</v>
      </c>
      <c r="B38" s="166"/>
      <c r="C38" s="166"/>
      <c r="D38" s="166"/>
      <c r="E38" s="166"/>
      <c r="F38" s="166"/>
      <c r="G38" s="166"/>
    </row>
    <row r="39" spans="1:7" x14ac:dyDescent="0.35">
      <c r="A39" s="165" t="s">
        <v>52</v>
      </c>
      <c r="B39" s="165"/>
      <c r="C39" s="165"/>
      <c r="D39" s="165"/>
      <c r="E39" s="165"/>
      <c r="F39" s="165"/>
      <c r="G39" s="165"/>
    </row>
    <row r="40" spans="1:7" ht="9.9" customHeight="1" x14ac:dyDescent="0.35">
      <c r="A40" s="37"/>
      <c r="B40" s="37"/>
      <c r="C40" s="37"/>
      <c r="D40" s="37"/>
      <c r="E40" s="37"/>
      <c r="F40" s="37"/>
    </row>
    <row r="41" spans="1:7" x14ac:dyDescent="0.35">
      <c r="A41" s="69" t="s">
        <v>55</v>
      </c>
      <c r="B41" s="69" t="s">
        <v>56</v>
      </c>
      <c r="C41" s="69" t="s">
        <v>94</v>
      </c>
      <c r="D41" s="69" t="s">
        <v>95</v>
      </c>
      <c r="E41" s="69" t="s">
        <v>97</v>
      </c>
      <c r="F41" s="69" t="s">
        <v>99</v>
      </c>
      <c r="G41" s="69" t="s">
        <v>13</v>
      </c>
    </row>
    <row r="42" spans="1:7" x14ac:dyDescent="0.35">
      <c r="A42" s="129" t="s">
        <v>16</v>
      </c>
      <c r="B42" s="50"/>
      <c r="C42" s="36">
        <f>+C44+C48</f>
        <v>2940895617.1620564</v>
      </c>
      <c r="D42" s="36">
        <f>+D44+D48</f>
        <v>2547512523.3520565</v>
      </c>
      <c r="E42" s="36">
        <f>+E44+E48</f>
        <v>1201428246.3340189</v>
      </c>
      <c r="F42" s="36">
        <f>+F44+F48</f>
        <v>1766688735</v>
      </c>
      <c r="G42" s="36">
        <f>+G44+G48</f>
        <v>8456525121.8481312</v>
      </c>
    </row>
    <row r="43" spans="1:7" x14ac:dyDescent="0.35">
      <c r="A43" s="13"/>
      <c r="B43" s="51"/>
      <c r="C43" s="14"/>
      <c r="D43" s="14"/>
      <c r="E43" s="14"/>
      <c r="F43" s="14"/>
      <c r="G43" s="52"/>
    </row>
    <row r="44" spans="1:7" x14ac:dyDescent="0.35">
      <c r="A44" s="200" t="s">
        <v>75</v>
      </c>
      <c r="B44" s="200"/>
      <c r="C44" s="54">
        <f>+SUM(C45:C46)</f>
        <v>2940895617.1620564</v>
      </c>
      <c r="D44" s="54">
        <f>+SUM(D45:D46)</f>
        <v>2547512523.3520565</v>
      </c>
      <c r="E44" s="54">
        <f>+SUM(E45:E46)</f>
        <v>1201428246.3340189</v>
      </c>
      <c r="F44" s="54">
        <f>+SUM(F45:F46)</f>
        <v>1766688735</v>
      </c>
      <c r="G44" s="54">
        <f>+SUM(G45:G46)</f>
        <v>8456525121.8481312</v>
      </c>
    </row>
    <row r="45" spans="1:7" ht="30" x14ac:dyDescent="0.35">
      <c r="A45" s="55" t="s">
        <v>184</v>
      </c>
      <c r="B45" s="136" t="s">
        <v>183</v>
      </c>
      <c r="C45" s="15">
        <f>+'1T'!F85</f>
        <v>2940895617.1620564</v>
      </c>
      <c r="D45" s="15">
        <f>+'2T'!F85</f>
        <v>2547512523.3520565</v>
      </c>
      <c r="E45" s="15">
        <f>+'3T'!F85</f>
        <v>1201428246.3340189</v>
      </c>
      <c r="F45" s="15">
        <f>+'4T'!F85</f>
        <v>1766688735</v>
      </c>
      <c r="G45" s="94">
        <f>+C45+D45+E45+F45</f>
        <v>8456525121.8481312</v>
      </c>
    </row>
    <row r="46" spans="1:7" x14ac:dyDescent="0.35">
      <c r="A46" s="55" t="s">
        <v>59</v>
      </c>
      <c r="B46" s="51" t="s">
        <v>53</v>
      </c>
      <c r="C46" s="15">
        <f>+'1T'!F86</f>
        <v>0</v>
      </c>
      <c r="D46" s="15">
        <f>+'2T'!F86</f>
        <v>0</v>
      </c>
      <c r="E46" s="15">
        <f>+'3T'!F86</f>
        <v>0</v>
      </c>
      <c r="F46" s="15">
        <f>+'4T'!F86</f>
        <v>0</v>
      </c>
      <c r="G46" s="94">
        <f>+C46+D46+E46+F46</f>
        <v>0</v>
      </c>
    </row>
    <row r="47" spans="1:7" x14ac:dyDescent="0.35">
      <c r="A47" s="100"/>
      <c r="B47" s="51"/>
      <c r="C47" s="15"/>
      <c r="D47" s="15"/>
      <c r="E47" s="15"/>
      <c r="F47" s="15"/>
      <c r="G47" s="94"/>
    </row>
    <row r="48" spans="1:7" x14ac:dyDescent="0.35">
      <c r="A48" s="200" t="s">
        <v>76</v>
      </c>
      <c r="B48" s="200"/>
      <c r="C48" s="54">
        <f>+SUM(C49:C50)</f>
        <v>0</v>
      </c>
      <c r="D48" s="54">
        <f>+SUM(D49:D50)</f>
        <v>0</v>
      </c>
      <c r="E48" s="54">
        <f>+SUM(E49:E50)</f>
        <v>0</v>
      </c>
      <c r="F48" s="54">
        <f>+SUM(F49:F50)</f>
        <v>0</v>
      </c>
      <c r="G48" s="54">
        <f>+SUM(G49:G50)</f>
        <v>0</v>
      </c>
    </row>
    <row r="49" spans="1:7" x14ac:dyDescent="0.35">
      <c r="A49" s="55" t="s">
        <v>59</v>
      </c>
      <c r="B49" s="51" t="s">
        <v>53</v>
      </c>
      <c r="C49" s="57">
        <f>+'1T'!F89</f>
        <v>0</v>
      </c>
      <c r="D49" s="57">
        <f>+'2T'!F89</f>
        <v>0</v>
      </c>
      <c r="E49" s="57">
        <f>+'3T'!F89</f>
        <v>0</v>
      </c>
      <c r="F49" s="57">
        <f>+'4T'!F89</f>
        <v>0</v>
      </c>
      <c r="G49" s="95">
        <f>+C49+D49+E49+F49</f>
        <v>0</v>
      </c>
    </row>
    <row r="50" spans="1:7" x14ac:dyDescent="0.35">
      <c r="A50" s="55" t="s">
        <v>59</v>
      </c>
      <c r="B50" s="51" t="s">
        <v>53</v>
      </c>
      <c r="C50" s="57">
        <f>+'1T'!F90</f>
        <v>0</v>
      </c>
      <c r="D50" s="57">
        <f>+'2T'!F90</f>
        <v>0</v>
      </c>
      <c r="E50" s="57">
        <f>+'3T'!F90</f>
        <v>0</v>
      </c>
      <c r="F50" s="96">
        <f>+'4T'!F90</f>
        <v>0</v>
      </c>
      <c r="G50" s="97">
        <f>+C50+D50+E50+F50</f>
        <v>0</v>
      </c>
    </row>
    <row r="51" spans="1:7" x14ac:dyDescent="0.35">
      <c r="A51" s="163" t="s">
        <v>43</v>
      </c>
      <c r="B51" s="163"/>
      <c r="C51" s="163"/>
      <c r="D51" s="163"/>
      <c r="E51" s="163"/>
      <c r="F51" s="37"/>
    </row>
    <row r="52" spans="1:7" ht="50.1" customHeight="1" x14ac:dyDescent="0.35">
      <c r="A52" s="237" t="s">
        <v>220</v>
      </c>
      <c r="B52" s="238"/>
      <c r="C52" s="238"/>
      <c r="D52" s="238"/>
      <c r="E52" s="238"/>
      <c r="F52" s="238"/>
      <c r="G52" s="238"/>
    </row>
    <row r="53" spans="1:7" ht="9.9" customHeight="1" x14ac:dyDescent="0.35">
      <c r="A53" s="25"/>
      <c r="B53" s="49"/>
      <c r="C53" s="24"/>
      <c r="D53" s="37"/>
      <c r="E53" s="37"/>
      <c r="F53" s="37"/>
    </row>
    <row r="54" spans="1:7" x14ac:dyDescent="0.35">
      <c r="A54" s="165" t="s">
        <v>77</v>
      </c>
      <c r="B54" s="165"/>
      <c r="C54" s="165"/>
      <c r="D54" s="165"/>
      <c r="E54" s="165"/>
      <c r="F54" s="165"/>
      <c r="G54" s="165"/>
    </row>
    <row r="55" spans="1:7" ht="17.25" customHeight="1" x14ac:dyDescent="0.35">
      <c r="A55" s="166" t="s">
        <v>54</v>
      </c>
      <c r="B55" s="166"/>
      <c r="C55" s="166"/>
      <c r="D55" s="166"/>
      <c r="E55" s="166"/>
      <c r="F55" s="166"/>
      <c r="G55" s="166"/>
    </row>
    <row r="56" spans="1:7" x14ac:dyDescent="0.35">
      <c r="A56" s="165" t="s">
        <v>52</v>
      </c>
      <c r="B56" s="165"/>
      <c r="C56" s="165"/>
      <c r="D56" s="165"/>
      <c r="E56" s="165"/>
      <c r="F56" s="165"/>
      <c r="G56" s="165"/>
    </row>
    <row r="58" spans="1:7" x14ac:dyDescent="0.35">
      <c r="A58" s="69" t="s">
        <v>55</v>
      </c>
      <c r="B58" s="69" t="s">
        <v>56</v>
      </c>
      <c r="C58" s="69" t="s">
        <v>94</v>
      </c>
      <c r="D58" s="69" t="s">
        <v>95</v>
      </c>
      <c r="E58" s="69" t="s">
        <v>97</v>
      </c>
      <c r="F58" s="69" t="s">
        <v>100</v>
      </c>
      <c r="G58" s="69" t="s">
        <v>13</v>
      </c>
    </row>
    <row r="59" spans="1:7" x14ac:dyDescent="0.35">
      <c r="A59" s="129" t="s">
        <v>16</v>
      </c>
      <c r="B59" s="50"/>
      <c r="C59" s="36">
        <f>+C61+C68+C75</f>
        <v>2282439853.0820565</v>
      </c>
      <c r="D59" s="36">
        <f t="shared" ref="D59:E59" si="4">+D61+D68+D75</f>
        <v>2472182559.0820565</v>
      </c>
      <c r="E59" s="36">
        <f t="shared" si="4"/>
        <v>1719880699.3340187</v>
      </c>
      <c r="F59" s="36">
        <f>+F61+F68+F75</f>
        <v>1982022010.3499999</v>
      </c>
      <c r="G59" s="36">
        <f>+G61+G68+G75</f>
        <v>8456525121.8481312</v>
      </c>
    </row>
    <row r="60" spans="1:7" x14ac:dyDescent="0.35">
      <c r="A60" s="13"/>
      <c r="B60" s="51"/>
      <c r="C60" s="14"/>
      <c r="D60" s="14"/>
      <c r="E60" s="14"/>
      <c r="F60" s="52"/>
      <c r="G60" s="52"/>
    </row>
    <row r="61" spans="1:7" x14ac:dyDescent="0.35">
      <c r="A61" s="200" t="s">
        <v>58</v>
      </c>
      <c r="B61" s="200"/>
      <c r="C61" s="54">
        <f>+SUM(C62:C66)</f>
        <v>2282439853.0820565</v>
      </c>
      <c r="D61" s="54">
        <f t="shared" ref="D61:E61" si="5">+SUM(D62:D66)</f>
        <v>2472182559.0820565</v>
      </c>
      <c r="E61" s="54">
        <f t="shared" si="5"/>
        <v>1719880699.3340187</v>
      </c>
      <c r="F61" s="54">
        <f>+SUM(F62:F66)</f>
        <v>1982022010.3499999</v>
      </c>
      <c r="G61" s="54">
        <f>+SUM(G62:G66)</f>
        <v>8456525121.8481312</v>
      </c>
    </row>
    <row r="62" spans="1:7" ht="30" x14ac:dyDescent="0.35">
      <c r="A62" s="55" t="s">
        <v>184</v>
      </c>
      <c r="B62" s="136" t="s">
        <v>183</v>
      </c>
      <c r="C62" s="15">
        <f>+'1T'!F102</f>
        <v>2282439853.0820565</v>
      </c>
      <c r="D62" s="15">
        <f>+'2T'!F102</f>
        <v>2472182559.0820565</v>
      </c>
      <c r="E62" s="15">
        <f>+'3T'!F102</f>
        <v>1719880699.3340187</v>
      </c>
      <c r="F62" s="15">
        <f>+'4T'!F102</f>
        <v>1982022010.3499999</v>
      </c>
      <c r="G62" s="94">
        <f>+C62+D62+E62+F62</f>
        <v>8456525121.8481312</v>
      </c>
    </row>
    <row r="63" spans="1:7" x14ac:dyDescent="0.35">
      <c r="A63" s="55" t="s">
        <v>59</v>
      </c>
      <c r="B63" s="51" t="s">
        <v>53</v>
      </c>
      <c r="C63" s="15">
        <f>+'1T'!F103</f>
        <v>0</v>
      </c>
      <c r="D63" s="15">
        <f>+'2T'!F103</f>
        <v>0</v>
      </c>
      <c r="E63" s="15">
        <f>+'3T'!F103</f>
        <v>0</v>
      </c>
      <c r="F63" s="15">
        <f>+'4T'!F103</f>
        <v>0</v>
      </c>
      <c r="G63" s="94">
        <f t="shared" ref="G63:G66" si="6">+C63+D63+E63+F63</f>
        <v>0</v>
      </c>
    </row>
    <row r="64" spans="1:7" x14ac:dyDescent="0.35">
      <c r="A64" s="55" t="s">
        <v>59</v>
      </c>
      <c r="B64" s="51" t="s">
        <v>53</v>
      </c>
      <c r="C64" s="15">
        <f>+'1T'!F104</f>
        <v>0</v>
      </c>
      <c r="D64" s="15">
        <f>+'2T'!F104</f>
        <v>0</v>
      </c>
      <c r="E64" s="15">
        <f>+'3T'!F104</f>
        <v>0</v>
      </c>
      <c r="F64" s="15">
        <f>+'4T'!F104</f>
        <v>0</v>
      </c>
      <c r="G64" s="94">
        <f t="shared" si="6"/>
        <v>0</v>
      </c>
    </row>
    <row r="65" spans="1:7" x14ac:dyDescent="0.35">
      <c r="A65" s="55" t="s">
        <v>59</v>
      </c>
      <c r="B65" s="51" t="s">
        <v>53</v>
      </c>
      <c r="C65" s="15">
        <f>+'1T'!F105</f>
        <v>0</v>
      </c>
      <c r="D65" s="15">
        <f>+'2T'!F105</f>
        <v>0</v>
      </c>
      <c r="E65" s="15">
        <f>+'3T'!F105</f>
        <v>0</v>
      </c>
      <c r="F65" s="15">
        <f>+'4T'!F105</f>
        <v>0</v>
      </c>
      <c r="G65" s="94">
        <f t="shared" si="6"/>
        <v>0</v>
      </c>
    </row>
    <row r="66" spans="1:7" x14ac:dyDescent="0.35">
      <c r="A66" s="55" t="s">
        <v>59</v>
      </c>
      <c r="B66" s="51" t="s">
        <v>53</v>
      </c>
      <c r="C66" s="15">
        <f>+'1T'!F106</f>
        <v>0</v>
      </c>
      <c r="D66" s="15">
        <f>+'2T'!F106</f>
        <v>0</v>
      </c>
      <c r="E66" s="15">
        <f>+'3T'!F106</f>
        <v>0</v>
      </c>
      <c r="F66" s="15">
        <f>+'4T'!F106</f>
        <v>0</v>
      </c>
      <c r="G66" s="94">
        <f t="shared" si="6"/>
        <v>0</v>
      </c>
    </row>
    <row r="67" spans="1:7" x14ac:dyDescent="0.35">
      <c r="A67" s="100"/>
      <c r="B67" s="51"/>
      <c r="C67" s="15"/>
      <c r="D67" s="15"/>
      <c r="E67" s="15"/>
      <c r="F67" s="94"/>
      <c r="G67" s="94"/>
    </row>
    <row r="68" spans="1:7" x14ac:dyDescent="0.35">
      <c r="A68" s="200" t="s">
        <v>60</v>
      </c>
      <c r="B68" s="200"/>
      <c r="C68" s="54">
        <f>+SUM(C69:C73)</f>
        <v>0</v>
      </c>
      <c r="D68" s="54">
        <f t="shared" ref="D68:F68" si="7">+SUM(D69:D73)</f>
        <v>0</v>
      </c>
      <c r="E68" s="54">
        <f t="shared" si="7"/>
        <v>0</v>
      </c>
      <c r="F68" s="54">
        <f t="shared" si="7"/>
        <v>0</v>
      </c>
      <c r="G68" s="54">
        <f>+SUM(G69:G73)</f>
        <v>0</v>
      </c>
    </row>
    <row r="69" spans="1:7" x14ac:dyDescent="0.35">
      <c r="A69" s="55" t="s">
        <v>59</v>
      </c>
      <c r="B69" s="51" t="s">
        <v>53</v>
      </c>
      <c r="C69" s="57">
        <f>+'1T'!F109</f>
        <v>0</v>
      </c>
      <c r="D69" s="57">
        <f>+'2T'!F109</f>
        <v>0</v>
      </c>
      <c r="E69" s="57">
        <f>+'3T'!F109</f>
        <v>0</v>
      </c>
      <c r="F69" s="57">
        <f>+'4T'!F109</f>
        <v>0</v>
      </c>
      <c r="G69" s="95">
        <f>+C69+D69+E69+F69</f>
        <v>0</v>
      </c>
    </row>
    <row r="70" spans="1:7" x14ac:dyDescent="0.35">
      <c r="A70" s="55" t="s">
        <v>59</v>
      </c>
      <c r="B70" s="51" t="s">
        <v>53</v>
      </c>
      <c r="C70" s="57">
        <f>+'1T'!F110</f>
        <v>0</v>
      </c>
      <c r="D70" s="57">
        <f>+'2T'!F110</f>
        <v>0</v>
      </c>
      <c r="E70" s="57">
        <f>+'3T'!F110</f>
        <v>0</v>
      </c>
      <c r="F70" s="57">
        <f>+'4T'!F110</f>
        <v>0</v>
      </c>
      <c r="G70" s="95">
        <f t="shared" ref="G70:G73" si="8">+C70+D70+E70+F70</f>
        <v>0</v>
      </c>
    </row>
    <row r="71" spans="1:7" x14ac:dyDescent="0.35">
      <c r="A71" s="55" t="s">
        <v>59</v>
      </c>
      <c r="B71" s="51" t="s">
        <v>53</v>
      </c>
      <c r="C71" s="57">
        <f>+'1T'!F111</f>
        <v>0</v>
      </c>
      <c r="D71" s="57">
        <f>+'2T'!F111</f>
        <v>0</v>
      </c>
      <c r="E71" s="57">
        <f>+'3T'!F111</f>
        <v>0</v>
      </c>
      <c r="F71" s="57">
        <f>+'4T'!F111</f>
        <v>0</v>
      </c>
      <c r="G71" s="95">
        <f t="shared" si="8"/>
        <v>0</v>
      </c>
    </row>
    <row r="72" spans="1:7" x14ac:dyDescent="0.35">
      <c r="A72" s="55" t="s">
        <v>59</v>
      </c>
      <c r="B72" s="51" t="s">
        <v>53</v>
      </c>
      <c r="C72" s="57">
        <f>+'1T'!F112</f>
        <v>0</v>
      </c>
      <c r="D72" s="57">
        <f>+'2T'!F112</f>
        <v>0</v>
      </c>
      <c r="E72" s="57">
        <f>+'3T'!F112</f>
        <v>0</v>
      </c>
      <c r="F72" s="57">
        <f>+'4T'!F112</f>
        <v>0</v>
      </c>
      <c r="G72" s="95">
        <f t="shared" si="8"/>
        <v>0</v>
      </c>
    </row>
    <row r="73" spans="1:7" x14ac:dyDescent="0.35">
      <c r="A73" s="55" t="s">
        <v>59</v>
      </c>
      <c r="B73" s="51" t="s">
        <v>53</v>
      </c>
      <c r="C73" s="57">
        <f>+'1T'!F113</f>
        <v>0</v>
      </c>
      <c r="D73" s="57">
        <f>+'2T'!F113</f>
        <v>0</v>
      </c>
      <c r="E73" s="57">
        <f>+'3T'!F113</f>
        <v>0</v>
      </c>
      <c r="F73" s="57">
        <f>+'4T'!F113</f>
        <v>0</v>
      </c>
      <c r="G73" s="95">
        <f t="shared" si="8"/>
        <v>0</v>
      </c>
    </row>
    <row r="74" spans="1:7" x14ac:dyDescent="0.35">
      <c r="A74" s="37"/>
      <c r="B74" s="37"/>
      <c r="C74" s="41"/>
      <c r="D74" s="41"/>
      <c r="E74" s="41"/>
      <c r="F74" s="41"/>
      <c r="G74" s="41"/>
    </row>
    <row r="75" spans="1:7" x14ac:dyDescent="0.35">
      <c r="A75" s="200" t="s">
        <v>61</v>
      </c>
      <c r="B75" s="200"/>
      <c r="C75" s="54">
        <f>+SUM(C76:C77)</f>
        <v>0</v>
      </c>
      <c r="D75" s="54">
        <f t="shared" ref="D75:E75" si="9">+SUM(D76:D77)</f>
        <v>0</v>
      </c>
      <c r="E75" s="54">
        <f t="shared" si="9"/>
        <v>0</v>
      </c>
      <c r="F75" s="54">
        <f>+SUM(F76:F77)</f>
        <v>0</v>
      </c>
      <c r="G75" s="54">
        <f>+SUM(G76:G77)</f>
        <v>0</v>
      </c>
    </row>
    <row r="76" spans="1:7" x14ac:dyDescent="0.35">
      <c r="A76" s="76" t="s">
        <v>59</v>
      </c>
      <c r="B76" s="51" t="s">
        <v>53</v>
      </c>
      <c r="C76" s="57">
        <f>+'1T'!F116</f>
        <v>0</v>
      </c>
      <c r="D76" s="57">
        <f>+'2T'!F116</f>
        <v>0</v>
      </c>
      <c r="E76" s="57">
        <f>+'3T'!F116</f>
        <v>0</v>
      </c>
      <c r="F76" s="57">
        <f>+'4T'!F116</f>
        <v>0</v>
      </c>
      <c r="G76" s="98">
        <f>+C76+D76+E76+F76</f>
        <v>0</v>
      </c>
    </row>
    <row r="77" spans="1:7" x14ac:dyDescent="0.35">
      <c r="A77" s="48" t="s">
        <v>59</v>
      </c>
      <c r="B77" s="48" t="s">
        <v>53</v>
      </c>
      <c r="C77" s="96">
        <f>+'1T'!F117</f>
        <v>0</v>
      </c>
      <c r="D77" s="96">
        <f>+'2T'!F117</f>
        <v>0</v>
      </c>
      <c r="E77" s="96">
        <f>+'3T'!F117</f>
        <v>0</v>
      </c>
      <c r="F77" s="96">
        <f>+'4T'!F117</f>
        <v>0</v>
      </c>
      <c r="G77" s="97">
        <f>+C77+D77+E77+F77</f>
        <v>0</v>
      </c>
    </row>
    <row r="78" spans="1:7" x14ac:dyDescent="0.35">
      <c r="A78" s="201" t="s">
        <v>62</v>
      </c>
      <c r="B78" s="201"/>
      <c r="C78" s="201"/>
      <c r="D78" s="201"/>
      <c r="E78" s="201"/>
      <c r="F78" s="201"/>
    </row>
    <row r="79" spans="1:7" x14ac:dyDescent="0.35">
      <c r="A79" s="219" t="s">
        <v>43</v>
      </c>
      <c r="B79" s="219"/>
      <c r="C79" s="219"/>
      <c r="D79" s="219"/>
      <c r="E79" s="219"/>
      <c r="F79" s="219"/>
    </row>
    <row r="80" spans="1:7" x14ac:dyDescent="0.35">
      <c r="A80" s="55"/>
      <c r="B80" s="51"/>
      <c r="C80" s="37"/>
      <c r="D80" s="37"/>
      <c r="E80" s="37"/>
      <c r="F80" s="37"/>
    </row>
    <row r="81" spans="1:6" x14ac:dyDescent="0.35">
      <c r="A81" s="165" t="s">
        <v>79</v>
      </c>
      <c r="B81" s="165"/>
      <c r="C81" s="165"/>
      <c r="D81" s="165"/>
      <c r="E81" s="165"/>
      <c r="F81" s="165"/>
    </row>
    <row r="82" spans="1:6" x14ac:dyDescent="0.35">
      <c r="A82" s="165" t="s">
        <v>80</v>
      </c>
      <c r="B82" s="165"/>
      <c r="C82" s="165"/>
      <c r="D82" s="165"/>
      <c r="E82" s="165"/>
      <c r="F82" s="165"/>
    </row>
    <row r="83" spans="1:6" x14ac:dyDescent="0.35">
      <c r="A83" s="165" t="s">
        <v>52</v>
      </c>
      <c r="B83" s="165"/>
      <c r="C83" s="165"/>
      <c r="D83" s="165"/>
      <c r="E83" s="165"/>
      <c r="F83" s="165"/>
    </row>
    <row r="84" spans="1:6" x14ac:dyDescent="0.35">
      <c r="A84" s="90"/>
      <c r="B84" s="91"/>
      <c r="C84" s="91"/>
      <c r="D84" s="91"/>
      <c r="E84" s="91"/>
      <c r="F84" s="37"/>
    </row>
    <row r="85" spans="1:6" x14ac:dyDescent="0.35">
      <c r="A85" s="69" t="s">
        <v>78</v>
      </c>
      <c r="B85" s="69" t="s">
        <v>94</v>
      </c>
      <c r="C85" s="69" t="s">
        <v>95</v>
      </c>
      <c r="D85" s="69" t="s">
        <v>97</v>
      </c>
      <c r="E85" s="69" t="s">
        <v>99</v>
      </c>
      <c r="F85" s="69" t="s">
        <v>13</v>
      </c>
    </row>
    <row r="86" spans="1:6" x14ac:dyDescent="0.35">
      <c r="A86" s="108" t="s">
        <v>82</v>
      </c>
      <c r="B86" s="62">
        <f>+B87</f>
        <v>0</v>
      </c>
      <c r="C86" s="62">
        <f t="shared" ref="C86:D86" si="10">+B96</f>
        <v>658455764.07999992</v>
      </c>
      <c r="D86" s="62">
        <f t="shared" si="10"/>
        <v>733785728.3499999</v>
      </c>
      <c r="E86" s="62">
        <f t="shared" ref="E86" si="11">+D96</f>
        <v>215333275.35000014</v>
      </c>
      <c r="F86" s="62">
        <f>+B86</f>
        <v>0</v>
      </c>
    </row>
    <row r="87" spans="1:6" x14ac:dyDescent="0.35">
      <c r="A87" s="109" t="s">
        <v>83</v>
      </c>
      <c r="B87" s="26">
        <f>+'1T'!E128</f>
        <v>0</v>
      </c>
      <c r="C87" s="26">
        <f>+'2T'!E128</f>
        <v>0</v>
      </c>
      <c r="D87" s="26">
        <f>+'3T'!E128</f>
        <v>0</v>
      </c>
      <c r="E87" s="26">
        <f>+'4T'!E128</f>
        <v>0</v>
      </c>
      <c r="F87" s="66">
        <f>+B87+C87+D87+E87</f>
        <v>0</v>
      </c>
    </row>
    <row r="88" spans="1:6" x14ac:dyDescent="0.35">
      <c r="A88" s="109" t="s">
        <v>81</v>
      </c>
      <c r="B88" s="26" t="s">
        <v>92</v>
      </c>
      <c r="C88" s="26">
        <f>+'2T'!E129</f>
        <v>658455764.07999992</v>
      </c>
      <c r="D88" s="26">
        <f>+'3T'!E129</f>
        <v>733785728.3499999</v>
      </c>
      <c r="E88" s="26">
        <f>+'4T'!E129</f>
        <v>215333275.35000014</v>
      </c>
      <c r="F88" s="66" t="str">
        <f>+B88</f>
        <v>N/A</v>
      </c>
    </row>
    <row r="89" spans="1:6" x14ac:dyDescent="0.35">
      <c r="A89" s="108" t="s">
        <v>85</v>
      </c>
      <c r="B89" s="62">
        <f>+'1T'!E130</f>
        <v>2940895617.1620564</v>
      </c>
      <c r="C89" s="62">
        <f>+'2T'!E130</f>
        <v>2547512523.3520565</v>
      </c>
      <c r="D89" s="62">
        <f>+'3T'!E130</f>
        <v>1201428246.3340189</v>
      </c>
      <c r="E89" s="62">
        <f>+'4T'!E130</f>
        <v>1766688735</v>
      </c>
      <c r="F89" s="62">
        <f>+B89+C89+D89+E89</f>
        <v>8456525121.8481312</v>
      </c>
    </row>
    <row r="90" spans="1:6" x14ac:dyDescent="0.35">
      <c r="A90" s="108" t="s">
        <v>146</v>
      </c>
      <c r="B90" s="62">
        <f>+B91+B92</f>
        <v>2940895617.1620564</v>
      </c>
      <c r="C90" s="62">
        <f>+C91+C92</f>
        <v>3205968287.4320564</v>
      </c>
      <c r="D90" s="62">
        <f>+D91+D92</f>
        <v>1935213974.6840189</v>
      </c>
      <c r="E90" s="62">
        <f>+E91+E92</f>
        <v>1982022010.3500001</v>
      </c>
      <c r="F90" s="62">
        <f>+F86+F89</f>
        <v>8456525121.8481312</v>
      </c>
    </row>
    <row r="91" spans="1:6" x14ac:dyDescent="0.35">
      <c r="A91" s="109" t="s">
        <v>83</v>
      </c>
      <c r="B91" s="26">
        <f>+B87</f>
        <v>0</v>
      </c>
      <c r="C91" s="26">
        <f>+C87</f>
        <v>0</v>
      </c>
      <c r="D91" s="26">
        <f>+D87</f>
        <v>0</v>
      </c>
      <c r="E91" s="26">
        <f>+E87</f>
        <v>0</v>
      </c>
      <c r="F91" s="66">
        <f>+B91+C91+D91+E91</f>
        <v>0</v>
      </c>
    </row>
    <row r="92" spans="1:6" x14ac:dyDescent="0.35">
      <c r="A92" s="109" t="s">
        <v>81</v>
      </c>
      <c r="B92" s="26">
        <f>B89+B86</f>
        <v>2940895617.1620564</v>
      </c>
      <c r="C92" s="26">
        <f t="shared" ref="C92:F92" si="12">C89+C86</f>
        <v>3205968287.4320564</v>
      </c>
      <c r="D92" s="26">
        <f t="shared" si="12"/>
        <v>1935213974.6840189</v>
      </c>
      <c r="E92" s="26">
        <f t="shared" si="12"/>
        <v>1982022010.3500001</v>
      </c>
      <c r="F92" s="26">
        <f t="shared" si="12"/>
        <v>8456525121.8481312</v>
      </c>
    </row>
    <row r="93" spans="1:6" x14ac:dyDescent="0.35">
      <c r="A93" s="108" t="s">
        <v>84</v>
      </c>
      <c r="B93" s="62">
        <f>+B94+B95</f>
        <v>2282439853.0820565</v>
      </c>
      <c r="C93" s="62">
        <f>+C94+C95</f>
        <v>2472182559.0820565</v>
      </c>
      <c r="D93" s="62">
        <f>+D94+D95</f>
        <v>1719880699.3340187</v>
      </c>
      <c r="E93" s="62">
        <f>+E94+E95</f>
        <v>1982022010.3499999</v>
      </c>
      <c r="F93" s="62">
        <f>+B93+C93+D93+E93</f>
        <v>8456525121.8481312</v>
      </c>
    </row>
    <row r="94" spans="1:6" x14ac:dyDescent="0.35">
      <c r="A94" s="109" t="s">
        <v>83</v>
      </c>
      <c r="B94" s="83">
        <f>+'1T'!E135</f>
        <v>0</v>
      </c>
      <c r="C94" s="83">
        <f>+'2T'!E135</f>
        <v>0</v>
      </c>
      <c r="D94" s="83">
        <f>+'3T'!E135</f>
        <v>0</v>
      </c>
      <c r="E94" s="83">
        <f>+'4T'!E135</f>
        <v>0</v>
      </c>
      <c r="F94" s="49">
        <f>+B94+C94+D94+E94</f>
        <v>0</v>
      </c>
    </row>
    <row r="95" spans="1:6" x14ac:dyDescent="0.35">
      <c r="A95" s="109" t="s">
        <v>81</v>
      </c>
      <c r="B95" s="83">
        <f>+'1T'!E136</f>
        <v>2282439853.0820565</v>
      </c>
      <c r="C95" s="83">
        <f>+'2T'!E136</f>
        <v>2472182559.0820565</v>
      </c>
      <c r="D95" s="83">
        <f>+'3T'!E136</f>
        <v>1719880699.3340187</v>
      </c>
      <c r="E95" s="83">
        <f>+'4T'!E136</f>
        <v>1982022010.3499999</v>
      </c>
      <c r="F95" s="49">
        <f>+B95+C95+D95+E95</f>
        <v>8456525121.8481312</v>
      </c>
    </row>
    <row r="96" spans="1:6" x14ac:dyDescent="0.35">
      <c r="A96" s="108" t="s">
        <v>147</v>
      </c>
      <c r="B96" s="62">
        <f t="shared" ref="B96:F98" si="13">+B90-B93</f>
        <v>658455764.07999992</v>
      </c>
      <c r="C96" s="62">
        <f t="shared" si="13"/>
        <v>733785728.3499999</v>
      </c>
      <c r="D96" s="62">
        <f t="shared" si="13"/>
        <v>215333275.35000014</v>
      </c>
      <c r="E96" s="62">
        <f t="shared" si="13"/>
        <v>0</v>
      </c>
      <c r="F96" s="62">
        <f t="shared" si="13"/>
        <v>0</v>
      </c>
    </row>
    <row r="97" spans="1:6" x14ac:dyDescent="0.35">
      <c r="A97" s="109" t="s">
        <v>83</v>
      </c>
      <c r="B97" s="83">
        <f>+B91-B94</f>
        <v>0</v>
      </c>
      <c r="C97" s="83">
        <f t="shared" si="13"/>
        <v>0</v>
      </c>
      <c r="D97" s="83">
        <f t="shared" si="13"/>
        <v>0</v>
      </c>
      <c r="E97" s="83">
        <f t="shared" si="13"/>
        <v>0</v>
      </c>
      <c r="F97" s="49">
        <f t="shared" si="13"/>
        <v>0</v>
      </c>
    </row>
    <row r="98" spans="1:6" x14ac:dyDescent="0.35">
      <c r="A98" s="110" t="s">
        <v>81</v>
      </c>
      <c r="B98" s="78">
        <f>+B92-B95</f>
        <v>658455764.07999992</v>
      </c>
      <c r="C98" s="78">
        <f t="shared" si="13"/>
        <v>733785728.3499999</v>
      </c>
      <c r="D98" s="78">
        <f t="shared" si="13"/>
        <v>215333275.35000014</v>
      </c>
      <c r="E98" s="78">
        <f t="shared" si="13"/>
        <v>0</v>
      </c>
      <c r="F98" s="63">
        <f t="shared" si="13"/>
        <v>0</v>
      </c>
    </row>
    <row r="99" spans="1:6" x14ac:dyDescent="0.35">
      <c r="A99" s="163" t="s">
        <v>43</v>
      </c>
      <c r="B99" s="163"/>
      <c r="C99" s="163"/>
      <c r="D99" s="163"/>
      <c r="E99" s="37"/>
      <c r="F99" s="37"/>
    </row>
    <row r="100" spans="1:6" x14ac:dyDescent="0.35">
      <c r="A100" s="135"/>
      <c r="B100" s="135"/>
      <c r="C100" s="135"/>
      <c r="D100" s="135"/>
      <c r="E100" s="37"/>
      <c r="F100" s="37"/>
    </row>
  </sheetData>
  <mergeCells count="34">
    <mergeCell ref="A83:F83"/>
    <mergeCell ref="A99:D99"/>
    <mergeCell ref="A61:B61"/>
    <mergeCell ref="A68:B68"/>
    <mergeCell ref="A75:B75"/>
    <mergeCell ref="A78:F78"/>
    <mergeCell ref="A1:G1"/>
    <mergeCell ref="A2:G2"/>
    <mergeCell ref="A79:F79"/>
    <mergeCell ref="A81:F81"/>
    <mergeCell ref="A82:F82"/>
    <mergeCell ref="A56:G56"/>
    <mergeCell ref="A48:B48"/>
    <mergeCell ref="A51:E51"/>
    <mergeCell ref="A52:G52"/>
    <mergeCell ref="A55:G55"/>
    <mergeCell ref="A54:G54"/>
    <mergeCell ref="A44:B44"/>
    <mergeCell ref="A37:G37"/>
    <mergeCell ref="A38:G38"/>
    <mergeCell ref="A39:G39"/>
    <mergeCell ref="A35:G35"/>
    <mergeCell ref="A32:F32"/>
    <mergeCell ref="A23:F23"/>
    <mergeCell ref="A22:F22"/>
    <mergeCell ref="C4:D4"/>
    <mergeCell ref="C5:D5"/>
    <mergeCell ref="C6:D6"/>
    <mergeCell ref="A8:G8"/>
    <mergeCell ref="A11:G11"/>
    <mergeCell ref="A10:G10"/>
    <mergeCell ref="A19:E19"/>
    <mergeCell ref="A20:G20"/>
    <mergeCell ref="A14:B14"/>
  </mergeCells>
  <printOptions horizontalCentered="1"/>
  <pageMargins left="0.70866141732283472" right="0.70866141732283472" top="0.94488188976377963" bottom="0.74803149606299213" header="0.19685039370078741" footer="0.31496062992125984"/>
  <pageSetup scale="5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3"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http://schemas.microsoft.com/office/2006/metadata/properties"/>
    <ds:schemaRef ds:uri="http://purl.org/dc/elements/1.1/"/>
    <ds:schemaRef ds:uri="4413b21b-dea0-4953-b6fb-287dbf680181"/>
    <ds:schemaRef ds:uri="http://purl.org/dc/dcmitype/"/>
    <ds:schemaRef ds:uri="http://schemas.microsoft.com/office/infopath/2007/PartnerControls"/>
    <ds:schemaRef ds:uri="http://schemas.microsoft.com/office/2006/documentManagement/types"/>
    <ds:schemaRef ds:uri="http://purl.org/dc/terms/"/>
    <ds:schemaRef ds:uri="3be6da85-fe21-4610-adb7-d3a94d3af923"/>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2023-09-28T18:50:42Z</cp:lastPrinted>
  <dcterms:created xsi:type="dcterms:W3CDTF">2011-10-26T20:29:12Z</dcterms:created>
  <dcterms:modified xsi:type="dcterms:W3CDTF">2025-12-31T03:49:29Z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