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codeName="ThisWorkbook"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E904C39A-337C-4744-A13B-05A33EEC4E00}" xr6:coauthVersionLast="47" xr6:coauthVersionMax="47" xr10:uidLastSave="{00000000-0000-0000-0000-000000000000}"/>
  <bookViews>
    <workbookView xWindow="-108" yWindow="-108" windowWidth="23256" windowHeight="13896" xr2:uid="{00000000-000D-0000-FFFF-FFFF00000000}"/>
  </bookViews>
  <sheets>
    <sheet name="Instrucciones" sheetId="25" r:id="rId1"/>
    <sheet name="1T" sheetId="1" r:id="rId2"/>
    <sheet name="2T" sheetId="17" r:id="rId3"/>
    <sheet name="I Semestre" sheetId="22" r:id="rId4"/>
    <sheet name="3T" sheetId="19" r:id="rId5"/>
    <sheet name="III T Acumulado" sheetId="23" r:id="rId6"/>
    <sheet name="4T" sheetId="20" r:id="rId7"/>
    <sheet name="Anual" sheetId="24" r:id="rId8"/>
  </sheets>
  <definedNames>
    <definedName name="_xlnm.Print_Area" localSheetId="1">'1T'!$A$1:$F$157</definedName>
    <definedName name="_xlnm.Print_Area" localSheetId="2">'2T'!$A$1:$F$157</definedName>
    <definedName name="_xlnm.Print_Area" localSheetId="4">'3T'!$A$1:$F$167</definedName>
    <definedName name="_xlnm.Print_Area" localSheetId="6">'4T'!$A$1:$F$160</definedName>
    <definedName name="_xlnm.Print_Area" localSheetId="7">Anual!$A$1:$G$105</definedName>
    <definedName name="_xlnm.Print_Area" localSheetId="3">'I Semestre'!$A$1:$E$107</definedName>
    <definedName name="_xlnm.Print_Area" localSheetId="5">'III T Acumulado'!$A$1:$F$104</definedName>
    <definedName name="_xlnm.Print_Area" localSheetId="0">Instrucciones!$A$1:$D$74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37" i="17" l="1"/>
  <c r="C94" i="24" l="1"/>
  <c r="E110" i="20" l="1"/>
  <c r="D146" i="20" s="1"/>
  <c r="D144" i="20" s="1"/>
  <c r="D110" i="20"/>
  <c r="C146" i="20" s="1"/>
  <c r="C110" i="20"/>
  <c r="B146" i="20" s="1"/>
  <c r="D150" i="19" l="1"/>
  <c r="C150" i="19"/>
  <c r="B150" i="19"/>
  <c r="E152" i="19"/>
  <c r="D100" i="24" s="1"/>
  <c r="E146" i="19"/>
  <c r="B138" i="20"/>
  <c r="E150" i="19" l="1"/>
  <c r="E29" i="19"/>
  <c r="D29" i="19"/>
  <c r="C29" i="19"/>
  <c r="B143" i="17" l="1"/>
  <c r="B141" i="17" s="1"/>
  <c r="D94" i="22"/>
  <c r="C143" i="17" l="1"/>
  <c r="D143" i="17"/>
  <c r="D141" i="17" s="1"/>
  <c r="E144" i="1" l="1"/>
  <c r="B101" i="22" s="1"/>
  <c r="E143" i="1"/>
  <c r="D142" i="1"/>
  <c r="C142" i="1"/>
  <c r="B142" i="1"/>
  <c r="B141" i="1"/>
  <c r="E140" i="1"/>
  <c r="B140" i="1"/>
  <c r="E138" i="1"/>
  <c r="E137" i="1"/>
  <c r="E136" i="1"/>
  <c r="E135" i="1"/>
  <c r="B135" i="1"/>
  <c r="E28" i="1"/>
  <c r="D28" i="1"/>
  <c r="E142" i="1" l="1"/>
  <c r="E141" i="1"/>
  <c r="B95" i="22"/>
  <c r="B98" i="22" s="1"/>
  <c r="B104" i="22" s="1"/>
  <c r="B139" i="1"/>
  <c r="B146" i="1"/>
  <c r="C136" i="1" s="1"/>
  <c r="C140" i="1" s="1"/>
  <c r="E139" i="1"/>
  <c r="E146" i="1"/>
  <c r="B147" i="1" l="1"/>
  <c r="C137" i="1" s="1"/>
  <c r="B145" i="1"/>
  <c r="C135" i="1" s="1"/>
  <c r="E145" i="1"/>
  <c r="E147" i="1"/>
  <c r="B136" i="17" s="1"/>
  <c r="B140" i="17" s="1"/>
  <c r="C146" i="1"/>
  <c r="D136" i="1" s="1"/>
  <c r="D140" i="1" s="1"/>
  <c r="D146" i="1"/>
  <c r="B146" i="17" l="1"/>
  <c r="B138" i="17"/>
  <c r="C141" i="1"/>
  <c r="C139" i="1" s="1"/>
  <c r="F19" i="17"/>
  <c r="F18" i="17"/>
  <c r="D17" i="22" s="1"/>
  <c r="F30" i="20"/>
  <c r="F28" i="20" s="1"/>
  <c r="E28" i="20"/>
  <c r="D28" i="20"/>
  <c r="C28" i="20"/>
  <c r="F19" i="20"/>
  <c r="F17" i="24" s="1"/>
  <c r="F18" i="20"/>
  <c r="E16" i="20"/>
  <c r="D16" i="20"/>
  <c r="C16" i="20"/>
  <c r="F31" i="19"/>
  <c r="D28" i="23" s="1"/>
  <c r="F19" i="19"/>
  <c r="E17" i="24" s="1"/>
  <c r="F18" i="19"/>
  <c r="E16" i="19"/>
  <c r="D16" i="19"/>
  <c r="C16" i="19"/>
  <c r="C147" i="1" l="1"/>
  <c r="D137" i="1" s="1"/>
  <c r="D141" i="1" s="1"/>
  <c r="F16" i="19"/>
  <c r="E16" i="24"/>
  <c r="F16" i="20"/>
  <c r="F16" i="24"/>
  <c r="F14" i="24" s="1"/>
  <c r="C136" i="17"/>
  <c r="B144" i="17"/>
  <c r="D135" i="1"/>
  <c r="C145" i="1"/>
  <c r="F29" i="19"/>
  <c r="E14" i="24"/>
  <c r="E29" i="24"/>
  <c r="E27" i="24" s="1"/>
  <c r="D29" i="24"/>
  <c r="D27" i="24" s="1"/>
  <c r="E17" i="23"/>
  <c r="E16" i="23"/>
  <c r="E14" i="23" s="1"/>
  <c r="D147" i="1" l="1"/>
  <c r="D139" i="1"/>
  <c r="D145" i="1" s="1"/>
  <c r="F30" i="17"/>
  <c r="E28" i="17"/>
  <c r="D28" i="17"/>
  <c r="C28" i="17"/>
  <c r="E16" i="17"/>
  <c r="D16" i="17"/>
  <c r="C16" i="17"/>
  <c r="C28" i="1"/>
  <c r="C16" i="1"/>
  <c r="D16" i="1"/>
  <c r="E16" i="1"/>
  <c r="F19" i="1"/>
  <c r="F18" i="1"/>
  <c r="C17" i="22" s="1"/>
  <c r="E17" i="22" s="1"/>
  <c r="E15" i="22" s="1"/>
  <c r="F16" i="17" l="1"/>
  <c r="D16" i="24"/>
  <c r="D14" i="24" s="1"/>
  <c r="D16" i="23"/>
  <c r="D14" i="23" s="1"/>
  <c r="C29" i="24"/>
  <c r="C27" i="24" s="1"/>
  <c r="C28" i="23"/>
  <c r="D17" i="24"/>
  <c r="D17" i="23"/>
  <c r="D18" i="22"/>
  <c r="D15" i="22"/>
  <c r="C30" i="22"/>
  <c r="F28" i="17"/>
  <c r="C15" i="22"/>
  <c r="F16" i="1"/>
  <c r="C16" i="23"/>
  <c r="C16" i="24"/>
  <c r="C17" i="23"/>
  <c r="C17" i="24"/>
  <c r="C18" i="22"/>
  <c r="D26" i="23"/>
  <c r="F17" i="23" l="1"/>
  <c r="E18" i="22"/>
  <c r="G17" i="24"/>
  <c r="G16" i="24"/>
  <c r="G14" i="24" s="1"/>
  <c r="C14" i="24"/>
  <c r="C14" i="23"/>
  <c r="F16" i="23"/>
  <c r="F14" i="23" s="1"/>
  <c r="B28" i="23"/>
  <c r="B29" i="24"/>
  <c r="B30" i="22"/>
  <c r="F28" i="1"/>
  <c r="B70" i="20"/>
  <c r="B74" i="19"/>
  <c r="B72" i="17"/>
  <c r="C77" i="17" s="1"/>
  <c r="B72" i="1"/>
  <c r="B27" i="24" l="1"/>
  <c r="F29" i="24"/>
  <c r="F27" i="24" s="1"/>
  <c r="C28" i="22"/>
  <c r="C26" i="23"/>
  <c r="D30" i="22"/>
  <c r="D28" i="22" s="1"/>
  <c r="B28" i="22"/>
  <c r="E28" i="23"/>
  <c r="E26" i="23" s="1"/>
  <c r="B26" i="23"/>
  <c r="C77" i="1"/>
  <c r="C78" i="1"/>
  <c r="C76" i="20"/>
  <c r="C75" i="20"/>
  <c r="C80" i="19"/>
  <c r="C79" i="19"/>
  <c r="C78" i="17"/>
  <c r="C76" i="1"/>
  <c r="C75" i="1"/>
  <c r="C72" i="1" l="1"/>
  <c r="B144" i="20"/>
  <c r="F124" i="20"/>
  <c r="F121" i="20"/>
  <c r="F120" i="20"/>
  <c r="F117" i="20"/>
  <c r="F111" i="20"/>
  <c r="F110" i="20"/>
  <c r="F122" i="19"/>
  <c r="F99" i="19"/>
  <c r="F96" i="19"/>
  <c r="F95" i="19"/>
  <c r="F93" i="24"/>
  <c r="F90" i="17"/>
  <c r="D46" i="24" s="1"/>
  <c r="D44" i="23" l="1"/>
  <c r="D46" i="22"/>
  <c r="B91" i="23" l="1"/>
  <c r="E91" i="23" s="1"/>
  <c r="C90" i="1"/>
  <c r="E146" i="20"/>
  <c r="E100" i="24" s="1"/>
  <c r="E145" i="20"/>
  <c r="E99" i="24" s="1"/>
  <c r="C144" i="20"/>
  <c r="E140" i="20"/>
  <c r="E94" i="24" s="1"/>
  <c r="F125" i="20"/>
  <c r="F79" i="24" s="1"/>
  <c r="F78" i="24"/>
  <c r="E123" i="20"/>
  <c r="D123" i="20"/>
  <c r="C123" i="20"/>
  <c r="F75" i="24"/>
  <c r="F74" i="24"/>
  <c r="F119" i="20"/>
  <c r="F73" i="24" s="1"/>
  <c r="F118" i="20"/>
  <c r="F72" i="24" s="1"/>
  <c r="F71" i="24"/>
  <c r="E116" i="20"/>
  <c r="D116" i="20"/>
  <c r="C116" i="20"/>
  <c r="F114" i="20"/>
  <c r="F68" i="24" s="1"/>
  <c r="F113" i="20"/>
  <c r="F67" i="24" s="1"/>
  <c r="F112" i="20"/>
  <c r="F66" i="24" s="1"/>
  <c r="F65" i="24"/>
  <c r="F64" i="24"/>
  <c r="E109" i="20"/>
  <c r="D109" i="20"/>
  <c r="C109" i="20"/>
  <c r="F94" i="20"/>
  <c r="F51" i="24" s="1"/>
  <c r="F93" i="20"/>
  <c r="F50" i="24" s="1"/>
  <c r="E92" i="20"/>
  <c r="D92" i="20"/>
  <c r="C92" i="20"/>
  <c r="F90" i="20"/>
  <c r="F47" i="24" s="1"/>
  <c r="F89" i="20"/>
  <c r="F46" i="24" s="1"/>
  <c r="E88" i="20"/>
  <c r="D88" i="20"/>
  <c r="C88" i="20"/>
  <c r="C74" i="20"/>
  <c r="D94" i="24"/>
  <c r="F130" i="19"/>
  <c r="F129" i="19"/>
  <c r="E128" i="19"/>
  <c r="D128" i="19"/>
  <c r="C128" i="19"/>
  <c r="F126" i="19"/>
  <c r="F125" i="19"/>
  <c r="F124" i="19"/>
  <c r="F123" i="19"/>
  <c r="E121" i="19"/>
  <c r="D121" i="19"/>
  <c r="C121" i="19"/>
  <c r="F119" i="19"/>
  <c r="F118" i="19"/>
  <c r="F117" i="19"/>
  <c r="F116" i="19"/>
  <c r="F115" i="19"/>
  <c r="E114" i="19"/>
  <c r="D114" i="19"/>
  <c r="C114" i="19"/>
  <c r="F100" i="19"/>
  <c r="F98" i="19" s="1"/>
  <c r="E98" i="19"/>
  <c r="D98" i="19"/>
  <c r="C98" i="19"/>
  <c r="E94" i="19"/>
  <c r="D94" i="19"/>
  <c r="C94" i="19"/>
  <c r="C77" i="19"/>
  <c r="E143" i="17"/>
  <c r="E142" i="17"/>
  <c r="C141" i="17"/>
  <c r="F123" i="17"/>
  <c r="D77" i="23" s="1"/>
  <c r="F122" i="17"/>
  <c r="D76" i="23" s="1"/>
  <c r="E121" i="17"/>
  <c r="D121" i="17"/>
  <c r="C121" i="17"/>
  <c r="F119" i="17"/>
  <c r="D73" i="23" s="1"/>
  <c r="F118" i="17"/>
  <c r="D72" i="23" s="1"/>
  <c r="F117" i="17"/>
  <c r="D71" i="23" s="1"/>
  <c r="F116" i="17"/>
  <c r="D70" i="23" s="1"/>
  <c r="F115" i="17"/>
  <c r="E114" i="17"/>
  <c r="D114" i="17"/>
  <c r="C114" i="17"/>
  <c r="F112" i="17"/>
  <c r="D66" i="23" s="1"/>
  <c r="F111" i="17"/>
  <c r="D65" i="23" s="1"/>
  <c r="F110" i="17"/>
  <c r="D64" i="23" s="1"/>
  <c r="F109" i="17"/>
  <c r="D63" i="23" s="1"/>
  <c r="F108" i="17"/>
  <c r="E107" i="17"/>
  <c r="D107" i="17"/>
  <c r="C107" i="17"/>
  <c r="F95" i="17"/>
  <c r="D49" i="23" s="1"/>
  <c r="F94" i="17"/>
  <c r="D48" i="23" s="1"/>
  <c r="E93" i="17"/>
  <c r="D93" i="17"/>
  <c r="C93" i="17"/>
  <c r="F91" i="17"/>
  <c r="D45" i="23" s="1"/>
  <c r="E89" i="17"/>
  <c r="D89" i="17"/>
  <c r="C89" i="17"/>
  <c r="C76" i="17"/>
  <c r="B100" i="24"/>
  <c r="B94" i="24"/>
  <c r="B97" i="24" s="1"/>
  <c r="B92" i="24"/>
  <c r="B96" i="24" s="1"/>
  <c r="F95" i="1"/>
  <c r="F96" i="1"/>
  <c r="C49" i="23" s="1"/>
  <c r="E94" i="1"/>
  <c r="D94" i="1"/>
  <c r="C94" i="1"/>
  <c r="F92" i="1"/>
  <c r="C45" i="23" s="1"/>
  <c r="E90" i="1"/>
  <c r="D90" i="1"/>
  <c r="F124" i="1"/>
  <c r="F116" i="1"/>
  <c r="F123" i="1"/>
  <c r="F117" i="1"/>
  <c r="F118" i="1"/>
  <c r="F119" i="1"/>
  <c r="F120" i="1"/>
  <c r="F110" i="1"/>
  <c r="F111" i="1"/>
  <c r="F112" i="1"/>
  <c r="F113" i="1"/>
  <c r="D122" i="1"/>
  <c r="E122" i="1"/>
  <c r="C122" i="1"/>
  <c r="D115" i="1"/>
  <c r="E115" i="1"/>
  <c r="C115" i="1"/>
  <c r="D108" i="1"/>
  <c r="E108" i="1"/>
  <c r="C108" i="1"/>
  <c r="E98" i="24" l="1"/>
  <c r="D62" i="23"/>
  <c r="D64" i="24"/>
  <c r="D47" i="23"/>
  <c r="B99" i="24"/>
  <c r="B98" i="24" s="1"/>
  <c r="B100" i="22"/>
  <c r="C44" i="23"/>
  <c r="C46" i="22"/>
  <c r="D87" i="17"/>
  <c r="D75" i="23"/>
  <c r="E87" i="17"/>
  <c r="D69" i="23"/>
  <c r="D71" i="22"/>
  <c r="D99" i="24"/>
  <c r="D97" i="23"/>
  <c r="D98" i="23"/>
  <c r="C100" i="22"/>
  <c r="C99" i="24"/>
  <c r="C97" i="23"/>
  <c r="C100" i="24"/>
  <c r="C98" i="23"/>
  <c r="C101" i="22"/>
  <c r="C92" i="23"/>
  <c r="C95" i="23" s="1"/>
  <c r="C95" i="22"/>
  <c r="C98" i="22" s="1"/>
  <c r="C64" i="22"/>
  <c r="C64" i="24"/>
  <c r="C62" i="23"/>
  <c r="C72" i="22"/>
  <c r="C70" i="23"/>
  <c r="C72" i="24"/>
  <c r="C78" i="24"/>
  <c r="C76" i="23"/>
  <c r="B93" i="22"/>
  <c r="B90" i="23"/>
  <c r="B94" i="23" s="1"/>
  <c r="C66" i="22"/>
  <c r="C66" i="24"/>
  <c r="C64" i="23"/>
  <c r="C79" i="22"/>
  <c r="C79" i="24"/>
  <c r="C77" i="23"/>
  <c r="B97" i="23"/>
  <c r="C65" i="22"/>
  <c r="C63" i="23"/>
  <c r="C65" i="24"/>
  <c r="B98" i="23"/>
  <c r="C75" i="24"/>
  <c r="C73" i="23"/>
  <c r="C66" i="23"/>
  <c r="C68" i="24"/>
  <c r="C67" i="24"/>
  <c r="C65" i="23"/>
  <c r="C69" i="23"/>
  <c r="C71" i="24"/>
  <c r="B92" i="23"/>
  <c r="B95" i="23" s="1"/>
  <c r="B103" i="24"/>
  <c r="C50" i="24"/>
  <c r="C48" i="23"/>
  <c r="C47" i="23" s="1"/>
  <c r="C72" i="23"/>
  <c r="C74" i="24"/>
  <c r="C73" i="22"/>
  <c r="C73" i="24"/>
  <c r="C71" i="23"/>
  <c r="E77" i="23"/>
  <c r="E79" i="24"/>
  <c r="E76" i="23"/>
  <c r="E78" i="24"/>
  <c r="E112" i="19"/>
  <c r="E73" i="23"/>
  <c r="E75" i="24"/>
  <c r="E72" i="23"/>
  <c r="E74" i="24"/>
  <c r="E71" i="23"/>
  <c r="E73" i="24"/>
  <c r="E70" i="23"/>
  <c r="E72" i="24"/>
  <c r="E69" i="23"/>
  <c r="E71" i="24"/>
  <c r="E66" i="23"/>
  <c r="E68" i="24"/>
  <c r="E65" i="23"/>
  <c r="E67" i="24"/>
  <c r="E64" i="23"/>
  <c r="E66" i="24"/>
  <c r="E63" i="23"/>
  <c r="E65" i="24"/>
  <c r="E62" i="23"/>
  <c r="E64" i="24"/>
  <c r="E49" i="23"/>
  <c r="F49" i="23" s="1"/>
  <c r="E51" i="24"/>
  <c r="C92" i="19"/>
  <c r="E48" i="23"/>
  <c r="E50" i="24"/>
  <c r="E45" i="23"/>
  <c r="F45" i="23" s="1"/>
  <c r="E47" i="24"/>
  <c r="E44" i="23"/>
  <c r="E46" i="24"/>
  <c r="D79" i="22"/>
  <c r="D79" i="24"/>
  <c r="D78" i="24"/>
  <c r="D78" i="22"/>
  <c r="E105" i="17"/>
  <c r="D75" i="24"/>
  <c r="D75" i="22"/>
  <c r="D74" i="24"/>
  <c r="D74" i="22"/>
  <c r="D73" i="24"/>
  <c r="D73" i="22"/>
  <c r="D72" i="22"/>
  <c r="D72" i="24"/>
  <c r="D71" i="24"/>
  <c r="D68" i="22"/>
  <c r="D68" i="24"/>
  <c r="D67" i="22"/>
  <c r="D67" i="24"/>
  <c r="D66" i="24"/>
  <c r="D66" i="22"/>
  <c r="D65" i="24"/>
  <c r="D65" i="22"/>
  <c r="D64" i="22"/>
  <c r="D51" i="24"/>
  <c r="D51" i="22"/>
  <c r="D50" i="24"/>
  <c r="D50" i="22"/>
  <c r="C87" i="17"/>
  <c r="D47" i="24"/>
  <c r="D45" i="24" s="1"/>
  <c r="D47" i="22"/>
  <c r="D45" i="22" s="1"/>
  <c r="C51" i="22"/>
  <c r="C51" i="24"/>
  <c r="C47" i="22"/>
  <c r="C47" i="24"/>
  <c r="C46" i="24"/>
  <c r="C86" i="20"/>
  <c r="E143" i="20"/>
  <c r="E97" i="24" s="1"/>
  <c r="F45" i="24"/>
  <c r="F63" i="24"/>
  <c r="F70" i="24"/>
  <c r="F77" i="24"/>
  <c r="F49" i="24"/>
  <c r="E107" i="20"/>
  <c r="F123" i="20"/>
  <c r="F109" i="20"/>
  <c r="C73" i="20"/>
  <c r="F92" i="20"/>
  <c r="F88" i="20"/>
  <c r="D107" i="20"/>
  <c r="E86" i="20"/>
  <c r="C67" i="22"/>
  <c r="C50" i="22"/>
  <c r="C71" i="22"/>
  <c r="C75" i="22"/>
  <c r="C74" i="22"/>
  <c r="C68" i="22"/>
  <c r="C78" i="22"/>
  <c r="D86" i="20"/>
  <c r="F116" i="20"/>
  <c r="C72" i="20"/>
  <c r="C107" i="20"/>
  <c r="E144" i="20"/>
  <c r="D92" i="23"/>
  <c r="F94" i="19"/>
  <c r="F128" i="19"/>
  <c r="C78" i="19"/>
  <c r="F114" i="19"/>
  <c r="D92" i="19"/>
  <c r="E92" i="19"/>
  <c r="C76" i="19"/>
  <c r="F121" i="19"/>
  <c r="D112" i="19"/>
  <c r="C112" i="19"/>
  <c r="F89" i="17"/>
  <c r="D105" i="17"/>
  <c r="F121" i="17"/>
  <c r="F107" i="17"/>
  <c r="E88" i="1"/>
  <c r="C88" i="1"/>
  <c r="D88" i="1"/>
  <c r="E106" i="1"/>
  <c r="D106" i="1"/>
  <c r="C106" i="1"/>
  <c r="C105" i="17"/>
  <c r="C75" i="17"/>
  <c r="C72" i="17" s="1"/>
  <c r="E141" i="17"/>
  <c r="F93" i="17"/>
  <c r="F114" i="17"/>
  <c r="C140" i="17"/>
  <c r="F90" i="1"/>
  <c r="F94" i="1"/>
  <c r="F108" i="1"/>
  <c r="F122" i="1"/>
  <c r="F115" i="1"/>
  <c r="C70" i="20" l="1"/>
  <c r="C74" i="19"/>
  <c r="C104" i="22"/>
  <c r="C99" i="22"/>
  <c r="C138" i="17"/>
  <c r="C146" i="17"/>
  <c r="C49" i="22"/>
  <c r="D101" i="22"/>
  <c r="C101" i="23"/>
  <c r="E46" i="22"/>
  <c r="C45" i="22"/>
  <c r="C96" i="23"/>
  <c r="E65" i="22"/>
  <c r="E77" i="24"/>
  <c r="E64" i="22"/>
  <c r="F86" i="20"/>
  <c r="D98" i="24"/>
  <c r="D96" i="23"/>
  <c r="E67" i="22"/>
  <c r="C98" i="24"/>
  <c r="F100" i="24"/>
  <c r="E98" i="23"/>
  <c r="F87" i="17"/>
  <c r="F77" i="23"/>
  <c r="G79" i="24"/>
  <c r="F64" i="23"/>
  <c r="E79" i="22"/>
  <c r="F76" i="23"/>
  <c r="D100" i="22"/>
  <c r="B99" i="22"/>
  <c r="C63" i="24"/>
  <c r="B135" i="17"/>
  <c r="B139" i="17" s="1"/>
  <c r="F62" i="23"/>
  <c r="E97" i="23"/>
  <c r="B96" i="23"/>
  <c r="B97" i="22"/>
  <c r="E66" i="22"/>
  <c r="C75" i="23"/>
  <c r="F71" i="23"/>
  <c r="C70" i="24"/>
  <c r="F99" i="24"/>
  <c r="B93" i="23"/>
  <c r="B100" i="23"/>
  <c r="E72" i="22"/>
  <c r="F69" i="23"/>
  <c r="F73" i="23"/>
  <c r="C77" i="24"/>
  <c r="C49" i="24"/>
  <c r="E73" i="22"/>
  <c r="D95" i="22"/>
  <c r="G75" i="24"/>
  <c r="G68" i="24"/>
  <c r="E45" i="24"/>
  <c r="G72" i="24"/>
  <c r="G66" i="24"/>
  <c r="E47" i="22"/>
  <c r="E68" i="22"/>
  <c r="E74" i="22"/>
  <c r="G65" i="24"/>
  <c r="E49" i="24"/>
  <c r="F94" i="24"/>
  <c r="D95" i="23"/>
  <c r="E92" i="23"/>
  <c r="E43" i="23"/>
  <c r="F44" i="23"/>
  <c r="F43" i="23" s="1"/>
  <c r="F48" i="23"/>
  <c r="F47" i="23" s="1"/>
  <c r="D77" i="22"/>
  <c r="E75" i="22"/>
  <c r="D49" i="22"/>
  <c r="D43" i="22" s="1"/>
  <c r="E50" i="22"/>
  <c r="E75" i="23"/>
  <c r="G74" i="24"/>
  <c r="G73" i="24"/>
  <c r="E70" i="24"/>
  <c r="F70" i="23"/>
  <c r="E68" i="23"/>
  <c r="G67" i="24"/>
  <c r="E63" i="24"/>
  <c r="E61" i="23"/>
  <c r="E47" i="23"/>
  <c r="F92" i="19"/>
  <c r="F72" i="23"/>
  <c r="D68" i="23"/>
  <c r="D77" i="24"/>
  <c r="G78" i="24"/>
  <c r="F66" i="23"/>
  <c r="D70" i="22"/>
  <c r="F65" i="23"/>
  <c r="G71" i="24"/>
  <c r="D70" i="24"/>
  <c r="F63" i="23"/>
  <c r="D63" i="22"/>
  <c r="D61" i="23"/>
  <c r="F105" i="17"/>
  <c r="G64" i="24"/>
  <c r="D63" i="24"/>
  <c r="D49" i="24"/>
  <c r="D43" i="24" s="1"/>
  <c r="G51" i="24"/>
  <c r="D43" i="23"/>
  <c r="D41" i="23" s="1"/>
  <c r="G50" i="24"/>
  <c r="E51" i="22"/>
  <c r="G47" i="24"/>
  <c r="G46" i="24"/>
  <c r="C45" i="24"/>
  <c r="F43" i="24"/>
  <c r="F61" i="24"/>
  <c r="F107" i="20"/>
  <c r="C63" i="22"/>
  <c r="E71" i="22"/>
  <c r="C70" i="22"/>
  <c r="B92" i="22"/>
  <c r="D92" i="22" s="1"/>
  <c r="C68" i="23"/>
  <c r="C77" i="22"/>
  <c r="E78" i="22"/>
  <c r="C61" i="23"/>
  <c r="B89" i="23"/>
  <c r="E89" i="23" s="1"/>
  <c r="E136" i="17"/>
  <c r="C93" i="24" s="1"/>
  <c r="C97" i="24" s="1"/>
  <c r="C103" i="24" s="1"/>
  <c r="C43" i="23"/>
  <c r="C41" i="23" s="1"/>
  <c r="F112" i="19"/>
  <c r="F88" i="1"/>
  <c r="F106" i="1"/>
  <c r="E41" i="23" l="1"/>
  <c r="C43" i="22"/>
  <c r="B99" i="23"/>
  <c r="C89" i="23" s="1"/>
  <c r="B103" i="22"/>
  <c r="B96" i="22"/>
  <c r="E45" i="22"/>
  <c r="D99" i="22"/>
  <c r="F96" i="22" s="1"/>
  <c r="E63" i="22"/>
  <c r="G77" i="24"/>
  <c r="F98" i="24"/>
  <c r="F75" i="23"/>
  <c r="E96" i="23"/>
  <c r="E77" i="22"/>
  <c r="E93" i="23"/>
  <c r="C61" i="24"/>
  <c r="D98" i="22"/>
  <c r="D104" i="22" s="1"/>
  <c r="D96" i="22"/>
  <c r="B91" i="24"/>
  <c r="F91" i="24" s="1"/>
  <c r="F95" i="24" s="1"/>
  <c r="B102" i="24"/>
  <c r="C91" i="23"/>
  <c r="C94" i="22"/>
  <c r="C43" i="24"/>
  <c r="B134" i="17"/>
  <c r="E134" i="17" s="1"/>
  <c r="E140" i="17" s="1"/>
  <c r="E135" i="17"/>
  <c r="G70" i="24"/>
  <c r="E43" i="24"/>
  <c r="E61" i="24"/>
  <c r="E59" i="23"/>
  <c r="G63" i="24"/>
  <c r="F41" i="23"/>
  <c r="D101" i="23"/>
  <c r="E95" i="23"/>
  <c r="E101" i="23" s="1"/>
  <c r="D61" i="22"/>
  <c r="C61" i="22"/>
  <c r="E70" i="22"/>
  <c r="D59" i="23"/>
  <c r="C59" i="23"/>
  <c r="F68" i="23"/>
  <c r="G49" i="24"/>
  <c r="G45" i="24"/>
  <c r="F61" i="23"/>
  <c r="D61" i="24"/>
  <c r="E49" i="22"/>
  <c r="B101" i="23"/>
  <c r="D102" i="22" l="1"/>
  <c r="C93" i="22"/>
  <c r="C92" i="24"/>
  <c r="E99" i="23"/>
  <c r="E43" i="22"/>
  <c r="F101" i="24"/>
  <c r="E61" i="22"/>
  <c r="B95" i="24"/>
  <c r="B101" i="24" s="1"/>
  <c r="C91" i="24" s="1"/>
  <c r="G61" i="24"/>
  <c r="C134" i="17"/>
  <c r="B145" i="17"/>
  <c r="E139" i="17"/>
  <c r="E138" i="17" s="1"/>
  <c r="C90" i="23"/>
  <c r="F59" i="23"/>
  <c r="B102" i="22"/>
  <c r="C92" i="22" s="1"/>
  <c r="G43" i="24"/>
  <c r="E146" i="17" l="1"/>
  <c r="B145" i="19" s="1"/>
  <c r="C135" i="17"/>
  <c r="C139" i="17" s="1"/>
  <c r="C145" i="17" s="1"/>
  <c r="D135" i="17" s="1"/>
  <c r="D139" i="17" s="1"/>
  <c r="C94" i="23"/>
  <c r="E145" i="17"/>
  <c r="C97" i="22"/>
  <c r="D93" i="22"/>
  <c r="B143" i="19" l="1"/>
  <c r="E143" i="19" s="1"/>
  <c r="E145" i="19" s="1"/>
  <c r="E149" i="19" s="1"/>
  <c r="E147" i="19" s="1"/>
  <c r="B149" i="19"/>
  <c r="E144" i="17"/>
  <c r="D97" i="22"/>
  <c r="D103" i="22" s="1"/>
  <c r="C103" i="22"/>
  <c r="C96" i="22"/>
  <c r="C102" i="22" s="1"/>
  <c r="D145" i="17"/>
  <c r="D92" i="24"/>
  <c r="C93" i="23"/>
  <c r="C99" i="23" s="1"/>
  <c r="D89" i="23" s="1"/>
  <c r="C100" i="23"/>
  <c r="C96" i="24"/>
  <c r="C95" i="24" s="1"/>
  <c r="D91" i="23" l="1"/>
  <c r="D93" i="24"/>
  <c r="D97" i="24" s="1"/>
  <c r="B155" i="19"/>
  <c r="B147" i="19"/>
  <c r="D103" i="24"/>
  <c r="F97" i="24"/>
  <c r="C144" i="17"/>
  <c r="D134" i="17" s="1"/>
  <c r="D136" i="17"/>
  <c r="D140" i="17" s="1"/>
  <c r="D90" i="23"/>
  <c r="C101" i="24"/>
  <c r="D91" i="24" s="1"/>
  <c r="C102" i="24"/>
  <c r="B153" i="19" l="1"/>
  <c r="C145" i="19"/>
  <c r="D138" i="17"/>
  <c r="D146" i="17"/>
  <c r="D144" i="17" s="1"/>
  <c r="D94" i="23"/>
  <c r="E90" i="23"/>
  <c r="D96" i="24"/>
  <c r="C143" i="19" l="1"/>
  <c r="C149" i="19"/>
  <c r="D102" i="24"/>
  <c r="D95" i="24"/>
  <c r="D101" i="24" s="1"/>
  <c r="E91" i="24" s="1"/>
  <c r="B142" i="20"/>
  <c r="E138" i="20"/>
  <c r="D100" i="23"/>
  <c r="D93" i="23"/>
  <c r="D99" i="23" s="1"/>
  <c r="E94" i="23"/>
  <c r="E100" i="23" s="1"/>
  <c r="C147" i="19" l="1"/>
  <c r="C155" i="19"/>
  <c r="E142" i="20"/>
  <c r="E141" i="20" s="1"/>
  <c r="E92" i="24"/>
  <c r="B148" i="20"/>
  <c r="C138" i="20" s="1"/>
  <c r="C142" i="20" s="1"/>
  <c r="C153" i="19" l="1"/>
  <c r="D145" i="19"/>
  <c r="C148" i="20"/>
  <c r="D138" i="20" s="1"/>
  <c r="D142" i="20" s="1"/>
  <c r="E96" i="24"/>
  <c r="F92" i="24"/>
  <c r="E148" i="20"/>
  <c r="D149" i="19" l="1"/>
  <c r="D143" i="19"/>
  <c r="E102" i="24"/>
  <c r="E95" i="24"/>
  <c r="E101" i="24" s="1"/>
  <c r="F96" i="24"/>
  <c r="F102" i="24" s="1"/>
  <c r="D148" i="20"/>
  <c r="D155" i="19" l="1"/>
  <c r="D147" i="19"/>
  <c r="E155" i="19" l="1"/>
  <c r="D153" i="19"/>
  <c r="B139" i="20" l="1"/>
  <c r="E153" i="19"/>
  <c r="B143" i="20" l="1"/>
  <c r="B137" i="20"/>
  <c r="E137" i="20" s="1"/>
  <c r="E139" i="20"/>
  <c r="E93" i="24" s="1"/>
  <c r="B149" i="20" l="1"/>
  <c r="C139" i="20" s="1"/>
  <c r="C143" i="20" s="1"/>
  <c r="B141" i="20"/>
  <c r="B147" i="20" s="1"/>
  <c r="C137" i="20" s="1"/>
  <c r="C149" i="20" l="1"/>
  <c r="D139" i="20" s="1"/>
  <c r="D143" i="20" s="1"/>
  <c r="C141" i="20"/>
  <c r="C147" i="20" s="1"/>
  <c r="D137" i="20" s="1"/>
  <c r="D149" i="20" l="1"/>
  <c r="E149" i="20" s="1"/>
  <c r="D141" i="20"/>
  <c r="D147" i="20" s="1"/>
  <c r="E103" i="24" l="1"/>
  <c r="E147" i="20"/>
  <c r="F10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61" authorId="0" shapeId="0" xr:uid="{00000000-0006-0000-0100-000001000000}">
      <text>
        <r>
          <rPr>
            <sz val="9"/>
            <color indexed="81"/>
            <rFont val="Tahoma"/>
            <family val="2"/>
          </rPr>
          <t xml:space="preserve">Lo relacionado a la ejecución programática debe ser completado por el encargado de Planificación o su homólogo.
</t>
        </r>
      </text>
    </comment>
    <comment ref="A153" authorId="0" shapeId="0" xr:uid="{00000000-0006-0000-0100-000002000000}">
      <text>
        <r>
          <rPr>
            <sz val="9"/>
            <color indexed="81"/>
            <rFont val="Tahoma"/>
            <family val="2"/>
          </rPr>
          <t xml:space="preserve">Lo relacionado a la ejecución presupuestaria debe ser completado por el encargado de Presupuesto/Financiero o su homólogo.
</t>
        </r>
      </text>
    </comment>
  </commentList>
</comments>
</file>

<file path=xl/sharedStrings.xml><?xml version="1.0" encoding="utf-8"?>
<sst xmlns="http://schemas.openxmlformats.org/spreadsheetml/2006/main" count="1139" uniqueCount="231">
  <si>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</si>
  <si>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</si>
  <si>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</si>
  <si>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</si>
  <si>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</si>
  <si>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</si>
  <si>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</si>
  <si>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</si>
  <si>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</si>
  <si>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</si>
  <si>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</si>
  <si>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</si>
  <si>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</si>
  <si>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</si>
  <si>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</si>
  <si>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</si>
  <si>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</si>
  <si>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</si>
  <si>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</si>
  <si>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</si>
  <si>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</si>
  <si>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</si>
  <si>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</si>
  <si>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</si>
  <si>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</si>
  <si>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</si>
  <si>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</si>
  <si>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</si>
  <si>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</si>
  <si>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</si>
  <si>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</si>
  <si>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</si>
  <si>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</si>
  <si>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</si>
  <si>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</si>
  <si>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</si>
  <si>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</si>
  <si>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</si>
  <si>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Reporte de ejecución programática y presupuestaria de programas sociales financiados con recursos del   Fondo de Desarrollo Social y Asignaciones Familiares (Fodesaf)</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</si>
  <si>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</si>
  <si>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</si>
  <si>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</si>
  <si>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</si>
  <si>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</si>
  <si>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</si>
  <si>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</si>
  <si>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</si>
  <si>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</si>
  <si>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</si>
  <si>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</si>
  <si>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</si>
  <si>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</si>
  <si>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</si>
  <si>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Cuenta presupuestaria</t>
  </si>
  <si>
    <t>Reporte de gastos efectivos financiados por Fodesaf por partida presupuestaria del clasificador por objeto del gasto del sector público</t>
  </si>
  <si>
    <t>Código</t>
  </si>
  <si>
    <t>Partida presupuestaria</t>
  </si>
  <si>
    <t>Gastos financiados con recursos del periodo</t>
  </si>
  <si>
    <t xml:space="preserve">  Código presupuestario </t>
  </si>
  <si>
    <t>Gastos financiados con recursos de vigencias anteriores</t>
  </si>
  <si>
    <r>
      <t>Reintegros</t>
    </r>
    <r>
      <rPr>
        <b/>
        <vertAlign val="superscript"/>
        <sz val="10"/>
        <rFont val="Palatino Linotype"/>
        <family val="1"/>
      </rPr>
      <t>1/</t>
    </r>
  </si>
  <si>
    <t>1/ Adjuntar el comprobante del reintegro e indicar en este espacio la fecha y el número de comprobante del o los reintegros.</t>
  </si>
  <si>
    <t>Detalle del presupuesto modificado del programa</t>
  </si>
  <si>
    <t>Documento presupuestario</t>
  </si>
  <si>
    <t>Presupuesto ordinario</t>
  </si>
  <si>
    <t>Presupuesto extraordinario 1-2023</t>
  </si>
  <si>
    <t>Presupuesto extraordinario 2-2023</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</si>
  <si>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</si>
  <si>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</si>
  <si>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</si>
  <si>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</si>
  <si>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</si>
  <si>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</si>
  <si>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</si>
  <si>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</si>
  <si>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Ingresos de vigencias anteriores</t>
  </si>
  <si>
    <t>Tabla 7</t>
  </si>
  <si>
    <t xml:space="preserve">Tipo de movimiento </t>
  </si>
  <si>
    <t>Tabla 8</t>
  </si>
  <si>
    <t xml:space="preserve">Resumen del periodo de los recursos provenientes de Fodesaf </t>
  </si>
  <si>
    <t xml:space="preserve">  Recursos del periodo</t>
  </si>
  <si>
    <t>1) Saldo en caja inicial (*)</t>
  </si>
  <si>
    <t xml:space="preserve">  Recursos de vigencias anteriores</t>
  </si>
  <si>
    <t>4) Egresos efectivos pagados</t>
  </si>
  <si>
    <t>2) Ingresos efectivos recibidos del periodo</t>
  </si>
  <si>
    <t>Nombre del funcionario que reporta la ejecución presupuestaria</t>
  </si>
  <si>
    <t>NA (justificar abajo)</t>
  </si>
  <si>
    <t xml:space="preserve">Agosto </t>
  </si>
  <si>
    <t>Septiembre</t>
  </si>
  <si>
    <t>Diciembre</t>
  </si>
  <si>
    <t>N/A</t>
  </si>
  <si>
    <t>Reporte de ejecución programática y presupuestaria de programas sociales financiados con recursos del Fondo de Desarrollo Social y Asignaciones Familiares (Fodesaf)</t>
  </si>
  <si>
    <t>I trimestre</t>
  </si>
  <si>
    <t>II trimestre</t>
  </si>
  <si>
    <t>Reporte ejecución presupuestaria (III Trimestre Acumulado)</t>
  </si>
  <si>
    <t>III trimestre</t>
  </si>
  <si>
    <t>III trimestre acumulado</t>
  </si>
  <si>
    <t>VI trimestre</t>
  </si>
  <si>
    <t>IV trimestre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</si>
  <si>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</si>
  <si>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</si>
  <si>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t xml:space="preserve">     </t>
  </si>
  <si>
    <t xml:space="preserve">     La Columna del total del trimestre se genera automáticamente.</t>
  </si>
  <si>
    <t xml:space="preserve">     La Fila "Fuente" es para detallar el origen de la información.</t>
  </si>
  <si>
    <t xml:space="preserve">       Se debe completar la información que se consulta de acuerdo a los presupuestos aprobados para ese trimestre.</t>
  </si>
  <si>
    <t xml:space="preserve">       Se debe completar la información que se consulta (ingresos) de acuerdo al código y cuenta presupuestaria.</t>
  </si>
  <si>
    <t xml:space="preserve">       Se debe completar la información que se consulta (gastos) de acuerdo al código y cuenta presupuestaria.</t>
  </si>
  <si>
    <t xml:space="preserve">       Se debe completar la información que se consulta en términos de ingresos y gastos reales del trimestre.</t>
  </si>
  <si>
    <t xml:space="preserve">       La fila "Observaciones" es para establecer las observaciones y/o justificaciones relacionadas con la tabla 8.</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</si>
  <si>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t>
    </r>
  </si>
  <si>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</si>
  <si>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</si>
  <si>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</si>
  <si>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</si>
  <si>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t>Beneficiarios efectivos por producto financiados por el Fodesaf (Tabla 1)</t>
  </si>
  <si>
    <t>Gasto efectivo por producto financiado por Fodesaf (Tabla 2)</t>
  </si>
  <si>
    <t>Control y seguimiento del uso y aplicación del Sistema Nacional de Información y Registro Único de Beneficiarios del Estado (Sinirube) (Tabla 3)</t>
  </si>
  <si>
    <t>Control y seguimiento de la incorporación de los activos en el Sibinet (Tabla 4)</t>
  </si>
  <si>
    <t>Detalle del presupuesto modificado del programa (Tabla 5)</t>
  </si>
  <si>
    <t>Ingresos efectivos provenientes de recursos Fodesaf por partida presupuestaria del clasificador de los ingresos del sector público (Tabla 6)</t>
  </si>
  <si>
    <t>Reporte de gastos efectivos financiados por Fodesaf por partida presupuestaria del clasificador por objeto del gasto del sector público (Tabla 7)</t>
  </si>
  <si>
    <t>Resumen del periodo de los recursos provenientes de Fodesaf (Tabla 8)</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</si>
  <si>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</si>
  <si>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</si>
  <si>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</si>
  <si>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</si>
  <si>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t>dalia.rojas@mtss.go.cr</t>
  </si>
  <si>
    <t xml:space="preserve">Jefatura Depto. de Presupuesto, Desaf: </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</si>
  <si>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</si>
  <si>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</si>
  <si>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t xml:space="preserve">      Se debe completar la información que se consulta según la situación del programa respecto al tema. </t>
  </si>
  <si>
    <t xml:space="preserve">       Se debe completar la información que se consulta según la situación del programa respecto al tema. </t>
  </si>
  <si>
    <t xml:space="preserve">       La fila "Observaciones" es para brindar observaciones y/o justificaciones relacionadas con el presupuesto modificado.</t>
  </si>
  <si>
    <t xml:space="preserve">       La fila "Observaciones" es para brindar observaciones y/o justificaciones relacionadas con los ingresos efectivos del periodo.</t>
  </si>
  <si>
    <t xml:space="preserve">       La fila "Observaciones" es para establecer las observaciones y/o justificaciones relacionadas con la ejecución de los recursos, con el objetivo de contextualizar la sub o sobre ejecución de los recursos con respecto a lo programado.</t>
  </si>
  <si>
    <t>I semestre</t>
  </si>
  <si>
    <t>Reporte ejecución programática (I semestre)</t>
  </si>
  <si>
    <t>Reporte ejecución presupuestaria (I semestre)</t>
  </si>
  <si>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</si>
  <si>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</si>
  <si>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</si>
  <si>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II trimestre: Lunes 17 de julio de 2023</t>
  </si>
  <si>
    <t>Informe III trimestre: Lunes 16 de octubre de 2023</t>
  </si>
  <si>
    <t>Informe IV trimestre: Lunes 15 de enero de 2024</t>
  </si>
  <si>
    <t>3) Recursos disponibles ( 1+2 )</t>
  </si>
  <si>
    <t>5) Saldo en caja final ( 3-4 )</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</si>
  <si>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</si>
  <si>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t>stephanie.salas@mtss.go.cr</t>
  </si>
  <si>
    <t>Analista del SI, Unidad Control y Seguimiento, Desaf:</t>
  </si>
  <si>
    <t>Reporte ejecución programática (III trimestre Acumulado)</t>
  </si>
  <si>
    <t>Reporte ejecución programática (Anual)</t>
  </si>
  <si>
    <t>Reporte ejecución presupuestaria (Anual)</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</si>
  <si>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</si>
  <si>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</si>
  <si>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que se establezcan las observaciones y/o justificaciones relacionadas con la incorporación de los activos en el Sibinet</t>
  </si>
  <si>
    <t xml:space="preserve">      La Fila "Observaciones" es para que se establezcan las observaciones y/o justificaciones relacionadas con el uso del Sinirube.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</si>
  <si>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</si>
  <si>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 xml:space="preserve"> Modificación 1-2023</t>
  </si>
  <si>
    <t xml:space="preserve"> Modificación 2-2023</t>
  </si>
  <si>
    <t xml:space="preserve">Becas Postsecundaria </t>
  </si>
  <si>
    <t xml:space="preserve">Personas beneficiarias </t>
  </si>
  <si>
    <t>Becas Postsecundaria</t>
  </si>
  <si>
    <t>Informe I trimestre: Martes 25 de abril de 2023</t>
  </si>
  <si>
    <t>Cantidad total de desembolsos</t>
  </si>
  <si>
    <t>I Trimestre 2023</t>
  </si>
  <si>
    <t>Programa de Becas</t>
  </si>
  <si>
    <t>Ministerio de Educación Pública</t>
  </si>
  <si>
    <t>Dirección de Programas de Equidad</t>
  </si>
  <si>
    <t>II Trimestre 2023</t>
  </si>
  <si>
    <t>Anual 2023</t>
  </si>
  <si>
    <t>IV Trimestre 2023</t>
  </si>
  <si>
    <t>III Trimestre Acumulado 2023</t>
  </si>
  <si>
    <t>III Trimestre 2023</t>
  </si>
  <si>
    <t>-</t>
  </si>
  <si>
    <r>
      <t xml:space="preserve">Fuente:  </t>
    </r>
    <r>
      <rPr>
        <sz val="9"/>
        <rFont val="Palatino Linotype"/>
        <family val="1"/>
      </rPr>
      <t>Base de datos Programa de Becas, Dirección de Programas de Equidad/Reporte SIGAF</t>
    </r>
  </si>
  <si>
    <r>
      <t xml:space="preserve">Fuente: </t>
    </r>
    <r>
      <rPr>
        <sz val="9"/>
        <rFont val="Palatino Linotype"/>
        <family val="1"/>
      </rPr>
      <t>Base de datos Programa de Becas/Reporte SIGAF</t>
    </r>
  </si>
  <si>
    <t>x</t>
  </si>
  <si>
    <t>Periódica</t>
  </si>
  <si>
    <r>
      <t xml:space="preserve">Fuente: </t>
    </r>
    <r>
      <rPr>
        <sz val="9"/>
        <rFont val="Palatino Linotype"/>
        <family val="1"/>
      </rPr>
      <t>Base de datos Programa de Becas, Dirección de Programas de Equidad/Consulta Base de Datos SINIRUBE</t>
    </r>
  </si>
  <si>
    <r>
      <t xml:space="preserve">Observaciones: 
</t>
    </r>
    <r>
      <rPr>
        <sz val="10"/>
        <color theme="1"/>
        <rFont val="Palatino Linotype"/>
        <family val="1"/>
      </rPr>
      <t xml:space="preserve">En cada uno de  los procesos que tiene a cargo el  Programa de Becas,  el estudiante debe encontrarse en condición de pobreza, pobreza extrema o vulnerabilidad social definida por el Sistema Nacional de Información y Registro Único de Beneficiarios del Estado (SINIRUBE), de acuerdo con el artículo N°3 de la Directriz N° 060-MTSS-MDHIS para priorización de la atención de la pobreza.  Este requisito es comunicado a los estudiantes mediante los diferente oficios en los cuales se definen las condiciones para mantener u optar por el beneficio.
El SINIRUBE cuenta con la plataforma SIVAR,  en donde periódicamente el Programa de Becas realiza las cargas de información de los beneficiarios que cuentan con el depóstio efectivo.
</t>
    </r>
  </si>
  <si>
    <r>
      <t xml:space="preserve">Observaciones: 
</t>
    </r>
    <r>
      <rPr>
        <sz val="10"/>
        <color theme="1"/>
        <rFont val="Palatino Linotype"/>
        <family val="1"/>
      </rPr>
      <t>1.  La programación de metas para el año 2023 es de 2806 becas.
2. La diferencia entre la cantidad de becas otorgadas y las becas programadas, es debido a la variabilidad del monto de la beca, puesto que la programación se efectúa con el monto mayor de beca el cual es de ¢83.000,00.
3. El monto de beca otorgado se encuentra en función de la cantidad de materias que cada  estudiante matricule, razón por la que con los mismos recursos se abarca una mayor cantidad de beneficiarios.
4. La cantidad de becas otorgadas es la misma que las personas beneficiarias, por cuanto una persona no puede tener más de una beca de Postsecundaria.</t>
    </r>
    <r>
      <rPr>
        <sz val="11"/>
        <color theme="1"/>
        <rFont val="Palatino Linotype"/>
        <family val="1"/>
      </rPr>
      <t xml:space="preserve">
</t>
    </r>
    <r>
      <rPr>
        <b/>
        <sz val="11"/>
        <color theme="1"/>
        <rFont val="Palatino Linotype"/>
        <family val="1"/>
      </rPr>
      <t xml:space="preserve">
</t>
    </r>
  </si>
  <si>
    <r>
      <rPr>
        <b/>
        <sz val="10"/>
        <color theme="1"/>
        <rFont val="Palatino Linotype"/>
        <family val="1"/>
      </rPr>
      <t xml:space="preserve">Observaciones: </t>
    </r>
    <r>
      <rPr>
        <sz val="10"/>
        <color theme="1"/>
        <rFont val="Palatino Linotype"/>
        <family val="1"/>
      </rPr>
      <t xml:space="preserve">
1.  En el mes de enero no se realiza una ejecución de recursos, los mismos son ejecutados en el resto de los meses del 1 Trimestre
2.  La ejecución de recursos se encuentra de la mano  a los procesos de prórroga que realizan los estudiantes, que deriva en el otorgamiento del beneficio.  
3. El proceso de prórroga (cuatrimestral) dio inicio en la segunda semana del mes de enero y finalizó en la segunda semana del mes de febrero, luego de ello el Programa de Becas realiza el proceso de validación, en donde se verifica que el estudiante cumpla las condiciones para el otorgamiento del beneficio.</t>
    </r>
    <r>
      <rPr>
        <sz val="11"/>
        <color theme="1"/>
        <rFont val="Palatino Linotype"/>
        <family val="1"/>
      </rPr>
      <t xml:space="preserve">
</t>
    </r>
  </si>
  <si>
    <r>
      <t xml:space="preserve">Fuente:  </t>
    </r>
    <r>
      <rPr>
        <sz val="9"/>
        <rFont val="Palatino Linotype"/>
        <family val="1"/>
      </rPr>
      <t>Dirección de Programas de Equidad</t>
    </r>
  </si>
  <si>
    <r>
      <t xml:space="preserve">
</t>
    </r>
    <r>
      <rPr>
        <b/>
        <sz val="10"/>
        <color theme="1"/>
        <rFont val="Palatino Linotype"/>
        <family val="1"/>
      </rPr>
      <t>Observaciones:</t>
    </r>
    <r>
      <rPr>
        <sz val="10"/>
        <color theme="1"/>
        <rFont val="Palatino Linotype"/>
        <family val="1"/>
      </rPr>
      <t xml:space="preserve">
La Dirección de Proveeduría Institucional es en donde se administra, operacionaliza y supervisa entre otros, todo el tema relacionado al registro de los activos en SIBINET.  FODESAF no destina recursos al Programa de Becas para la adquisición de activos.
</t>
    </r>
  </si>
  <si>
    <t>Laura Mena Hernández</t>
  </si>
  <si>
    <t>Jefatura</t>
  </si>
  <si>
    <t>Unidad de Becas</t>
  </si>
  <si>
    <t>MTSS-DMT-OF627-2022</t>
  </si>
  <si>
    <t>MTSS-DESAF-OF-829-2022</t>
  </si>
  <si>
    <t>NA</t>
  </si>
  <si>
    <r>
      <t xml:space="preserve">Fuente:  </t>
    </r>
    <r>
      <rPr>
        <sz val="9"/>
        <rFont val="Palatino Linotype"/>
        <family val="1"/>
      </rPr>
      <t>Ministerio de Trabajo y Seguridad Social/Fondo de Asignaciones Familiares</t>
    </r>
  </si>
  <si>
    <r>
      <rPr>
        <b/>
        <sz val="10"/>
        <color theme="1"/>
        <rFont val="Palatino Linotype"/>
        <family val="1"/>
      </rPr>
      <t xml:space="preserve">Observaciones: </t>
    </r>
    <r>
      <rPr>
        <sz val="10"/>
        <color theme="1"/>
        <rFont val="Palatino Linotype"/>
        <family val="1"/>
      </rPr>
      <t xml:space="preserve">
Mediante el oficio MTSS-DMT-OF-627-2022 de fecha 05/02/2022 se le informa al Minsiterio de Educación el monto de recursos a transferir por Fodesaf en el ejercicio económico 2023.
En el oficio MTSS-DMT-OF627-2022 de fecha 20/09/2022 se aprueba al Plan Presupuesto 2023 del Programa de Becas de Postsecundaria.
</t>
    </r>
  </si>
  <si>
    <r>
      <t xml:space="preserve">Fuente: </t>
    </r>
    <r>
      <rPr>
        <sz val="9"/>
        <rFont val="Palatino Linotype"/>
        <family val="1"/>
      </rPr>
      <t xml:space="preserve"> Base de datos Programa de Becas/Reporte SIGAF</t>
    </r>
  </si>
  <si>
    <r>
      <rPr>
        <b/>
        <sz val="10"/>
        <color theme="1"/>
        <rFont val="Palatino Linotype"/>
        <family val="1"/>
      </rPr>
      <t xml:space="preserve">Observaciones: </t>
    </r>
    <r>
      <rPr>
        <sz val="10"/>
        <color theme="1"/>
        <rFont val="Palatino Linotype"/>
        <family val="1"/>
      </rPr>
      <t xml:space="preserve">
En el I Trimestre 2023 el total de recursos otorgados por Fodesaf suman un total de ¢698.492.232,00, distribuidos de la siguiente forma: ¢232.830.744,00 en el mes de enero, en el mes de febrero ¢232.830.744,00 y la misma cantidad en el mes de marzo.</t>
    </r>
  </si>
  <si>
    <r>
      <rPr>
        <b/>
        <sz val="10"/>
        <color theme="1"/>
        <rFont val="Palatino Linotype"/>
        <family val="1"/>
      </rPr>
      <t xml:space="preserve">Observaciones: </t>
    </r>
    <r>
      <rPr>
        <sz val="10"/>
        <color theme="1"/>
        <rFont val="Palatino Linotype"/>
        <family val="1"/>
      </rPr>
      <t xml:space="preserve">
En el mes de enero no se realiza una ejecución de recursos, los mismos son ejecutados en el resto de los meses del 1 Trimestre.
La ejecución de recursos se encuentra de la mano  a los procesos de prórroga que realizan los estudiantes, que deriva en el otorgamiento del beneficio.
El proceso de prórroga (cuatrimestral) dio inicio en la segunda semana del mes de enero y finalizó en la segunda semana del mes de febrero, luego de ello el Programa de Becas realiza el proceso de validación, en donde se verifica que el estudiante cumpla las condiciones para el otorgamiento del beneficio.   </t>
    </r>
  </si>
  <si>
    <r>
      <rPr>
        <b/>
        <sz val="10"/>
        <color theme="1"/>
        <rFont val="Palatino Linotype"/>
        <family val="1"/>
      </rPr>
      <t xml:space="preserve">Observaciones: </t>
    </r>
    <r>
      <rPr>
        <sz val="10"/>
        <color theme="1"/>
        <rFont val="Palatino Linotype"/>
        <family val="1"/>
      </rPr>
      <t xml:space="preserve">
las becas que no han sido efectivas corresponde a becas cuyo pago ha sido devuelto por inconvenientes en las cuentas de los beneficiarios, así como también por las fechas en las cuales se realiza el proceso correspondiente de pago, lo que representaría pagos pendientes de desembolsar</t>
    </r>
  </si>
  <si>
    <t>Johan Mena Cubero</t>
  </si>
  <si>
    <t>Director de Programas de Equidad</t>
  </si>
  <si>
    <t>Fuente: Base de datos Programa de Becas/Reporte SIGAF</t>
  </si>
  <si>
    <r>
      <rPr>
        <b/>
        <sz val="10"/>
        <color theme="1"/>
        <rFont val="Palatino Linotype"/>
        <family val="1"/>
      </rPr>
      <t xml:space="preserve">Observaciones: </t>
    </r>
    <r>
      <rPr>
        <sz val="10"/>
        <color theme="1"/>
        <rFont val="Palatino Linotype"/>
        <family val="1"/>
      </rPr>
      <t xml:space="preserve">
En el II Trimestre 2023 el total de recursos otorgados por Fodesaf suman un total de ¢698.492.232,00, distribuidos de la siguiente manera: ¢232.830.744,00 en el mes de abril, en el mes de mayo ¢232.830.744,00 y la misma cantidad en el mes de junio.</t>
    </r>
  </si>
  <si>
    <r>
      <rPr>
        <b/>
        <sz val="10"/>
        <color theme="1"/>
        <rFont val="Palatino Linotype"/>
        <family val="1"/>
      </rPr>
      <t xml:space="preserve">Observaciones: </t>
    </r>
    <r>
      <rPr>
        <sz val="10"/>
        <color theme="1"/>
        <rFont val="Palatino Linotype"/>
        <family val="1"/>
      </rPr>
      <t xml:space="preserve">
En el I Semestre los recursos otorgados por la fuente de financiamiento fueron por un total de ¢1.396.984.464,00 dispuestos de la siguiente manera:  I Trimestre un 
monto de ¢698.492.232,00 y en el II Trimestre, el mismo monto, es decir, ¢698.492.232,00
</t>
    </r>
  </si>
  <si>
    <r>
      <rPr>
        <b/>
        <sz val="10"/>
        <color theme="1"/>
        <rFont val="Palatino Linotype"/>
        <family val="1"/>
      </rPr>
      <t xml:space="preserve">Observaciones: </t>
    </r>
    <r>
      <rPr>
        <sz val="10"/>
        <color theme="1"/>
        <rFont val="Palatino Linotype"/>
        <family val="1"/>
      </rPr>
      <t xml:space="preserve">
1. El saldo en caja final al cierre del II Trimestre es el monto pendientes de desembolsar a los beneficiarios, por los siguientes motivos: 
a.   Becas cuyo pago ha sido devuelto por inconvenientes en las cuentas bancarias de los beneficiarios.
b.  Fechas en las cuales se realiza un corte de datos, con el propósito de preparar todos los insumos que se requieren para su traslado al proceso correspondiente de pago.
c. Fechas en las cuales los estudiantes efectúan los procesos de prórroga, ello conforme a los períodos de matrícula establecidas por las diferentes universidades.</t>
    </r>
  </si>
  <si>
    <r>
      <t xml:space="preserve">Observaciones: 
</t>
    </r>
    <r>
      <rPr>
        <sz val="10"/>
        <color theme="1"/>
        <rFont val="Palatino Linotype"/>
        <family val="1"/>
      </rPr>
      <t>1.  La programación de metas para el año 2023 es de 2806 becas.
2. La diferencia entre la cantidad de becas otorgadas y las becas programadas, es debido a la variabilidad del monto de la beca, puesto que la programación se efectúa con el monto mayor de beca el cual es de ¢83.000,00.
3. El monto de beca otorgado se encuentra en función de la cantidad de materias que cada  estudiante matricule, razón por la que con los mismos recursos se abarca una mayor cantidad de beneficiarios,  siendo así la cantidad de personas beneficiarias es de 3.206.
4.  En el II Trimestre se efectuaron un total de 8.729 desembolsos, distribuidos de la siguiente forma:  
a. En el mes de abril se realizaron  un total de 3.572 desembolsos, de ellos 24 cubren el beneficio del mes de enero al mes de marzo (estos fueron rebotados en el mes de marzo), 1 abarca el beneficio del mes de marzo (rebotó en el mes de marzo),  456 abarcan el beneficio del mes de enero al mes de abril y  3.091 cubren el beneficio del mes de abril
b. En el mes de mayo se efectuaron un total de 637 desembolsos, de los cuales 1 cubre el beneficio del mes de abril (debido a que fue rebotado en el mes de abril) y los restantes 636 abarcan el beneficio del mes de mayo.
c. En el mes de junio se realizaron un total de 4.520 desembolsos, que corresponden a 3.884 desembolsos que abarcan del mes de mayo al mes de junio y 636 que abarcan el mes de junio.</t>
    </r>
    <r>
      <rPr>
        <sz val="11"/>
        <color theme="1"/>
        <rFont val="Palatino Linotype"/>
        <family val="1"/>
      </rPr>
      <t xml:space="preserve">
</t>
    </r>
    <r>
      <rPr>
        <b/>
        <sz val="11"/>
        <color theme="1"/>
        <rFont val="Palatino Linotype"/>
        <family val="1"/>
      </rPr>
      <t xml:space="preserve">
</t>
    </r>
  </si>
  <si>
    <r>
      <t xml:space="preserve">Observaciones: </t>
    </r>
    <r>
      <rPr>
        <sz val="10"/>
        <color theme="1"/>
        <rFont val="Palatino Linotype"/>
        <family val="1"/>
      </rPr>
      <t xml:space="preserve">
1. La ejecución de recursos se encuentra estrechamente enlazada a los procesos de prórroga que van realizando los beneficiarios (de acuerdo a los períodos de matrícula establecidos por las diferentes universidades.
2. El segundo proceso de prórroga cuatrimestral  inició en la segunda quincena del mes de mayo y finalizó a finales del mes de junio, posteriormente el Programa de Becas realizó el proceso de validación/valoración, en el cual se verificó que el beneficiario cumplierá con todas las condiciones para mantener la beca. Es por ello que en el mes de mayo siempre la ejecución de recursos va a tender a dismuir y en el mes de junio se incrementa.</t>
    </r>
  </si>
  <si>
    <r>
      <t xml:space="preserve">Observaciones: </t>
    </r>
    <r>
      <rPr>
        <sz val="10"/>
        <color theme="1"/>
        <rFont val="Palatino Linotype"/>
        <family val="1"/>
      </rPr>
      <t xml:space="preserve">
1. La ejecución de recursos se encuentra estrechamente enlazada a los procesos de prórroga que van realizando los beneficiarios (de acuerdo a los períodos de matrícula establecidos por las diferentes universidades.
2. La ejecución de recursos en el Trimestre fue de ¢633.403.000,00, de los cuales ¢262.280.800 fueron en el mes de abril, en el mes de mayo la ejecución fue por ¢49.657.400,00 y ¢321.464.800,00 en el mes de junio.
3. El segundo proceso de prórroga cuatrimestral  inició en la segunda quincena del mes de mayo y finalizó a finales del mes de junio, posteriormente el Programa de Becas realizó el proceso de validación/valoración, en el cual se verificó que el beneficiario cumplierá con todas las condiciones para la continuidad de la beca. Es por ello que en el mes de mayo, el comportamiento que se tiene en la ejecución de recursos tiende a dismuir y en el mes de junio se incrementa.</t>
    </r>
  </si>
  <si>
    <r>
      <t xml:space="preserve">Observaciones: 
</t>
    </r>
    <r>
      <rPr>
        <sz val="10"/>
        <color theme="1"/>
        <rFont val="Palatino Linotype"/>
        <family val="1"/>
      </rPr>
      <t xml:space="preserve">1.  La programación de metas para el año 2023 es de 2806 becas.
2. La diferencia entre la cantidad de becas otorgadas y las becas programadas, es debido a la variabilidad del monto de la beca, puesto que la programación se efectúa 
con el monto mayor de beca el cual es de ¢83.000,00.
3. El monto de beca otorgado se encuentra en función de la cantidad de materias que cada  estudiante matricule, razón por la que con los mismos recursos se abarca 
una mayor cantidad de beneficiarios,  debido a ello la cantidad de personas beneficiarias es de 3.206.
4. En el I Semestre se hicieron un total de 17.976 desembolsos, contemplados de la siguiente manera:  en el I Trimestre de 9.247 desembolsos y en el II Trimestre 8.729,  detallados en el informe de cada trimestre.
</t>
    </r>
    <r>
      <rPr>
        <sz val="11"/>
        <color theme="1"/>
        <rFont val="Palatino Linotype"/>
        <family val="1"/>
      </rPr>
      <t xml:space="preserve">
</t>
    </r>
    <r>
      <rPr>
        <b/>
        <sz val="11"/>
        <color theme="1"/>
        <rFont val="Palatino Linotype"/>
        <family val="1"/>
      </rPr>
      <t xml:space="preserve">
</t>
    </r>
  </si>
  <si>
    <r>
      <t xml:space="preserve">Observaciones: </t>
    </r>
    <r>
      <rPr>
        <sz val="10"/>
        <color theme="1"/>
        <rFont val="Palatino Linotype"/>
        <family val="1"/>
      </rPr>
      <t xml:space="preserve">
1.  La ejecución de recursos en cada trimestre se encuentra directamente aunada a los procesos de próroga que van efectuando los beneficiarios (de acuerdo a los 
períodos de matrícula de las diferentes universidades) y a su vez, derivan en el otorgamiento y continuidad del beneficio.  
2. En el I Semestre se obtuvo una ejecución de recursos por un monto de ¢1.302.020.000,00, de ellos: ¢668.617.000,00 corresponden a la ejecución del I Trimestre y el restante (¢633.403.000,00) en el II Trimestre.
3. El primer proceso de prórroga cuatrimestral dio inicio en la segunda semana del mes de enero y finalizó en la segunda semana del mes de febrero y en cuanto 
al primer proceso de prórroga semestral , este fue en el mes de mazo, luego de la finalización de esos procesos para los estudiantes, el Programa de Becas realiza el proceso de validación y valoración, en donde se verifica que el estudiante cumpla las condiciones para el otorgamiento y continuidad del beneficio. Lo anterior, junto
con todas las actividades que resultan de este proceso.
4. En lo que respecta al segundo proceso de prórroga cuatirmestral dio inicio en la segunda quincena del mes de mayo y concluyo al final de la tercera semana del 
mes de junio y de igual forma que el punto anterior, el Programa de Becas efectua el proceso de validación y valoración, en donde se debe revisar y verificar que cada beneficiario cumpla las condiciones para el mantenimiento del beneficio. Lo anterior, junto con todas las actividades que emanan de este.
</t>
    </r>
  </si>
  <si>
    <r>
      <rPr>
        <b/>
        <sz val="10"/>
        <color theme="1"/>
        <rFont val="Palatino Linotype"/>
        <family val="1"/>
      </rPr>
      <t xml:space="preserve">Observaciones: </t>
    </r>
    <r>
      <rPr>
        <sz val="10"/>
        <color theme="1"/>
        <rFont val="Palatino Linotype"/>
        <family val="1"/>
      </rPr>
      <t xml:space="preserve">
1. Al realizar una relación entre el total de recursos recibidos en el I Senestre versus la ejecución de recursos de dicho semestre, se tiene una efectividad del 93%.
2. El saldo en caja final al cierre del I Semestre es el monto pendientes de desembolsar a los beneficiarios, por los siguientes motivos: 
a.   Becas cuyo pago ha sido devuelto por inconvenientes en las cuentas bancarias de los beneficiarios.
b.  Fechas en las cuales se realiza un corte de datos, con el propósito de preparar todos los insumos que se requieren para su traslado al proceso correspondiente de pago.
c. Fechas en las cuales los estudiantes efectúan los procesos de prórroga, ello conforme a los períodos de matrícula establecidas por las diferentes universidades.</t>
    </r>
  </si>
  <si>
    <r>
      <t xml:space="preserve">Observaciones: </t>
    </r>
    <r>
      <rPr>
        <sz val="10"/>
        <color theme="1"/>
        <rFont val="Palatino Linotype"/>
        <family val="1"/>
      </rPr>
      <t xml:space="preserve">
1.  La ejecución de recursos en cada trimestre se encuentra directamente aunada a los procesos de próroga que van efectuando los beneficiarios (de acuerdo a los 
períodos de matrícula de las diferentes universidades) y a su vez, derivan en el otorgamiento y continuidad del beneficio.  
2. En el I Semestre se obtuvo una ejecución de recursos por un monto de ¢1.302.020.000,00, de ellos: ¢668.617.000,00 corresponden a la ejecución del I Trimestre y el restante (¢633.403.000,00) en el II Trimestre.
3. El primer proceso de prórroga cuatrimestral dio inicio en la segunda semana del mes de enero y finalizó en la segunda semana del mes de febrero y en cuanto 
al primer proceso de prórroga semestral , este fue en el mes de mazo, luego de la finalización de esos procesos para los estudiantes, el Programa de Becas realiza el proceso 
de validación y valoración, en donde se verifica que el estudiante cumpla las condiciones para el otorgamiento y continuidad del beneficio. Lo anterior, junto con todas las 
actividades que resultan de este proceso.
4. En lo que respecta al segundo proceso de prórroga cuatirmestral dio inicio en la segunda quincena del mes de mayo y concluyo al final de la tercera semana del mes de 
junio y de igual forma que el punto anterior, el Programa de Becas efectua el proceso de validación y valoración, en donde se debe revisar y verificar que cada beneficiario 
cumpla las condiciones para el mantenimiento del beneficio. Lo anterior, junto con todas las actividades que emanan de este.
</t>
    </r>
  </si>
  <si>
    <t>I Semestre 2023</t>
  </si>
  <si>
    <r>
      <rPr>
        <b/>
        <sz val="10"/>
        <color theme="1"/>
        <rFont val="Palatino Linotype"/>
        <family val="1"/>
      </rPr>
      <t xml:space="preserve">Observaciones: </t>
    </r>
    <r>
      <rPr>
        <sz val="10"/>
        <color theme="1"/>
        <rFont val="Palatino Linotype"/>
        <family val="1"/>
      </rPr>
      <t xml:space="preserve">
Mediante el oficio MTSS-DMT-OF-627-2022 de fecha 05/02/2022 se le informa al Minsiterio de Educación el monto de recursos a transferir por Fodesaf en el ejercicio económico 2023.
En el oficio MTSS-DMT-OF829-2022 de fecha 20/09/2022 se aprueba al Plan Presupuesto 2023 del Programa de Becas de Postsecundaria.
</t>
    </r>
  </si>
  <si>
    <r>
      <t xml:space="preserve">Observaciones: 
</t>
    </r>
    <r>
      <rPr>
        <sz val="10"/>
        <color theme="1"/>
        <rFont val="Palatino Linotype"/>
        <family val="1"/>
      </rPr>
      <t xml:space="preserve">En cada uno de  los procesos que tiene a cargo la Unidad de Becas,  el estudiante debe encontrarse en condición de pobreza, pobreza extrema o vulnerabilidad social definida por el Sistema Nacional de Información y Registro Único de Beneficiarios del Estado (SINIRUBE), de acuerdo con el artículo N°3 de la Directriz N° 060-MTSS-MDHIS para priorización de la atención de la pobreza.  Este requisito es comunicado a los beneficiarios y estudiantes mediante los diferentes oficios en los cuales se definen las condiciones para mantener u optar por el beneficio.
SINIRUBE cuenta con la plataforma SIVAR,  en donde periódicamente la Unidad de Becas realiza las cargas de información de los beneficiarios que cuentan con el depóstio efectivo.
</t>
    </r>
  </si>
  <si>
    <r>
      <t xml:space="preserve">
</t>
    </r>
    <r>
      <rPr>
        <b/>
        <sz val="10"/>
        <color theme="1"/>
        <rFont val="Palatino Linotype"/>
        <family val="1"/>
      </rPr>
      <t>Observaciones:</t>
    </r>
    <r>
      <rPr>
        <sz val="10"/>
        <color theme="1"/>
        <rFont val="Palatino Linotype"/>
        <family val="1"/>
      </rPr>
      <t xml:space="preserve">
La Dirección de Proveeduría Institucional del MEP es en donde se administra, operacionaliza y supervisa entre otros, todo el tema relacionado al registro de los activos en SIBINET.  FODESAF no destina recursos a la Unidad de Becas para la adquisición de activos.
</t>
    </r>
  </si>
  <si>
    <r>
      <rPr>
        <b/>
        <sz val="10"/>
        <color theme="1"/>
        <rFont val="Palatino Linotype"/>
        <family val="1"/>
      </rPr>
      <t xml:space="preserve">Observaciones: </t>
    </r>
    <r>
      <rPr>
        <sz val="10"/>
        <color theme="1"/>
        <rFont val="Palatino Linotype"/>
        <family val="1"/>
      </rPr>
      <t xml:space="preserve">
Mediante el oficio MTSS-DMT-OF-627-2022 de fecha 05/02/2022 se le informa al Ministerio de Educación Pública, el monto de recursos a transferir por parte de Fodesaf en el ejercicio económico 2023.
En el oficio MTSS-DMT-OF829-2022 de fecha 20/09/2022 se aprueba al Plan Presupuesto 2023 del Programa de Becas de Postsecundaria.
</t>
    </r>
  </si>
  <si>
    <r>
      <rPr>
        <b/>
        <sz val="10"/>
        <color theme="1"/>
        <rFont val="Palatino Linotype"/>
        <family val="1"/>
      </rPr>
      <t xml:space="preserve">Observaciones: </t>
    </r>
    <r>
      <rPr>
        <sz val="10"/>
        <color theme="1"/>
        <rFont val="Palatino Linotype"/>
        <family val="1"/>
      </rPr>
      <t xml:space="preserve">
En el III Trimestre 2023 el total de recursos otorgados por Fodesaf suman un total de ¢698.492.232,00, distribuidos de la siguiente manera: ¢232.830.744,00 en el mes de julio, en el mes de agosto ¢232.830.744,00 e igual cantidad en el mes de setiembre.</t>
    </r>
  </si>
  <si>
    <r>
      <t xml:space="preserve">Observaciones: 
</t>
    </r>
    <r>
      <rPr>
        <sz val="10"/>
        <color theme="1"/>
        <rFont val="Palatino Linotype"/>
        <family val="1"/>
      </rPr>
      <t>1.  La programación de metas para el año 2023  fue de un total 2806 becas.
2. La diferencia entre la cantidad de becas otorgadas y las becas programadas, se debe a lo que es  la variabilidad del monto de la beca, puesto que la programación se efectúa con el monto mayor de beca el cual es de ¢83.000,00.
3. El monto de beca otorgado se encuentra en función de la cantidad de materias que el beneficiario  matricule en cada período de prórroga, es por ello  que con los mismos recursos es viable abarcar una mayor cantidad de beneficiarios,  siendo así la cantidad de personas beneficiarias es de 3.206.
4.  En el III Trimestre se efectuaron un total de 7.071 desembolsos,  los cuales se encuentran agrupados de la siguiente manera:  
a. En el mes de julio se realizaron  un total de 2.917 desembolsos, de ellos 10 cubrieron el beneficio del mes de mayo al mes de junio (6  de ellos habían rebotados en el pago del mes de junio), 963 abarcaron el beneficio del mes del mes de  mayo al mes de julio y  1.944 cubrieron el beneficio del mes de julio.
b. En el mes de agosto se efectuaron un total de 2.355 desembolsos, de los cuales 16 cubrieron el beneficio del mes de mayo al mes de agosto, 74 abarcaban el beneficio del mes de julio al mes de agosto, 2.261 comprendieron el beneficio del mes de agosto, 3 correspondían al pago del beneficio del mes de mayo al mes de  julio (rebotaron en el mes de julio) y 1 englobó el beneficio del mes de julio (reboto en el pago del mes de julio).
c. En el mes de setiembre se realizaron un total de 1.799 desembolsos, que corresponden a 1.596 desembolsos que abarcaron del mes de julio al mes de setiembre, 200 incluyeron el pago del beneficio del mes de setiembre y 3 desembolsos que cubrieron el mes de agosto;  mismos que habían sido rebotados en el mes de agosto.</t>
    </r>
    <r>
      <rPr>
        <sz val="11"/>
        <color theme="1"/>
        <rFont val="Palatino Linotype"/>
        <family val="1"/>
      </rPr>
      <t xml:space="preserve">
</t>
    </r>
    <r>
      <rPr>
        <b/>
        <sz val="11"/>
        <color theme="1"/>
        <rFont val="Palatino Linotype"/>
        <family val="1"/>
      </rPr>
      <t xml:space="preserve">
</t>
    </r>
  </si>
  <si>
    <r>
      <t xml:space="preserve">Observaciones: </t>
    </r>
    <r>
      <rPr>
        <sz val="10"/>
        <color theme="1"/>
        <rFont val="Palatino Linotype"/>
        <family val="1"/>
      </rPr>
      <t xml:space="preserve">
1. Es una constante en el Programa de Becas de Postsecundaria de la Unidad de Becas,  que la ejecución de los recursos se encuentre relacionada estrechamente con los procesos de prórroga que efectuán los beneficiarios en cada período que les corresponde y el resultado del mismo. Así como también, a las fechas de matrícula establecidas por los diversos centros universitarios.
2. El tercer proceso de prórroga cuatrimestral  inició en la primera  quincena del mes de setiembre y finalizará en la segunda quincena del mes de octubre, posteriormente la Unidad de Becas efectuará el proceso de validación/valoración, en el cual se verificará que el beneficiario cumpla con todas las condiciones para mantener la beca. Es por ello que en el mes de setiembre cíclicamente la ejecución de recursos va a tener una disminución.</t>
    </r>
  </si>
  <si>
    <r>
      <t xml:space="preserve">Observaciones: </t>
    </r>
    <r>
      <rPr>
        <sz val="10"/>
        <color theme="1"/>
        <rFont val="Palatino Linotype"/>
        <family val="1"/>
      </rPr>
      <t xml:space="preserve">
1. La ejecución de recursos se encuentra directamente y ciclicamente asociada a los procesos de prórroga que hacen los beneficiarios (de acuerdo a los períodos de matrícula establecidos por las diferentes universidades) y al resultado final del proceso efectuado.
2. La ejecución de recursos en el III Trimestre fue de ¢502.913.800,00, de los cuales ¢198.691.800 corresponden al mes de julio, en el mes de agosto la ejecución fue por ¢163.859.400, y ¢140.362.600,00  para el mes de setiembre.
3. El tercer proceso de prórroga cuatrimestral  inició en la primera  quincena del mes de setiembre y finalizará en la segunda quincena del mes de octubre, posteriormente la Unidad de Becas efectuará el proceso de validación/valoración, en el cual se verificará que el beneficiario cumpla con todas las condiciones para mantener la beca. Es por ello que en el mes de setiembre cíclicamente la ejecución de recursos va a tener una disminución y en el mes de octubre tiende a aumentar.
</t>
    </r>
  </si>
  <si>
    <r>
      <rPr>
        <b/>
        <sz val="10"/>
        <color theme="1"/>
        <rFont val="Palatino Linotype"/>
        <family val="1"/>
      </rPr>
      <t xml:space="preserve">Observaciones: </t>
    </r>
    <r>
      <rPr>
        <sz val="10"/>
        <color theme="1"/>
        <rFont val="Palatino Linotype"/>
        <family val="1"/>
      </rPr>
      <t xml:space="preserve">
1. El saldo en caja final al cierre del III Trimestre es el monto pendiente de desembolsar a los beneficiarios, entre ellos por los siguientes motivos: 
a. Fechas en las cuales los estudiantes efectúan los procesos de prórroga, ello conforme a los períodos de matrícula establecidas por las diferentes universidades.
b . Resultado final del proceso de prórroga cuando se aplica  el procesode validación/valoración para cada estudiante.
c. Fechas en las cuales se realiza un corte de información, con el propósito de preparar todos los insumos que se requieren para su traslado al proceso correspondiente de pago.
d. Becas cuyo pago ha sido devuelto por inconvenientes en las cuentas bancarias de los beneficiarios.
</t>
    </r>
  </si>
  <si>
    <t>Observaciones: 
1. Es una constante en el Programa de Becas de Postsecundaria de la Unidad de Becas,  que la ejecución de los recursos se encuentre relacionada estrechamente con los procesos de prórroga que efectuán los beneficiarios en cada período que les corresponde y el resultado del mismo. Así como también, a las fechas de matrícula establecidas por los diversos centros universitarios.
2. El tercer proceso de prórroga cuatrimestral  inició en la primera  quincena del mes de setiembre y finalizará en la segunda quincena del mes de octubre, posteriormente la Unidad de Becas efectuará el proceso de validación/valoración, en el cual se verificará que el beneficiario cumpla con todas las condiciones para mantener la beca. Es por ello que en el mes de setiembre cíclicamente la ejecución de recursos va a tener una disminución.</t>
  </si>
  <si>
    <r>
      <t xml:space="preserve">
Observaciones: 
</t>
    </r>
    <r>
      <rPr>
        <sz val="10"/>
        <color theme="1"/>
        <rFont val="Palatino Linotype"/>
        <family val="1"/>
      </rPr>
      <t xml:space="preserve">1.  La programación de metas para el año 2023  fue de un total 2806 becas.
2. La diferencia entre la cantidad de becas otorgadas y las becas programadas, se debe a lo que es  la variabilidad del monto de la beca, puesto que la programación se efectúa con el monto mayor de beca el cual es de ¢83.000,00.
3. El monto de beca otorgado se encuentra en función de la cantidad de materias que el beneficiario  matricule en cada período de prórroga, es por ello  que con los mismos recursos es viable abarcar una mayor cantidad de beneficiarios,  siendo así la cantidad de personas beneficiarias fue de 3.779.
4. Mediante un presupuesto extraordinario comunicado por medio del oficio MTSS-DESAF-OF-823-2023 (04/08/2023, se adicionaron 502 becas, cuyos recursos fueron depositados a la Unidad de Becas a finales del mes de octubre 2023.
5.  En el IV Trimestre se efectuaron un total de 11.371 desembolsos,  los cuales se encuentran agrupados de la siguiente manera:  
a. En el mes de octubre se realizaron  un total de 1.654 desembolsos, de ellos 20 cubrieron el beneficio del mes de julio al mes de octubre, 3  abarcaron el beneficio del mes de julio al mes de setiembre (habían rebotado en el mes de setiembre), 898 cubrieron del mes de setiembre al mes de octubre y  733 abarcaron el beneficio del mes de octubre.
b. En el mes de noviembre se efectuaron un total de 6.168 desembolsos, de los cuales 3 cubrieron el beneficio del mes de julio a agosto y noviembre, 50 abarcaban el beneficio del mes de julio al mes de noviembre, 52 comprendieron el beneficio del mes de agosto al mes de noviembre, 4.878 correspondían al pago del beneficio del mes de setiembre al mes de  noviembre y 1.185 englobó el beneficio del mes de noviembre a noviembre.
c. En el mes de diciembre se realizaron un total de 3.549 desembolsos, que corresponden a 35 desembolsos que abarcaron del mes de agosto al mes de diciembre, 664 incluyeron el pago del beneficio del mes de setiembre al mes de diciembre, 12 (rebotaron en el mes de noviembre) cubrieron el beneficio del mes de setiembre a noviembre, 1 con el pago del beneficio del mes de noviembre a noviembre (habían rebotado en el mes de noviembre) y 2.837 con pago que abarcó del mes de diciembre a diciembre.
</t>
    </r>
    <r>
      <rPr>
        <b/>
        <sz val="11"/>
        <color theme="1"/>
        <rFont val="Palatino Linotype"/>
        <family val="1"/>
      </rPr>
      <t xml:space="preserve">
</t>
    </r>
  </si>
  <si>
    <r>
      <t xml:space="preserve">Observaciones: </t>
    </r>
    <r>
      <rPr>
        <sz val="10"/>
        <color theme="1"/>
        <rFont val="Palatino Linotype"/>
        <family val="1"/>
      </rPr>
      <t xml:space="preserve">
1. Es una constante en el Programa de Becas de Postsecundaria de la Unidad de Becas,  que la ejecución de los recursos se encuentre relacionada estrechamente con los procesos de prórroga que efectuán los beneficiarios en cada período que les corresponde y el resultado del mismo. Así como también, al resultado del proceso de recepción de solicitudes nuevas, mediante el Módulo de Regionalización Digital (ReDi).
2. El tercer proceso de prórroga cuatrimestral  inició en la primera  quincena del mes de setiembre y finalizó en la segunda quincena del mes de octubre, posteriormente la Unidad de Becas efectuó el proceso de validación/valoración, en el cual se verificó que el beneficiario cumpliera con todas las condiciones para mantener la beca. 
3. En el mes de setiembre se realizó una apertura de solicitudes nuevas mediante el Módulo de Regionalización Digital (ReDi), de las cuales solamente el 39.9% cumplió con los requisitos establecidos para ser beneficiarios y el 19% de ellos,  fueron cubiertos con recursos de  otra fuente presupuestaria que no es 0.43% Ley Fodesaf, debibo a que cuentan con condición económica de vulnerbilidad. 
4. Por otra parte, el 40.4% de los estudiantes que ingresaron la solicitud con documentos completos, no pudieron ser postulantes al beneficio de beca Postsecundaria de la Unidad de Becas, debido a que tenían una beca en la Universidad y que les cubría más del 60% al 100% de los costos, es decir, no se ajustaron al requisito establecido.
5. Sin dejar de lado, que el 66% de las solicitudes que ingresaron no cumplían con los requisitos establecidos, lo cual imposibilita a todas luces, ser postulante a un beneficio.</t>
    </r>
  </si>
  <si>
    <t xml:space="preserve">MTSS-DESAF-OF-823-2023 </t>
  </si>
  <si>
    <t xml:space="preserve">MTSS-DESAF-OF-939-2023 </t>
  </si>
  <si>
    <r>
      <rPr>
        <b/>
        <sz val="10"/>
        <color theme="1"/>
        <rFont val="Palatino Linotype"/>
        <family val="1"/>
      </rPr>
      <t xml:space="preserve">Observaciones: </t>
    </r>
    <r>
      <rPr>
        <sz val="10"/>
        <color theme="1"/>
        <rFont val="Palatino Linotype"/>
        <family val="1"/>
      </rPr>
      <t xml:space="preserve">
1. Mediante el oficio MTSS-DMT-OF-627-2022 de fecha 05/02/2022 se le informa al Ministerio de Educación Pública, el monto de recursos a transferir por parte de Fodesaf en el ejercicio económico 2023.
2. En el oficio MTSS-DMT-OF829-2022 de fecha 20/09/2022 se aprueba al Plan Presupuesto 2023 del Programa de Becas de Postsecundaria.
3. En lo que corresponde al presupuesto extraordinario, este fue comunicado por medio del oficio MTSS-DESAF-OF-823-2023 (04/08/2023).  De este último, con el oficio MTSS-DESAF-OF-939-2023 (07/09/2023), se aprobó el oficio DVM-A-DPE-PB-0336-2023, referentes a la Guía de validación y actualización y el Cronograma de Metas e Inversión Becas del I Presupuesto Extraordinario.</t>
    </r>
  </si>
  <si>
    <r>
      <rPr>
        <b/>
        <sz val="10"/>
        <color theme="1"/>
        <rFont val="Palatino Linotype"/>
        <family val="1"/>
      </rPr>
      <t xml:space="preserve">Observaciones: </t>
    </r>
    <r>
      <rPr>
        <sz val="10"/>
        <color theme="1"/>
        <rFont val="Palatino Linotype"/>
        <family val="1"/>
      </rPr>
      <t xml:space="preserve">
En el IV Trimestre 2023 el total de recursos otorgados por Fodesaf suman ¢906.687.636,00, distribuidos de la siguiente manera: ¢232.830.744,00 en el mes de octubre, en el mes de noviembre ¢336.928.446,00  y la misma cantidad anterior en el mes de diciembre.  Se adiconan los recursos del 1 Presupuesto Extraordinario en el mes de novimebre y diciembre..</t>
    </r>
  </si>
  <si>
    <r>
      <t xml:space="preserve">
</t>
    </r>
    <r>
      <rPr>
        <b/>
        <sz val="10"/>
        <color theme="1"/>
        <rFont val="Palatino Linotype"/>
        <family val="1"/>
      </rPr>
      <t xml:space="preserve">Observaciones: </t>
    </r>
    <r>
      <rPr>
        <sz val="10"/>
        <color theme="1"/>
        <rFont val="Palatino Linotype"/>
        <family val="1"/>
      </rPr>
      <t xml:space="preserve">
1.  La programación de metas para el año 2023  fue de un total 2806 becas.
2. La diferencia entre la cantidad de becas otorgadas y las becas programadas, se debe a lo que es  la variabilidad del monto de la beca, puesto que la programación se efectúa con el monto mayor de beca el cual es de ¢83.000,00.
3. El monto de beca otorgado se encuentra en función de la cantidad de materias que el beneficiario  matricule en cada período de prórroga, es por ello  que con los mismos recursos es viable abarcar una mayor cantidad de beneficiarios,  siendo así la cantidad de personas beneficiarias fue de 3.779 al cierre del mes de diciembre.
4. Mediante un presupuesto extraordinario comunicado por medio del oficio MTSS-DESAF-OF-823-2023 (04/08/2023, se adicionaron 502 becas, cuyos recursos fueron depositados a la Unidad de Becas a finales del mes de octubre 2023.
5.  En el ejercicio 2023 se efectuaron un total de 36.418 desembolsos, distribuidos de la siguiente manera: I Trimestre se efectuaron un total 9.247 desembolsos, en el II Trimestre 8.729 desembolsos, en el III Trimestre 7.071 desembolsos y el el IV Trimestre 11.371.  Como se puede observar en su generalidad, la cantidad de desesmbolsos ha venido en aumento.</t>
    </r>
  </si>
  <si>
    <r>
      <t xml:space="preserve">Observaciones: 
</t>
    </r>
    <r>
      <rPr>
        <sz val="11"/>
        <color theme="1"/>
        <rFont val="Palatino Linotype"/>
        <family val="1"/>
      </rPr>
      <t>1. Es una constante en el Programa de Becas de Postsecundaria de la Unidad de Becas,  que la ejecución de los recursos se encuentre relacionada estrechamente con los procesos de prórroga que efectuán los beneficiarios en cada período que les corresponde y el resultado del mismo. Así como también, a las fechas de matrícula establecidas por los diversos centros universitarios.
2. Al finalizar el ejercicio económico 2023 el gasto efectivo total fue de ¢2.622.429.200,00, el cual se encuentra segregado de la siguiente manera: en el I Trimestre ¢668.617.000,00, en el II Trimestre ¢633.403.000,00, en el III Trimestre ¢502.913.800,00 y en el IV Trimestre ¢817.495.400,00.  Como se puede observar en su generalidad,  el gasto efectivo ha sido constante, se dio un incremento en el gasto efectivo del IV trimestre, debido a lo que fue el 1 Presupuesto Extraordinario.</t>
    </r>
  </si>
  <si>
    <r>
      <t xml:space="preserve">Observaciones: 
</t>
    </r>
    <r>
      <rPr>
        <sz val="11"/>
        <color theme="1"/>
        <rFont val="Palatino Linotype"/>
        <family val="1"/>
      </rPr>
      <t xml:space="preserve">Al cierre del período 2023 el ingreso efectivo por parte de la fuente presupuestaria 0.43% Ley Fodesaf hacia la Unidad de Becas, fue de un total de ¢3.002.164.332,00, de la siguiente forma: I, II y III Trimestre de ¢698.492.232,00 en cada uno de los trimestres en mención.  En el IV Trimestre los ingresos efectivos fueron de ¢906.687.636,00, en este último trimestre es en donde se encuentra el ingreso de los recursos del I Prespuesto Extraordinario.
</t>
    </r>
  </si>
  <si>
    <r>
      <t xml:space="preserve">Observaciones: </t>
    </r>
    <r>
      <rPr>
        <sz val="10"/>
        <color theme="1"/>
        <rFont val="Palatino Linotype"/>
        <family val="1"/>
      </rPr>
      <t xml:space="preserve">
1. El saldo en caja final al cierre del IV Trimestre incluye entre los siguientes motivos: 
a. Fechas en las cuales los estudiantes efectúan los procesos de prórroga, ello conforme a los períodos de matrícula establecidas por las diferentes universidades.
b . Resultado final del proceso de prórroga cuando se aplica  el procesode validación/valoración para cada estudiante.
c. Fechas en las cuales se realiza un corte de información, con el propósito de preparar todos los insumos que se requieren para su traslado al proceso correspondiente de pago.
d. Becas cuyo pago ha sido devuelto por inconvenientes en las cuentas bancarias de los beneficiarios (¢3.174.800,00).
e. En el mes de setiembre se efectuó una apertura de solicitudes nuevas mediante el Módulo de Regionalización Digital (ReDi),  cuyo resultado fue: 
f. El 39.9% de  las solicitudes cumplieron con los requisitos establecidos, por lo cual,  fueron acreedores de un beneficio.  El 19% de ellos,  fueron abarcados con recursos de  otra fuente presupuestaria que no es 0.43% Ley Fodesaf, debibo a que cuentan con condición económica de vulnerbilidad. 
g. El 40.4% de los estudiantes que ingresaron la solicitud con documentos completos, no pudieron ser postulantes al beneficio de beca Postsecundaria de la Unidad de Becas, debido a que tenían una beca en la Universidad y que les cubría más del 60% al 100% de los costos, es decir, no se ajustaron al requisito establecido.
h.. El 66% de las solicitudes que ingresaron no cumplían con los requisitos establecidos, lo cual imposibilita completamente ser tomados en cuenta para obtener un beneficio.</t>
    </r>
  </si>
  <si>
    <r>
      <rPr>
        <b/>
        <sz val="10"/>
        <color theme="1"/>
        <rFont val="Palatino Linotype"/>
        <family val="1"/>
      </rPr>
      <t xml:space="preserve">Observaciones: </t>
    </r>
    <r>
      <rPr>
        <sz val="10"/>
        <color theme="1"/>
        <rFont val="Palatino Linotype"/>
        <family val="1"/>
      </rPr>
      <t xml:space="preserve">
1. El saldo en caja final al cierre del IV Trimestre, se debe entre otros a los siguientes motivos: 
a. Fechas en las cuales los estudiantes efectúan los procesos de prórroga, ello conforme a los períodos de matrícula establecidas por las diferentes universidades.
b . Resultado final del proceso de prórroga cuando es aplicado  el proceso de validación/valoración para cada estudiante.
c. Fechas en las cuales se realiza un corte de información, con el propósito de preparar todos los insumos que se requieren para su traslado al proceso correspondiente de pago.
d. Becas cuyo pago ha sido devuelto por inconvenientes en las cuentas bancarias de los beneficiarios.
e. En el mes de setiembre se efectuó una apertura de solicitudes nuevas mediante el Módulo de Regionalización Digital (ReDi),  cuyo resultado fue: 
* El 39.9% de  las solicitudes cumplieron con los requisitos establecidos, por lo cual,  fueron acreedores de un beneficio.  El 19% de ellos,  fueron abarcados con recursos de  otra fuente presupuestaria que no es 0.43% Ley Fodesaf, debibo a que cuentan con condición económica de vulnerbilidad. 
f. El 40.4% de los estudiantes que ingresaron la solicitud con documentos completos, no pudieron ser postulantes al beneficio de beca Postsecundaria de la Unidad de Becas, debido a que tenían una beca en la Universidad y que les cubría más del 60% al 100% de los costos, es decir, no se ajustaron al requisito establecido.
g. El 66% de las solicitudes que ingresaron no cumplían con los requisitos establecidos, lo cual imposibilita completamente ser tomados en cuenta para obtener un beneficio.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</si>
</sst>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36" x14ac:knownFonts="1">
    <font>
      <sz val="11"/>
      <color theme="1"/>
      <name val="Calibri"/>
      <family val="2"/>
      <scheme val="minor"/>
    </font>
    <font>
      <sz val="11"/>
      <color theme="1"/>
      <name val="Calibri"/>
      <family val="2"/>
      <scheme val="min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sz val="11"/>
      <color rgb="FF000000"/>
      <name val="Palatino Linotype"/>
      <family val="1"/>
    </font>
  </fonts>
  <fills count="7">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theme="1"/>
      </left>
      <right/>
      <top style="thin">
        <color theme="0"/>
      </top>
      <bottom style="thin">
        <color theme="0"/>
      </bottom>
      <diagonal/>
    </border>
    <border>
      <left style="thin">
        <color theme="1"/>
      </left>
      <right/>
      <top style="thin">
        <color theme="0"/>
      </top>
      <bottom style="thin">
        <color theme="1"/>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style="thin">
        <color theme="0"/>
      </left>
      <right/>
      <top/>
      <bottom/>
      <diagonal/>
    </border>
  </borders>
  <cellStyleXfs count="6">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269">
    <xf numFmtId="0" fontId="0" fillId="0" borderId="0" xfId="0"/>
    <xf numFmtId="0" fontId="2" fillId="0" borderId="0" xfId="0" applyFont="1" applyAlignment="1"/>
    <xf numFmtId="0" fontId="4" fillId="3" borderId="12" xfId="0" applyFont="1" applyFill="1" applyBorder="1" applyAlignment="1">
      <alignment horizontal="left" vertical="center" wrapText="1"/>
    </xf>
    <xf numFmtId="0" fontId="5" fillId="0" borderId="0" xfId="0" applyFont="1" applyAlignment="1">
      <alignment vertical="center" wrapText="1"/>
    </xf>
    <xf numFmtId="165" fontId="6" fillId="0" borderId="9" xfId="1" applyNumberFormat="1" applyFont="1" applyFill="1" applyBorder="1" applyAlignment="1">
      <alignment horizontal="left" vertical="center" wrapText="1"/>
    </xf>
    <xf numFmtId="165" fontId="6" fillId="0" borderId="0" xfId="1" applyNumberFormat="1" applyFont="1" applyFill="1" applyBorder="1" applyAlignment="1">
      <alignment horizontal="center" wrapText="1"/>
    </xf>
    <xf numFmtId="0" fontId="2" fillId="0" borderId="0" xfId="0" applyFont="1"/>
    <xf numFmtId="165" fontId="6" fillId="0" borderId="0" xfId="1" applyNumberFormat="1" applyFont="1" applyFill="1" applyBorder="1" applyAlignment="1">
      <alignment horizontal="left" vertical="center" wrapText="1"/>
    </xf>
    <xf numFmtId="165" fontId="4" fillId="2" borderId="14" xfId="1" applyNumberFormat="1" applyFont="1" applyFill="1" applyBorder="1" applyAlignment="1">
      <alignment horizontal="center" vertical="center" wrapText="1"/>
    </xf>
    <xf numFmtId="165" fontId="8" fillId="5" borderId="0" xfId="1" applyNumberFormat="1" applyFont="1" applyFill="1" applyBorder="1" applyAlignment="1">
      <alignment horizontal="center" vertical="center" wrapText="1"/>
    </xf>
    <xf numFmtId="0" fontId="2" fillId="0" borderId="0" xfId="0" applyFont="1" applyBorder="1"/>
    <xf numFmtId="165" fontId="10" fillId="2" borderId="14" xfId="1" applyNumberFormat="1" applyFont="1" applyFill="1" applyBorder="1" applyAlignment="1">
      <alignment horizontal="center" vertical="center" wrapText="1"/>
    </xf>
    <xf numFmtId="165" fontId="10" fillId="2" borderId="15"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4" fontId="11" fillId="4" borderId="0" xfId="1" applyNumberFormat="1" applyFont="1" applyFill="1" applyBorder="1" applyAlignment="1">
      <alignment horizontal="right" vertical="center" wrapText="1"/>
    </xf>
    <xf numFmtId="165" fontId="11" fillId="0" borderId="0" xfId="1" applyNumberFormat="1" applyFont="1" applyFill="1" applyBorder="1" applyAlignment="1">
      <alignment horizontal="left"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0" fontId="12" fillId="5" borderId="19" xfId="0" applyFont="1" applyFill="1" applyBorder="1" applyAlignment="1">
      <alignment horizontal="center" vertical="center"/>
    </xf>
    <xf numFmtId="0" fontId="12" fillId="5" borderId="21" xfId="0" applyFont="1" applyFill="1" applyBorder="1" applyAlignment="1">
      <alignment horizontal="center" vertical="center"/>
    </xf>
    <xf numFmtId="165" fontId="4" fillId="2" borderId="20" xfId="1" applyNumberFormat="1" applyFont="1" applyFill="1" applyBorder="1" applyAlignment="1">
      <alignment horizontal="center" vertical="center" wrapText="1"/>
    </xf>
    <xf numFmtId="165" fontId="10" fillId="2" borderId="20"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left" vertical="center" wrapText="1"/>
    </xf>
    <xf numFmtId="4" fontId="13" fillId="5" borderId="0" xfId="1" applyNumberFormat="1" applyFont="1" applyFill="1" applyBorder="1" applyAlignment="1">
      <alignment horizontal="right" vertical="center" wrapText="1"/>
    </xf>
    <xf numFmtId="165" fontId="13" fillId="5" borderId="1" xfId="1" applyNumberFormat="1"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12" fillId="5" borderId="18" xfId="0" applyFont="1" applyFill="1" applyBorder="1" applyAlignment="1">
      <alignment horizontal="center" vertical="center"/>
    </xf>
    <xf numFmtId="0" fontId="12" fillId="5" borderId="25" xfId="0" applyFont="1" applyFill="1" applyBorder="1" applyAlignment="1">
      <alignment horizontal="center" vertical="center"/>
    </xf>
    <xf numFmtId="0" fontId="12" fillId="5" borderId="23" xfId="0" applyFont="1" applyFill="1" applyBorder="1" applyAlignment="1">
      <alignment horizontal="center" vertical="center"/>
    </xf>
    <xf numFmtId="164" fontId="13" fillId="5" borderId="0" xfId="1" applyFont="1" applyFill="1" applyBorder="1" applyAlignment="1">
      <alignment horizontal="right" vertical="center" wrapText="1"/>
    </xf>
    <xf numFmtId="2" fontId="13" fillId="5" borderId="0" xfId="1" applyNumberFormat="1" applyFont="1" applyFill="1" applyBorder="1" applyAlignment="1">
      <alignment horizontal="center" vertical="center" wrapText="1"/>
    </xf>
    <xf numFmtId="4" fontId="6" fillId="4" borderId="0" xfId="1" applyNumberFormat="1" applyFont="1" applyFill="1" applyBorder="1" applyAlignment="1">
      <alignment horizontal="right" vertical="center" wrapText="1"/>
    </xf>
    <xf numFmtId="0" fontId="2" fillId="0" borderId="0" xfId="0" applyFont="1" applyAlignment="1">
      <alignment vertical="center"/>
    </xf>
    <xf numFmtId="165" fontId="2" fillId="0" borderId="0" xfId="1" applyNumberFormat="1" applyFont="1" applyFill="1" applyAlignment="1">
      <alignment horizontal="left" vertical="center" wrapText="1"/>
    </xf>
    <xf numFmtId="165" fontId="2" fillId="0" borderId="0" xfId="1" applyNumberFormat="1" applyFont="1" applyFill="1" applyAlignment="1">
      <alignment horizontal="left" vertical="center"/>
    </xf>
    <xf numFmtId="165" fontId="2" fillId="0" borderId="0" xfId="1" applyNumberFormat="1" applyFont="1" applyFill="1" applyAlignment="1">
      <alignment vertical="center"/>
    </xf>
    <xf numFmtId="4" fontId="2" fillId="0" borderId="0" xfId="0" applyNumberFormat="1" applyFont="1" applyFill="1" applyAlignment="1">
      <alignment vertical="center"/>
    </xf>
    <xf numFmtId="4" fontId="6" fillId="0" borderId="0" xfId="0" applyNumberFormat="1" applyFont="1" applyBorder="1" applyAlignment="1">
      <alignment vertical="center"/>
    </xf>
    <xf numFmtId="0" fontId="2" fillId="0" borderId="0" xfId="0" applyFont="1" applyBorder="1" applyAlignment="1">
      <alignment vertical="center"/>
    </xf>
    <xf numFmtId="0" fontId="5" fillId="0" borderId="0" xfId="0" applyFont="1" applyAlignment="1">
      <alignment vertical="center"/>
    </xf>
    <xf numFmtId="2" fontId="11" fillId="4" borderId="0" xfId="1" applyNumberFormat="1" applyFont="1" applyFill="1" applyBorder="1" applyAlignment="1">
      <alignment horizontal="center" vertical="center" wrapText="1"/>
    </xf>
    <xf numFmtId="0" fontId="12" fillId="0" borderId="1" xfId="0" applyFont="1" applyBorder="1" applyAlignment="1">
      <alignment vertical="center"/>
    </xf>
    <xf numFmtId="4" fontId="2" fillId="0" borderId="0" xfId="0" applyNumberFormat="1" applyFont="1" applyBorder="1" applyAlignment="1">
      <alignment horizontal="right" vertical="center"/>
    </xf>
    <xf numFmtId="0" fontId="12" fillId="4" borderId="0" xfId="0" applyFont="1" applyFill="1" applyAlignment="1">
      <alignment vertical="center"/>
    </xf>
    <xf numFmtId="0" fontId="12" fillId="0" borderId="0" xfId="0" applyFont="1" applyAlignment="1">
      <alignment vertical="center"/>
    </xf>
    <xf numFmtId="4" fontId="6" fillId="0" borderId="0" xfId="1" applyNumberFormat="1" applyFont="1" applyFill="1" applyBorder="1" applyAlignment="1">
      <alignment horizontal="right" vertical="center" wrapText="1"/>
    </xf>
    <xf numFmtId="4" fontId="11" fillId="6" borderId="0" xfId="1" applyNumberFormat="1" applyFont="1" applyFill="1" applyBorder="1" applyAlignment="1">
      <alignment horizontal="right" vertical="center" wrapText="1"/>
    </xf>
    <xf numFmtId="4" fontId="6" fillId="6"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2" fillId="5" borderId="0" xfId="1" applyNumberFormat="1" applyFont="1" applyFill="1" applyBorder="1" applyAlignment="1">
      <alignment horizontal="right" vertical="center"/>
    </xf>
    <xf numFmtId="4" fontId="12" fillId="0" borderId="0" xfId="1" applyNumberFormat="1" applyFont="1" applyAlignment="1">
      <alignment vertical="center"/>
    </xf>
    <xf numFmtId="2" fontId="2" fillId="0" borderId="0" xfId="0" applyNumberFormat="1" applyFont="1" applyAlignment="1">
      <alignment vertical="center"/>
    </xf>
    <xf numFmtId="4" fontId="12" fillId="0" borderId="0" xfId="1" applyNumberFormat="1" applyFont="1" applyFill="1" applyBorder="1" applyAlignment="1">
      <alignment horizontal="right" vertical="center"/>
    </xf>
    <xf numFmtId="4" fontId="2" fillId="0" borderId="0" xfId="0" applyNumberFormat="1" applyFont="1" applyAlignment="1">
      <alignment vertical="center"/>
    </xf>
    <xf numFmtId="4" fontId="12" fillId="0" borderId="1" xfId="1" applyNumberFormat="1" applyFont="1" applyBorder="1" applyAlignment="1">
      <alignment vertical="center"/>
    </xf>
    <xf numFmtId="4" fontId="2" fillId="0" borderId="1" xfId="0" applyNumberFormat="1" applyFont="1" applyBorder="1" applyAlignment="1">
      <alignment vertical="center"/>
    </xf>
    <xf numFmtId="4" fontId="5" fillId="6" borderId="0" xfId="0" applyNumberFormat="1" applyFont="1" applyFill="1" applyAlignment="1">
      <alignment horizontal="right" vertical="center"/>
    </xf>
    <xf numFmtId="4" fontId="2" fillId="0" borderId="0" xfId="0" applyNumberFormat="1" applyFont="1" applyAlignment="1">
      <alignment horizontal="right" vertical="center"/>
    </xf>
    <xf numFmtId="4" fontId="2" fillId="0" borderId="1" xfId="0" applyNumberFormat="1" applyFont="1" applyBorder="1" applyAlignment="1">
      <alignment horizontal="right" vertical="center"/>
    </xf>
    <xf numFmtId="0" fontId="5" fillId="0" borderId="0" xfId="1" applyNumberFormat="1" applyFont="1" applyFill="1" applyBorder="1" applyAlignment="1">
      <alignment vertical="center" wrapText="1"/>
    </xf>
    <xf numFmtId="0" fontId="5" fillId="0" borderId="16" xfId="1" applyNumberFormat="1" applyFont="1" applyFill="1" applyBorder="1" applyAlignment="1">
      <alignment horizontal="left" vertical="center" wrapText="1"/>
    </xf>
    <xf numFmtId="4" fontId="22" fillId="5" borderId="0" xfId="1" applyNumberFormat="1" applyFont="1" applyFill="1" applyBorder="1" applyAlignment="1">
      <alignment horizontal="right" vertical="center" wrapText="1"/>
    </xf>
    <xf numFmtId="4" fontId="13" fillId="5" borderId="0" xfId="1" applyNumberFormat="1" applyFont="1" applyFill="1" applyBorder="1" applyAlignment="1">
      <alignment horizontal="center" vertical="center" wrapText="1"/>
    </xf>
    <xf numFmtId="0" fontId="5" fillId="0" borderId="0" xfId="0" applyFont="1" applyBorder="1" applyAlignment="1">
      <alignment horizontal="center" vertical="center"/>
    </xf>
    <xf numFmtId="165" fontId="4" fillId="2" borderId="11" xfId="1" applyNumberFormat="1" applyFont="1" applyFill="1" applyBorder="1" applyAlignment="1">
      <alignment horizontal="center" vertical="center" wrapText="1"/>
    </xf>
    <xf numFmtId="165" fontId="10" fillId="2" borderId="11" xfId="1" applyNumberFormat="1" applyFont="1" applyFill="1" applyBorder="1" applyAlignment="1">
      <alignment horizontal="center" vertical="center" wrapText="1"/>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wrapText="1"/>
    </xf>
    <xf numFmtId="0" fontId="4" fillId="3" borderId="29" xfId="0" applyFont="1" applyFill="1" applyBorder="1" applyAlignment="1">
      <alignment horizontal="left" vertical="center"/>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12" fillId="0" borderId="0" xfId="1" applyNumberFormat="1" applyFont="1" applyFill="1" applyBorder="1" applyAlignment="1">
      <alignment horizontal="left" vertical="center" wrapText="1"/>
    </xf>
    <xf numFmtId="0" fontId="2" fillId="0" borderId="1" xfId="0" applyFont="1" applyBorder="1" applyAlignment="1">
      <alignment vertical="center"/>
    </xf>
    <xf numFmtId="4" fontId="12" fillId="0" borderId="1" xfId="0" applyNumberFormat="1" applyFont="1" applyBorder="1" applyAlignment="1">
      <alignment horizontal="right" vertical="center"/>
    </xf>
    <xf numFmtId="4" fontId="6" fillId="4" borderId="0" xfId="1" applyNumberFormat="1" applyFont="1" applyFill="1" applyBorder="1" applyAlignment="1">
      <alignment horizontal="center" vertical="center" wrapText="1"/>
    </xf>
    <xf numFmtId="0" fontId="4" fillId="3" borderId="32"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wrapText="1"/>
    </xf>
    <xf numFmtId="4" fontId="12" fillId="0" borderId="0" xfId="0" applyNumberFormat="1" applyFont="1" applyAlignment="1">
      <alignment horizontal="right" vertical="center"/>
    </xf>
    <xf numFmtId="0" fontId="3" fillId="0" borderId="0" xfId="0" applyFont="1" applyAlignment="1">
      <alignment vertical="center"/>
    </xf>
    <xf numFmtId="0" fontId="5" fillId="0" borderId="0" xfId="0" applyFont="1" applyAlignment="1">
      <alignment horizontal="left" vertical="center" wrapText="1"/>
    </xf>
    <xf numFmtId="165" fontId="6" fillId="0" borderId="0" xfId="1" applyNumberFormat="1" applyFont="1" applyFill="1" applyBorder="1" applyAlignment="1">
      <alignment vertical="center" wrapText="1"/>
    </xf>
    <xf numFmtId="0" fontId="2" fillId="0" borderId="0" xfId="0" applyFont="1" applyFill="1" applyAlignment="1">
      <alignment vertical="center"/>
    </xf>
    <xf numFmtId="0" fontId="2" fillId="0" borderId="0" xfId="0" applyFont="1" applyFill="1" applyAlignment="1">
      <alignment vertical="center" wrapText="1"/>
    </xf>
    <xf numFmtId="4" fontId="2" fillId="0" borderId="0" xfId="0" applyNumberFormat="1" applyFont="1" applyFill="1" applyBorder="1" applyAlignment="1">
      <alignment vertical="center"/>
    </xf>
    <xf numFmtId="0" fontId="2" fillId="0" borderId="0" xfId="0" applyFont="1" applyAlignment="1">
      <alignment horizontal="left" vertical="center"/>
    </xf>
    <xf numFmtId="0" fontId="2" fillId="5" borderId="0" xfId="0" applyFont="1" applyFill="1" applyAlignment="1">
      <alignment vertical="center"/>
    </xf>
    <xf numFmtId="165" fontId="23" fillId="0" borderId="0" xfId="1" applyNumberFormat="1" applyFont="1" applyFill="1" applyAlignment="1">
      <alignment horizontal="left" vertical="center" wrapText="1"/>
    </xf>
    <xf numFmtId="165" fontId="23" fillId="0" borderId="0" xfId="1" applyNumberFormat="1" applyFont="1" applyFill="1" applyAlignment="1">
      <alignment horizontal="center" vertical="center" wrapText="1"/>
    </xf>
    <xf numFmtId="165" fontId="2" fillId="0" borderId="0" xfId="1" applyNumberFormat="1" applyFont="1" applyFill="1" applyAlignment="1">
      <alignment horizontal="center" vertical="center"/>
    </xf>
    <xf numFmtId="0" fontId="4" fillId="3" borderId="29" xfId="0" applyFont="1" applyFill="1" applyBorder="1" applyAlignment="1">
      <alignment horizontal="left" vertical="center" wrapText="1"/>
    </xf>
    <xf numFmtId="4" fontId="2" fillId="0" borderId="0" xfId="1" applyNumberFormat="1" applyFont="1" applyFill="1" applyBorder="1" applyAlignment="1">
      <alignment horizontal="right" vertical="center" wrapText="1"/>
    </xf>
    <xf numFmtId="4" fontId="2" fillId="0" borderId="0" xfId="1" applyNumberFormat="1" applyFont="1" applyAlignment="1">
      <alignment vertical="center"/>
    </xf>
    <xf numFmtId="4" fontId="12" fillId="0" borderId="41" xfId="1" applyNumberFormat="1" applyFont="1" applyBorder="1" applyAlignment="1">
      <alignment vertical="center"/>
    </xf>
    <xf numFmtId="4" fontId="2" fillId="0" borderId="41" xfId="1" applyNumberFormat="1" applyFont="1" applyBorder="1" applyAlignment="1">
      <alignment vertical="center"/>
    </xf>
    <xf numFmtId="4" fontId="2" fillId="0" borderId="0" xfId="1" applyNumberFormat="1" applyFont="1" applyBorder="1" applyAlignment="1">
      <alignment vertical="center"/>
    </xf>
    <xf numFmtId="0" fontId="2" fillId="0" borderId="0" xfId="0" applyFont="1" applyAlignment="1">
      <alignment vertical="center" wrapText="1"/>
    </xf>
    <xf numFmtId="0" fontId="26" fillId="0" borderId="0" xfId="0" applyFont="1" applyAlignment="1">
      <alignment vertical="center"/>
    </xf>
    <xf numFmtId="0" fontId="21" fillId="0" borderId="0" xfId="0" applyFont="1" applyFill="1" applyAlignment="1">
      <alignment horizontal="center" vertical="center" wrapText="1"/>
    </xf>
    <xf numFmtId="0" fontId="5" fillId="0" borderId="0" xfId="0" applyFont="1" applyFill="1" applyAlignment="1">
      <alignment vertical="center"/>
    </xf>
    <xf numFmtId="0" fontId="27" fillId="0" borderId="0" xfId="0" applyFont="1" applyFill="1" applyAlignment="1">
      <alignment horizontal="left" vertical="center" wrapText="1"/>
    </xf>
    <xf numFmtId="0" fontId="29" fillId="0" borderId="0" xfId="4" applyFont="1" applyAlignment="1">
      <alignment vertical="center"/>
    </xf>
    <xf numFmtId="0" fontId="30" fillId="0" borderId="0" xfId="0" applyFont="1" applyAlignment="1">
      <alignment vertical="center"/>
    </xf>
    <xf numFmtId="165" fontId="6" fillId="4" borderId="0" xfId="1" applyNumberFormat="1" applyFont="1" applyFill="1" applyBorder="1" applyAlignment="1">
      <alignment horizontal="left" vertical="center" wrapText="1"/>
    </xf>
    <xf numFmtId="165" fontId="4" fillId="2" borderId="13" xfId="1" applyNumberFormat="1" applyFont="1" applyFill="1" applyBorder="1" applyAlignment="1">
      <alignment horizontal="center" vertical="center" wrapText="1"/>
    </xf>
    <xf numFmtId="0" fontId="11" fillId="6" borderId="0" xfId="0" applyFont="1" applyFill="1" applyAlignment="1">
      <alignment vertical="center"/>
    </xf>
    <xf numFmtId="0" fontId="13" fillId="0" borderId="0" xfId="0" applyFont="1" applyAlignment="1">
      <alignment vertical="center"/>
    </xf>
    <xf numFmtId="0" fontId="13" fillId="0" borderId="1" xfId="0" applyFont="1" applyBorder="1" applyAlignment="1">
      <alignment vertical="center"/>
    </xf>
    <xf numFmtId="4" fontId="6" fillId="6" borderId="0" xfId="0" applyNumberFormat="1" applyFont="1" applyFill="1" applyAlignment="1">
      <alignment horizontal="right" vertical="center"/>
    </xf>
    <xf numFmtId="165" fontId="4" fillId="2" borderId="44" xfId="1" applyNumberFormat="1" applyFont="1" applyFill="1" applyBorder="1" applyAlignment="1">
      <alignment horizontal="center" vertical="center" wrapText="1"/>
    </xf>
    <xf numFmtId="165" fontId="12" fillId="0" borderId="0" xfId="1" applyNumberFormat="1" applyFont="1" applyFill="1" applyBorder="1" applyAlignment="1">
      <alignment horizontal="center" vertical="center"/>
    </xf>
    <xf numFmtId="3" fontId="12" fillId="0" borderId="0" xfId="1" applyNumberFormat="1" applyFont="1" applyFill="1" applyBorder="1" applyAlignment="1">
      <alignment horizontal="right" vertical="center" wrapText="1"/>
    </xf>
    <xf numFmtId="4" fontId="14" fillId="0" borderId="0" xfId="0" applyNumberFormat="1" applyFont="1" applyBorder="1" applyAlignment="1">
      <alignment vertical="center"/>
    </xf>
    <xf numFmtId="3" fontId="11" fillId="4" borderId="0" xfId="1" applyNumberFormat="1" applyFont="1" applyFill="1" applyBorder="1" applyAlignment="1">
      <alignment horizontal="right" vertical="center" wrapText="1"/>
    </xf>
    <xf numFmtId="4" fontId="13" fillId="0" borderId="0" xfId="1" applyNumberFormat="1" applyFont="1" applyFill="1" applyBorder="1" applyAlignment="1">
      <alignment horizontal="right" vertical="center" wrapText="1"/>
    </xf>
    <xf numFmtId="4" fontId="13" fillId="0" borderId="1" xfId="1" applyNumberFormat="1" applyFont="1" applyFill="1" applyBorder="1" applyAlignment="1">
      <alignment horizontal="right" vertical="center" wrapText="1"/>
    </xf>
    <xf numFmtId="2" fontId="5" fillId="4" borderId="0" xfId="1" applyNumberFormat="1" applyFont="1" applyFill="1" applyBorder="1" applyAlignment="1">
      <alignment horizontal="right" vertical="center" wrapText="1"/>
    </xf>
    <xf numFmtId="2" fontId="12" fillId="0" borderId="0" xfId="1" applyNumberFormat="1" applyFont="1" applyFill="1" applyBorder="1" applyAlignment="1">
      <alignment horizontal="right" vertical="center" wrapText="1"/>
    </xf>
    <xf numFmtId="3" fontId="19" fillId="4" borderId="0" xfId="0" applyNumberFormat="1" applyFont="1" applyFill="1" applyAlignment="1">
      <alignment horizontal="right" vertical="center"/>
    </xf>
    <xf numFmtId="3" fontId="5" fillId="4" borderId="0" xfId="0" applyNumberFormat="1" applyFont="1" applyFill="1" applyAlignment="1">
      <alignment horizontal="right" vertical="center"/>
    </xf>
    <xf numFmtId="3" fontId="5" fillId="0" borderId="0" xfId="0" applyNumberFormat="1" applyFont="1" applyFill="1" applyAlignment="1">
      <alignment horizontal="right" vertical="center"/>
    </xf>
    <xf numFmtId="3" fontId="2" fillId="0" borderId="0" xfId="0" applyNumberFormat="1" applyFont="1" applyFill="1" applyAlignment="1">
      <alignment horizontal="right" vertical="center"/>
    </xf>
    <xf numFmtId="165" fontId="4" fillId="0" borderId="0" xfId="1" applyNumberFormat="1" applyFont="1" applyFill="1" applyBorder="1" applyAlignment="1">
      <alignment horizontal="center" vertical="center" wrapText="1"/>
    </xf>
    <xf numFmtId="165" fontId="5" fillId="4" borderId="0" xfId="1" applyNumberFormat="1" applyFont="1" applyFill="1" applyBorder="1" applyAlignment="1">
      <alignment horizontal="left" vertical="center" wrapText="1"/>
    </xf>
    <xf numFmtId="3" fontId="19" fillId="0" borderId="0" xfId="0" applyNumberFormat="1" applyFont="1" applyFill="1" applyAlignment="1">
      <alignment horizontal="right" vertical="center"/>
    </xf>
    <xf numFmtId="3" fontId="12" fillId="0" borderId="0" xfId="0" applyNumberFormat="1" applyFont="1" applyFill="1" applyAlignment="1">
      <alignment horizontal="right" vertical="center"/>
    </xf>
    <xf numFmtId="3" fontId="12" fillId="0" borderId="1" xfId="0" applyNumberFormat="1" applyFont="1" applyFill="1" applyBorder="1" applyAlignment="1">
      <alignment horizontal="right" vertical="center"/>
    </xf>
    <xf numFmtId="4" fontId="5" fillId="4" borderId="0" xfId="1" applyNumberFormat="1" applyFont="1" applyFill="1" applyBorder="1" applyAlignment="1">
      <alignment horizontal="right" vertical="center" wrapText="1"/>
    </xf>
    <xf numFmtId="4" fontId="2" fillId="0" borderId="1" xfId="1" applyNumberFormat="1" applyFont="1" applyFill="1" applyBorder="1" applyAlignment="1">
      <alignment horizontal="right" vertical="center" wrapText="1"/>
    </xf>
    <xf numFmtId="0" fontId="12" fillId="0" borderId="0" xfId="0" applyFont="1" applyFill="1" applyAlignment="1">
      <alignment horizontal="left" vertical="center" wrapText="1"/>
    </xf>
    <xf numFmtId="0" fontId="2" fillId="0" borderId="0" xfId="0" applyFont="1" applyAlignment="1">
      <alignment horizontal="left" vertical="center" wrapText="1"/>
    </xf>
    <xf numFmtId="0" fontId="2" fillId="0" borderId="0" xfId="0" applyFont="1" applyFill="1" applyAlignment="1">
      <alignment horizontal="left" vertical="center" wrapText="1"/>
    </xf>
    <xf numFmtId="165" fontId="4" fillId="2" borderId="0"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0" fillId="2" borderId="0" xfId="1" applyNumberFormat="1" applyFont="1" applyFill="1" applyBorder="1" applyAlignment="1">
      <alignment horizontal="center" vertical="center" wrapText="1"/>
    </xf>
    <xf numFmtId="165" fontId="13" fillId="0" borderId="0" xfId="1" applyNumberFormat="1" applyFont="1" applyFill="1" applyBorder="1" applyAlignment="1">
      <alignment horizontal="left" vertical="center" wrapText="1"/>
    </xf>
    <xf numFmtId="0" fontId="2" fillId="0" borderId="0" xfId="0" applyFont="1" applyBorder="1" applyAlignment="1">
      <alignment horizontal="center" vertical="center"/>
    </xf>
    <xf numFmtId="0" fontId="3" fillId="0" borderId="0" xfId="0" applyFont="1" applyAlignment="1">
      <alignment horizontal="center" vertical="center"/>
    </xf>
    <xf numFmtId="0" fontId="5" fillId="0" borderId="0" xfId="1" applyNumberFormat="1" applyFont="1" applyFill="1" applyBorder="1" applyAlignment="1">
      <alignment horizontal="left" vertical="center" wrapText="1"/>
    </xf>
    <xf numFmtId="0" fontId="35" fillId="0" borderId="0" xfId="0" applyFont="1" applyAlignment="1">
      <alignment horizontal="left"/>
    </xf>
    <xf numFmtId="0" fontId="2" fillId="5" borderId="0" xfId="0" applyFont="1" applyFill="1"/>
    <xf numFmtId="0" fontId="2" fillId="0" borderId="0" xfId="0" applyFont="1" applyBorder="1" applyAlignment="1">
      <alignment horizontal="center" vertical="center"/>
    </xf>
    <xf numFmtId="0" fontId="5" fillId="0" borderId="0" xfId="1"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0" fontId="12" fillId="0" borderId="0" xfId="0" applyFont="1" applyAlignment="1">
      <alignment horizontal="center" vertical="center"/>
    </xf>
    <xf numFmtId="1" fontId="12" fillId="0" borderId="0" xfId="0" applyNumberFormat="1" applyFont="1" applyAlignment="1">
      <alignment horizontal="center" vertical="center"/>
    </xf>
    <xf numFmtId="0" fontId="12" fillId="0" borderId="1" xfId="0" applyFont="1" applyBorder="1" applyAlignment="1">
      <alignment horizontal="center" vertical="center"/>
    </xf>
    <xf numFmtId="0" fontId="5" fillId="0" borderId="0" xfId="1" applyNumberFormat="1" applyFont="1" applyFill="1" applyBorder="1" applyAlignment="1">
      <alignment horizontal="left" vertical="center" wrapText="1"/>
    </xf>
    <xf numFmtId="0" fontId="12" fillId="0" borderId="0" xfId="1" applyNumberFormat="1" applyFont="1" applyFill="1" applyBorder="1" applyAlignment="1">
      <alignment horizontal="left" vertical="center" wrapText="1"/>
    </xf>
    <xf numFmtId="0" fontId="2" fillId="0" borderId="0"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xf numFmtId="165" fontId="4" fillId="2" borderId="0" xfId="1" applyNumberFormat="1" applyFont="1" applyFill="1" applyBorder="1" applyAlignment="1">
      <alignment horizontal="center" vertical="center" wrapText="1"/>
    </xf>
    <xf numFmtId="165" fontId="4" fillId="2" borderId="12" xfId="1" applyNumberFormat="1" applyFont="1" applyFill="1" applyBorder="1" applyAlignment="1">
      <alignment horizontal="center" vertical="center" wrapText="1"/>
    </xf>
    <xf numFmtId="0" fontId="16" fillId="0" borderId="0" xfId="0" applyFont="1" applyAlignment="1">
      <alignment horizontal="left"/>
    </xf>
    <xf numFmtId="4" fontId="15" fillId="0" borderId="0" xfId="0" applyNumberFormat="1" applyFont="1" applyBorder="1" applyAlignment="1">
      <alignment horizontal="left" vertical="center"/>
    </xf>
    <xf numFmtId="4" fontId="2" fillId="0" borderId="0" xfId="0" applyNumberFormat="1" applyFont="1" applyFill="1"/>
    <xf numFmtId="164" fontId="2" fillId="0" borderId="0" xfId="1" applyFont="1" applyAlignment="1">
      <alignment vertical="center"/>
    </xf>
    <xf numFmtId="43" fontId="2" fillId="0" borderId="0" xfId="0" applyNumberFormat="1" applyFont="1" applyAlignment="1">
      <alignment vertical="center"/>
    </xf>
    <xf numFmtId="0" fontId="2" fillId="0" borderId="0"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xf numFmtId="0" fontId="19" fillId="0" borderId="0" xfId="1" applyNumberFormat="1" applyFont="1" applyFill="1" applyBorder="1" applyAlignment="1">
      <alignment horizontal="left" vertical="center" wrapText="1"/>
    </xf>
    <xf numFmtId="1" fontId="12" fillId="0" borderId="1" xfId="0" applyNumberFormat="1" applyFont="1" applyBorder="1" applyAlignment="1">
      <alignment horizontal="center" vertical="center"/>
    </xf>
    <xf numFmtId="4" fontId="12" fillId="0" borderId="1" xfId="1" applyNumberFormat="1" applyFont="1" applyFill="1" applyBorder="1" applyAlignment="1">
      <alignment horizontal="right" vertical="center" wrapText="1"/>
    </xf>
    <xf numFmtId="165" fontId="11" fillId="4" borderId="0" xfId="1" applyNumberFormat="1" applyFont="1" applyFill="1" applyBorder="1" applyAlignment="1">
      <alignment horizontal="center" vertical="center"/>
    </xf>
    <xf numFmtId="0" fontId="11" fillId="4" borderId="0" xfId="1" applyNumberFormat="1" applyFont="1" applyFill="1" applyBorder="1" applyAlignment="1">
      <alignment horizontal="center" vertical="center" wrapText="1"/>
    </xf>
    <xf numFmtId="0" fontId="5" fillId="0" borderId="0"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xf numFmtId="164" fontId="2" fillId="0" borderId="1" xfId="1" applyFont="1" applyFill="1" applyBorder="1" applyAlignment="1">
      <alignment horizontal="right" vertical="center" wrapText="1"/>
    </xf>
    <xf numFmtId="165" fontId="10" fillId="0" borderId="0" xfId="1" applyNumberFormat="1" applyFont="1" applyFill="1" applyBorder="1" applyAlignment="1">
      <alignment horizontal="center" vertical="center" wrapText="1"/>
    </xf>
    <xf numFmtId="0" fontId="12" fillId="0" borderId="0" xfId="1" applyNumberFormat="1" applyFont="1" applyFill="1" applyBorder="1" applyAlignment="1">
      <alignment horizontal="left" vertical="center" wrapText="1"/>
    </xf>
    <xf numFmtId="0" fontId="2" fillId="0" borderId="0"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xf numFmtId="4" fontId="14" fillId="0" borderId="0" xfId="0" applyNumberFormat="1" applyFont="1" applyBorder="1" applyAlignment="1">
      <alignment horizontal="left" vertical="center"/>
    </xf>
    <xf numFmtId="9" fontId="2" fillId="0" borderId="0" xfId="5" applyFont="1" applyFill="1" applyAlignment="1">
      <alignment horizontal="center" vertical="center"/>
    </xf>
    <xf numFmtId="0" fontId="5" fillId="0" borderId="0"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xf numFmtId="4" fontId="14" fillId="0" borderId="0" xfId="0" applyNumberFormat="1" applyFont="1" applyBorder="1" applyAlignment="1">
      <alignment horizontal="left" vertical="center"/>
    </xf>
    <xf numFmtId="3" fontId="2" fillId="0" borderId="0" xfId="0" applyNumberFormat="1" applyFont="1" applyFill="1" applyAlignment="1">
      <alignment vertical="center"/>
    </xf>
    <xf numFmtId="0" fontId="5" fillId="0" borderId="0" xfId="1" applyNumberFormat="1" applyFont="1" applyFill="1" applyBorder="1" applyAlignment="1">
      <alignment horizontal="left" vertical="center" wrapText="1"/>
    </xf>
    <xf numFmtId="4" fontId="13" fillId="0" borderId="0" xfId="1" applyNumberFormat="1" applyFont="1" applyFill="1" applyBorder="1" applyAlignment="1">
      <alignment horizontal="center" vertical="center" wrapText="1"/>
    </xf>
    <xf numFmtId="165" fontId="13" fillId="0" borderId="0" xfId="1" applyNumberFormat="1" applyFont="1" applyFill="1" applyBorder="1" applyAlignment="1">
      <alignment horizontal="center" vertical="center" wrapText="1"/>
    </xf>
    <xf numFmtId="4" fontId="12" fillId="0" borderId="0" xfId="1" applyNumberFormat="1" applyFont="1" applyBorder="1" applyAlignment="1">
      <alignment vertical="center"/>
    </xf>
    <xf numFmtId="0" fontId="2" fillId="0" borderId="4" xfId="0" applyFont="1" applyBorder="1"/>
    <xf numFmtId="0" fontId="2" fillId="0" borderId="4" xfId="0" applyFont="1" applyBorder="1" applyAlignment="1">
      <alignment vertical="center"/>
    </xf>
    <xf numFmtId="166" fontId="2" fillId="0" borderId="0" xfId="0" applyNumberFormat="1" applyFont="1"/>
    <xf numFmtId="0" fontId="21" fillId="3"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25" fillId="0" borderId="0" xfId="0" applyFont="1" applyFill="1" applyAlignment="1">
      <alignment horizontal="left" vertical="top" wrapText="1"/>
    </xf>
    <xf numFmtId="0" fontId="2" fillId="0" borderId="0" xfId="0" applyFont="1" applyFill="1" applyAlignment="1">
      <alignment horizontal="left" vertical="top" wrapText="1"/>
    </xf>
    <xf numFmtId="0" fontId="32" fillId="0" borderId="0" xfId="1" applyNumberFormat="1"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0" xfId="0" applyFont="1" applyFill="1" applyAlignment="1">
      <alignment horizontal="left" vertical="center"/>
    </xf>
    <xf numFmtId="0" fontId="2" fillId="0" borderId="1" xfId="0" applyFont="1" applyFill="1" applyBorder="1" applyAlignment="1">
      <alignment horizontal="left" vertical="center" wrapText="1"/>
    </xf>
    <xf numFmtId="4" fontId="14" fillId="0" borderId="17" xfId="0" applyNumberFormat="1" applyFont="1" applyBorder="1" applyAlignment="1">
      <alignment horizontal="left" vertical="center"/>
    </xf>
    <xf numFmtId="0" fontId="12" fillId="0" borderId="0" xfId="1" applyNumberFormat="1" applyFont="1" applyFill="1" applyBorder="1" applyAlignment="1">
      <alignment horizontal="left" vertical="center" wrapText="1"/>
    </xf>
    <xf numFmtId="0" fontId="2" fillId="0" borderId="0" xfId="1" applyNumberFormat="1" applyFont="1" applyFill="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0" borderId="10" xfId="0" applyFont="1" applyBorder="1" applyAlignment="1">
      <alignment horizontal="center" vertical="center"/>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5" fillId="0" borderId="0" xfId="0" applyFont="1" applyAlignment="1">
      <alignment horizontal="center" vertical="center"/>
    </xf>
    <xf numFmtId="165" fontId="11" fillId="6"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6" xfId="1" applyNumberFormat="1" applyFont="1" applyFill="1" applyBorder="1" applyAlignment="1">
      <alignment horizontal="left" vertical="center" wrapText="1"/>
    </xf>
    <xf numFmtId="165" fontId="21" fillId="3" borderId="0" xfId="1" applyNumberFormat="1" applyFont="1" applyFill="1" applyBorder="1" applyAlignment="1">
      <alignment horizontal="center" vertical="center" wrapText="1"/>
    </xf>
    <xf numFmtId="0" fontId="5" fillId="0" borderId="0" xfId="0" applyFont="1" applyAlignment="1">
      <alignment horizontal="center" vertical="center" wrapText="1"/>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165" fontId="10"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xf>
    <xf numFmtId="0" fontId="16" fillId="5" borderId="0" xfId="0" applyFont="1" applyFill="1" applyBorder="1" applyAlignment="1">
      <alignment horizontal="left" vertical="center" wrapText="1"/>
    </xf>
    <xf numFmtId="4" fontId="14" fillId="0" borderId="16" xfId="0" applyNumberFormat="1" applyFont="1" applyBorder="1" applyAlignment="1">
      <alignment horizontal="left" vertical="center"/>
    </xf>
    <xf numFmtId="0" fontId="19" fillId="0" borderId="0"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xf numFmtId="0" fontId="7" fillId="0" borderId="0" xfId="0" applyFont="1" applyAlignment="1">
      <alignment horizontal="center" wrapText="1"/>
    </xf>
    <xf numFmtId="165" fontId="6" fillId="0" borderId="0" xfId="1" applyNumberFormat="1" applyFont="1" applyFill="1" applyBorder="1" applyAlignment="1">
      <alignment horizontal="center" vertical="center" wrapText="1"/>
    </xf>
    <xf numFmtId="0" fontId="3" fillId="0" borderId="0" xfId="0" applyFont="1" applyAlignment="1">
      <alignment horizontal="center"/>
    </xf>
    <xf numFmtId="0" fontId="2" fillId="0" borderId="43" xfId="0" applyFont="1" applyBorder="1" applyAlignment="1">
      <alignment horizontal="center" vertical="center"/>
    </xf>
    <xf numFmtId="0" fontId="2" fillId="0" borderId="17" xfId="0" applyFont="1" applyBorder="1" applyAlignment="1">
      <alignment horizontal="center"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165" fontId="10" fillId="2" borderId="13" xfId="1" applyNumberFormat="1" applyFont="1" applyFill="1" applyBorder="1" applyAlignment="1">
      <alignment horizontal="center" vertical="center" wrapText="1"/>
    </xf>
    <xf numFmtId="0" fontId="16" fillId="5" borderId="1" xfId="0" applyFont="1" applyFill="1" applyBorder="1" applyAlignment="1">
      <alignment horizontal="left" vertical="center" wrapText="1"/>
    </xf>
    <xf numFmtId="165" fontId="4"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wrapText="1"/>
    </xf>
    <xf numFmtId="0" fontId="12" fillId="5" borderId="22" xfId="0" applyFont="1" applyFill="1" applyBorder="1" applyAlignment="1">
      <alignment horizontal="left" vertical="center" wrapText="1"/>
    </xf>
    <xf numFmtId="0" fontId="16" fillId="5" borderId="18" xfId="0" applyFont="1" applyFill="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6" xfId="0" applyFont="1" applyBorder="1" applyAlignment="1">
      <alignment horizontal="center" vertical="center"/>
    </xf>
    <xf numFmtId="165" fontId="4" fillId="2" borderId="13" xfId="1" applyNumberFormat="1" applyFont="1" applyFill="1" applyBorder="1" applyAlignment="1">
      <alignment horizontal="center" vertical="center" wrapText="1"/>
    </xf>
    <xf numFmtId="0" fontId="12" fillId="0" borderId="0" xfId="0" applyFont="1" applyFill="1" applyAlignment="1">
      <alignment horizontal="left" vertical="center" wrapText="1"/>
    </xf>
    <xf numFmtId="0" fontId="12" fillId="0" borderId="1" xfId="0" applyFont="1" applyFill="1" applyBorder="1" applyAlignment="1">
      <alignment horizontal="left" vertical="center" wrapText="1"/>
    </xf>
    <xf numFmtId="0" fontId="7" fillId="0" borderId="0" xfId="0" applyFont="1" applyAlignment="1">
      <alignment horizontal="center" vertical="center" wrapText="1"/>
    </xf>
    <xf numFmtId="0" fontId="3" fillId="0" borderId="0" xfId="0" applyFont="1" applyAlignment="1">
      <alignment horizontal="center" vertical="center"/>
    </xf>
    <xf numFmtId="4" fontId="14" fillId="0" borderId="0" xfId="0" applyNumberFormat="1" applyFont="1" applyBorder="1" applyAlignment="1">
      <alignment horizontal="left" vertical="center"/>
    </xf>
    <xf numFmtId="4" fontId="15" fillId="0" borderId="16" xfId="0" applyNumberFormat="1" applyFont="1" applyBorder="1" applyAlignment="1">
      <alignment horizontal="left" vertical="center"/>
    </xf>
    <xf numFmtId="165" fontId="20" fillId="0" borderId="17" xfId="1" applyNumberFormat="1" applyFont="1" applyFill="1" applyBorder="1" applyAlignment="1">
      <alignment vertical="center" wrapText="1"/>
    </xf>
    <xf numFmtId="4" fontId="15" fillId="0" borderId="17" xfId="0" applyNumberFormat="1" applyFont="1" applyBorder="1" applyAlignment="1">
      <alignment horizontal="left" vertical="center"/>
    </xf>
    <xf numFmtId="0" fontId="12" fillId="0" borderId="3" xfId="1" applyNumberFormat="1" applyFont="1" applyFill="1" applyBorder="1" applyAlignment="1">
      <alignment horizontal="left" vertical="center" wrapText="1"/>
    </xf>
    <xf numFmtId="0" fontId="12" fillId="0" borderId="17" xfId="1" applyNumberFormat="1" applyFont="1" applyFill="1" applyBorder="1" applyAlignment="1">
      <alignment horizontal="left" vertical="center" wrapText="1"/>
    </xf>
    <xf numFmtId="0" fontId="12" fillId="0" borderId="4" xfId="1" applyNumberFormat="1" applyFont="1" applyFill="1" applyBorder="1" applyAlignment="1">
      <alignment horizontal="left" vertical="center" wrapText="1"/>
    </xf>
    <xf numFmtId="0" fontId="5" fillId="0" borderId="17" xfId="0" applyFont="1" applyBorder="1" applyAlignment="1">
      <alignment horizontal="center" vertical="center"/>
    </xf>
    <xf numFmtId="0" fontId="5" fillId="0" borderId="36" xfId="0" applyFont="1" applyBorder="1" applyAlignment="1">
      <alignment horizontal="center" vertical="center"/>
    </xf>
    <xf numFmtId="0" fontId="2" fillId="0" borderId="42" xfId="0" applyFont="1" applyBorder="1" applyAlignment="1">
      <alignment horizontal="center"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2" fillId="0" borderId="40" xfId="0" applyFont="1" applyBorder="1" applyAlignment="1">
      <alignment horizontal="center" vertical="center"/>
    </xf>
    <xf numFmtId="4" fontId="14" fillId="0" borderId="3" xfId="0" applyNumberFormat="1" applyFont="1" applyBorder="1" applyAlignment="1">
      <alignment horizontal="left" vertical="center"/>
    </xf>
    <xf numFmtId="0" fontId="5" fillId="0" borderId="16" xfId="1" applyNumberFormat="1" applyFont="1" applyFill="1" applyBorder="1" applyAlignment="1">
      <alignment horizontal="left" vertical="center" wrapText="1"/>
    </xf>
    <xf numFmtId="0" fontId="19" fillId="0" borderId="16" xfId="1" applyNumberFormat="1" applyFont="1" applyFill="1" applyBorder="1" applyAlignment="1">
      <alignment horizontal="left" vertical="center" wrapText="1"/>
    </xf>
    <xf numFmtId="4" fontId="15" fillId="0" borderId="3" xfId="0" applyNumberFormat="1" applyFont="1" applyBorder="1" applyAlignment="1">
      <alignment horizontal="left" vertical="center"/>
    </xf>
    <xf numFmtId="0" fontId="5" fillId="0" borderId="35" xfId="1" applyNumberFormat="1" applyFont="1" applyFill="1" applyBorder="1" applyAlignment="1">
      <alignment horizontal="left" vertical="center" wrapText="1"/>
    </xf>
  </cellXfs>
  <cellStyles count="6">
    <cellStyle name="Hipervínculo" xfId="4" builtinId="8"/>
    <cellStyle name="Millares" xfId="1" builtinId="3"/>
    <cellStyle name="Millares 2" xfId="2" xr:uid="{00000000-0005-0000-0000-000002000000}"/>
    <cellStyle name="Millares 3" xfId="3" xr:uid="{00000000-0005-0000-0000-000003000000}"/>
    <cellStyle name="Normal" xfId="0" builtinId="0"/>
    <cellStyle name="Porcentaje" xfId="5" builtinId="5"/>
  </cellStyles>
  <dxfs count="0"/>
  <tableStyles count="0" defaultTableStyle="TableStyleMedium9" defaultPivotStyle="PivotStyleLight16"/>
  <colors>
    <mruColors>
      <color rgb="FF00FFFF"/>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salas@mtss.go.c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4:Q74"/>
  <sheetViews>
    <sheetView showGridLines="0" tabSelected="1" zoomScale="80" zoomScaleNormal="80" workbookViewId="0">
      <selection activeCell="A5" sqref="A5:D5"/>
    </sheetView>
  </sheetViews>
  <sheetFormatPr baseColWidth="10" defaultColWidth="10.88671875" defaultRowHeight="15.6" x14ac:dyDescent="0.3"/>
  <cols>
    <col min="1" max="6" width="31" style="36" customWidth="1"/>
    <col min="7" max="16384" width="10.88671875" style="36"/>
  </cols>
  <sheetData>
    <row r="4" spans="1:6" ht="18" customHeight="1" x14ac:dyDescent="0.3"/>
    <row r="5" spans="1:6" ht="42.6" customHeight="1" x14ac:dyDescent="0.3">
      <c r="A5" s="190" t="s">
        <v>91</v>
      </c>
      <c r="B5" s="190"/>
      <c r="C5" s="190"/>
      <c r="D5" s="190"/>
      <c r="E5" s="43"/>
      <c r="F5" s="43"/>
    </row>
    <row r="6" spans="1:6" s="86" customFormat="1" ht="16.2" customHeight="1" x14ac:dyDescent="0.3">
      <c r="A6" s="102"/>
      <c r="B6" s="102"/>
      <c r="C6" s="102"/>
      <c r="D6" s="102"/>
      <c r="E6" s="103"/>
      <c r="F6" s="103"/>
    </row>
    <row r="7" spans="1:6" s="86" customFormat="1" ht="16.2" customHeight="1" x14ac:dyDescent="0.3">
      <c r="A7" s="104" t="s">
        <v>112</v>
      </c>
      <c r="B7" s="102"/>
      <c r="C7" s="102"/>
      <c r="D7" s="102"/>
      <c r="E7" s="103"/>
      <c r="F7" s="103"/>
    </row>
    <row r="8" spans="1:6" x14ac:dyDescent="0.3">
      <c r="A8" s="135"/>
      <c r="B8" s="135"/>
      <c r="C8" s="135"/>
      <c r="D8" s="135"/>
      <c r="E8" s="87"/>
      <c r="F8" s="87"/>
    </row>
    <row r="9" spans="1:6" ht="66.75" customHeight="1" x14ac:dyDescent="0.3">
      <c r="A9" s="191" t="s">
        <v>122</v>
      </c>
      <c r="B9" s="191"/>
      <c r="C9" s="191"/>
      <c r="D9" s="191"/>
      <c r="E9" s="87"/>
      <c r="F9" s="87"/>
    </row>
    <row r="10" spans="1:6" ht="92.4" customHeight="1" x14ac:dyDescent="0.3">
      <c r="A10" s="193" t="s">
        <v>111</v>
      </c>
      <c r="B10" s="193"/>
      <c r="C10" s="193"/>
      <c r="D10" s="193"/>
      <c r="E10" s="87"/>
      <c r="F10" s="87"/>
    </row>
    <row r="11" spans="1:6" ht="94.95" customHeight="1" x14ac:dyDescent="0.3">
      <c r="A11" s="194" t="s">
        <v>146</v>
      </c>
      <c r="B11" s="194"/>
      <c r="C11" s="194"/>
      <c r="D11" s="194"/>
      <c r="E11" s="87"/>
      <c r="F11" s="87"/>
    </row>
    <row r="12" spans="1:6" ht="81" customHeight="1" x14ac:dyDescent="0.3">
      <c r="A12" s="191" t="s">
        <v>156</v>
      </c>
      <c r="B12" s="191"/>
      <c r="C12" s="191"/>
      <c r="D12" s="191"/>
      <c r="E12" s="87"/>
      <c r="F12" s="87"/>
    </row>
    <row r="13" spans="1:6" ht="20.399999999999999" customHeight="1" x14ac:dyDescent="0.3">
      <c r="A13" s="135"/>
      <c r="B13" s="135"/>
      <c r="C13" s="135"/>
      <c r="D13" s="135"/>
      <c r="E13" s="87"/>
      <c r="F13" s="87"/>
    </row>
    <row r="14" spans="1:6" ht="20.399999999999999" customHeight="1" x14ac:dyDescent="0.3">
      <c r="A14" s="190" t="s">
        <v>113</v>
      </c>
      <c r="B14" s="190"/>
      <c r="C14" s="190"/>
      <c r="D14" s="190"/>
      <c r="E14" s="87"/>
      <c r="F14" s="87"/>
    </row>
    <row r="15" spans="1:6" ht="20.100000000000001" customHeight="1" x14ac:dyDescent="0.3">
      <c r="A15" s="83" t="s">
        <v>26</v>
      </c>
    </row>
    <row r="16" spans="1:6" ht="168.75" customHeight="1" x14ac:dyDescent="0.3">
      <c r="A16" s="192" t="s">
        <v>109</v>
      </c>
      <c r="B16" s="192"/>
      <c r="C16" s="192"/>
      <c r="D16" s="192"/>
      <c r="E16" s="100"/>
      <c r="F16" s="100"/>
    </row>
    <row r="17" spans="1:17" ht="9.9" customHeight="1" x14ac:dyDescent="0.3"/>
    <row r="18" spans="1:17" ht="20.100000000000001" customHeight="1" x14ac:dyDescent="0.3">
      <c r="A18" s="83" t="s">
        <v>110</v>
      </c>
    </row>
    <row r="20" spans="1:17" ht="15" customHeight="1" x14ac:dyDescent="0.3">
      <c r="A20" s="36" t="s">
        <v>99</v>
      </c>
    </row>
    <row r="21" spans="1:17" ht="15" customHeight="1" x14ac:dyDescent="0.3"/>
    <row r="22" spans="1:17" ht="15" customHeight="1" x14ac:dyDescent="0.3">
      <c r="A22" s="192" t="s">
        <v>100</v>
      </c>
      <c r="B22" s="192"/>
      <c r="C22" s="192"/>
      <c r="D22" s="192"/>
      <c r="E22" s="100"/>
      <c r="F22" s="100"/>
      <c r="G22" s="100"/>
      <c r="H22" s="100"/>
      <c r="I22" s="100"/>
      <c r="J22" s="100"/>
      <c r="K22" s="100"/>
      <c r="L22" s="100"/>
      <c r="M22" s="100"/>
      <c r="N22" s="100"/>
      <c r="O22" s="100"/>
      <c r="P22" s="100"/>
      <c r="Q22" s="100"/>
    </row>
    <row r="23" spans="1:17" ht="15" customHeight="1" x14ac:dyDescent="0.3">
      <c r="A23" s="134"/>
      <c r="B23" s="134"/>
      <c r="C23" s="134"/>
      <c r="D23" s="134"/>
      <c r="E23" s="100"/>
      <c r="F23" s="100"/>
      <c r="G23" s="100"/>
      <c r="H23" s="100"/>
      <c r="I23" s="100"/>
      <c r="J23" s="100"/>
      <c r="K23" s="100"/>
      <c r="L23" s="100"/>
      <c r="M23" s="100"/>
      <c r="N23" s="100"/>
      <c r="O23" s="100"/>
      <c r="P23" s="100"/>
      <c r="Q23" s="100"/>
    </row>
    <row r="24" spans="1:17" ht="33" customHeight="1" x14ac:dyDescent="0.3">
      <c r="A24" s="195" t="s">
        <v>138</v>
      </c>
      <c r="B24" s="195"/>
      <c r="C24" s="195"/>
      <c r="D24" s="195"/>
      <c r="E24" s="100"/>
      <c r="F24" s="100"/>
      <c r="G24" s="100"/>
      <c r="H24" s="100"/>
      <c r="I24" s="100"/>
      <c r="J24" s="100"/>
      <c r="K24" s="100"/>
      <c r="L24" s="100"/>
      <c r="M24" s="100"/>
      <c r="N24" s="100"/>
      <c r="O24" s="100"/>
      <c r="P24" s="100"/>
      <c r="Q24" s="100"/>
    </row>
    <row r="25" spans="1:17" ht="15" customHeight="1" x14ac:dyDescent="0.3">
      <c r="A25" s="134"/>
      <c r="B25" s="134"/>
      <c r="C25" s="134"/>
      <c r="D25" s="134"/>
      <c r="E25" s="100"/>
      <c r="F25" s="100"/>
      <c r="G25" s="100"/>
      <c r="H25" s="100"/>
      <c r="I25" s="100"/>
      <c r="J25" s="100"/>
      <c r="K25" s="100"/>
      <c r="L25" s="100"/>
      <c r="M25" s="100"/>
      <c r="N25" s="100"/>
      <c r="O25" s="100"/>
      <c r="P25" s="100"/>
      <c r="Q25" s="100"/>
    </row>
    <row r="26" spans="1:17" ht="20.100000000000001" customHeight="1" x14ac:dyDescent="0.3">
      <c r="A26" s="197" t="s">
        <v>114</v>
      </c>
      <c r="B26" s="197"/>
      <c r="C26" s="197"/>
      <c r="D26" s="197"/>
    </row>
    <row r="27" spans="1:17" ht="15" customHeight="1" x14ac:dyDescent="0.3">
      <c r="A27" s="36" t="s">
        <v>102</v>
      </c>
    </row>
    <row r="28" spans="1:17" ht="15" customHeight="1" x14ac:dyDescent="0.3">
      <c r="A28" s="36" t="s">
        <v>103</v>
      </c>
    </row>
    <row r="29" spans="1:17" ht="32.1" customHeight="1" x14ac:dyDescent="0.3">
      <c r="A29" s="192" t="s">
        <v>153</v>
      </c>
      <c r="B29" s="192"/>
      <c r="C29" s="192"/>
      <c r="D29" s="192"/>
    </row>
    <row r="30" spans="1:17" ht="15" customHeight="1" x14ac:dyDescent="0.3"/>
    <row r="31" spans="1:17" ht="20.100000000000001" customHeight="1" x14ac:dyDescent="0.3">
      <c r="A31" s="197" t="s">
        <v>115</v>
      </c>
      <c r="B31" s="197"/>
      <c r="C31" s="197"/>
      <c r="D31" s="197"/>
    </row>
    <row r="32" spans="1:17" ht="15" customHeight="1" x14ac:dyDescent="0.3">
      <c r="A32" s="36" t="s">
        <v>102</v>
      </c>
    </row>
    <row r="33" spans="1:6" ht="15" customHeight="1" x14ac:dyDescent="0.3">
      <c r="A33" s="36" t="s">
        <v>103</v>
      </c>
    </row>
    <row r="34" spans="1:6" ht="32.1" customHeight="1" x14ac:dyDescent="0.3">
      <c r="A34" s="192" t="s">
        <v>152</v>
      </c>
      <c r="B34" s="192"/>
      <c r="C34" s="192"/>
      <c r="D34" s="192"/>
    </row>
    <row r="35" spans="1:6" ht="15" customHeight="1" x14ac:dyDescent="0.3"/>
    <row r="36" spans="1:6" ht="35.1" customHeight="1" x14ac:dyDescent="0.3">
      <c r="A36" s="196" t="s">
        <v>116</v>
      </c>
      <c r="B36" s="196"/>
      <c r="C36" s="196"/>
      <c r="D36" s="196"/>
    </row>
    <row r="37" spans="1:6" ht="15" customHeight="1" x14ac:dyDescent="0.3">
      <c r="A37" s="36" t="s">
        <v>130</v>
      </c>
    </row>
    <row r="38" spans="1:6" x14ac:dyDescent="0.3">
      <c r="A38" s="192" t="s">
        <v>155</v>
      </c>
      <c r="B38" s="192"/>
      <c r="C38" s="192"/>
      <c r="D38" s="192"/>
    </row>
    <row r="39" spans="1:6" ht="15" customHeight="1" x14ac:dyDescent="0.3">
      <c r="A39" s="36" t="s">
        <v>101</v>
      </c>
    </row>
    <row r="40" spans="1:6" ht="20.100000000000001" customHeight="1" x14ac:dyDescent="0.3">
      <c r="A40" s="196" t="s">
        <v>117</v>
      </c>
      <c r="B40" s="196"/>
      <c r="C40" s="196"/>
      <c r="D40" s="196"/>
    </row>
    <row r="41" spans="1:6" ht="15" customHeight="1" x14ac:dyDescent="0.3">
      <c r="A41" s="36" t="s">
        <v>131</v>
      </c>
    </row>
    <row r="42" spans="1:6" ht="32.1" customHeight="1" x14ac:dyDescent="0.3">
      <c r="A42" s="192" t="s">
        <v>154</v>
      </c>
      <c r="B42" s="192"/>
      <c r="C42" s="192"/>
      <c r="D42" s="192"/>
    </row>
    <row r="43" spans="1:6" ht="14.25" customHeight="1" x14ac:dyDescent="0.3"/>
    <row r="44" spans="1:6" ht="33" customHeight="1" x14ac:dyDescent="0.3">
      <c r="A44" s="195" t="s">
        <v>139</v>
      </c>
      <c r="B44" s="195"/>
      <c r="C44" s="195"/>
      <c r="D44" s="195"/>
    </row>
    <row r="46" spans="1:6" ht="20.100000000000001" customHeight="1" x14ac:dyDescent="0.3">
      <c r="A46" s="196" t="s">
        <v>118</v>
      </c>
      <c r="B46" s="196"/>
      <c r="C46" s="196"/>
      <c r="D46" s="196"/>
      <c r="E46" s="43"/>
      <c r="F46" s="43"/>
    </row>
    <row r="47" spans="1:6" x14ac:dyDescent="0.3">
      <c r="A47" s="36" t="s">
        <v>104</v>
      </c>
    </row>
    <row r="48" spans="1:6" x14ac:dyDescent="0.3">
      <c r="A48" s="36" t="s">
        <v>132</v>
      </c>
    </row>
    <row r="50" spans="1:6" ht="35.1" customHeight="1" x14ac:dyDescent="0.3">
      <c r="A50" s="196" t="s">
        <v>119</v>
      </c>
      <c r="B50" s="196"/>
      <c r="C50" s="196"/>
      <c r="D50" s="196"/>
    </row>
    <row r="51" spans="1:6" x14ac:dyDescent="0.3">
      <c r="A51" s="36" t="s">
        <v>105</v>
      </c>
    </row>
    <row r="52" spans="1:6" x14ac:dyDescent="0.3">
      <c r="A52" s="36" t="s">
        <v>133</v>
      </c>
    </row>
    <row r="54" spans="1:6" ht="35.1" customHeight="1" x14ac:dyDescent="0.3">
      <c r="A54" s="196" t="s">
        <v>120</v>
      </c>
      <c r="B54" s="196"/>
      <c r="C54" s="196"/>
      <c r="D54" s="196"/>
      <c r="E54" s="3"/>
      <c r="F54" s="3"/>
    </row>
    <row r="55" spans="1:6" x14ac:dyDescent="0.3">
      <c r="A55" s="36" t="s">
        <v>106</v>
      </c>
    </row>
    <row r="56" spans="1:6" ht="32.1" customHeight="1" x14ac:dyDescent="0.3">
      <c r="A56" s="192" t="s">
        <v>134</v>
      </c>
      <c r="B56" s="192"/>
      <c r="C56" s="192"/>
      <c r="D56" s="192"/>
    </row>
    <row r="58" spans="1:6" ht="20.100000000000001" customHeight="1" x14ac:dyDescent="0.3">
      <c r="A58" s="196" t="s">
        <v>121</v>
      </c>
      <c r="B58" s="196"/>
      <c r="C58" s="196"/>
      <c r="D58" s="196"/>
      <c r="E58" s="43"/>
      <c r="F58" s="43"/>
    </row>
    <row r="59" spans="1:6" x14ac:dyDescent="0.3">
      <c r="A59" s="36" t="s">
        <v>107</v>
      </c>
    </row>
    <row r="60" spans="1:6" x14ac:dyDescent="0.3">
      <c r="A60" s="36" t="s">
        <v>108</v>
      </c>
    </row>
    <row r="62" spans="1:6" ht="9.9" customHeight="1" x14ac:dyDescent="0.3"/>
    <row r="63" spans="1:6" ht="19.8" x14ac:dyDescent="0.3">
      <c r="A63" s="101" t="s">
        <v>123</v>
      </c>
    </row>
    <row r="64" spans="1:6" ht="69" customHeight="1" x14ac:dyDescent="0.3">
      <c r="A64" s="192" t="s">
        <v>129</v>
      </c>
      <c r="B64" s="192"/>
      <c r="C64" s="192"/>
      <c r="D64" s="192"/>
    </row>
    <row r="65" spans="1:4" ht="32.1" customHeight="1" x14ac:dyDescent="0.3">
      <c r="A65" s="192" t="s">
        <v>128</v>
      </c>
      <c r="B65" s="192"/>
      <c r="C65" s="192"/>
      <c r="D65" s="192"/>
    </row>
    <row r="66" spans="1:4" ht="17.399999999999999" x14ac:dyDescent="0.3">
      <c r="A66" s="43" t="s">
        <v>124</v>
      </c>
      <c r="C66" s="105" t="s">
        <v>125</v>
      </c>
      <c r="D66" s="106"/>
    </row>
    <row r="67" spans="1:4" ht="17.399999999999999" x14ac:dyDescent="0.3">
      <c r="A67" s="43" t="s">
        <v>148</v>
      </c>
      <c r="C67" s="105" t="s">
        <v>147</v>
      </c>
      <c r="D67" s="106"/>
    </row>
    <row r="68" spans="1:4" x14ac:dyDescent="0.3">
      <c r="A68" s="43" t="s">
        <v>127</v>
      </c>
      <c r="C68" s="105" t="s">
        <v>126</v>
      </c>
    </row>
    <row r="70" spans="1:4" x14ac:dyDescent="0.3">
      <c r="A70" s="86" t="s">
        <v>140</v>
      </c>
    </row>
    <row r="71" spans="1:4" x14ac:dyDescent="0.3">
      <c r="A71" s="36" t="s">
        <v>162</v>
      </c>
    </row>
    <row r="72" spans="1:4" x14ac:dyDescent="0.3">
      <c r="A72" s="36" t="s">
        <v>141</v>
      </c>
    </row>
    <row r="73" spans="1:4" x14ac:dyDescent="0.3">
      <c r="A73" s="36" t="s">
        <v>142</v>
      </c>
    </row>
    <row r="74" spans="1:4" x14ac:dyDescent="0.3">
      <c r="A74" s="36" t="s">
        <v>143</v>
      </c>
    </row>
  </sheetData>
  <mergeCells count="25">
    <mergeCell ref="A58:D58"/>
    <mergeCell ref="A64:D64"/>
    <mergeCell ref="A65:D65"/>
    <mergeCell ref="A26:D26"/>
    <mergeCell ref="A31:D31"/>
    <mergeCell ref="A40:D40"/>
    <mergeCell ref="A46:D46"/>
    <mergeCell ref="A36:D36"/>
    <mergeCell ref="A38:D38"/>
    <mergeCell ref="A42:D42"/>
    <mergeCell ref="A50:D50"/>
    <mergeCell ref="A54:D54"/>
    <mergeCell ref="A56:D56"/>
    <mergeCell ref="A34:D34"/>
    <mergeCell ref="A44:D44"/>
    <mergeCell ref="A5:D5"/>
    <mergeCell ref="A12:D12"/>
    <mergeCell ref="A16:D16"/>
    <mergeCell ref="A22:D22"/>
    <mergeCell ref="A29:D29"/>
    <mergeCell ref="A9:D9"/>
    <mergeCell ref="A10:D10"/>
    <mergeCell ref="A11:D11"/>
    <mergeCell ref="A14:D14"/>
    <mergeCell ref="A24:D24"/>
  </mergeCells>
  <phoneticPr fontId="9" type="noConversion"/>
  <hyperlinks>
    <hyperlink ref="C67" r:id="rId1" xr:uid="{00000000-0004-0000-0000-000000000000}"/>
  </hyperlinks>
  <printOptions horizontalCentered="1"/>
  <pageMargins left="0.31496062992125984" right="0.31496062992125984" top="0.15748031496062992" bottom="0.15748031496062992" header="0.11811023622047245" footer="0.11811023622047245"/>
  <pageSetup scale="65"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53"/>
  <sheetViews>
    <sheetView showGridLines="0" zoomScale="80" zoomScaleNormal="80" workbookViewId="0">
      <selection sqref="A1:F2"/>
    </sheetView>
  </sheetViews>
  <sheetFormatPr baseColWidth="10" defaultColWidth="11.44140625" defaultRowHeight="15.6" x14ac:dyDescent="0.3"/>
  <cols>
    <col min="1" max="1" width="51.88671875" style="42" customWidth="1"/>
    <col min="2" max="2" width="29.88671875" style="42" customWidth="1"/>
    <col min="3" max="3" width="16.44140625" style="42" customWidth="1"/>
    <col min="4" max="4" width="24.109375" style="42" customWidth="1"/>
    <col min="5" max="5" width="26.33203125" style="42" customWidth="1"/>
    <col min="6" max="6" width="16.44140625" style="42" customWidth="1"/>
    <col min="7" max="7" width="11.44140625" style="42"/>
    <col min="8" max="16384" width="11.44140625" style="36"/>
  </cols>
  <sheetData>
    <row r="1" spans="1:7" ht="21.9" customHeight="1" x14ac:dyDescent="0.3">
      <c r="A1" s="227" t="s">
        <v>91</v>
      </c>
      <c r="B1" s="227"/>
      <c r="C1" s="227"/>
      <c r="D1" s="227"/>
      <c r="E1" s="227"/>
      <c r="F1" s="227"/>
      <c r="G1" s="36"/>
    </row>
    <row r="2" spans="1:7" ht="21.9" customHeight="1" x14ac:dyDescent="0.3">
      <c r="A2" s="227"/>
      <c r="B2" s="227"/>
      <c r="C2" s="227"/>
      <c r="D2" s="227"/>
      <c r="E2" s="227"/>
      <c r="F2" s="227"/>
      <c r="G2" s="36"/>
    </row>
    <row r="3" spans="1:7" ht="17.399999999999999" x14ac:dyDescent="0.4">
      <c r="A3" s="229" t="s">
        <v>164</v>
      </c>
      <c r="B3" s="229"/>
      <c r="C3" s="229"/>
      <c r="D3" s="229"/>
      <c r="E3" s="229"/>
      <c r="F3" s="229"/>
      <c r="G3" s="36"/>
    </row>
    <row r="4" spans="1:7" ht="15" customHeight="1" x14ac:dyDescent="0.3">
      <c r="A4" s="142"/>
      <c r="B4" s="142"/>
      <c r="C4" s="142"/>
      <c r="D4" s="142"/>
      <c r="E4" s="142"/>
      <c r="F4" s="142"/>
      <c r="G4" s="36"/>
    </row>
    <row r="5" spans="1:7" ht="18" customHeight="1" x14ac:dyDescent="0.3">
      <c r="A5" s="70"/>
      <c r="B5" s="72" t="s">
        <v>22</v>
      </c>
      <c r="C5" s="230" t="s">
        <v>165</v>
      </c>
      <c r="D5" s="231"/>
      <c r="E5" s="203"/>
      <c r="F5" s="36"/>
      <c r="G5" s="36"/>
    </row>
    <row r="6" spans="1:7" ht="18" customHeight="1" x14ac:dyDescent="0.3">
      <c r="A6" s="71"/>
      <c r="B6" s="73" t="s">
        <v>33</v>
      </c>
      <c r="C6" s="232" t="s">
        <v>166</v>
      </c>
      <c r="D6" s="233"/>
      <c r="E6" s="233"/>
      <c r="F6" s="3"/>
      <c r="G6" s="36"/>
    </row>
    <row r="7" spans="1:7" ht="18" customHeight="1" x14ac:dyDescent="0.3">
      <c r="A7" s="71"/>
      <c r="B7" s="74" t="s">
        <v>34</v>
      </c>
      <c r="C7" s="232" t="s">
        <v>167</v>
      </c>
      <c r="D7" s="233"/>
      <c r="E7" s="233"/>
      <c r="F7" s="3"/>
      <c r="G7" s="36"/>
    </row>
    <row r="8" spans="1:7" s="6" customFormat="1" ht="18" customHeight="1" x14ac:dyDescent="0.35"/>
    <row r="9" spans="1:7" ht="15" customHeight="1" x14ac:dyDescent="0.3">
      <c r="A9" s="4"/>
      <c r="B9" s="137"/>
      <c r="C9" s="137"/>
      <c r="D9" s="137"/>
      <c r="E9" s="137"/>
      <c r="F9" s="137"/>
      <c r="G9" s="36"/>
    </row>
    <row r="10" spans="1:7" ht="21.9" customHeight="1" x14ac:dyDescent="0.3">
      <c r="A10" s="217" t="s">
        <v>35</v>
      </c>
      <c r="B10" s="217"/>
      <c r="C10" s="217"/>
      <c r="D10" s="217"/>
      <c r="E10" s="217"/>
      <c r="F10" s="217"/>
      <c r="G10" s="36"/>
    </row>
    <row r="11" spans="1:7" ht="15" customHeight="1" x14ac:dyDescent="0.3">
      <c r="A11" s="9"/>
      <c r="B11" s="9"/>
      <c r="C11" s="9"/>
      <c r="D11" s="9"/>
      <c r="E11" s="9"/>
      <c r="F11" s="9"/>
      <c r="G11" s="36"/>
    </row>
    <row r="12" spans="1:7" x14ac:dyDescent="0.3">
      <c r="A12" s="228" t="s">
        <v>36</v>
      </c>
      <c r="B12" s="228"/>
      <c r="C12" s="228"/>
      <c r="D12" s="228"/>
      <c r="E12" s="228"/>
      <c r="F12" s="228"/>
      <c r="G12" s="36"/>
    </row>
    <row r="13" spans="1:7" ht="15" customHeight="1" x14ac:dyDescent="0.3">
      <c r="A13" s="228" t="s">
        <v>19</v>
      </c>
      <c r="B13" s="228"/>
      <c r="C13" s="228"/>
      <c r="D13" s="228"/>
      <c r="E13" s="228"/>
      <c r="F13" s="228"/>
      <c r="G13" s="36"/>
    </row>
    <row r="14" spans="1:7" ht="15" customHeight="1" x14ac:dyDescent="0.3">
      <c r="A14" s="137"/>
      <c r="B14" s="137"/>
      <c r="C14" s="137"/>
      <c r="D14" s="137"/>
      <c r="E14" s="137"/>
      <c r="F14" s="137"/>
      <c r="G14" s="36"/>
    </row>
    <row r="15" spans="1:7" ht="16.95" customHeight="1" x14ac:dyDescent="0.3">
      <c r="A15" s="139" t="s">
        <v>17</v>
      </c>
      <c r="B15" s="11" t="s">
        <v>18</v>
      </c>
      <c r="C15" s="12" t="s">
        <v>0</v>
      </c>
      <c r="D15" s="11" t="s">
        <v>2</v>
      </c>
      <c r="E15" s="11" t="s">
        <v>1</v>
      </c>
      <c r="F15" s="139" t="s">
        <v>4</v>
      </c>
      <c r="G15" s="36"/>
    </row>
    <row r="16" spans="1:7" ht="16.95" customHeight="1" x14ac:dyDescent="0.3">
      <c r="A16" s="219" t="s">
        <v>16</v>
      </c>
      <c r="B16" s="219"/>
      <c r="C16" s="117">
        <f t="shared" ref="C16:E16" si="0">+C18</f>
        <v>3206</v>
      </c>
      <c r="D16" s="117">
        <f t="shared" si="0"/>
        <v>3206</v>
      </c>
      <c r="E16" s="117">
        <f t="shared" si="0"/>
        <v>3206</v>
      </c>
      <c r="F16" s="117">
        <f>+F18</f>
        <v>3206</v>
      </c>
      <c r="G16" s="36"/>
    </row>
    <row r="17" spans="1:7" s="86" customFormat="1" ht="16.95" customHeight="1" x14ac:dyDescent="0.3">
      <c r="A17" s="133"/>
      <c r="B17" s="114"/>
      <c r="C17" s="115"/>
      <c r="D17" s="115"/>
      <c r="E17" s="115"/>
      <c r="F17" s="115"/>
    </row>
    <row r="18" spans="1:7" s="86" customFormat="1" ht="16.95" customHeight="1" x14ac:dyDescent="0.35">
      <c r="A18" s="191" t="s">
        <v>159</v>
      </c>
      <c r="B18" s="144" t="s">
        <v>160</v>
      </c>
      <c r="C18" s="115">
        <v>3206</v>
      </c>
      <c r="D18" s="115">
        <v>3206</v>
      </c>
      <c r="E18" s="115">
        <v>3206</v>
      </c>
      <c r="F18" s="115">
        <f>+AVERAGE(C18:E18)</f>
        <v>3206</v>
      </c>
    </row>
    <row r="19" spans="1:7" s="86" customFormat="1" ht="16.95" customHeight="1" x14ac:dyDescent="0.35">
      <c r="A19" s="198"/>
      <c r="B19" s="144" t="s">
        <v>163</v>
      </c>
      <c r="C19" s="115" t="s">
        <v>173</v>
      </c>
      <c r="D19" s="115">
        <v>2920</v>
      </c>
      <c r="E19" s="115">
        <v>6327</v>
      </c>
      <c r="F19" s="115">
        <f>+SUM(C19:E19)</f>
        <v>9247</v>
      </c>
    </row>
    <row r="20" spans="1:7" x14ac:dyDescent="0.3">
      <c r="A20" s="224" t="s">
        <v>174</v>
      </c>
      <c r="B20" s="224"/>
      <c r="C20" s="224"/>
      <c r="D20" s="224"/>
      <c r="E20" s="224"/>
      <c r="F20" s="224"/>
      <c r="G20" s="36"/>
    </row>
    <row r="21" spans="1:7" ht="122.25" customHeight="1" x14ac:dyDescent="0.3">
      <c r="A21" s="226" t="s">
        <v>180</v>
      </c>
      <c r="B21" s="226"/>
      <c r="C21" s="226"/>
      <c r="D21" s="226"/>
      <c r="E21" s="226"/>
      <c r="F21" s="226"/>
      <c r="G21" s="36"/>
    </row>
    <row r="22" spans="1:7" ht="67.2" customHeight="1" x14ac:dyDescent="0.3">
      <c r="A22" s="147"/>
      <c r="B22" s="147"/>
      <c r="C22" s="147"/>
      <c r="D22" s="147"/>
      <c r="E22" s="147"/>
      <c r="F22" s="147"/>
      <c r="G22" s="36"/>
    </row>
    <row r="23" spans="1:7" x14ac:dyDescent="0.3">
      <c r="A23" s="37"/>
      <c r="B23" s="37"/>
      <c r="C23" s="37"/>
      <c r="D23" s="38"/>
      <c r="E23" s="38"/>
      <c r="F23" s="39"/>
      <c r="G23" s="36"/>
    </row>
    <row r="24" spans="1:7" x14ac:dyDescent="0.3">
      <c r="A24" s="228" t="s">
        <v>37</v>
      </c>
      <c r="B24" s="228"/>
      <c r="C24" s="228"/>
      <c r="D24" s="228"/>
      <c r="E24" s="228"/>
      <c r="F24" s="228"/>
      <c r="G24" s="36"/>
    </row>
    <row r="25" spans="1:7" ht="15" customHeight="1" x14ac:dyDescent="0.3">
      <c r="A25" s="228" t="s">
        <v>20</v>
      </c>
      <c r="B25" s="228"/>
      <c r="C25" s="228"/>
      <c r="D25" s="228"/>
      <c r="E25" s="228"/>
      <c r="F25" s="228"/>
      <c r="G25" s="36"/>
    </row>
    <row r="26" spans="1:7" x14ac:dyDescent="0.3">
      <c r="A26" s="37"/>
      <c r="B26" s="37"/>
      <c r="C26" s="38"/>
      <c r="D26" s="38"/>
      <c r="E26" s="38"/>
      <c r="F26" s="40"/>
      <c r="G26" s="36"/>
    </row>
    <row r="27" spans="1:7" ht="16.95" customHeight="1" x14ac:dyDescent="0.3">
      <c r="A27" s="221" t="s">
        <v>17</v>
      </c>
      <c r="B27" s="234"/>
      <c r="C27" s="11" t="s">
        <v>0</v>
      </c>
      <c r="D27" s="11" t="s">
        <v>2</v>
      </c>
      <c r="E27" s="11" t="s">
        <v>1</v>
      </c>
      <c r="F27" s="139" t="s">
        <v>4</v>
      </c>
      <c r="G27" s="36"/>
    </row>
    <row r="28" spans="1:7" ht="16.95" customHeight="1" x14ac:dyDescent="0.3">
      <c r="A28" s="219" t="s">
        <v>16</v>
      </c>
      <c r="B28" s="219"/>
      <c r="C28" s="35" t="str">
        <f>+C30</f>
        <v>-</v>
      </c>
      <c r="D28" s="35">
        <f>+D30</f>
        <v>214966400</v>
      </c>
      <c r="E28" s="35">
        <f>+E30</f>
        <v>453650600</v>
      </c>
      <c r="F28" s="35">
        <f t="shared" ref="F28" si="1">+F30</f>
        <v>668617000</v>
      </c>
      <c r="G28" s="36"/>
    </row>
    <row r="29" spans="1:7" ht="16.95" customHeight="1" x14ac:dyDescent="0.3">
      <c r="A29" s="220"/>
      <c r="B29" s="220"/>
      <c r="C29" s="118"/>
      <c r="D29" s="118"/>
      <c r="E29" s="118"/>
      <c r="F29" s="118"/>
      <c r="G29" s="36"/>
    </row>
    <row r="30" spans="1:7" ht="16.95" customHeight="1" x14ac:dyDescent="0.3">
      <c r="A30" s="191" t="s">
        <v>161</v>
      </c>
      <c r="B30" s="191"/>
      <c r="C30" s="118" t="s">
        <v>173</v>
      </c>
      <c r="D30" s="118">
        <v>214966400</v>
      </c>
      <c r="E30" s="118">
        <v>453650600</v>
      </c>
      <c r="F30" s="119">
        <v>668617000</v>
      </c>
      <c r="G30" s="36"/>
    </row>
    <row r="31" spans="1:7" ht="15" customHeight="1" x14ac:dyDescent="0.3">
      <c r="A31" s="224" t="s">
        <v>175</v>
      </c>
      <c r="B31" s="224"/>
      <c r="C31" s="224"/>
      <c r="D31" s="224"/>
      <c r="E31" s="224"/>
      <c r="F31" s="41"/>
      <c r="G31" s="36"/>
    </row>
    <row r="32" spans="1:7" ht="93" customHeight="1" x14ac:dyDescent="0.3">
      <c r="A32" s="201" t="s">
        <v>181</v>
      </c>
      <c r="B32" s="226"/>
      <c r="C32" s="226"/>
      <c r="D32" s="226"/>
      <c r="E32" s="226"/>
      <c r="F32" s="226"/>
      <c r="G32" s="36"/>
    </row>
    <row r="33" spans="1:7" ht="30" customHeight="1" x14ac:dyDescent="0.3">
      <c r="A33" s="147"/>
      <c r="B33" s="147"/>
      <c r="C33" s="147"/>
      <c r="D33" s="147"/>
      <c r="E33" s="147"/>
      <c r="F33" s="147"/>
      <c r="G33" s="36"/>
    </row>
    <row r="34" spans="1:7" x14ac:dyDescent="0.3">
      <c r="A34" s="36"/>
      <c r="B34" s="36"/>
      <c r="C34" s="36"/>
      <c r="D34" s="36"/>
      <c r="E34" s="36"/>
      <c r="G34" s="36"/>
    </row>
    <row r="35" spans="1:7" x14ac:dyDescent="0.3">
      <c r="A35" s="213" t="s">
        <v>39</v>
      </c>
      <c r="B35" s="213"/>
      <c r="C35" s="213"/>
      <c r="D35" s="213"/>
      <c r="E35" s="213"/>
      <c r="F35" s="213"/>
      <c r="G35" s="36"/>
    </row>
    <row r="36" spans="1:7" ht="31.5" customHeight="1" x14ac:dyDescent="0.3">
      <c r="A36" s="218" t="s">
        <v>40</v>
      </c>
      <c r="B36" s="218"/>
      <c r="C36" s="218"/>
      <c r="D36" s="218"/>
      <c r="E36" s="218"/>
      <c r="F36" s="218"/>
      <c r="G36" s="36"/>
    </row>
    <row r="37" spans="1:7" x14ac:dyDescent="0.3">
      <c r="A37" s="36"/>
      <c r="B37" s="36"/>
      <c r="C37" s="36"/>
      <c r="D37" s="36"/>
      <c r="E37" s="36"/>
      <c r="F37" s="36"/>
      <c r="G37" s="36"/>
    </row>
    <row r="38" spans="1:7" ht="35.4" customHeight="1" x14ac:dyDescent="0.3">
      <c r="A38" s="236" t="s">
        <v>23</v>
      </c>
      <c r="B38" s="236"/>
      <c r="C38" s="8" t="s">
        <v>41</v>
      </c>
      <c r="D38" s="136" t="s">
        <v>42</v>
      </c>
      <c r="E38" s="20" t="s">
        <v>44</v>
      </c>
      <c r="F38" s="136" t="s">
        <v>24</v>
      </c>
      <c r="G38" s="36"/>
    </row>
    <row r="39" spans="1:7" ht="27.9" customHeight="1" x14ac:dyDescent="0.3">
      <c r="A39" s="237" t="s">
        <v>28</v>
      </c>
      <c r="B39" s="238"/>
      <c r="C39" s="18" t="s">
        <v>176</v>
      </c>
      <c r="D39" s="18"/>
      <c r="E39" s="19"/>
      <c r="F39" s="19" t="s">
        <v>13</v>
      </c>
      <c r="G39" s="36"/>
    </row>
    <row r="40" spans="1:7" ht="27.9" customHeight="1" x14ac:dyDescent="0.3">
      <c r="A40" s="237" t="s">
        <v>29</v>
      </c>
      <c r="B40" s="237"/>
      <c r="C40" s="18"/>
      <c r="D40" s="18" t="s">
        <v>176</v>
      </c>
      <c r="E40" s="18"/>
      <c r="F40" s="19"/>
      <c r="G40" s="36"/>
    </row>
    <row r="41" spans="1:7" ht="27.9" customHeight="1" x14ac:dyDescent="0.3">
      <c r="A41" s="239" t="s">
        <v>27</v>
      </c>
      <c r="B41" s="239"/>
      <c r="C41" s="18" t="s">
        <v>176</v>
      </c>
      <c r="D41" s="18"/>
      <c r="E41" s="18"/>
      <c r="F41" s="19" t="s">
        <v>177</v>
      </c>
      <c r="G41" s="36"/>
    </row>
    <row r="42" spans="1:7" ht="27.9" customHeight="1" x14ac:dyDescent="0.3">
      <c r="A42" s="235" t="s">
        <v>30</v>
      </c>
      <c r="B42" s="235"/>
      <c r="C42" s="18"/>
      <c r="D42" s="18" t="s">
        <v>176</v>
      </c>
      <c r="E42" s="18"/>
      <c r="F42" s="19"/>
      <c r="G42" s="36"/>
    </row>
    <row r="43" spans="1:7" ht="16.95" customHeight="1" x14ac:dyDescent="0.3">
      <c r="A43" s="224" t="s">
        <v>178</v>
      </c>
      <c r="B43" s="224"/>
      <c r="C43" s="224"/>
      <c r="D43" s="224"/>
      <c r="E43" s="224"/>
      <c r="F43" s="224"/>
      <c r="G43" s="36"/>
    </row>
    <row r="44" spans="1:7" ht="117.75" customHeight="1" x14ac:dyDescent="0.3">
      <c r="A44" s="225" t="s">
        <v>179</v>
      </c>
      <c r="B44" s="226"/>
      <c r="C44" s="226"/>
      <c r="D44" s="226"/>
      <c r="E44" s="226"/>
      <c r="F44" s="226"/>
      <c r="G44" s="36"/>
    </row>
    <row r="45" spans="1:7" ht="15" customHeight="1" x14ac:dyDescent="0.3">
      <c r="A45" s="143"/>
      <c r="B45" s="143"/>
      <c r="C45" s="143"/>
      <c r="D45" s="143"/>
      <c r="E45" s="143"/>
      <c r="F45" s="143"/>
      <c r="G45" s="36"/>
    </row>
    <row r="46" spans="1:7" ht="15" customHeight="1" x14ac:dyDescent="0.3">
      <c r="A46" s="143"/>
      <c r="B46" s="143"/>
      <c r="C46" s="143"/>
      <c r="D46" s="143"/>
      <c r="E46" s="143"/>
      <c r="F46" s="143"/>
      <c r="G46" s="36"/>
    </row>
    <row r="47" spans="1:7" ht="15" customHeight="1" x14ac:dyDescent="0.3">
      <c r="A47" s="143"/>
      <c r="B47" s="143"/>
      <c r="C47" s="143"/>
      <c r="D47" s="143"/>
      <c r="E47" s="143"/>
      <c r="F47" s="143"/>
      <c r="G47" s="36"/>
    </row>
    <row r="48" spans="1:7" ht="15" customHeight="1" x14ac:dyDescent="0.3">
      <c r="A48" s="143"/>
      <c r="B48" s="143"/>
      <c r="C48" s="143"/>
      <c r="D48" s="143"/>
      <c r="E48" s="143"/>
      <c r="F48" s="143"/>
      <c r="G48" s="36"/>
    </row>
    <row r="49" spans="1:7" x14ac:dyDescent="0.3">
      <c r="A49" s="213" t="s">
        <v>45</v>
      </c>
      <c r="B49" s="213"/>
      <c r="C49" s="213"/>
      <c r="D49" s="213"/>
      <c r="E49" s="213"/>
      <c r="F49" s="213"/>
      <c r="G49" s="36"/>
    </row>
    <row r="50" spans="1:7" x14ac:dyDescent="0.3">
      <c r="A50" s="213" t="s">
        <v>25</v>
      </c>
      <c r="B50" s="213"/>
      <c r="C50" s="213"/>
      <c r="D50" s="213"/>
      <c r="E50" s="213"/>
      <c r="F50" s="213"/>
      <c r="G50" s="36"/>
    </row>
    <row r="51" spans="1:7" x14ac:dyDescent="0.3">
      <c r="A51" s="36"/>
      <c r="B51" s="36"/>
      <c r="C51" s="36"/>
      <c r="D51" s="36"/>
      <c r="E51" s="36"/>
      <c r="F51" s="36"/>
      <c r="G51" s="36"/>
    </row>
    <row r="52" spans="1:7" ht="32.4" customHeight="1" x14ac:dyDescent="0.3">
      <c r="A52" s="221" t="s">
        <v>23</v>
      </c>
      <c r="B52" s="221"/>
      <c r="C52" s="11" t="s">
        <v>41</v>
      </c>
      <c r="D52" s="139" t="s">
        <v>42</v>
      </c>
      <c r="E52" s="21" t="s">
        <v>86</v>
      </c>
      <c r="F52" s="139" t="s">
        <v>24</v>
      </c>
      <c r="G52" s="36"/>
    </row>
    <row r="53" spans="1:7" s="89" customFormat="1" ht="22.95" customHeight="1" x14ac:dyDescent="0.3">
      <c r="A53" s="222" t="s">
        <v>31</v>
      </c>
      <c r="B53" s="222"/>
      <c r="C53" s="19"/>
      <c r="D53" s="19"/>
      <c r="E53" s="30" t="s">
        <v>176</v>
      </c>
      <c r="F53" s="19"/>
    </row>
    <row r="54" spans="1:7" s="89" customFormat="1" ht="31.95" customHeight="1" x14ac:dyDescent="0.3">
      <c r="A54" s="223" t="s">
        <v>32</v>
      </c>
      <c r="B54" s="223"/>
      <c r="C54" s="31"/>
      <c r="D54" s="31"/>
      <c r="E54" s="32" t="s">
        <v>176</v>
      </c>
      <c r="F54" s="31"/>
    </row>
    <row r="55" spans="1:7" x14ac:dyDescent="0.3">
      <c r="A55" s="224" t="s">
        <v>182</v>
      </c>
      <c r="B55" s="224"/>
      <c r="C55" s="224"/>
      <c r="D55" s="224"/>
      <c r="E55" s="224"/>
      <c r="F55" s="224"/>
      <c r="G55" s="36"/>
    </row>
    <row r="56" spans="1:7" ht="61.5" customHeight="1" x14ac:dyDescent="0.3">
      <c r="A56" s="200" t="s">
        <v>183</v>
      </c>
      <c r="B56" s="201"/>
      <c r="C56" s="201"/>
      <c r="D56" s="201"/>
      <c r="E56" s="201"/>
      <c r="F56" s="201"/>
      <c r="G56" s="36"/>
    </row>
    <row r="57" spans="1:7" ht="30" customHeight="1" x14ac:dyDescent="0.3">
      <c r="A57" s="147"/>
      <c r="B57" s="147"/>
      <c r="C57" s="147"/>
      <c r="D57" s="147"/>
      <c r="E57" s="147"/>
      <c r="F57" s="147"/>
      <c r="G57" s="36"/>
    </row>
    <row r="58" spans="1:7" x14ac:dyDescent="0.3">
      <c r="A58" s="36"/>
      <c r="B58" s="36"/>
      <c r="C58" s="36"/>
      <c r="D58" s="36"/>
      <c r="F58" s="36"/>
      <c r="G58" s="36"/>
    </row>
    <row r="59" spans="1:7" ht="31.2" customHeight="1" x14ac:dyDescent="0.3">
      <c r="A59" s="2" t="s">
        <v>46</v>
      </c>
      <c r="B59" s="202" t="s">
        <v>184</v>
      </c>
      <c r="C59" s="203"/>
      <c r="D59" s="204" t="s">
        <v>49</v>
      </c>
      <c r="E59" s="205"/>
      <c r="F59" s="206"/>
      <c r="G59" s="36"/>
    </row>
    <row r="60" spans="1:7" x14ac:dyDescent="0.3">
      <c r="A60" s="2" t="s">
        <v>47</v>
      </c>
      <c r="B60" s="202" t="s">
        <v>185</v>
      </c>
      <c r="C60" s="203"/>
      <c r="D60" s="207"/>
      <c r="E60" s="208"/>
      <c r="F60" s="209"/>
      <c r="G60" s="36"/>
    </row>
    <row r="61" spans="1:7" x14ac:dyDescent="0.3">
      <c r="A61" s="2" t="s">
        <v>48</v>
      </c>
      <c r="B61" s="202" t="s">
        <v>186</v>
      </c>
      <c r="C61" s="203"/>
      <c r="D61" s="210"/>
      <c r="E61" s="211"/>
      <c r="F61" s="212"/>
      <c r="G61" s="36"/>
    </row>
    <row r="62" spans="1:7" x14ac:dyDescent="0.3">
      <c r="A62" s="148"/>
      <c r="B62" s="146"/>
      <c r="C62" s="146"/>
      <c r="D62" s="146"/>
      <c r="E62" s="146"/>
      <c r="F62" s="146"/>
      <c r="G62" s="36"/>
    </row>
    <row r="63" spans="1:7" x14ac:dyDescent="0.3">
      <c r="A63" s="148"/>
      <c r="B63" s="146"/>
      <c r="C63" s="146"/>
      <c r="D63" s="146"/>
      <c r="E63" s="146"/>
      <c r="F63" s="146"/>
      <c r="G63" s="36"/>
    </row>
    <row r="64" spans="1:7" x14ac:dyDescent="0.35">
      <c r="A64" s="6"/>
      <c r="B64" s="67"/>
      <c r="C64" s="67"/>
      <c r="D64" s="141"/>
      <c r="E64" s="141"/>
      <c r="F64" s="141"/>
      <c r="G64" s="36"/>
    </row>
    <row r="65" spans="1:7" ht="21.9" customHeight="1" x14ac:dyDescent="0.3">
      <c r="A65" s="217" t="s">
        <v>50</v>
      </c>
      <c r="B65" s="217"/>
      <c r="C65" s="217"/>
      <c r="D65" s="217"/>
      <c r="E65" s="217"/>
      <c r="F65" s="217"/>
      <c r="G65" s="36"/>
    </row>
    <row r="66" spans="1:7" ht="9.9" customHeight="1" x14ac:dyDescent="0.3">
      <c r="A66" s="36"/>
      <c r="B66" s="36"/>
      <c r="C66" s="36"/>
      <c r="D66" s="36"/>
      <c r="E66" s="36"/>
      <c r="F66" s="36"/>
      <c r="G66" s="36"/>
    </row>
    <row r="67" spans="1:7" x14ac:dyDescent="0.3">
      <c r="A67" s="213" t="s">
        <v>51</v>
      </c>
      <c r="B67" s="213"/>
      <c r="C67" s="213"/>
      <c r="D67" s="213"/>
      <c r="E67" s="213"/>
      <c r="F67" s="213"/>
      <c r="G67" s="36"/>
    </row>
    <row r="68" spans="1:7" x14ac:dyDescent="0.3">
      <c r="A68" s="213" t="s">
        <v>62</v>
      </c>
      <c r="B68" s="213"/>
      <c r="C68" s="213"/>
      <c r="D68" s="213"/>
      <c r="E68" s="213"/>
      <c r="F68" s="213"/>
      <c r="G68" s="36"/>
    </row>
    <row r="69" spans="1:7" x14ac:dyDescent="0.3">
      <c r="A69" s="213" t="s">
        <v>52</v>
      </c>
      <c r="B69" s="213"/>
      <c r="C69" s="213"/>
      <c r="D69" s="213"/>
      <c r="E69" s="213"/>
      <c r="F69" s="213"/>
      <c r="G69" s="36"/>
    </row>
    <row r="70" spans="1:7" ht="9.9" customHeight="1" x14ac:dyDescent="0.3">
      <c r="A70" s="36"/>
      <c r="B70" s="36"/>
      <c r="C70" s="36"/>
      <c r="D70" s="36"/>
      <c r="E70" s="36"/>
      <c r="F70" s="36"/>
      <c r="G70" s="36"/>
    </row>
    <row r="71" spans="1:7" ht="44.25" customHeight="1" x14ac:dyDescent="0.3">
      <c r="A71" s="69" t="s">
        <v>63</v>
      </c>
      <c r="B71" s="69" t="s">
        <v>67</v>
      </c>
      <c r="C71" s="69" t="s">
        <v>71</v>
      </c>
      <c r="D71" s="69" t="s">
        <v>68</v>
      </c>
      <c r="E71" s="69" t="s">
        <v>69</v>
      </c>
      <c r="F71" s="69" t="s">
        <v>70</v>
      </c>
      <c r="G71" s="36"/>
    </row>
    <row r="72" spans="1:7" ht="15" customHeight="1" x14ac:dyDescent="0.3">
      <c r="A72" s="138" t="s">
        <v>16</v>
      </c>
      <c r="B72" s="35">
        <f>+SUM(B74:B78)</f>
        <v>2793968923</v>
      </c>
      <c r="C72" s="44">
        <f>+SUM(C74:C78)</f>
        <v>100</v>
      </c>
      <c r="D72" s="13" t="s">
        <v>187</v>
      </c>
      <c r="E72" s="13" t="s">
        <v>188</v>
      </c>
      <c r="F72" s="13" t="s">
        <v>189</v>
      </c>
      <c r="G72" s="36"/>
    </row>
    <row r="73" spans="1:7" ht="9.9" customHeight="1" x14ac:dyDescent="0.3">
      <c r="A73" s="24"/>
      <c r="B73" s="33"/>
      <c r="C73" s="34"/>
      <c r="D73" s="23"/>
      <c r="E73" s="23"/>
      <c r="F73" s="23"/>
      <c r="G73" s="36"/>
    </row>
    <row r="74" spans="1:7" s="90" customFormat="1" ht="15" customHeight="1" x14ac:dyDescent="0.3">
      <c r="A74" s="24" t="s">
        <v>64</v>
      </c>
      <c r="B74" s="25">
        <v>2793968923</v>
      </c>
      <c r="C74" s="34">
        <v>100</v>
      </c>
      <c r="D74" s="23"/>
      <c r="E74" s="23"/>
      <c r="F74" s="23"/>
    </row>
    <row r="75" spans="1:7" s="90" customFormat="1" ht="15" hidden="1" customHeight="1" x14ac:dyDescent="0.3">
      <c r="A75" s="24" t="s">
        <v>65</v>
      </c>
      <c r="B75" s="25">
        <v>0</v>
      </c>
      <c r="C75" s="34">
        <f t="shared" ref="C75:C76" si="2">+B75/$B$72*100</f>
        <v>0</v>
      </c>
      <c r="D75" s="24"/>
      <c r="E75" s="24"/>
      <c r="F75" s="24"/>
    </row>
    <row r="76" spans="1:7" s="90" customFormat="1" ht="15" hidden="1" customHeight="1" x14ac:dyDescent="0.3">
      <c r="A76" s="24" t="s">
        <v>66</v>
      </c>
      <c r="B76" s="25">
        <v>0</v>
      </c>
      <c r="C76" s="34">
        <f t="shared" si="2"/>
        <v>0</v>
      </c>
      <c r="D76" s="24"/>
      <c r="E76" s="24"/>
      <c r="F76" s="24"/>
    </row>
    <row r="77" spans="1:7" s="90" customFormat="1" ht="15" hidden="1" customHeight="1" x14ac:dyDescent="0.3">
      <c r="A77" s="24" t="s">
        <v>157</v>
      </c>
      <c r="B77" s="25">
        <v>0</v>
      </c>
      <c r="C77" s="34">
        <f t="shared" ref="C77:C78" si="3">+B77/$B$72*100</f>
        <v>0</v>
      </c>
      <c r="D77" s="24"/>
      <c r="E77" s="24"/>
      <c r="F77" s="24"/>
    </row>
    <row r="78" spans="1:7" ht="15" hidden="1" customHeight="1" x14ac:dyDescent="0.3">
      <c r="A78" s="26" t="s">
        <v>158</v>
      </c>
      <c r="B78" s="25">
        <v>0</v>
      </c>
      <c r="C78" s="34">
        <f t="shared" si="3"/>
        <v>0</v>
      </c>
      <c r="D78" s="45"/>
      <c r="E78" s="45"/>
      <c r="F78" s="45"/>
      <c r="G78" s="36"/>
    </row>
    <row r="79" spans="1:7" ht="15" customHeight="1" x14ac:dyDescent="0.3">
      <c r="A79" s="199" t="s">
        <v>190</v>
      </c>
      <c r="B79" s="199"/>
      <c r="C79" s="199"/>
      <c r="D79" s="199"/>
      <c r="E79" s="199"/>
      <c r="F79" s="199"/>
      <c r="G79" s="36"/>
    </row>
    <row r="80" spans="1:7" ht="60.75" customHeight="1" x14ac:dyDescent="0.3">
      <c r="A80" s="200" t="s">
        <v>210</v>
      </c>
      <c r="B80" s="201"/>
      <c r="C80" s="201"/>
      <c r="D80" s="201"/>
      <c r="E80" s="201"/>
      <c r="F80" s="201"/>
      <c r="G80" s="36"/>
    </row>
    <row r="81" spans="1:7" ht="49.5" customHeight="1" x14ac:dyDescent="0.3">
      <c r="A81" s="147"/>
      <c r="B81" s="147"/>
      <c r="C81" s="147"/>
      <c r="D81" s="147"/>
      <c r="E81" s="147"/>
      <c r="F81" s="147"/>
      <c r="G81" s="36"/>
    </row>
    <row r="82" spans="1:7" ht="15" customHeight="1" x14ac:dyDescent="0.3">
      <c r="A82" s="24"/>
      <c r="B82" s="46"/>
      <c r="C82" s="23"/>
      <c r="G82" s="36"/>
    </row>
    <row r="83" spans="1:7" x14ac:dyDescent="0.3">
      <c r="A83" s="213" t="s">
        <v>72</v>
      </c>
      <c r="B83" s="213"/>
      <c r="C83" s="213"/>
      <c r="D83" s="213"/>
      <c r="E83" s="213"/>
      <c r="F83" s="213"/>
      <c r="G83" s="36"/>
    </row>
    <row r="84" spans="1:7" x14ac:dyDescent="0.3">
      <c r="A84" s="213" t="s">
        <v>73</v>
      </c>
      <c r="B84" s="213"/>
      <c r="C84" s="213"/>
      <c r="D84" s="213"/>
      <c r="E84" s="213"/>
      <c r="F84" s="213"/>
      <c r="G84" s="36"/>
    </row>
    <row r="85" spans="1:7" x14ac:dyDescent="0.3">
      <c r="A85" s="213" t="s">
        <v>52</v>
      </c>
      <c r="B85" s="213"/>
      <c r="C85" s="213"/>
      <c r="D85" s="213"/>
      <c r="E85" s="213"/>
      <c r="F85" s="213"/>
      <c r="G85" s="36"/>
    </row>
    <row r="86" spans="1:7" ht="9.9" customHeight="1" x14ac:dyDescent="0.3">
      <c r="A86" s="36"/>
      <c r="B86" s="36"/>
      <c r="C86" s="36"/>
      <c r="D86" s="36"/>
      <c r="E86" s="36"/>
      <c r="F86" s="36"/>
      <c r="G86" s="36"/>
    </row>
    <row r="87" spans="1:7" x14ac:dyDescent="0.3">
      <c r="A87" s="68" t="s">
        <v>55</v>
      </c>
      <c r="B87" s="68" t="s">
        <v>56</v>
      </c>
      <c r="C87" s="68" t="s">
        <v>0</v>
      </c>
      <c r="D87" s="68" t="s">
        <v>2</v>
      </c>
      <c r="E87" s="68" t="s">
        <v>3</v>
      </c>
      <c r="F87" s="68" t="s">
        <v>4</v>
      </c>
      <c r="G87" s="36"/>
    </row>
    <row r="88" spans="1:7" x14ac:dyDescent="0.3">
      <c r="A88" s="138" t="s">
        <v>16</v>
      </c>
      <c r="B88" s="47"/>
      <c r="C88" s="14">
        <f>+C90+C94</f>
        <v>232830744</v>
      </c>
      <c r="D88" s="14">
        <f t="shared" ref="D88:E88" si="4">+D90+D94</f>
        <v>232830744</v>
      </c>
      <c r="E88" s="14">
        <f t="shared" si="4"/>
        <v>232830744</v>
      </c>
      <c r="F88" s="35">
        <f>+F90+F94</f>
        <v>698492232</v>
      </c>
      <c r="G88" s="36"/>
    </row>
    <row r="89" spans="1:7" ht="9.9" customHeight="1" x14ac:dyDescent="0.3">
      <c r="A89" s="15"/>
      <c r="B89" s="48"/>
      <c r="C89" s="16"/>
      <c r="D89" s="16"/>
      <c r="E89" s="16"/>
      <c r="F89" s="49"/>
      <c r="G89" s="36"/>
    </row>
    <row r="90" spans="1:7" x14ac:dyDescent="0.3">
      <c r="A90" s="214" t="s">
        <v>74</v>
      </c>
      <c r="B90" s="214"/>
      <c r="C90" s="50">
        <f>+SUM(C91:C92)</f>
        <v>232830744</v>
      </c>
      <c r="D90" s="50">
        <f>+SUM(D91:D92)</f>
        <v>232830744</v>
      </c>
      <c r="E90" s="50">
        <f>+SUM(E91:E92)</f>
        <v>232830744</v>
      </c>
      <c r="F90" s="51">
        <f>+SUM(F91:F92)</f>
        <v>698492232</v>
      </c>
      <c r="G90" s="36"/>
    </row>
    <row r="91" spans="1:7" x14ac:dyDescent="0.3">
      <c r="A91" s="149">
        <v>558</v>
      </c>
      <c r="B91" s="150">
        <v>6020200113203460</v>
      </c>
      <c r="C91" s="17">
        <v>232830744</v>
      </c>
      <c r="D91" s="17">
        <v>232830744</v>
      </c>
      <c r="E91" s="17">
        <v>232830744</v>
      </c>
      <c r="F91" s="53">
        <v>698492232</v>
      </c>
      <c r="G91" s="36"/>
    </row>
    <row r="92" spans="1:7" hidden="1" x14ac:dyDescent="0.3">
      <c r="A92" s="52" t="s">
        <v>58</v>
      </c>
      <c r="B92" s="48" t="s">
        <v>53</v>
      </c>
      <c r="C92" s="17">
        <v>0</v>
      </c>
      <c r="D92" s="17">
        <v>0</v>
      </c>
      <c r="E92" s="17">
        <v>0</v>
      </c>
      <c r="F92" s="53">
        <f t="shared" ref="F92" si="5">+C92+D92+E92</f>
        <v>0</v>
      </c>
      <c r="G92" s="36"/>
    </row>
    <row r="93" spans="1:7" hidden="1" x14ac:dyDescent="0.3">
      <c r="A93" s="140"/>
      <c r="B93" s="48"/>
      <c r="C93" s="17"/>
      <c r="D93" s="17"/>
      <c r="E93" s="17"/>
      <c r="F93" s="53"/>
      <c r="G93" s="36"/>
    </row>
    <row r="94" spans="1:7" hidden="1" x14ac:dyDescent="0.3">
      <c r="A94" s="214" t="s">
        <v>75</v>
      </c>
      <c r="B94" s="214"/>
      <c r="C94" s="50">
        <f>+SUM(C95:C96)</f>
        <v>0</v>
      </c>
      <c r="D94" s="50">
        <f>+SUM(D95:D96)</f>
        <v>0</v>
      </c>
      <c r="E94" s="50">
        <f>+SUM(E95:E96)</f>
        <v>0</v>
      </c>
      <c r="F94" s="51">
        <f>+SUM(F95:F96)</f>
        <v>0</v>
      </c>
      <c r="G94" s="36"/>
    </row>
    <row r="95" spans="1:7" hidden="1" x14ac:dyDescent="0.3">
      <c r="A95" s="52" t="s">
        <v>58</v>
      </c>
      <c r="B95" s="48" t="s">
        <v>53</v>
      </c>
      <c r="C95" s="54">
        <v>0</v>
      </c>
      <c r="D95" s="54">
        <v>0</v>
      </c>
      <c r="E95" s="54">
        <v>0</v>
      </c>
      <c r="F95" s="55">
        <f t="shared" ref="F95:F96" si="6">+C95+D95+E95</f>
        <v>0</v>
      </c>
      <c r="G95" s="36"/>
    </row>
    <row r="96" spans="1:7" hidden="1" x14ac:dyDescent="0.3">
      <c r="A96" s="52" t="s">
        <v>58</v>
      </c>
      <c r="B96" s="48" t="s">
        <v>53</v>
      </c>
      <c r="C96" s="54">
        <v>0</v>
      </c>
      <c r="D96" s="54">
        <v>0</v>
      </c>
      <c r="E96" s="54">
        <v>0</v>
      </c>
      <c r="F96" s="55">
        <f t="shared" si="6"/>
        <v>0</v>
      </c>
      <c r="G96" s="36"/>
    </row>
    <row r="97" spans="1:7" x14ac:dyDescent="0.3">
      <c r="A97" s="199" t="s">
        <v>192</v>
      </c>
      <c r="B97" s="199"/>
      <c r="C97" s="199"/>
      <c r="D97" s="199"/>
      <c r="E97" s="199"/>
      <c r="F97" s="199"/>
      <c r="G97" s="36"/>
    </row>
    <row r="98" spans="1:7" ht="59.25" customHeight="1" x14ac:dyDescent="0.3">
      <c r="A98" s="200" t="s">
        <v>193</v>
      </c>
      <c r="B98" s="201"/>
      <c r="C98" s="201"/>
      <c r="D98" s="201"/>
      <c r="E98" s="201"/>
      <c r="F98" s="201"/>
      <c r="G98" s="36"/>
    </row>
    <row r="99" spans="1:7" ht="50.1" customHeight="1" x14ac:dyDescent="0.3">
      <c r="A99" s="147"/>
      <c r="B99" s="147"/>
      <c r="C99" s="147"/>
      <c r="D99" s="147"/>
      <c r="E99" s="147"/>
      <c r="F99" s="147"/>
      <c r="G99" s="36"/>
    </row>
    <row r="100" spans="1:7" ht="9.9" customHeight="1" x14ac:dyDescent="0.3">
      <c r="A100" s="24"/>
      <c r="B100" s="46"/>
      <c r="C100" s="23"/>
      <c r="G100" s="36"/>
    </row>
    <row r="101" spans="1:7" x14ac:dyDescent="0.3">
      <c r="A101" s="213" t="s">
        <v>76</v>
      </c>
      <c r="B101" s="213"/>
      <c r="C101" s="213"/>
      <c r="D101" s="213"/>
      <c r="E101" s="213"/>
      <c r="F101" s="213"/>
      <c r="G101" s="36"/>
    </row>
    <row r="102" spans="1:7" ht="30.75" customHeight="1" x14ac:dyDescent="0.3">
      <c r="A102" s="218" t="s">
        <v>54</v>
      </c>
      <c r="B102" s="218"/>
      <c r="C102" s="218"/>
      <c r="D102" s="218"/>
      <c r="E102" s="218"/>
      <c r="F102" s="218"/>
      <c r="G102" s="36"/>
    </row>
    <row r="103" spans="1:7" x14ac:dyDescent="0.3">
      <c r="A103" s="213" t="s">
        <v>52</v>
      </c>
      <c r="B103" s="213"/>
      <c r="C103" s="213"/>
      <c r="D103" s="213"/>
      <c r="E103" s="213"/>
      <c r="F103" s="213"/>
      <c r="G103" s="36"/>
    </row>
    <row r="104" spans="1:7" ht="9.9" customHeight="1" x14ac:dyDescent="0.3">
      <c r="A104" s="91"/>
      <c r="B104" s="92"/>
      <c r="C104" s="92"/>
      <c r="D104" s="92"/>
      <c r="E104" s="92"/>
      <c r="F104" s="93"/>
      <c r="G104" s="36"/>
    </row>
    <row r="105" spans="1:7" x14ac:dyDescent="0.3">
      <c r="A105" s="68" t="s">
        <v>55</v>
      </c>
      <c r="B105" s="68" t="s">
        <v>56</v>
      </c>
      <c r="C105" s="68" t="s">
        <v>0</v>
      </c>
      <c r="D105" s="68" t="s">
        <v>2</v>
      </c>
      <c r="E105" s="68" t="s">
        <v>3</v>
      </c>
      <c r="F105" s="68" t="s">
        <v>4</v>
      </c>
      <c r="G105" s="36"/>
    </row>
    <row r="106" spans="1:7" x14ac:dyDescent="0.3">
      <c r="A106" s="138" t="s">
        <v>16</v>
      </c>
      <c r="B106" s="47"/>
      <c r="C106" s="35">
        <f>+C108+C115+C122</f>
        <v>0</v>
      </c>
      <c r="D106" s="35">
        <f>+D108+D115+D122</f>
        <v>214966400</v>
      </c>
      <c r="E106" s="35">
        <f>+E108+E115+E122</f>
        <v>453650600</v>
      </c>
      <c r="F106" s="35">
        <f t="shared" ref="F106" si="7">+F108+F115+F122</f>
        <v>668617000</v>
      </c>
      <c r="G106" s="36"/>
    </row>
    <row r="107" spans="1:7" ht="9.9" customHeight="1" x14ac:dyDescent="0.3">
      <c r="A107" s="15"/>
      <c r="B107" s="48"/>
      <c r="C107" s="16"/>
      <c r="D107" s="16"/>
      <c r="E107" s="16"/>
      <c r="F107" s="49"/>
      <c r="G107" s="36"/>
    </row>
    <row r="108" spans="1:7" x14ac:dyDescent="0.3">
      <c r="A108" s="214" t="s">
        <v>57</v>
      </c>
      <c r="B108" s="214"/>
      <c r="C108" s="51">
        <f>+SUM(C109:C113)</f>
        <v>0</v>
      </c>
      <c r="D108" s="51">
        <f t="shared" ref="D108:E108" si="8">+SUM(D109:D113)</f>
        <v>214966400</v>
      </c>
      <c r="E108" s="51">
        <f t="shared" si="8"/>
        <v>453650600</v>
      </c>
      <c r="F108" s="51">
        <f>+SUM(F109:F113)</f>
        <v>668617000</v>
      </c>
      <c r="G108" s="36"/>
    </row>
    <row r="109" spans="1:7" ht="15" customHeight="1" x14ac:dyDescent="0.3">
      <c r="A109" s="151">
        <v>558</v>
      </c>
      <c r="B109" s="150">
        <v>6020200113203460</v>
      </c>
      <c r="C109" s="17">
        <v>0</v>
      </c>
      <c r="D109" s="17">
        <v>214966400</v>
      </c>
      <c r="E109" s="17">
        <v>453650600</v>
      </c>
      <c r="F109" s="53">
        <v>668617000</v>
      </c>
      <c r="G109" s="36"/>
    </row>
    <row r="110" spans="1:7" ht="15" hidden="1" customHeight="1" x14ac:dyDescent="0.3">
      <c r="A110" s="52" t="s">
        <v>58</v>
      </c>
      <c r="B110" s="48" t="s">
        <v>53</v>
      </c>
      <c r="C110" s="17">
        <v>0</v>
      </c>
      <c r="D110" s="56">
        <v>0</v>
      </c>
      <c r="E110" s="56">
        <v>0</v>
      </c>
      <c r="F110" s="53">
        <f t="shared" ref="F110:F113" si="9">+C110+D110+E110</f>
        <v>0</v>
      </c>
      <c r="G110" s="36"/>
    </row>
    <row r="111" spans="1:7" ht="15" hidden="1" customHeight="1" x14ac:dyDescent="0.3">
      <c r="A111" s="52" t="s">
        <v>58</v>
      </c>
      <c r="B111" s="48" t="s">
        <v>53</v>
      </c>
      <c r="C111" s="17">
        <v>0</v>
      </c>
      <c r="D111" s="17">
        <v>0</v>
      </c>
      <c r="E111" s="17">
        <v>0</v>
      </c>
      <c r="F111" s="53">
        <f t="shared" si="9"/>
        <v>0</v>
      </c>
      <c r="G111" s="36"/>
    </row>
    <row r="112" spans="1:7" ht="15" hidden="1" customHeight="1" x14ac:dyDescent="0.3">
      <c r="A112" s="52" t="s">
        <v>58</v>
      </c>
      <c r="B112" s="48" t="s">
        <v>53</v>
      </c>
      <c r="C112" s="17">
        <v>0</v>
      </c>
      <c r="D112" s="17">
        <v>0</v>
      </c>
      <c r="E112" s="17">
        <v>0</v>
      </c>
      <c r="F112" s="53">
        <f t="shared" si="9"/>
        <v>0</v>
      </c>
      <c r="G112" s="36"/>
    </row>
    <row r="113" spans="1:7" ht="15" hidden="1" customHeight="1" x14ac:dyDescent="0.3">
      <c r="A113" s="52" t="s">
        <v>58</v>
      </c>
      <c r="B113" s="48" t="s">
        <v>53</v>
      </c>
      <c r="C113" s="17">
        <v>0</v>
      </c>
      <c r="D113" s="17">
        <v>0</v>
      </c>
      <c r="E113" s="17">
        <v>0</v>
      </c>
      <c r="F113" s="53">
        <f t="shared" si="9"/>
        <v>0</v>
      </c>
      <c r="G113" s="36"/>
    </row>
    <row r="114" spans="1:7" ht="15" hidden="1" customHeight="1" x14ac:dyDescent="0.3">
      <c r="A114" s="140"/>
      <c r="B114" s="48"/>
      <c r="C114" s="17"/>
      <c r="D114" s="17"/>
      <c r="E114" s="17"/>
      <c r="F114" s="53"/>
      <c r="G114" s="36"/>
    </row>
    <row r="115" spans="1:7" hidden="1" x14ac:dyDescent="0.3">
      <c r="A115" s="214" t="s">
        <v>59</v>
      </c>
      <c r="B115" s="214"/>
      <c r="C115" s="51">
        <f>+SUM(C116:C120)</f>
        <v>0</v>
      </c>
      <c r="D115" s="51">
        <f t="shared" ref="D115:F115" si="10">+SUM(D116:D120)</f>
        <v>0</v>
      </c>
      <c r="E115" s="51">
        <f t="shared" si="10"/>
        <v>0</v>
      </c>
      <c r="F115" s="51">
        <f t="shared" si="10"/>
        <v>0</v>
      </c>
      <c r="G115" s="36"/>
    </row>
    <row r="116" spans="1:7" ht="15" hidden="1" customHeight="1" x14ac:dyDescent="0.3">
      <c r="A116" s="52" t="s">
        <v>58</v>
      </c>
      <c r="B116" s="48" t="s">
        <v>53</v>
      </c>
      <c r="C116" s="54">
        <v>0</v>
      </c>
      <c r="D116" s="54">
        <v>0</v>
      </c>
      <c r="E116" s="54">
        <v>0</v>
      </c>
      <c r="F116" s="57">
        <f>+C116+D116+E116</f>
        <v>0</v>
      </c>
      <c r="G116" s="36"/>
    </row>
    <row r="117" spans="1:7" ht="15" hidden="1" customHeight="1" x14ac:dyDescent="0.3">
      <c r="A117" s="52" t="s">
        <v>58</v>
      </c>
      <c r="B117" s="48" t="s">
        <v>53</v>
      </c>
      <c r="C117" s="54">
        <v>0</v>
      </c>
      <c r="D117" s="54">
        <v>0</v>
      </c>
      <c r="E117" s="54">
        <v>0</v>
      </c>
      <c r="F117" s="57">
        <f t="shared" ref="F117:F120" si="11">+C117+D117+E117</f>
        <v>0</v>
      </c>
      <c r="G117" s="36"/>
    </row>
    <row r="118" spans="1:7" ht="15" hidden="1" customHeight="1" x14ac:dyDescent="0.3">
      <c r="A118" s="52" t="s">
        <v>58</v>
      </c>
      <c r="B118" s="48" t="s">
        <v>53</v>
      </c>
      <c r="C118" s="54">
        <v>0</v>
      </c>
      <c r="D118" s="54">
        <v>0</v>
      </c>
      <c r="E118" s="54">
        <v>0</v>
      </c>
      <c r="F118" s="57">
        <f t="shared" si="11"/>
        <v>0</v>
      </c>
      <c r="G118" s="36"/>
    </row>
    <row r="119" spans="1:7" ht="15" hidden="1" customHeight="1" x14ac:dyDescent="0.3">
      <c r="A119" s="52" t="s">
        <v>58</v>
      </c>
      <c r="B119" s="48" t="s">
        <v>53</v>
      </c>
      <c r="C119" s="54">
        <v>0</v>
      </c>
      <c r="D119" s="54">
        <v>0</v>
      </c>
      <c r="E119" s="54">
        <v>0</v>
      </c>
      <c r="F119" s="57">
        <f t="shared" si="11"/>
        <v>0</v>
      </c>
      <c r="G119" s="36"/>
    </row>
    <row r="120" spans="1:7" ht="15" hidden="1" customHeight="1" x14ac:dyDescent="0.3">
      <c r="A120" s="52" t="s">
        <v>58</v>
      </c>
      <c r="B120" s="48" t="s">
        <v>53</v>
      </c>
      <c r="C120" s="54">
        <v>0</v>
      </c>
      <c r="D120" s="54">
        <v>0</v>
      </c>
      <c r="E120" s="54">
        <v>0</v>
      </c>
      <c r="F120" s="57">
        <f t="shared" si="11"/>
        <v>0</v>
      </c>
      <c r="G120" s="36"/>
    </row>
    <row r="121" spans="1:7" ht="15" hidden="1" customHeight="1" x14ac:dyDescent="0.3">
      <c r="A121" s="36"/>
      <c r="B121" s="36"/>
      <c r="C121" s="57"/>
      <c r="D121" s="57"/>
      <c r="E121" s="57"/>
      <c r="F121" s="57"/>
      <c r="G121" s="36"/>
    </row>
    <row r="122" spans="1:7" hidden="1" x14ac:dyDescent="0.3">
      <c r="A122" s="214" t="s">
        <v>60</v>
      </c>
      <c r="B122" s="214"/>
      <c r="C122" s="51">
        <f>+SUM(C123:C124)</f>
        <v>0</v>
      </c>
      <c r="D122" s="51">
        <f t="shared" ref="D122:F122" si="12">+SUM(D123:D124)</f>
        <v>0</v>
      </c>
      <c r="E122" s="51">
        <f t="shared" si="12"/>
        <v>0</v>
      </c>
      <c r="F122" s="51">
        <f t="shared" si="12"/>
        <v>0</v>
      </c>
      <c r="G122" s="36"/>
    </row>
    <row r="123" spans="1:7" ht="15" hidden="1" customHeight="1" x14ac:dyDescent="0.3">
      <c r="A123" s="75" t="s">
        <v>58</v>
      </c>
      <c r="B123" s="48" t="s">
        <v>53</v>
      </c>
      <c r="C123" s="54">
        <v>0</v>
      </c>
      <c r="D123" s="54">
        <v>0</v>
      </c>
      <c r="E123" s="54">
        <v>0</v>
      </c>
      <c r="F123" s="57">
        <f>+C123+D123+E123</f>
        <v>0</v>
      </c>
      <c r="G123" s="36"/>
    </row>
    <row r="124" spans="1:7" ht="15" hidden="1" customHeight="1" x14ac:dyDescent="0.3">
      <c r="A124" s="45" t="s">
        <v>58</v>
      </c>
      <c r="B124" s="45" t="s">
        <v>53</v>
      </c>
      <c r="C124" s="58">
        <v>0</v>
      </c>
      <c r="D124" s="58">
        <v>0</v>
      </c>
      <c r="E124" s="58">
        <v>0</v>
      </c>
      <c r="F124" s="59">
        <f>+C124+D124+E124</f>
        <v>0</v>
      </c>
      <c r="G124" s="36"/>
    </row>
    <row r="125" spans="1:7" ht="15" hidden="1" customHeight="1" x14ac:dyDescent="0.3">
      <c r="A125" s="215" t="s">
        <v>61</v>
      </c>
      <c r="B125" s="216"/>
      <c r="C125" s="216"/>
      <c r="D125" s="216"/>
      <c r="E125" s="216"/>
      <c r="F125" s="216"/>
      <c r="G125" s="36"/>
    </row>
    <row r="126" spans="1:7" ht="15" customHeight="1" x14ac:dyDescent="0.3">
      <c r="A126" s="199" t="s">
        <v>43</v>
      </c>
      <c r="B126" s="199"/>
      <c r="C126" s="199"/>
      <c r="D126" s="199"/>
      <c r="E126" s="199"/>
      <c r="F126" s="199"/>
      <c r="G126" s="36"/>
    </row>
    <row r="127" spans="1:7" ht="90.75" customHeight="1" x14ac:dyDescent="0.3">
      <c r="A127" s="200" t="s">
        <v>194</v>
      </c>
      <c r="B127" s="201"/>
      <c r="C127" s="201"/>
      <c r="D127" s="201"/>
      <c r="E127" s="201"/>
      <c r="F127" s="201"/>
      <c r="G127" s="36"/>
    </row>
    <row r="128" spans="1:7" ht="50.1" customHeight="1" x14ac:dyDescent="0.3">
      <c r="A128" s="147"/>
      <c r="B128" s="147"/>
      <c r="C128" s="147"/>
      <c r="D128" s="147"/>
      <c r="E128" s="147"/>
      <c r="F128" s="147"/>
      <c r="G128" s="36"/>
    </row>
    <row r="129" spans="1:7" x14ac:dyDescent="0.3">
      <c r="A129" s="52"/>
      <c r="B129" s="48"/>
      <c r="C129" s="36"/>
      <c r="D129" s="36"/>
      <c r="E129" s="36"/>
      <c r="F129" s="36"/>
      <c r="G129" s="36"/>
    </row>
    <row r="130" spans="1:7" x14ac:dyDescent="0.3">
      <c r="A130" s="213" t="s">
        <v>78</v>
      </c>
      <c r="B130" s="213"/>
      <c r="C130" s="213"/>
      <c r="D130" s="213"/>
      <c r="E130" s="213"/>
      <c r="F130" s="213"/>
      <c r="G130" s="36"/>
    </row>
    <row r="131" spans="1:7" ht="14.4" customHeight="1" x14ac:dyDescent="0.3">
      <c r="A131" s="213" t="s">
        <v>79</v>
      </c>
      <c r="B131" s="213"/>
      <c r="C131" s="213"/>
      <c r="D131" s="213"/>
      <c r="E131" s="213"/>
      <c r="F131" s="213"/>
      <c r="G131" s="36"/>
    </row>
    <row r="132" spans="1:7" x14ac:dyDescent="0.3">
      <c r="A132" s="213" t="s">
        <v>52</v>
      </c>
      <c r="B132" s="213"/>
      <c r="C132" s="213"/>
      <c r="D132" s="213"/>
      <c r="E132" s="213"/>
      <c r="F132" s="213"/>
      <c r="G132" s="36"/>
    </row>
    <row r="133" spans="1:7" x14ac:dyDescent="0.3">
      <c r="A133" s="91"/>
      <c r="B133" s="92"/>
      <c r="C133" s="92"/>
      <c r="D133" s="92"/>
      <c r="E133" s="92"/>
      <c r="F133" s="93"/>
      <c r="G133" s="36"/>
    </row>
    <row r="134" spans="1:7" x14ac:dyDescent="0.3">
      <c r="A134" s="68" t="s">
        <v>77</v>
      </c>
      <c r="B134" s="68" t="s">
        <v>0</v>
      </c>
      <c r="C134" s="68" t="s">
        <v>2</v>
      </c>
      <c r="D134" s="68" t="s">
        <v>3</v>
      </c>
      <c r="E134" s="68" t="s">
        <v>4</v>
      </c>
      <c r="F134" s="22"/>
      <c r="G134" s="36"/>
    </row>
    <row r="135" spans="1:7" x14ac:dyDescent="0.3">
      <c r="A135" s="109" t="s">
        <v>81</v>
      </c>
      <c r="B135" s="60">
        <f>+B136</f>
        <v>0</v>
      </c>
      <c r="C135" s="60">
        <f>+B145</f>
        <v>232830744</v>
      </c>
      <c r="D135" s="60">
        <f t="shared" ref="D135" si="13">+C145</f>
        <v>250695088</v>
      </c>
      <c r="E135" s="112">
        <f>+B135</f>
        <v>0</v>
      </c>
      <c r="F135" s="93"/>
      <c r="G135" s="36"/>
    </row>
    <row r="136" spans="1:7" x14ac:dyDescent="0.3">
      <c r="A136" s="110" t="s">
        <v>82</v>
      </c>
      <c r="B136" s="25">
        <v>0</v>
      </c>
      <c r="C136" s="25">
        <f>+B146</f>
        <v>0</v>
      </c>
      <c r="D136" s="25">
        <f>+C146</f>
        <v>0</v>
      </c>
      <c r="E136" s="65">
        <f>+B136</f>
        <v>0</v>
      </c>
      <c r="F136" s="22"/>
      <c r="G136" s="36"/>
    </row>
    <row r="137" spans="1:7" x14ac:dyDescent="0.3">
      <c r="A137" s="110" t="s">
        <v>80</v>
      </c>
      <c r="B137" s="25" t="s">
        <v>90</v>
      </c>
      <c r="C137" s="25">
        <f>+B147</f>
        <v>232830744</v>
      </c>
      <c r="D137" s="25">
        <f>+C147</f>
        <v>250695088</v>
      </c>
      <c r="E137" s="65" t="str">
        <f>+B137</f>
        <v>N/A</v>
      </c>
      <c r="F137" s="22"/>
      <c r="G137" s="36"/>
    </row>
    <row r="138" spans="1:7" x14ac:dyDescent="0.3">
      <c r="A138" s="109" t="s">
        <v>84</v>
      </c>
      <c r="B138" s="60">
        <v>232830744</v>
      </c>
      <c r="C138" s="60">
        <v>232830744</v>
      </c>
      <c r="D138" s="60">
        <v>232830744</v>
      </c>
      <c r="E138" s="60">
        <f>+B138+C138+D138</f>
        <v>698492232</v>
      </c>
      <c r="F138" s="93"/>
      <c r="G138" s="36"/>
    </row>
    <row r="139" spans="1:7" x14ac:dyDescent="0.3">
      <c r="A139" s="109" t="s">
        <v>144</v>
      </c>
      <c r="B139" s="60">
        <f>+B140+B141</f>
        <v>232830744</v>
      </c>
      <c r="C139" s="60">
        <f t="shared" ref="C139" si="14">+C140+C141</f>
        <v>465661488</v>
      </c>
      <c r="D139" s="60">
        <f>+D140+D141</f>
        <v>483525832</v>
      </c>
      <c r="E139" s="60">
        <f>+E140+E141</f>
        <v>698492232</v>
      </c>
      <c r="F139" s="93"/>
      <c r="G139" s="36"/>
    </row>
    <row r="140" spans="1:7" x14ac:dyDescent="0.3">
      <c r="A140" s="110" t="s">
        <v>82</v>
      </c>
      <c r="B140" s="25">
        <f>+B136</f>
        <v>0</v>
      </c>
      <c r="C140" s="25">
        <f>+C136</f>
        <v>0</v>
      </c>
      <c r="D140" s="25">
        <f>+D136</f>
        <v>0</v>
      </c>
      <c r="E140" s="65">
        <f>+E136</f>
        <v>0</v>
      </c>
      <c r="F140" s="22"/>
      <c r="G140" s="36"/>
    </row>
    <row r="141" spans="1:7" x14ac:dyDescent="0.3">
      <c r="A141" s="110" t="s">
        <v>80</v>
      </c>
      <c r="B141" s="25">
        <f>+B138</f>
        <v>232830744</v>
      </c>
      <c r="C141" s="25">
        <f>+C138+C137</f>
        <v>465661488</v>
      </c>
      <c r="D141" s="25">
        <f>+D138+D137</f>
        <v>483525832</v>
      </c>
      <c r="E141" s="65">
        <f>+E138</f>
        <v>698492232</v>
      </c>
      <c r="F141" s="22"/>
      <c r="G141" s="36"/>
    </row>
    <row r="142" spans="1:7" x14ac:dyDescent="0.3">
      <c r="A142" s="109" t="s">
        <v>83</v>
      </c>
      <c r="B142" s="60">
        <f>+B143+B144</f>
        <v>0</v>
      </c>
      <c r="C142" s="60">
        <f>+C143+C144</f>
        <v>214966400</v>
      </c>
      <c r="D142" s="60">
        <f>+D143+D144</f>
        <v>453650600</v>
      </c>
      <c r="E142" s="60">
        <f>+B142+C142+D142</f>
        <v>668617000</v>
      </c>
      <c r="F142" s="93"/>
      <c r="G142" s="36"/>
    </row>
    <row r="143" spans="1:7" x14ac:dyDescent="0.3">
      <c r="A143" s="110" t="s">
        <v>82</v>
      </c>
      <c r="B143" s="82">
        <v>0</v>
      </c>
      <c r="C143" s="82">
        <v>0</v>
      </c>
      <c r="D143" s="82">
        <v>0</v>
      </c>
      <c r="E143" s="61">
        <f>+B143+C143+D143</f>
        <v>0</v>
      </c>
      <c r="F143" s="93"/>
      <c r="G143" s="36"/>
    </row>
    <row r="144" spans="1:7" x14ac:dyDescent="0.3">
      <c r="A144" s="110" t="s">
        <v>80</v>
      </c>
      <c r="B144" s="82">
        <v>0</v>
      </c>
      <c r="C144" s="82">
        <v>214966400</v>
      </c>
      <c r="D144" s="82">
        <v>453650600</v>
      </c>
      <c r="E144" s="61">
        <f>+B144+C144+D144</f>
        <v>668617000</v>
      </c>
      <c r="F144" s="93"/>
      <c r="G144" s="36"/>
    </row>
    <row r="145" spans="1:7" x14ac:dyDescent="0.3">
      <c r="A145" s="109" t="s">
        <v>145</v>
      </c>
      <c r="B145" s="60">
        <f t="shared" ref="B145:E146" si="15">+B139-B142</f>
        <v>232830744</v>
      </c>
      <c r="C145" s="60">
        <f t="shared" si="15"/>
        <v>250695088</v>
      </c>
      <c r="D145" s="60">
        <f t="shared" si="15"/>
        <v>29875232</v>
      </c>
      <c r="E145" s="60">
        <f t="shared" si="15"/>
        <v>29875232</v>
      </c>
      <c r="F145" s="93"/>
      <c r="G145" s="36"/>
    </row>
    <row r="146" spans="1:7" x14ac:dyDescent="0.3">
      <c r="A146" s="110" t="s">
        <v>82</v>
      </c>
      <c r="B146" s="82">
        <f t="shared" si="15"/>
        <v>0</v>
      </c>
      <c r="C146" s="82">
        <f t="shared" si="15"/>
        <v>0</v>
      </c>
      <c r="D146" s="82">
        <f t="shared" si="15"/>
        <v>0</v>
      </c>
      <c r="E146" s="61">
        <f t="shared" si="15"/>
        <v>0</v>
      </c>
      <c r="F146" s="36"/>
      <c r="G146" s="36"/>
    </row>
    <row r="147" spans="1:7" x14ac:dyDescent="0.3">
      <c r="A147" s="111" t="s">
        <v>80</v>
      </c>
      <c r="B147" s="77">
        <f>+B139-B142</f>
        <v>232830744</v>
      </c>
      <c r="C147" s="77">
        <f>+C141-C144</f>
        <v>250695088</v>
      </c>
      <c r="D147" s="77">
        <f>+D141-D144</f>
        <v>29875232</v>
      </c>
      <c r="E147" s="62">
        <f>+E139-E142</f>
        <v>29875232</v>
      </c>
      <c r="G147" s="36"/>
    </row>
    <row r="148" spans="1:7" ht="17.25" customHeight="1" x14ac:dyDescent="0.3">
      <c r="A148" s="199" t="s">
        <v>175</v>
      </c>
      <c r="B148" s="199"/>
      <c r="C148" s="199"/>
      <c r="D148" s="199"/>
      <c r="E148" s="199"/>
      <c r="F148" s="41"/>
      <c r="G148" s="36"/>
    </row>
    <row r="149" spans="1:7" ht="60" customHeight="1" x14ac:dyDescent="0.3">
      <c r="A149" s="200" t="s">
        <v>195</v>
      </c>
      <c r="B149" s="201"/>
      <c r="C149" s="201"/>
      <c r="D149" s="201"/>
      <c r="E149" s="201"/>
      <c r="F149" s="63"/>
      <c r="G149" s="36"/>
    </row>
    <row r="150" spans="1:7" ht="26.4" customHeight="1" x14ac:dyDescent="0.3">
      <c r="A150" s="143"/>
      <c r="B150" s="64"/>
      <c r="C150" s="64"/>
      <c r="D150" s="64"/>
      <c r="E150" s="64"/>
      <c r="F150" s="63"/>
      <c r="G150" s="36"/>
    </row>
    <row r="151" spans="1:7" ht="31.2" x14ac:dyDescent="0.3">
      <c r="A151" s="27" t="s">
        <v>85</v>
      </c>
      <c r="B151" s="202" t="s">
        <v>184</v>
      </c>
      <c r="C151" s="203"/>
      <c r="D151" s="204" t="s">
        <v>49</v>
      </c>
      <c r="E151" s="205"/>
      <c r="F151" s="206"/>
      <c r="G151" s="36"/>
    </row>
    <row r="152" spans="1:7" x14ac:dyDescent="0.3">
      <c r="A152" s="28" t="s">
        <v>47</v>
      </c>
      <c r="B152" s="202" t="s">
        <v>185</v>
      </c>
      <c r="C152" s="203"/>
      <c r="D152" s="207"/>
      <c r="E152" s="208"/>
      <c r="F152" s="209"/>
      <c r="G152" s="36"/>
    </row>
    <row r="153" spans="1:7" x14ac:dyDescent="0.3">
      <c r="A153" s="29" t="s">
        <v>48</v>
      </c>
      <c r="B153" s="202" t="s">
        <v>186</v>
      </c>
      <c r="C153" s="203"/>
      <c r="D153" s="210"/>
      <c r="E153" s="211"/>
      <c r="F153" s="212"/>
      <c r="G153" s="36"/>
    </row>
  </sheetData>
  <mergeCells count="71">
    <mergeCell ref="A42:B42"/>
    <mergeCell ref="A30:B30"/>
    <mergeCell ref="A36:F36"/>
    <mergeCell ref="A38:B38"/>
    <mergeCell ref="A39:B39"/>
    <mergeCell ref="A40:B40"/>
    <mergeCell ref="A41:B41"/>
    <mergeCell ref="A1:F2"/>
    <mergeCell ref="A32:F32"/>
    <mergeCell ref="A12:F12"/>
    <mergeCell ref="A13:F13"/>
    <mergeCell ref="A20:F20"/>
    <mergeCell ref="A21:F21"/>
    <mergeCell ref="A24:F24"/>
    <mergeCell ref="A25:F25"/>
    <mergeCell ref="A3:F3"/>
    <mergeCell ref="A31:E31"/>
    <mergeCell ref="C5:E5"/>
    <mergeCell ref="C6:E6"/>
    <mergeCell ref="C7:E7"/>
    <mergeCell ref="A10:F10"/>
    <mergeCell ref="A16:B16"/>
    <mergeCell ref="A27:B27"/>
    <mergeCell ref="A28:B28"/>
    <mergeCell ref="A29:B29"/>
    <mergeCell ref="D59:F61"/>
    <mergeCell ref="A52:B52"/>
    <mergeCell ref="A53:B53"/>
    <mergeCell ref="A54:B54"/>
    <mergeCell ref="A55:F55"/>
    <mergeCell ref="A56:F56"/>
    <mergeCell ref="B59:C59"/>
    <mergeCell ref="B60:C60"/>
    <mergeCell ref="B61:C61"/>
    <mergeCell ref="A43:F43"/>
    <mergeCell ref="A44:F44"/>
    <mergeCell ref="A35:F35"/>
    <mergeCell ref="A49:F49"/>
    <mergeCell ref="A50:F50"/>
    <mergeCell ref="A65:F65"/>
    <mergeCell ref="A101:F101"/>
    <mergeCell ref="A102:F102"/>
    <mergeCell ref="A103:F103"/>
    <mergeCell ref="A67:F67"/>
    <mergeCell ref="A68:F68"/>
    <mergeCell ref="A69:F69"/>
    <mergeCell ref="A80:F80"/>
    <mergeCell ref="A79:F79"/>
    <mergeCell ref="A83:F83"/>
    <mergeCell ref="A84:F84"/>
    <mergeCell ref="A85:F85"/>
    <mergeCell ref="A97:F97"/>
    <mergeCell ref="A98:F98"/>
    <mergeCell ref="A90:B90"/>
    <mergeCell ref="A94:B94"/>
    <mergeCell ref="A18:A19"/>
    <mergeCell ref="A148:E148"/>
    <mergeCell ref="A149:E149"/>
    <mergeCell ref="B151:C151"/>
    <mergeCell ref="D151:F153"/>
    <mergeCell ref="B152:C152"/>
    <mergeCell ref="B153:C153"/>
    <mergeCell ref="A130:F130"/>
    <mergeCell ref="A131:F131"/>
    <mergeCell ref="A132:F132"/>
    <mergeCell ref="A108:B108"/>
    <mergeCell ref="A115:B115"/>
    <mergeCell ref="A122:B122"/>
    <mergeCell ref="A125:F125"/>
    <mergeCell ref="A127:F127"/>
    <mergeCell ref="A126:F126"/>
  </mergeCells>
  <phoneticPr fontId="9" type="noConversion"/>
  <printOptions horizontalCentered="1"/>
  <pageMargins left="0.70866141732283472" right="0.70866141732283472" top="0.94488188976377963" bottom="0.74803149606299213" header="0.19685039370078741" footer="0.31496062992125984"/>
  <pageSetup scale="61"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4" max="5" man="1"/>
    <brk id="63" max="16383" man="1"/>
    <brk id="128" max="5" man="1"/>
  </rowBreaks>
  <ignoredErrors>
    <ignoredError sqref="F16:F17" evalError="1"/>
    <ignoredError sqref="F18" evalError="1" formula="1"/>
  </ignoredError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H152"/>
  <sheetViews>
    <sheetView showGridLines="0" zoomScale="80" zoomScaleNormal="80" workbookViewId="0">
      <selection sqref="A1:F2"/>
    </sheetView>
  </sheetViews>
  <sheetFormatPr baseColWidth="10" defaultColWidth="11.44140625" defaultRowHeight="15.6" x14ac:dyDescent="0.3"/>
  <cols>
    <col min="1" max="1" width="52.88671875" style="42" customWidth="1"/>
    <col min="2" max="2" width="19.33203125" style="42" customWidth="1"/>
    <col min="3" max="3" width="16.44140625" style="42" customWidth="1"/>
    <col min="4" max="4" width="23.109375" style="42" customWidth="1"/>
    <col min="5" max="5" width="23.88671875" style="42" customWidth="1"/>
    <col min="6" max="6" width="19.44140625" style="42" customWidth="1"/>
    <col min="7" max="7" width="15.33203125" style="42" bestFit="1" customWidth="1"/>
    <col min="8" max="8" width="13.6640625" style="36" bestFit="1" customWidth="1"/>
    <col min="9" max="16384" width="11.44140625" style="36"/>
  </cols>
  <sheetData>
    <row r="1" spans="1:7" ht="21.9" customHeight="1" x14ac:dyDescent="0.3">
      <c r="A1" s="227" t="s">
        <v>38</v>
      </c>
      <c r="B1" s="227"/>
      <c r="C1" s="227"/>
      <c r="D1" s="227"/>
      <c r="E1" s="227"/>
      <c r="F1" s="227"/>
      <c r="G1" s="36"/>
    </row>
    <row r="2" spans="1:7" ht="21.9" customHeight="1" x14ac:dyDescent="0.3">
      <c r="A2" s="227"/>
      <c r="B2" s="227"/>
      <c r="C2" s="227"/>
      <c r="D2" s="227"/>
      <c r="E2" s="227"/>
      <c r="F2" s="227"/>
      <c r="G2" s="36"/>
    </row>
    <row r="3" spans="1:7" ht="17.399999999999999" x14ac:dyDescent="0.4">
      <c r="A3" s="229" t="s">
        <v>168</v>
      </c>
      <c r="B3" s="229"/>
      <c r="C3" s="229"/>
      <c r="D3" s="229"/>
      <c r="E3" s="229"/>
      <c r="F3" s="229"/>
      <c r="G3" s="36"/>
    </row>
    <row r="4" spans="1:7" ht="17.399999999999999" x14ac:dyDescent="0.3">
      <c r="A4" s="142"/>
      <c r="B4" s="142"/>
      <c r="C4" s="142"/>
      <c r="D4" s="142"/>
      <c r="E4" s="142"/>
      <c r="F4" s="142"/>
      <c r="G4" s="36"/>
    </row>
    <row r="5" spans="1:7" ht="18" customHeight="1" x14ac:dyDescent="0.3">
      <c r="A5" s="70"/>
      <c r="B5" s="72" t="s">
        <v>22</v>
      </c>
      <c r="C5" s="230" t="s">
        <v>165</v>
      </c>
      <c r="D5" s="231"/>
      <c r="E5" s="203"/>
      <c r="F5" s="36"/>
      <c r="G5" s="36"/>
    </row>
    <row r="6" spans="1:7" ht="18" customHeight="1" x14ac:dyDescent="0.3">
      <c r="A6" s="71"/>
      <c r="B6" s="73" t="s">
        <v>33</v>
      </c>
      <c r="C6" s="232" t="s">
        <v>166</v>
      </c>
      <c r="D6" s="233"/>
      <c r="E6" s="233"/>
      <c r="F6" s="3"/>
      <c r="G6" s="36"/>
    </row>
    <row r="7" spans="1:7" ht="18" customHeight="1" x14ac:dyDescent="0.3">
      <c r="A7" s="71"/>
      <c r="B7" s="74" t="s">
        <v>34</v>
      </c>
      <c r="C7" s="232" t="s">
        <v>167</v>
      </c>
      <c r="D7" s="233"/>
      <c r="E7" s="233"/>
      <c r="F7" s="3"/>
      <c r="G7" s="36"/>
    </row>
    <row r="8" spans="1:7" s="6" customFormat="1" x14ac:dyDescent="0.35"/>
    <row r="9" spans="1:7" ht="15" customHeight="1" x14ac:dyDescent="0.3">
      <c r="A9" s="4"/>
      <c r="B9" s="137"/>
      <c r="C9" s="137"/>
      <c r="D9" s="137"/>
      <c r="E9" s="137"/>
      <c r="F9" s="137"/>
      <c r="G9" s="36"/>
    </row>
    <row r="10" spans="1:7" ht="21.9" customHeight="1" x14ac:dyDescent="0.3">
      <c r="A10" s="217" t="s">
        <v>35</v>
      </c>
      <c r="B10" s="217"/>
      <c r="C10" s="217"/>
      <c r="D10" s="217"/>
      <c r="E10" s="217"/>
      <c r="F10" s="217"/>
      <c r="G10" s="36"/>
    </row>
    <row r="11" spans="1:7" s="86" customFormat="1" ht="15" customHeight="1" x14ac:dyDescent="0.3">
      <c r="A11" s="9"/>
      <c r="B11" s="9"/>
      <c r="C11" s="9"/>
      <c r="D11" s="9"/>
      <c r="E11" s="9"/>
      <c r="F11" s="9"/>
      <c r="G11" s="36"/>
    </row>
    <row r="12" spans="1:7" s="86" customFormat="1" ht="16.95" customHeight="1" x14ac:dyDescent="0.3">
      <c r="A12" s="228" t="s">
        <v>36</v>
      </c>
      <c r="B12" s="228"/>
      <c r="C12" s="228"/>
      <c r="D12" s="228"/>
      <c r="E12" s="228"/>
      <c r="F12" s="228"/>
      <c r="G12" s="36"/>
    </row>
    <row r="13" spans="1:7" s="86" customFormat="1" ht="16.95" customHeight="1" x14ac:dyDescent="0.3">
      <c r="A13" s="228" t="s">
        <v>19</v>
      </c>
      <c r="B13" s="228"/>
      <c r="C13" s="228"/>
      <c r="D13" s="228"/>
      <c r="E13" s="228"/>
      <c r="F13" s="228"/>
      <c r="G13" s="36"/>
    </row>
    <row r="14" spans="1:7" s="86" customFormat="1" ht="15" customHeight="1" x14ac:dyDescent="0.3">
      <c r="A14" s="137"/>
      <c r="B14" s="137"/>
      <c r="C14" s="137"/>
      <c r="D14" s="137"/>
      <c r="E14" s="137"/>
      <c r="F14" s="137"/>
      <c r="G14" s="36"/>
    </row>
    <row r="15" spans="1:7" ht="18.600000000000001" customHeight="1" x14ac:dyDescent="0.3">
      <c r="A15" s="139" t="s">
        <v>17</v>
      </c>
      <c r="B15" s="11" t="s">
        <v>18</v>
      </c>
      <c r="C15" s="11" t="s">
        <v>5</v>
      </c>
      <c r="D15" s="11" t="s">
        <v>6</v>
      </c>
      <c r="E15" s="11" t="s">
        <v>7</v>
      </c>
      <c r="F15" s="139" t="s">
        <v>8</v>
      </c>
      <c r="G15" s="36"/>
    </row>
    <row r="16" spans="1:7" ht="16.95" customHeight="1" x14ac:dyDescent="0.3">
      <c r="A16" s="219" t="s">
        <v>16</v>
      </c>
      <c r="B16" s="219"/>
      <c r="C16" s="117">
        <f t="shared" ref="C16:E16" si="0">+C18</f>
        <v>3206</v>
      </c>
      <c r="D16" s="117">
        <f t="shared" si="0"/>
        <v>3206</v>
      </c>
      <c r="E16" s="117">
        <f t="shared" si="0"/>
        <v>3206</v>
      </c>
      <c r="F16" s="117">
        <f>+F18</f>
        <v>3206</v>
      </c>
      <c r="G16" s="36"/>
    </row>
    <row r="17" spans="1:7" s="86" customFormat="1" ht="16.95" customHeight="1" x14ac:dyDescent="0.35">
      <c r="B17" s="144"/>
      <c r="C17" s="115"/>
      <c r="D17" s="115"/>
      <c r="E17" s="115"/>
      <c r="F17" s="115"/>
    </row>
    <row r="18" spans="1:7" s="86" customFormat="1" ht="16.95" customHeight="1" x14ac:dyDescent="0.35">
      <c r="A18" s="244" t="s">
        <v>159</v>
      </c>
      <c r="B18" s="158" t="s">
        <v>160</v>
      </c>
      <c r="C18" s="115">
        <v>3206</v>
      </c>
      <c r="D18" s="115">
        <v>3206</v>
      </c>
      <c r="E18" s="115">
        <v>3206</v>
      </c>
      <c r="F18" s="115">
        <f>+AVERAGE(C18:E18)</f>
        <v>3206</v>
      </c>
    </row>
    <row r="19" spans="1:7" s="86" customFormat="1" ht="16.95" customHeight="1" x14ac:dyDescent="0.35">
      <c r="A19" s="245"/>
      <c r="B19" s="158" t="s">
        <v>163</v>
      </c>
      <c r="C19" s="115">
        <v>3572</v>
      </c>
      <c r="D19" s="115">
        <v>637</v>
      </c>
      <c r="E19" s="115">
        <v>4520</v>
      </c>
      <c r="F19" s="115">
        <f>+SUM(C19:E19)</f>
        <v>8729</v>
      </c>
    </row>
    <row r="20" spans="1:7" ht="16.95" customHeight="1" x14ac:dyDescent="0.3">
      <c r="A20" s="224" t="s">
        <v>174</v>
      </c>
      <c r="B20" s="224"/>
      <c r="C20" s="224"/>
      <c r="D20" s="224"/>
      <c r="E20" s="224"/>
      <c r="F20" s="224"/>
      <c r="G20" s="36"/>
    </row>
    <row r="21" spans="1:7" ht="196.5" customHeight="1" x14ac:dyDescent="0.3">
      <c r="A21" s="226" t="s">
        <v>202</v>
      </c>
      <c r="B21" s="226"/>
      <c r="C21" s="226"/>
      <c r="D21" s="226"/>
      <c r="E21" s="226"/>
      <c r="F21" s="226"/>
      <c r="G21" s="36"/>
    </row>
    <row r="22" spans="1:7" ht="16.5" customHeight="1" x14ac:dyDescent="0.3">
      <c r="A22" s="155"/>
      <c r="B22" s="155"/>
      <c r="C22" s="155"/>
      <c r="D22" s="155"/>
      <c r="E22" s="155"/>
      <c r="F22" s="155"/>
      <c r="G22" s="36"/>
    </row>
    <row r="23" spans="1:7" ht="25.5" customHeight="1" x14ac:dyDescent="0.3">
      <c r="A23" s="152"/>
      <c r="B23" s="152"/>
      <c r="C23" s="152"/>
      <c r="D23" s="152"/>
      <c r="E23" s="152"/>
      <c r="F23" s="152"/>
      <c r="G23" s="36"/>
    </row>
    <row r="24" spans="1:7" ht="16.95" customHeight="1" x14ac:dyDescent="0.3">
      <c r="A24" s="228" t="s">
        <v>37</v>
      </c>
      <c r="B24" s="228"/>
      <c r="C24" s="228"/>
      <c r="D24" s="228"/>
      <c r="E24" s="228"/>
      <c r="F24" s="228"/>
      <c r="G24" s="36"/>
    </row>
    <row r="25" spans="1:7" ht="16.95" customHeight="1" x14ac:dyDescent="0.3">
      <c r="A25" s="228" t="s">
        <v>20</v>
      </c>
      <c r="B25" s="228"/>
      <c r="C25" s="228"/>
      <c r="D25" s="228"/>
      <c r="E25" s="228"/>
      <c r="F25" s="228"/>
      <c r="G25" s="36"/>
    </row>
    <row r="26" spans="1:7" x14ac:dyDescent="0.3">
      <c r="A26" s="37"/>
      <c r="B26" s="37"/>
      <c r="C26" s="38"/>
      <c r="D26" s="38"/>
      <c r="E26" s="38"/>
      <c r="F26" s="40"/>
      <c r="G26" s="36"/>
    </row>
    <row r="27" spans="1:7" ht="15" customHeight="1" x14ac:dyDescent="0.3">
      <c r="A27" s="221" t="s">
        <v>17</v>
      </c>
      <c r="B27" s="234"/>
      <c r="C27" s="11" t="s">
        <v>5</v>
      </c>
      <c r="D27" s="11" t="s">
        <v>6</v>
      </c>
      <c r="E27" s="11" t="s">
        <v>7</v>
      </c>
      <c r="F27" s="139" t="s">
        <v>8</v>
      </c>
      <c r="G27" s="36"/>
    </row>
    <row r="28" spans="1:7" ht="16.95" customHeight="1" x14ac:dyDescent="0.3">
      <c r="A28" s="219" t="s">
        <v>16</v>
      </c>
      <c r="B28" s="219"/>
      <c r="C28" s="35">
        <f>+C30</f>
        <v>262280800</v>
      </c>
      <c r="D28" s="35">
        <f t="shared" ref="D28:F28" si="1">+D30</f>
        <v>49657400</v>
      </c>
      <c r="E28" s="35">
        <f t="shared" si="1"/>
        <v>321464800</v>
      </c>
      <c r="F28" s="35">
        <f t="shared" si="1"/>
        <v>633403000</v>
      </c>
      <c r="G28" s="36"/>
    </row>
    <row r="29" spans="1:7" ht="16.95" customHeight="1" x14ac:dyDescent="0.3">
      <c r="A29" s="220"/>
      <c r="B29" s="220"/>
      <c r="C29" s="118"/>
      <c r="D29" s="118"/>
      <c r="E29" s="118"/>
      <c r="F29" s="118"/>
      <c r="G29" s="36"/>
    </row>
    <row r="30" spans="1:7" ht="16.95" customHeight="1" x14ac:dyDescent="0.3">
      <c r="A30" s="244" t="s">
        <v>161</v>
      </c>
      <c r="B30" s="244"/>
      <c r="C30" s="118">
        <v>262280800</v>
      </c>
      <c r="D30" s="118">
        <v>49657400</v>
      </c>
      <c r="E30" s="118">
        <v>321464800</v>
      </c>
      <c r="F30" s="119">
        <f>+SUM(C30:E30)</f>
        <v>633403000</v>
      </c>
      <c r="G30" s="36"/>
    </row>
    <row r="31" spans="1:7" ht="16.95" customHeight="1" x14ac:dyDescent="0.3">
      <c r="A31" s="224" t="s">
        <v>175</v>
      </c>
      <c r="B31" s="224"/>
      <c r="C31" s="224"/>
      <c r="D31" s="224"/>
      <c r="E31" s="224"/>
      <c r="F31" s="41"/>
      <c r="G31" s="36"/>
    </row>
    <row r="32" spans="1:7" ht="101.25" customHeight="1" x14ac:dyDescent="0.3">
      <c r="A32" s="225" t="s">
        <v>203</v>
      </c>
      <c r="B32" s="225"/>
      <c r="C32" s="225"/>
      <c r="D32" s="225"/>
      <c r="E32" s="225"/>
      <c r="F32" s="225"/>
      <c r="G32" s="36"/>
    </row>
    <row r="33" spans="1:7" ht="31.5" customHeight="1" x14ac:dyDescent="0.3">
      <c r="A33" s="154"/>
      <c r="B33" s="155"/>
      <c r="C33" s="155"/>
      <c r="D33" s="155"/>
      <c r="E33" s="155"/>
      <c r="F33" s="155"/>
      <c r="G33" s="36"/>
    </row>
    <row r="34" spans="1:7" ht="15" customHeight="1" x14ac:dyDescent="0.3">
      <c r="A34" s="36"/>
      <c r="B34" s="36"/>
      <c r="C34" s="36"/>
      <c r="D34" s="36"/>
      <c r="E34" s="36"/>
      <c r="G34" s="36"/>
    </row>
    <row r="35" spans="1:7" ht="16.95" customHeight="1" x14ac:dyDescent="0.3">
      <c r="A35" s="213" t="s">
        <v>39</v>
      </c>
      <c r="B35" s="213"/>
      <c r="C35" s="213"/>
      <c r="D35" s="213"/>
      <c r="E35" s="213"/>
      <c r="F35" s="213"/>
      <c r="G35" s="36"/>
    </row>
    <row r="36" spans="1:7" ht="30" customHeight="1" x14ac:dyDescent="0.3">
      <c r="A36" s="218" t="s">
        <v>40</v>
      </c>
      <c r="B36" s="218"/>
      <c r="C36" s="218"/>
      <c r="D36" s="218"/>
      <c r="E36" s="218"/>
      <c r="F36" s="218"/>
      <c r="G36" s="36"/>
    </row>
    <row r="37" spans="1:7" ht="15" customHeight="1" x14ac:dyDescent="0.3">
      <c r="A37" s="36"/>
      <c r="B37" s="36"/>
      <c r="C37" s="36"/>
      <c r="D37" s="36"/>
      <c r="E37" s="36"/>
      <c r="F37" s="36"/>
      <c r="G37" s="36"/>
    </row>
    <row r="38" spans="1:7" x14ac:dyDescent="0.3">
      <c r="A38" s="236" t="s">
        <v>23</v>
      </c>
      <c r="B38" s="243"/>
      <c r="C38" s="8" t="s">
        <v>41</v>
      </c>
      <c r="D38" s="156" t="s">
        <v>42</v>
      </c>
      <c r="E38" s="8" t="s">
        <v>44</v>
      </c>
      <c r="F38" s="156" t="s">
        <v>24</v>
      </c>
      <c r="G38" s="36"/>
    </row>
    <row r="39" spans="1:7" ht="27.9" customHeight="1" x14ac:dyDescent="0.3">
      <c r="A39" s="237" t="s">
        <v>28</v>
      </c>
      <c r="B39" s="238"/>
      <c r="C39" s="18" t="s">
        <v>176</v>
      </c>
      <c r="D39" s="18"/>
      <c r="E39" s="19"/>
      <c r="F39" s="19" t="s">
        <v>13</v>
      </c>
      <c r="G39" s="36"/>
    </row>
    <row r="40" spans="1:7" ht="27.9" customHeight="1" x14ac:dyDescent="0.3">
      <c r="A40" s="237" t="s">
        <v>29</v>
      </c>
      <c r="B40" s="237"/>
      <c r="C40" s="18"/>
      <c r="D40" s="18" t="s">
        <v>176</v>
      </c>
      <c r="E40" s="18"/>
      <c r="F40" s="19"/>
      <c r="G40" s="36"/>
    </row>
    <row r="41" spans="1:7" ht="27.9" customHeight="1" x14ac:dyDescent="0.3">
      <c r="A41" s="239" t="s">
        <v>27</v>
      </c>
      <c r="B41" s="239"/>
      <c r="C41" s="18" t="s">
        <v>176</v>
      </c>
      <c r="D41" s="18"/>
      <c r="E41" s="18"/>
      <c r="F41" s="19" t="s">
        <v>177</v>
      </c>
      <c r="G41" s="36"/>
    </row>
    <row r="42" spans="1:7" ht="27.9" customHeight="1" x14ac:dyDescent="0.3">
      <c r="A42" s="235" t="s">
        <v>30</v>
      </c>
      <c r="B42" s="235"/>
      <c r="C42" s="18"/>
      <c r="D42" s="18" t="s">
        <v>176</v>
      </c>
      <c r="E42" s="18"/>
      <c r="F42" s="19"/>
      <c r="G42" s="36"/>
    </row>
    <row r="43" spans="1:7" s="89" customFormat="1" x14ac:dyDescent="0.3">
      <c r="A43" s="224" t="s">
        <v>178</v>
      </c>
      <c r="B43" s="224"/>
      <c r="C43" s="224"/>
      <c r="D43" s="224"/>
      <c r="E43" s="224"/>
      <c r="F43" s="224"/>
      <c r="G43" s="36"/>
    </row>
    <row r="44" spans="1:7" s="89" customFormat="1" ht="118.5" customHeight="1" x14ac:dyDescent="0.3">
      <c r="A44" s="225" t="s">
        <v>179</v>
      </c>
      <c r="B44" s="226"/>
      <c r="C44" s="226"/>
      <c r="D44" s="226"/>
      <c r="E44" s="226"/>
      <c r="F44" s="226"/>
      <c r="G44" s="36"/>
    </row>
    <row r="45" spans="1:7" s="89" customFormat="1" ht="15" customHeight="1" x14ac:dyDescent="0.3">
      <c r="A45" s="143"/>
      <c r="B45" s="143"/>
      <c r="C45" s="143"/>
      <c r="D45" s="143"/>
      <c r="E45" s="143"/>
      <c r="F45" s="143"/>
      <c r="G45" s="36"/>
    </row>
    <row r="46" spans="1:7" s="89" customFormat="1" ht="15" customHeight="1" x14ac:dyDescent="0.3">
      <c r="A46" s="143"/>
      <c r="B46" s="143"/>
      <c r="C46" s="143"/>
      <c r="D46" s="143"/>
      <c r="E46" s="143"/>
      <c r="F46" s="143"/>
      <c r="G46" s="36"/>
    </row>
    <row r="47" spans="1:7" s="89" customFormat="1" ht="15" customHeight="1" x14ac:dyDescent="0.3">
      <c r="A47" s="143"/>
      <c r="B47" s="143"/>
      <c r="C47" s="143"/>
      <c r="D47" s="143"/>
      <c r="E47" s="143"/>
      <c r="F47" s="143"/>
      <c r="G47" s="36"/>
    </row>
    <row r="48" spans="1:7" x14ac:dyDescent="0.3">
      <c r="A48" s="213" t="s">
        <v>45</v>
      </c>
      <c r="B48" s="213"/>
      <c r="C48" s="213"/>
      <c r="D48" s="213"/>
      <c r="E48" s="213"/>
      <c r="F48" s="213"/>
      <c r="G48" s="36"/>
    </row>
    <row r="49" spans="1:8" x14ac:dyDescent="0.3">
      <c r="A49" s="213" t="s">
        <v>25</v>
      </c>
      <c r="B49" s="213"/>
      <c r="C49" s="213"/>
      <c r="D49" s="213"/>
      <c r="E49" s="213"/>
      <c r="F49" s="213"/>
      <c r="G49" s="36"/>
    </row>
    <row r="50" spans="1:8" x14ac:dyDescent="0.3">
      <c r="A50" s="36"/>
      <c r="B50" s="36"/>
      <c r="C50" s="36"/>
      <c r="D50" s="36"/>
      <c r="E50" s="36"/>
      <c r="F50" s="36"/>
      <c r="G50" s="36"/>
    </row>
    <row r="51" spans="1:8" x14ac:dyDescent="0.3">
      <c r="A51" s="221" t="s">
        <v>23</v>
      </c>
      <c r="B51" s="221"/>
      <c r="C51" s="11" t="s">
        <v>41</v>
      </c>
      <c r="D51" s="139" t="s">
        <v>42</v>
      </c>
      <c r="E51" s="11" t="s">
        <v>86</v>
      </c>
      <c r="F51" s="139" t="s">
        <v>24</v>
      </c>
      <c r="G51" s="36"/>
    </row>
    <row r="52" spans="1:8" ht="17.399999999999999" customHeight="1" x14ac:dyDescent="0.3">
      <c r="A52" s="222" t="s">
        <v>31</v>
      </c>
      <c r="B52" s="222"/>
      <c r="C52" s="19"/>
      <c r="D52" s="19"/>
      <c r="E52" s="30" t="s">
        <v>176</v>
      </c>
      <c r="F52" s="19"/>
      <c r="G52" s="89"/>
    </row>
    <row r="53" spans="1:8" ht="28.2" customHeight="1" x14ac:dyDescent="0.3">
      <c r="A53" s="223" t="s">
        <v>32</v>
      </c>
      <c r="B53" s="223"/>
      <c r="C53" s="31"/>
      <c r="D53" s="31"/>
      <c r="E53" s="32" t="s">
        <v>176</v>
      </c>
      <c r="F53" s="31"/>
      <c r="G53" s="89"/>
    </row>
    <row r="54" spans="1:8" x14ac:dyDescent="0.3">
      <c r="A54" s="224" t="s">
        <v>182</v>
      </c>
      <c r="B54" s="224"/>
      <c r="C54" s="224"/>
      <c r="D54" s="224"/>
      <c r="E54" s="224"/>
      <c r="F54" s="224"/>
      <c r="G54" s="36"/>
    </row>
    <row r="55" spans="1:8" ht="61.5" customHeight="1" x14ac:dyDescent="0.3">
      <c r="A55" s="200" t="s">
        <v>183</v>
      </c>
      <c r="B55" s="201"/>
      <c r="C55" s="201"/>
      <c r="D55" s="201"/>
      <c r="E55" s="201"/>
      <c r="F55" s="201"/>
      <c r="G55" s="36"/>
    </row>
    <row r="56" spans="1:8" ht="27" customHeight="1" x14ac:dyDescent="0.3">
      <c r="A56" s="155"/>
      <c r="B56" s="155"/>
      <c r="C56" s="155"/>
      <c r="D56" s="155"/>
      <c r="E56" s="155"/>
      <c r="F56" s="155"/>
      <c r="G56" s="36"/>
    </row>
    <row r="57" spans="1:8" x14ac:dyDescent="0.3">
      <c r="A57" s="36"/>
      <c r="B57" s="36"/>
      <c r="C57" s="36"/>
      <c r="D57" s="36"/>
      <c r="F57" s="36"/>
    </row>
    <row r="58" spans="1:8" ht="31.2" x14ac:dyDescent="0.35">
      <c r="A58" s="2" t="s">
        <v>46</v>
      </c>
      <c r="B58" s="240" t="s">
        <v>196</v>
      </c>
      <c r="C58" s="241"/>
      <c r="D58" s="204" t="s">
        <v>49</v>
      </c>
      <c r="E58" s="205"/>
      <c r="F58" s="206"/>
      <c r="G58" s="6"/>
      <c r="H58" s="6"/>
    </row>
    <row r="59" spans="1:8" x14ac:dyDescent="0.35">
      <c r="A59" s="2" t="s">
        <v>47</v>
      </c>
      <c r="B59" s="240" t="s">
        <v>197</v>
      </c>
      <c r="C59" s="241"/>
      <c r="D59" s="207"/>
      <c r="E59" s="208"/>
      <c r="F59" s="209"/>
      <c r="G59" s="6"/>
      <c r="H59" s="6"/>
    </row>
    <row r="60" spans="1:8" x14ac:dyDescent="0.35">
      <c r="A60" s="2" t="s">
        <v>48</v>
      </c>
      <c r="B60" s="240" t="s">
        <v>165</v>
      </c>
      <c r="C60" s="241"/>
      <c r="D60" s="210"/>
      <c r="E60" s="211"/>
      <c r="F60" s="212"/>
      <c r="G60" s="6"/>
      <c r="H60" s="6"/>
    </row>
    <row r="61" spans="1:8" x14ac:dyDescent="0.35">
      <c r="A61" s="6"/>
      <c r="B61" s="6"/>
      <c r="C61" s="6"/>
      <c r="D61" s="6"/>
      <c r="E61" s="6"/>
      <c r="F61" s="6"/>
      <c r="G61" s="6"/>
      <c r="H61" s="6"/>
    </row>
    <row r="62" spans="1:8" x14ac:dyDescent="0.35">
      <c r="A62" s="6"/>
      <c r="B62" s="6"/>
      <c r="C62" s="6"/>
      <c r="D62" s="6"/>
      <c r="E62" s="6"/>
      <c r="F62" s="6"/>
      <c r="G62" s="6"/>
      <c r="H62" s="6"/>
    </row>
    <row r="63" spans="1:8" x14ac:dyDescent="0.35">
      <c r="A63" s="6"/>
      <c r="B63" s="6"/>
      <c r="C63" s="6"/>
      <c r="D63" s="6"/>
      <c r="E63" s="6"/>
      <c r="F63" s="6"/>
      <c r="G63" s="6"/>
      <c r="H63" s="6"/>
    </row>
    <row r="64" spans="1:8" x14ac:dyDescent="0.3">
      <c r="A64" s="36"/>
      <c r="B64" s="36"/>
      <c r="C64" s="36"/>
      <c r="D64" s="36"/>
      <c r="F64" s="36"/>
      <c r="G64" s="36"/>
    </row>
    <row r="65" spans="1:7" ht="21.9" customHeight="1" x14ac:dyDescent="0.3">
      <c r="A65" s="217" t="s">
        <v>50</v>
      </c>
      <c r="B65" s="217"/>
      <c r="C65" s="217"/>
      <c r="D65" s="217"/>
      <c r="E65" s="217"/>
      <c r="F65" s="217"/>
      <c r="G65" s="36"/>
    </row>
    <row r="66" spans="1:7" ht="9.9" customHeight="1" x14ac:dyDescent="0.3">
      <c r="A66" s="36"/>
      <c r="B66" s="36"/>
      <c r="C66" s="36"/>
      <c r="D66" s="36"/>
      <c r="E66" s="36"/>
      <c r="F66" s="36"/>
      <c r="G66" s="36"/>
    </row>
    <row r="67" spans="1:7" x14ac:dyDescent="0.3">
      <c r="A67" s="213" t="s">
        <v>51</v>
      </c>
      <c r="B67" s="213"/>
      <c r="C67" s="213"/>
      <c r="D67" s="213"/>
      <c r="E67" s="213"/>
      <c r="F67" s="213"/>
      <c r="G67" s="36"/>
    </row>
    <row r="68" spans="1:7" x14ac:dyDescent="0.3">
      <c r="A68" s="213" t="s">
        <v>62</v>
      </c>
      <c r="B68" s="213"/>
      <c r="C68" s="213"/>
      <c r="D68" s="213"/>
      <c r="E68" s="213"/>
      <c r="F68" s="213"/>
      <c r="G68" s="36"/>
    </row>
    <row r="69" spans="1:7" x14ac:dyDescent="0.3">
      <c r="A69" s="213" t="s">
        <v>52</v>
      </c>
      <c r="B69" s="213"/>
      <c r="C69" s="213"/>
      <c r="D69" s="213"/>
      <c r="E69" s="213"/>
      <c r="F69" s="213"/>
      <c r="G69" s="36"/>
    </row>
    <row r="70" spans="1:7" ht="9.9" customHeight="1" x14ac:dyDescent="0.3">
      <c r="A70" s="36"/>
      <c r="B70" s="36"/>
      <c r="C70" s="36"/>
      <c r="D70" s="36"/>
      <c r="E70" s="36"/>
      <c r="F70" s="36"/>
      <c r="G70" s="36"/>
    </row>
    <row r="71" spans="1:7" ht="30" x14ac:dyDescent="0.3">
      <c r="A71" s="69" t="s">
        <v>63</v>
      </c>
      <c r="B71" s="69" t="s">
        <v>67</v>
      </c>
      <c r="C71" s="69" t="s">
        <v>71</v>
      </c>
      <c r="D71" s="69" t="s">
        <v>68</v>
      </c>
      <c r="E71" s="69" t="s">
        <v>69</v>
      </c>
      <c r="F71" s="69" t="s">
        <v>70</v>
      </c>
      <c r="G71" s="36"/>
    </row>
    <row r="72" spans="1:7" ht="15" customHeight="1" x14ac:dyDescent="0.3">
      <c r="A72" s="138" t="s">
        <v>16</v>
      </c>
      <c r="B72" s="35">
        <f>+SUM(B74:B78)</f>
        <v>2793968923</v>
      </c>
      <c r="C72" s="78">
        <f>+SUM(C74:C78)</f>
        <v>100</v>
      </c>
      <c r="D72" s="169" t="s">
        <v>187</v>
      </c>
      <c r="E72" s="168" t="s">
        <v>188</v>
      </c>
      <c r="F72" s="13" t="s">
        <v>189</v>
      </c>
      <c r="G72" s="36"/>
    </row>
    <row r="73" spans="1:7" ht="9.9" customHeight="1" x14ac:dyDescent="0.3">
      <c r="A73" s="24"/>
      <c r="B73" s="25"/>
      <c r="C73" s="66"/>
      <c r="D73" s="23"/>
      <c r="E73" s="23"/>
      <c r="F73" s="23"/>
      <c r="G73" s="36"/>
    </row>
    <row r="74" spans="1:7" x14ac:dyDescent="0.3">
      <c r="A74" s="24" t="s">
        <v>64</v>
      </c>
      <c r="B74" s="25">
        <v>2793968923</v>
      </c>
      <c r="C74" s="66">
        <v>100</v>
      </c>
      <c r="D74" s="23"/>
      <c r="E74" s="23"/>
      <c r="F74" s="23"/>
      <c r="G74" s="90"/>
    </row>
    <row r="75" spans="1:7" hidden="1" x14ac:dyDescent="0.3">
      <c r="A75" s="24" t="s">
        <v>65</v>
      </c>
      <c r="B75" s="25">
        <v>0</v>
      </c>
      <c r="C75" s="66">
        <f t="shared" ref="C75" si="2">+B75/$B$72*100</f>
        <v>0</v>
      </c>
      <c r="D75" s="24"/>
      <c r="E75" s="24"/>
      <c r="F75" s="24"/>
      <c r="G75" s="90"/>
    </row>
    <row r="76" spans="1:7" hidden="1" x14ac:dyDescent="0.3">
      <c r="A76" s="24" t="s">
        <v>66</v>
      </c>
      <c r="B76" s="25">
        <v>0</v>
      </c>
      <c r="C76" s="66">
        <f>+B76/$B$72*100</f>
        <v>0</v>
      </c>
      <c r="D76" s="24"/>
      <c r="E76" s="24"/>
      <c r="F76" s="24"/>
      <c r="G76" s="90"/>
    </row>
    <row r="77" spans="1:7" hidden="1" x14ac:dyDescent="0.3">
      <c r="A77" s="24" t="s">
        <v>157</v>
      </c>
      <c r="B77" s="25">
        <v>0</v>
      </c>
      <c r="C77" s="66">
        <f t="shared" ref="C77:C78" si="3">+B77/$B$72*100</f>
        <v>0</v>
      </c>
      <c r="D77" s="23"/>
      <c r="E77" s="23"/>
      <c r="F77" s="23"/>
      <c r="G77" s="36"/>
    </row>
    <row r="78" spans="1:7" hidden="1" x14ac:dyDescent="0.3">
      <c r="A78" s="26" t="s">
        <v>158</v>
      </c>
      <c r="B78" s="25">
        <v>0</v>
      </c>
      <c r="C78" s="66">
        <f t="shared" si="3"/>
        <v>0</v>
      </c>
      <c r="D78" s="76"/>
      <c r="E78" s="76"/>
      <c r="F78" s="76"/>
      <c r="G78" s="36"/>
    </row>
    <row r="79" spans="1:7" x14ac:dyDescent="0.3">
      <c r="A79" s="199" t="s">
        <v>190</v>
      </c>
      <c r="B79" s="199"/>
      <c r="C79" s="199"/>
      <c r="D79" s="199"/>
      <c r="E79" s="199"/>
      <c r="F79" s="199"/>
      <c r="G79" s="36"/>
    </row>
    <row r="80" spans="1:7" ht="62.25" customHeight="1" x14ac:dyDescent="0.3">
      <c r="A80" s="200" t="s">
        <v>191</v>
      </c>
      <c r="B80" s="201"/>
      <c r="C80" s="201"/>
      <c r="D80" s="201"/>
      <c r="E80" s="201"/>
      <c r="F80" s="201"/>
      <c r="G80" s="36"/>
    </row>
    <row r="81" spans="1:7" ht="50.1" customHeight="1" x14ac:dyDescent="0.3">
      <c r="A81" s="155"/>
      <c r="B81" s="155"/>
      <c r="C81" s="155"/>
      <c r="D81" s="155"/>
      <c r="E81" s="155"/>
      <c r="F81" s="155"/>
      <c r="G81" s="36"/>
    </row>
    <row r="82" spans="1:7" x14ac:dyDescent="0.3">
      <c r="A82" s="213" t="s">
        <v>72</v>
      </c>
      <c r="B82" s="213"/>
      <c r="C82" s="213"/>
      <c r="D82" s="213"/>
      <c r="E82" s="213"/>
      <c r="F82" s="213"/>
      <c r="G82" s="36"/>
    </row>
    <row r="83" spans="1:7" x14ac:dyDescent="0.3">
      <c r="A83" s="213" t="s">
        <v>73</v>
      </c>
      <c r="B83" s="213"/>
      <c r="C83" s="213"/>
      <c r="D83" s="213"/>
      <c r="E83" s="213"/>
      <c r="F83" s="213"/>
      <c r="G83" s="36"/>
    </row>
    <row r="84" spans="1:7" x14ac:dyDescent="0.3">
      <c r="A84" s="213" t="s">
        <v>52</v>
      </c>
      <c r="B84" s="213"/>
      <c r="C84" s="213"/>
      <c r="D84" s="213"/>
      <c r="E84" s="213"/>
      <c r="F84" s="213"/>
      <c r="G84" s="36"/>
    </row>
    <row r="85" spans="1:7" ht="9.9" customHeight="1" x14ac:dyDescent="0.3">
      <c r="A85" s="36"/>
      <c r="B85" s="36"/>
      <c r="C85" s="36"/>
      <c r="D85" s="36"/>
      <c r="E85" s="36"/>
      <c r="F85" s="36"/>
      <c r="G85" s="36"/>
    </row>
    <row r="86" spans="1:7" ht="31.2" x14ac:dyDescent="0.3">
      <c r="A86" s="68" t="s">
        <v>55</v>
      </c>
      <c r="B86" s="68" t="s">
        <v>56</v>
      </c>
      <c r="C86" s="68" t="s">
        <v>5</v>
      </c>
      <c r="D86" s="68" t="s">
        <v>6</v>
      </c>
      <c r="E86" s="68" t="s">
        <v>7</v>
      </c>
      <c r="F86" s="68" t="s">
        <v>8</v>
      </c>
      <c r="G86" s="36"/>
    </row>
    <row r="87" spans="1:7" x14ac:dyDescent="0.3">
      <c r="A87" s="138" t="s">
        <v>16</v>
      </c>
      <c r="B87" s="47"/>
      <c r="C87" s="14">
        <f>+C89+C93</f>
        <v>232830744</v>
      </c>
      <c r="D87" s="14">
        <f t="shared" ref="D87:E87" si="4">+D89+D93</f>
        <v>232830744</v>
      </c>
      <c r="E87" s="14">
        <f t="shared" si="4"/>
        <v>232830744</v>
      </c>
      <c r="F87" s="35">
        <f>+F89+F93</f>
        <v>698492232</v>
      </c>
      <c r="G87" s="36"/>
    </row>
    <row r="88" spans="1:7" ht="9.9" customHeight="1" x14ac:dyDescent="0.3">
      <c r="A88" s="15"/>
      <c r="B88" s="48"/>
      <c r="C88" s="16"/>
      <c r="D88" s="16"/>
      <c r="E88" s="16"/>
      <c r="F88" s="49"/>
      <c r="G88" s="36"/>
    </row>
    <row r="89" spans="1:7" x14ac:dyDescent="0.3">
      <c r="A89" s="214" t="s">
        <v>74</v>
      </c>
      <c r="B89" s="214"/>
      <c r="C89" s="50">
        <f>+SUM(C90:C91)</f>
        <v>232830744</v>
      </c>
      <c r="D89" s="50">
        <f>+SUM(D90:D91)</f>
        <v>232830744</v>
      </c>
      <c r="E89" s="50">
        <f>+SUM(E90:E91)</f>
        <v>232830744</v>
      </c>
      <c r="F89" s="51">
        <f>+SUM(F90:F91)</f>
        <v>698492232</v>
      </c>
      <c r="G89" s="36"/>
    </row>
    <row r="90" spans="1:7" x14ac:dyDescent="0.3">
      <c r="A90" s="149">
        <v>558</v>
      </c>
      <c r="B90" s="150">
        <v>6020200113203460</v>
      </c>
      <c r="C90" s="17">
        <v>232830744</v>
      </c>
      <c r="D90" s="17">
        <v>232830744</v>
      </c>
      <c r="E90" s="17">
        <v>232830744</v>
      </c>
      <c r="F90" s="17">
        <f>+C90+D90+E90</f>
        <v>698492232</v>
      </c>
      <c r="G90" s="36"/>
    </row>
    <row r="91" spans="1:7" hidden="1" x14ac:dyDescent="0.3">
      <c r="A91" s="52" t="s">
        <v>58</v>
      </c>
      <c r="B91" s="48" t="s">
        <v>53</v>
      </c>
      <c r="C91" s="17">
        <v>0</v>
      </c>
      <c r="D91" s="17">
        <v>0</v>
      </c>
      <c r="E91" s="17">
        <v>0</v>
      </c>
      <c r="F91" s="53">
        <f t="shared" ref="F91" si="5">+C91+D91+E91</f>
        <v>0</v>
      </c>
      <c r="G91" s="36"/>
    </row>
    <row r="92" spans="1:7" hidden="1" x14ac:dyDescent="0.3">
      <c r="A92" s="140"/>
      <c r="B92" s="48"/>
      <c r="C92" s="17"/>
      <c r="D92" s="17"/>
      <c r="E92" s="17"/>
      <c r="F92" s="53"/>
      <c r="G92" s="36"/>
    </row>
    <row r="93" spans="1:7" hidden="1" x14ac:dyDescent="0.3">
      <c r="A93" s="214" t="s">
        <v>75</v>
      </c>
      <c r="B93" s="214"/>
      <c r="C93" s="50">
        <f>+SUM(C94:C95)</f>
        <v>0</v>
      </c>
      <c r="D93" s="50">
        <f>+SUM(D94:D95)</f>
        <v>0</v>
      </c>
      <c r="E93" s="50">
        <f>+SUM(E94:E95)</f>
        <v>0</v>
      </c>
      <c r="F93" s="51">
        <f>+SUM(F94:F95)</f>
        <v>0</v>
      </c>
      <c r="G93" s="36"/>
    </row>
    <row r="94" spans="1:7" hidden="1" x14ac:dyDescent="0.3">
      <c r="A94" s="52" t="s">
        <v>58</v>
      </c>
      <c r="B94" s="48" t="s">
        <v>53</v>
      </c>
      <c r="C94" s="54">
        <v>0</v>
      </c>
      <c r="D94" s="54">
        <v>0</v>
      </c>
      <c r="E94" s="54">
        <v>0</v>
      </c>
      <c r="F94" s="55">
        <f t="shared" ref="F94:F95" si="6">+C94+D94+E94</f>
        <v>0</v>
      </c>
      <c r="G94" s="36"/>
    </row>
    <row r="95" spans="1:7" hidden="1" x14ac:dyDescent="0.3">
      <c r="A95" s="52" t="s">
        <v>58</v>
      </c>
      <c r="B95" s="48" t="s">
        <v>53</v>
      </c>
      <c r="C95" s="54">
        <v>0</v>
      </c>
      <c r="D95" s="54">
        <v>0</v>
      </c>
      <c r="E95" s="54">
        <v>0</v>
      </c>
      <c r="F95" s="55">
        <f t="shared" si="6"/>
        <v>0</v>
      </c>
      <c r="G95" s="36"/>
    </row>
    <row r="96" spans="1:7" x14ac:dyDescent="0.3">
      <c r="A96" s="199" t="s">
        <v>192</v>
      </c>
      <c r="B96" s="199"/>
      <c r="C96" s="199"/>
      <c r="D96" s="199"/>
      <c r="E96" s="199"/>
      <c r="F96" s="199"/>
      <c r="G96" s="36"/>
    </row>
    <row r="97" spans="1:7" ht="50.25" customHeight="1" x14ac:dyDescent="0.3">
      <c r="A97" s="200" t="s">
        <v>199</v>
      </c>
      <c r="B97" s="201"/>
      <c r="C97" s="201"/>
      <c r="D97" s="201"/>
      <c r="E97" s="201"/>
      <c r="F97" s="201"/>
      <c r="G97" s="36"/>
    </row>
    <row r="98" spans="1:7" ht="41.4" customHeight="1" x14ac:dyDescent="0.3">
      <c r="A98" s="155"/>
      <c r="B98" s="155"/>
      <c r="C98" s="155"/>
      <c r="D98" s="155"/>
      <c r="E98" s="155"/>
      <c r="F98" s="155"/>
      <c r="G98" s="36"/>
    </row>
    <row r="99" spans="1:7" ht="9.9" customHeight="1" x14ac:dyDescent="0.3">
      <c r="A99" s="24"/>
      <c r="B99" s="46"/>
      <c r="C99" s="23"/>
      <c r="G99" s="36"/>
    </row>
    <row r="100" spans="1:7" x14ac:dyDescent="0.3">
      <c r="A100" s="213" t="s">
        <v>76</v>
      </c>
      <c r="B100" s="213"/>
      <c r="C100" s="213"/>
      <c r="D100" s="213"/>
      <c r="E100" s="213"/>
      <c r="F100" s="213"/>
      <c r="G100" s="36"/>
    </row>
    <row r="101" spans="1:7" ht="32.25" customHeight="1" x14ac:dyDescent="0.3">
      <c r="A101" s="218" t="s">
        <v>54</v>
      </c>
      <c r="B101" s="218"/>
      <c r="C101" s="218"/>
      <c r="D101" s="218"/>
      <c r="E101" s="218"/>
      <c r="F101" s="218"/>
      <c r="G101" s="36"/>
    </row>
    <row r="102" spans="1:7" x14ac:dyDescent="0.3">
      <c r="A102" s="213" t="s">
        <v>52</v>
      </c>
      <c r="B102" s="213"/>
      <c r="C102" s="213"/>
      <c r="D102" s="213"/>
      <c r="E102" s="213"/>
      <c r="F102" s="213"/>
      <c r="G102" s="36"/>
    </row>
    <row r="103" spans="1:7" ht="9.9" customHeight="1" x14ac:dyDescent="0.3">
      <c r="A103" s="91"/>
      <c r="B103" s="92"/>
      <c r="C103" s="92"/>
      <c r="D103" s="92"/>
      <c r="E103" s="92"/>
      <c r="F103" s="93"/>
      <c r="G103" s="36"/>
    </row>
    <row r="104" spans="1:7" ht="31.2" x14ac:dyDescent="0.3">
      <c r="A104" s="68" t="s">
        <v>55</v>
      </c>
      <c r="B104" s="68" t="s">
        <v>56</v>
      </c>
      <c r="C104" s="68" t="s">
        <v>5</v>
      </c>
      <c r="D104" s="68" t="s">
        <v>6</v>
      </c>
      <c r="E104" s="68" t="s">
        <v>7</v>
      </c>
      <c r="F104" s="68" t="s">
        <v>8</v>
      </c>
      <c r="G104" s="36"/>
    </row>
    <row r="105" spans="1:7" x14ac:dyDescent="0.3">
      <c r="A105" s="138" t="s">
        <v>16</v>
      </c>
      <c r="B105" s="47"/>
      <c r="C105" s="35">
        <f>+C107+C114+C121</f>
        <v>262280800</v>
      </c>
      <c r="D105" s="35">
        <f t="shared" ref="D105:F105" si="7">+D107+D114+D121</f>
        <v>49657400</v>
      </c>
      <c r="E105" s="35">
        <f t="shared" si="7"/>
        <v>321464800</v>
      </c>
      <c r="F105" s="35">
        <f t="shared" si="7"/>
        <v>633403000</v>
      </c>
      <c r="G105" s="36"/>
    </row>
    <row r="106" spans="1:7" ht="9.9" customHeight="1" x14ac:dyDescent="0.3">
      <c r="A106" s="15"/>
      <c r="B106" s="48"/>
      <c r="C106" s="16"/>
      <c r="D106" s="16"/>
      <c r="E106" s="16"/>
      <c r="F106" s="49"/>
      <c r="G106" s="36"/>
    </row>
    <row r="107" spans="1:7" ht="15" customHeight="1" x14ac:dyDescent="0.3">
      <c r="A107" s="214" t="s">
        <v>57</v>
      </c>
      <c r="B107" s="214"/>
      <c r="C107" s="51">
        <f>+SUM(C108:C112)</f>
        <v>262280800</v>
      </c>
      <c r="D107" s="51">
        <f t="shared" ref="D107:E107" si="8">+SUM(D108:D112)</f>
        <v>49657400</v>
      </c>
      <c r="E107" s="51">
        <f t="shared" si="8"/>
        <v>321464800</v>
      </c>
      <c r="F107" s="51">
        <f>+SUM(F108:F112)</f>
        <v>633403000</v>
      </c>
      <c r="G107" s="36"/>
    </row>
    <row r="108" spans="1:7" x14ac:dyDescent="0.3">
      <c r="A108" s="151">
        <v>558</v>
      </c>
      <c r="B108" s="150">
        <v>6020200113203460</v>
      </c>
      <c r="C108" s="17">
        <v>262280800</v>
      </c>
      <c r="D108" s="17">
        <v>49657400</v>
      </c>
      <c r="E108" s="17">
        <v>321464800</v>
      </c>
      <c r="F108" s="17">
        <f>+C108+D108+E108</f>
        <v>633403000</v>
      </c>
      <c r="G108" s="36"/>
    </row>
    <row r="109" spans="1:7" hidden="1" x14ac:dyDescent="0.3">
      <c r="A109" s="52" t="s">
        <v>58</v>
      </c>
      <c r="B109" s="48" t="s">
        <v>53</v>
      </c>
      <c r="C109" s="17">
        <v>0</v>
      </c>
      <c r="D109" s="56">
        <v>0</v>
      </c>
      <c r="E109" s="56">
        <v>0</v>
      </c>
      <c r="F109" s="53">
        <f t="shared" ref="F109:F112" si="9">+C109+D109+E109</f>
        <v>0</v>
      </c>
      <c r="G109" s="36"/>
    </row>
    <row r="110" spans="1:7" hidden="1" x14ac:dyDescent="0.3">
      <c r="A110" s="52" t="s">
        <v>58</v>
      </c>
      <c r="B110" s="48" t="s">
        <v>53</v>
      </c>
      <c r="C110" s="17">
        <v>0</v>
      </c>
      <c r="D110" s="17">
        <v>0</v>
      </c>
      <c r="E110" s="17">
        <v>0</v>
      </c>
      <c r="F110" s="53">
        <f t="shared" si="9"/>
        <v>0</v>
      </c>
      <c r="G110" s="36"/>
    </row>
    <row r="111" spans="1:7" hidden="1" x14ac:dyDescent="0.3">
      <c r="A111" s="52" t="s">
        <v>58</v>
      </c>
      <c r="B111" s="48" t="s">
        <v>53</v>
      </c>
      <c r="C111" s="17">
        <v>0</v>
      </c>
      <c r="D111" s="17">
        <v>0</v>
      </c>
      <c r="E111" s="17">
        <v>0</v>
      </c>
      <c r="F111" s="53">
        <f t="shared" si="9"/>
        <v>0</v>
      </c>
      <c r="G111" s="36"/>
    </row>
    <row r="112" spans="1:7" hidden="1" x14ac:dyDescent="0.3">
      <c r="A112" s="52" t="s">
        <v>58</v>
      </c>
      <c r="B112" s="48" t="s">
        <v>53</v>
      </c>
      <c r="C112" s="17">
        <v>0</v>
      </c>
      <c r="D112" s="17">
        <v>0</v>
      </c>
      <c r="E112" s="17">
        <v>0</v>
      </c>
      <c r="F112" s="53">
        <f t="shared" si="9"/>
        <v>0</v>
      </c>
      <c r="G112" s="36"/>
    </row>
    <row r="113" spans="1:7" hidden="1" x14ac:dyDescent="0.3">
      <c r="A113" s="140"/>
      <c r="B113" s="48"/>
      <c r="C113" s="17"/>
      <c r="D113" s="17"/>
      <c r="E113" s="17"/>
      <c r="F113" s="53"/>
      <c r="G113" s="36"/>
    </row>
    <row r="114" spans="1:7" ht="15" hidden="1" customHeight="1" x14ac:dyDescent="0.3">
      <c r="A114" s="214" t="s">
        <v>59</v>
      </c>
      <c r="B114" s="214"/>
      <c r="C114" s="51">
        <f>+SUM(C115:C119)</f>
        <v>0</v>
      </c>
      <c r="D114" s="51">
        <f t="shared" ref="D114:F114" si="10">+SUM(D115:D119)</f>
        <v>0</v>
      </c>
      <c r="E114" s="51">
        <f t="shared" si="10"/>
        <v>0</v>
      </c>
      <c r="F114" s="51">
        <f t="shared" si="10"/>
        <v>0</v>
      </c>
      <c r="G114" s="36"/>
    </row>
    <row r="115" spans="1:7" hidden="1" x14ac:dyDescent="0.3">
      <c r="A115" s="52" t="s">
        <v>58</v>
      </c>
      <c r="B115" s="48" t="s">
        <v>53</v>
      </c>
      <c r="C115" s="54">
        <v>0</v>
      </c>
      <c r="D115" s="54">
        <v>0</v>
      </c>
      <c r="E115" s="54">
        <v>0</v>
      </c>
      <c r="F115" s="57">
        <f>+C115+D115+E115</f>
        <v>0</v>
      </c>
      <c r="G115" s="36"/>
    </row>
    <row r="116" spans="1:7" hidden="1" x14ac:dyDescent="0.3">
      <c r="A116" s="52" t="s">
        <v>58</v>
      </c>
      <c r="B116" s="48" t="s">
        <v>53</v>
      </c>
      <c r="C116" s="54">
        <v>0</v>
      </c>
      <c r="D116" s="54">
        <v>0</v>
      </c>
      <c r="E116" s="54">
        <v>0</v>
      </c>
      <c r="F116" s="57">
        <f t="shared" ref="F116:F119" si="11">+C116+D116+E116</f>
        <v>0</v>
      </c>
      <c r="G116" s="36"/>
    </row>
    <row r="117" spans="1:7" hidden="1" x14ac:dyDescent="0.3">
      <c r="A117" s="52" t="s">
        <v>58</v>
      </c>
      <c r="B117" s="48" t="s">
        <v>53</v>
      </c>
      <c r="C117" s="54">
        <v>0</v>
      </c>
      <c r="D117" s="54">
        <v>0</v>
      </c>
      <c r="E117" s="54">
        <v>0</v>
      </c>
      <c r="F117" s="57">
        <f t="shared" si="11"/>
        <v>0</v>
      </c>
      <c r="G117" s="36"/>
    </row>
    <row r="118" spans="1:7" hidden="1" x14ac:dyDescent="0.3">
      <c r="A118" s="52" t="s">
        <v>58</v>
      </c>
      <c r="B118" s="48" t="s">
        <v>53</v>
      </c>
      <c r="C118" s="54">
        <v>0</v>
      </c>
      <c r="D118" s="54">
        <v>0</v>
      </c>
      <c r="E118" s="54">
        <v>0</v>
      </c>
      <c r="F118" s="57">
        <f t="shared" si="11"/>
        <v>0</v>
      </c>
      <c r="G118" s="36"/>
    </row>
    <row r="119" spans="1:7" hidden="1" x14ac:dyDescent="0.3">
      <c r="A119" s="52" t="s">
        <v>58</v>
      </c>
      <c r="B119" s="48" t="s">
        <v>53</v>
      </c>
      <c r="C119" s="54">
        <v>0</v>
      </c>
      <c r="D119" s="54">
        <v>0</v>
      </c>
      <c r="E119" s="54">
        <v>0</v>
      </c>
      <c r="F119" s="57">
        <f t="shared" si="11"/>
        <v>0</v>
      </c>
      <c r="G119" s="36"/>
    </row>
    <row r="120" spans="1:7" hidden="1" x14ac:dyDescent="0.3">
      <c r="A120" s="36"/>
      <c r="B120" s="36"/>
      <c r="C120" s="57"/>
      <c r="D120" s="57"/>
      <c r="E120" s="57"/>
      <c r="F120" s="57"/>
      <c r="G120" s="36"/>
    </row>
    <row r="121" spans="1:7" hidden="1" x14ac:dyDescent="0.3">
      <c r="A121" s="214" t="s">
        <v>60</v>
      </c>
      <c r="B121" s="214"/>
      <c r="C121" s="51">
        <f>+SUM(C122:C123)</f>
        <v>0</v>
      </c>
      <c r="D121" s="51">
        <f t="shared" ref="D121:F121" si="12">+SUM(D122:D123)</f>
        <v>0</v>
      </c>
      <c r="E121" s="51">
        <f t="shared" si="12"/>
        <v>0</v>
      </c>
      <c r="F121" s="51">
        <f t="shared" si="12"/>
        <v>0</v>
      </c>
      <c r="G121" s="36"/>
    </row>
    <row r="122" spans="1:7" hidden="1" x14ac:dyDescent="0.3">
      <c r="A122" s="75" t="s">
        <v>58</v>
      </c>
      <c r="B122" s="48" t="s">
        <v>53</v>
      </c>
      <c r="C122" s="54">
        <v>0</v>
      </c>
      <c r="D122" s="54">
        <v>0</v>
      </c>
      <c r="E122" s="54">
        <v>0</v>
      </c>
      <c r="F122" s="57">
        <f>+C122+D122+E122</f>
        <v>0</v>
      </c>
      <c r="G122" s="36"/>
    </row>
    <row r="123" spans="1:7" hidden="1" x14ac:dyDescent="0.3">
      <c r="A123" s="45" t="s">
        <v>58</v>
      </c>
      <c r="B123" s="45" t="s">
        <v>53</v>
      </c>
      <c r="C123" s="58">
        <v>0</v>
      </c>
      <c r="D123" s="58">
        <v>0</v>
      </c>
      <c r="E123" s="58">
        <v>0</v>
      </c>
      <c r="F123" s="59">
        <f>+C123+D123+E123</f>
        <v>0</v>
      </c>
      <c r="G123" s="36"/>
    </row>
    <row r="124" spans="1:7" ht="15" hidden="1" customHeight="1" x14ac:dyDescent="0.3">
      <c r="A124" s="216" t="s">
        <v>61</v>
      </c>
      <c r="B124" s="216"/>
      <c r="C124" s="216"/>
      <c r="D124" s="216"/>
      <c r="E124" s="216"/>
      <c r="F124" s="216"/>
      <c r="G124" s="36"/>
    </row>
    <row r="125" spans="1:7" ht="15" customHeight="1" x14ac:dyDescent="0.3">
      <c r="A125" s="199" t="s">
        <v>198</v>
      </c>
      <c r="B125" s="199"/>
      <c r="C125" s="199"/>
      <c r="D125" s="199"/>
      <c r="E125" s="199"/>
      <c r="F125" s="199"/>
      <c r="G125" s="36"/>
    </row>
    <row r="126" spans="1:7" ht="128.25" customHeight="1" x14ac:dyDescent="0.3">
      <c r="A126" s="225" t="s">
        <v>204</v>
      </c>
      <c r="B126" s="226"/>
      <c r="C126" s="226"/>
      <c r="D126" s="226"/>
      <c r="E126" s="226"/>
      <c r="F126" s="226"/>
      <c r="G126" s="36"/>
    </row>
    <row r="127" spans="1:7" ht="36" customHeight="1" x14ac:dyDescent="0.3">
      <c r="A127" s="165"/>
      <c r="B127" s="164"/>
      <c r="C127" s="164"/>
      <c r="D127" s="164"/>
      <c r="E127" s="164"/>
      <c r="F127" s="164"/>
      <c r="G127" s="36"/>
    </row>
    <row r="128" spans="1:7" ht="15" customHeight="1" x14ac:dyDescent="0.3">
      <c r="A128" s="52"/>
      <c r="B128" s="48"/>
      <c r="C128" s="36"/>
      <c r="D128" s="36"/>
      <c r="E128" s="36"/>
      <c r="F128" s="36"/>
      <c r="G128" s="36"/>
    </row>
    <row r="129" spans="1:7" x14ac:dyDescent="0.3">
      <c r="A129" s="213" t="s">
        <v>78</v>
      </c>
      <c r="B129" s="213"/>
      <c r="C129" s="213"/>
      <c r="D129" s="213"/>
      <c r="E129" s="213"/>
      <c r="F129" s="213"/>
      <c r="G129" s="36"/>
    </row>
    <row r="130" spans="1:7" x14ac:dyDescent="0.3">
      <c r="A130" s="213" t="s">
        <v>79</v>
      </c>
      <c r="B130" s="213"/>
      <c r="C130" s="213"/>
      <c r="D130" s="213"/>
      <c r="E130" s="213"/>
      <c r="F130" s="213"/>
      <c r="G130" s="36"/>
    </row>
    <row r="131" spans="1:7" x14ac:dyDescent="0.3">
      <c r="A131" s="213" t="s">
        <v>52</v>
      </c>
      <c r="B131" s="213"/>
      <c r="C131" s="213"/>
      <c r="D131" s="213"/>
      <c r="E131" s="213"/>
      <c r="F131" s="213"/>
      <c r="G131" s="36"/>
    </row>
    <row r="132" spans="1:7" ht="15" customHeight="1" x14ac:dyDescent="0.3">
      <c r="A132" s="91"/>
      <c r="B132" s="92"/>
      <c r="C132" s="92"/>
      <c r="D132" s="92"/>
      <c r="E132" s="92"/>
      <c r="F132" s="93"/>
      <c r="G132" s="36"/>
    </row>
    <row r="133" spans="1:7" x14ac:dyDescent="0.3">
      <c r="A133" s="68" t="s">
        <v>77</v>
      </c>
      <c r="B133" s="68" t="s">
        <v>5</v>
      </c>
      <c r="C133" s="68" t="s">
        <v>6</v>
      </c>
      <c r="D133" s="68" t="s">
        <v>7</v>
      </c>
      <c r="E133" s="68" t="s">
        <v>8</v>
      </c>
      <c r="F133" s="22"/>
      <c r="G133" s="36"/>
    </row>
    <row r="134" spans="1:7" x14ac:dyDescent="0.3">
      <c r="A134" s="109" t="s">
        <v>81</v>
      </c>
      <c r="B134" s="60">
        <f>+B135+B136</f>
        <v>29875232</v>
      </c>
      <c r="C134" s="60">
        <f t="shared" ref="C134:D136" si="13">+B144</f>
        <v>425176</v>
      </c>
      <c r="D134" s="60">
        <f t="shared" si="13"/>
        <v>183598520</v>
      </c>
      <c r="E134" s="60">
        <f>+B134</f>
        <v>29875232</v>
      </c>
      <c r="F134" s="93"/>
      <c r="G134" s="36"/>
    </row>
    <row r="135" spans="1:7" x14ac:dyDescent="0.3">
      <c r="A135" s="110" t="s">
        <v>82</v>
      </c>
      <c r="B135" s="25">
        <f>+'1T'!E146</f>
        <v>0</v>
      </c>
      <c r="C135" s="25">
        <f>+B145</f>
        <v>0</v>
      </c>
      <c r="D135" s="25">
        <f t="shared" si="13"/>
        <v>0</v>
      </c>
      <c r="E135" s="65">
        <f>+B135</f>
        <v>0</v>
      </c>
      <c r="F135" s="93"/>
      <c r="G135" s="36"/>
    </row>
    <row r="136" spans="1:7" x14ac:dyDescent="0.3">
      <c r="A136" s="110" t="s">
        <v>80</v>
      </c>
      <c r="B136" s="25">
        <f>+'1T'!E147</f>
        <v>29875232</v>
      </c>
      <c r="C136" s="25">
        <f>+B146</f>
        <v>425176</v>
      </c>
      <c r="D136" s="25">
        <f t="shared" si="13"/>
        <v>183598520</v>
      </c>
      <c r="E136" s="65">
        <f t="shared" ref="E136" si="14">+B136</f>
        <v>29875232</v>
      </c>
      <c r="F136" s="93"/>
      <c r="G136" s="36"/>
    </row>
    <row r="137" spans="1:7" x14ac:dyDescent="0.3">
      <c r="A137" s="109" t="s">
        <v>84</v>
      </c>
      <c r="B137" s="60">
        <v>232830744</v>
      </c>
      <c r="C137" s="60">
        <v>232830744</v>
      </c>
      <c r="D137" s="60">
        <v>232830744</v>
      </c>
      <c r="E137" s="60">
        <f>+B137+C137+D137</f>
        <v>698492232</v>
      </c>
      <c r="F137" s="93"/>
      <c r="G137" s="57"/>
    </row>
    <row r="138" spans="1:7" x14ac:dyDescent="0.3">
      <c r="A138" s="109" t="s">
        <v>144</v>
      </c>
      <c r="B138" s="60">
        <f>+B140</f>
        <v>262705976</v>
      </c>
      <c r="C138" s="60">
        <f>+C140</f>
        <v>233255920</v>
      </c>
      <c r="D138" s="60">
        <f>+D140</f>
        <v>416429264</v>
      </c>
      <c r="E138" s="60">
        <f>+E139+E140</f>
        <v>728367464</v>
      </c>
      <c r="F138" s="93"/>
      <c r="G138" s="57"/>
    </row>
    <row r="139" spans="1:7" x14ac:dyDescent="0.3">
      <c r="A139" s="110" t="s">
        <v>82</v>
      </c>
      <c r="B139" s="25">
        <f>+B135</f>
        <v>0</v>
      </c>
      <c r="C139" s="25">
        <f>+C135</f>
        <v>0</v>
      </c>
      <c r="D139" s="25">
        <f>+D135</f>
        <v>0</v>
      </c>
      <c r="E139" s="65">
        <f>+E135</f>
        <v>0</v>
      </c>
      <c r="F139" s="93"/>
      <c r="G139" s="36"/>
    </row>
    <row r="140" spans="1:7" x14ac:dyDescent="0.3">
      <c r="A140" s="110" t="s">
        <v>80</v>
      </c>
      <c r="B140" s="25">
        <f>+B137+B136</f>
        <v>262705976</v>
      </c>
      <c r="C140" s="25">
        <f>+C137+C136</f>
        <v>233255920</v>
      </c>
      <c r="D140" s="25">
        <f>+D137+D136</f>
        <v>416429264</v>
      </c>
      <c r="E140" s="65">
        <f>+E137+E134</f>
        <v>728367464</v>
      </c>
      <c r="F140" s="93"/>
      <c r="G140" s="36"/>
    </row>
    <row r="141" spans="1:7" x14ac:dyDescent="0.3">
      <c r="A141" s="109" t="s">
        <v>83</v>
      </c>
      <c r="B141" s="60">
        <f>+B142+B143</f>
        <v>262280800</v>
      </c>
      <c r="C141" s="60">
        <f>+C142+C143</f>
        <v>49657400</v>
      </c>
      <c r="D141" s="60">
        <f>+D142+D143</f>
        <v>321464800</v>
      </c>
      <c r="E141" s="60">
        <f>+B141+C141+D141</f>
        <v>633403000</v>
      </c>
      <c r="F141" s="93"/>
      <c r="G141" s="36"/>
    </row>
    <row r="142" spans="1:7" x14ac:dyDescent="0.3">
      <c r="A142" s="110" t="s">
        <v>82</v>
      </c>
      <c r="B142" s="82">
        <v>0</v>
      </c>
      <c r="C142" s="82">
        <v>0</v>
      </c>
      <c r="D142" s="82">
        <v>0</v>
      </c>
      <c r="E142" s="61">
        <f>+B142+C142+D142</f>
        <v>0</v>
      </c>
      <c r="F142" s="93"/>
      <c r="G142" s="36"/>
    </row>
    <row r="143" spans="1:7" x14ac:dyDescent="0.3">
      <c r="A143" s="110" t="s">
        <v>80</v>
      </c>
      <c r="B143" s="82">
        <f>+C108</f>
        <v>262280800</v>
      </c>
      <c r="C143" s="82">
        <f>+D108</f>
        <v>49657400</v>
      </c>
      <c r="D143" s="82">
        <f>+E108</f>
        <v>321464800</v>
      </c>
      <c r="E143" s="61">
        <f>+B143+C143+D143</f>
        <v>633403000</v>
      </c>
      <c r="F143" s="93"/>
      <c r="G143" s="36"/>
    </row>
    <row r="144" spans="1:7" x14ac:dyDescent="0.3">
      <c r="A144" s="109" t="s">
        <v>145</v>
      </c>
      <c r="B144" s="60">
        <f>+B146</f>
        <v>425176</v>
      </c>
      <c r="C144" s="60">
        <f>+C146</f>
        <v>183598520</v>
      </c>
      <c r="D144" s="60">
        <f>+D146</f>
        <v>94964464</v>
      </c>
      <c r="E144" s="60">
        <f>+E146</f>
        <v>94964464</v>
      </c>
      <c r="F144" s="93"/>
      <c r="G144" s="36"/>
    </row>
    <row r="145" spans="1:7" x14ac:dyDescent="0.3">
      <c r="A145" s="110" t="s">
        <v>82</v>
      </c>
      <c r="B145" s="82">
        <f>+B139-B142</f>
        <v>0</v>
      </c>
      <c r="C145" s="82">
        <f>+C139-C142</f>
        <v>0</v>
      </c>
      <c r="D145" s="82">
        <f t="shared" ref="D145:E145" si="15">+D139-D142</f>
        <v>0</v>
      </c>
      <c r="E145" s="61">
        <f t="shared" si="15"/>
        <v>0</v>
      </c>
      <c r="F145" s="93"/>
      <c r="G145" s="36"/>
    </row>
    <row r="146" spans="1:7" x14ac:dyDescent="0.3">
      <c r="A146" s="111" t="s">
        <v>80</v>
      </c>
      <c r="B146" s="77">
        <f>+B140-B143</f>
        <v>425176</v>
      </c>
      <c r="C146" s="77">
        <f>+C140-C143</f>
        <v>183598520</v>
      </c>
      <c r="D146" s="77">
        <f>+D140-D143</f>
        <v>94964464</v>
      </c>
      <c r="E146" s="77">
        <f>+E138-E141</f>
        <v>94964464</v>
      </c>
      <c r="F146" s="93"/>
      <c r="G146" s="36"/>
    </row>
    <row r="147" spans="1:7" x14ac:dyDescent="0.3">
      <c r="A147" s="199" t="s">
        <v>175</v>
      </c>
      <c r="B147" s="199"/>
      <c r="C147" s="199"/>
      <c r="D147" s="199"/>
      <c r="E147" s="199"/>
      <c r="F147" s="93"/>
      <c r="G147" s="36"/>
    </row>
    <row r="148" spans="1:7" ht="114.75" customHeight="1" x14ac:dyDescent="0.3">
      <c r="A148" s="200" t="s">
        <v>201</v>
      </c>
      <c r="B148" s="201"/>
      <c r="C148" s="201"/>
      <c r="D148" s="201"/>
      <c r="E148" s="201"/>
      <c r="F148" s="63"/>
      <c r="G148" s="36"/>
    </row>
    <row r="149" spans="1:7" ht="50.1" customHeight="1" x14ac:dyDescent="0.3">
      <c r="A149" s="155"/>
      <c r="B149" s="155"/>
      <c r="C149" s="155"/>
      <c r="D149" s="155"/>
      <c r="E149" s="155"/>
      <c r="F149" s="63"/>
      <c r="G149" s="36"/>
    </row>
    <row r="150" spans="1:7" ht="31.2" x14ac:dyDescent="0.3">
      <c r="A150" s="79" t="s">
        <v>85</v>
      </c>
      <c r="B150" s="240" t="s">
        <v>196</v>
      </c>
      <c r="C150" s="241"/>
      <c r="D150" s="242" t="s">
        <v>49</v>
      </c>
      <c r="E150" s="205"/>
      <c r="F150" s="206"/>
      <c r="G150" s="36"/>
    </row>
    <row r="151" spans="1:7" x14ac:dyDescent="0.3">
      <c r="A151" s="80" t="s">
        <v>47</v>
      </c>
      <c r="B151" s="240" t="s">
        <v>197</v>
      </c>
      <c r="C151" s="241"/>
      <c r="D151" s="208"/>
      <c r="E151" s="208"/>
      <c r="F151" s="209"/>
      <c r="G151" s="36"/>
    </row>
    <row r="152" spans="1:7" x14ac:dyDescent="0.3">
      <c r="A152" s="81" t="s">
        <v>48</v>
      </c>
      <c r="B152" s="240" t="s">
        <v>165</v>
      </c>
      <c r="C152" s="241"/>
      <c r="D152" s="211"/>
      <c r="E152" s="211"/>
      <c r="F152" s="212"/>
      <c r="G152" s="36"/>
    </row>
  </sheetData>
  <mergeCells count="71">
    <mergeCell ref="A1:F2"/>
    <mergeCell ref="A3:F3"/>
    <mergeCell ref="C5:E5"/>
    <mergeCell ref="C6:E6"/>
    <mergeCell ref="C7:E7"/>
    <mergeCell ref="A10:F10"/>
    <mergeCell ref="A12:F12"/>
    <mergeCell ref="A13:F13"/>
    <mergeCell ref="A20:F20"/>
    <mergeCell ref="A21:F21"/>
    <mergeCell ref="A16:B16"/>
    <mergeCell ref="A18:A19"/>
    <mergeCell ref="A31:E31"/>
    <mergeCell ref="A24:F24"/>
    <mergeCell ref="A25:F25"/>
    <mergeCell ref="A27:B27"/>
    <mergeCell ref="A28:B28"/>
    <mergeCell ref="A29:B29"/>
    <mergeCell ref="A30:B30"/>
    <mergeCell ref="A32:F32"/>
    <mergeCell ref="A35:F35"/>
    <mergeCell ref="A38:B38"/>
    <mergeCell ref="A39:B39"/>
    <mergeCell ref="A40:B40"/>
    <mergeCell ref="A36:F36"/>
    <mergeCell ref="A41:B41"/>
    <mergeCell ref="A42:B42"/>
    <mergeCell ref="A43:F43"/>
    <mergeCell ref="A44:F44"/>
    <mergeCell ref="A48:F48"/>
    <mergeCell ref="A49:F49"/>
    <mergeCell ref="A51:B51"/>
    <mergeCell ref="A52:B52"/>
    <mergeCell ref="A53:B53"/>
    <mergeCell ref="A54:F54"/>
    <mergeCell ref="A55:F55"/>
    <mergeCell ref="B58:C58"/>
    <mergeCell ref="D58:F60"/>
    <mergeCell ref="B59:C59"/>
    <mergeCell ref="B60:C60"/>
    <mergeCell ref="A65:F65"/>
    <mergeCell ref="A67:F67"/>
    <mergeCell ref="A68:F68"/>
    <mergeCell ref="A69:F69"/>
    <mergeCell ref="A79:F79"/>
    <mergeCell ref="A80:F80"/>
    <mergeCell ref="A82:F82"/>
    <mergeCell ref="A83:F83"/>
    <mergeCell ref="A84:F84"/>
    <mergeCell ref="A89:B89"/>
    <mergeCell ref="A121:B121"/>
    <mergeCell ref="A124:F124"/>
    <mergeCell ref="A93:B93"/>
    <mergeCell ref="A96:F96"/>
    <mergeCell ref="A97:F97"/>
    <mergeCell ref="A100:F100"/>
    <mergeCell ref="A101:F101"/>
    <mergeCell ref="A102:F102"/>
    <mergeCell ref="A107:B107"/>
    <mergeCell ref="A114:B114"/>
    <mergeCell ref="A147:E147"/>
    <mergeCell ref="A148:E148"/>
    <mergeCell ref="B150:C150"/>
    <mergeCell ref="D150:F152"/>
    <mergeCell ref="B151:C151"/>
    <mergeCell ref="B152:C152"/>
    <mergeCell ref="A125:F125"/>
    <mergeCell ref="A126:F126"/>
    <mergeCell ref="A129:F129"/>
    <mergeCell ref="A130:F130"/>
    <mergeCell ref="A131:F131"/>
  </mergeCells>
  <phoneticPr fontId="9" type="noConversion"/>
  <printOptions horizontalCentered="1"/>
  <pageMargins left="0.70866141732283472" right="0.70866141732283472" top="1.5048818897637797" bottom="0.74803149606299213" header="0.19685039370078741" footer="0.31496062992125984"/>
  <pageSetup paperSize="9" scale="47"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4" max="5" man="1"/>
    <brk id="63" max="16383" man="1"/>
    <brk id="127" max="5"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120"/>
  <sheetViews>
    <sheetView showGridLines="0" zoomScale="80" zoomScaleNormal="80" workbookViewId="0">
      <selection sqref="A1:E1"/>
    </sheetView>
  </sheetViews>
  <sheetFormatPr baseColWidth="10" defaultColWidth="11.44140625" defaultRowHeight="15.6" x14ac:dyDescent="0.3"/>
  <cols>
    <col min="1" max="1" width="57.6640625" style="36" customWidth="1"/>
    <col min="2" max="2" width="29.5546875" style="36" customWidth="1"/>
    <col min="3" max="3" width="23.44140625" style="36" customWidth="1"/>
    <col min="4" max="4" width="28.109375" style="36" customWidth="1"/>
    <col min="5" max="5" width="18.5546875" style="36" customWidth="1"/>
    <col min="6" max="6" width="1.109375" style="42" customWidth="1"/>
    <col min="7" max="7" width="11.44140625" style="36"/>
    <col min="8" max="8" width="16.88671875" style="36" bestFit="1" customWidth="1"/>
    <col min="9" max="9" width="16.33203125" style="36" bestFit="1" customWidth="1"/>
    <col min="10" max="10" width="11.44140625" style="36"/>
    <col min="11" max="11" width="16.88671875" style="36" bestFit="1" customWidth="1"/>
    <col min="12" max="16384" width="11.44140625" style="36"/>
  </cols>
  <sheetData>
    <row r="1" spans="1:5" ht="42" customHeight="1" x14ac:dyDescent="0.3">
      <c r="A1" s="246" t="s">
        <v>38</v>
      </c>
      <c r="B1" s="246"/>
      <c r="C1" s="246"/>
      <c r="D1" s="246"/>
      <c r="E1" s="246"/>
    </row>
    <row r="2" spans="1:5" ht="20.100000000000001" customHeight="1" x14ac:dyDescent="0.3">
      <c r="A2" s="247" t="s">
        <v>209</v>
      </c>
      <c r="B2" s="247"/>
      <c r="C2" s="247"/>
      <c r="D2" s="247"/>
      <c r="E2" s="247"/>
    </row>
    <row r="3" spans="1:5" ht="15" customHeight="1" x14ac:dyDescent="0.3"/>
    <row r="4" spans="1:5" ht="18" customHeight="1" x14ac:dyDescent="0.3">
      <c r="A4" s="84"/>
      <c r="B4" s="72" t="s">
        <v>22</v>
      </c>
      <c r="C4" s="230" t="s">
        <v>165</v>
      </c>
      <c r="D4" s="231"/>
      <c r="E4" s="203"/>
    </row>
    <row r="5" spans="1:5" ht="18" customHeight="1" x14ac:dyDescent="0.3">
      <c r="A5" s="84"/>
      <c r="B5" s="73" t="s">
        <v>33</v>
      </c>
      <c r="C5" s="232" t="s">
        <v>166</v>
      </c>
      <c r="D5" s="233"/>
      <c r="E5" s="233"/>
    </row>
    <row r="6" spans="1:5" ht="18" customHeight="1" x14ac:dyDescent="0.3">
      <c r="A6" s="84"/>
      <c r="B6" s="74" t="s">
        <v>34</v>
      </c>
      <c r="C6" s="232" t="s">
        <v>167</v>
      </c>
      <c r="D6" s="233"/>
      <c r="E6" s="233"/>
    </row>
    <row r="7" spans="1:5" ht="15" customHeight="1" x14ac:dyDescent="0.3">
      <c r="A7" s="84"/>
      <c r="B7" s="3"/>
      <c r="C7" s="3"/>
      <c r="D7" s="3"/>
      <c r="E7" s="3"/>
    </row>
    <row r="8" spans="1:5" ht="21.9" customHeight="1" x14ac:dyDescent="0.3">
      <c r="A8" s="217" t="s">
        <v>136</v>
      </c>
      <c r="B8" s="217"/>
      <c r="C8" s="217"/>
      <c r="D8" s="217"/>
      <c r="E8" s="217"/>
    </row>
    <row r="9" spans="1:5" ht="15" customHeight="1" x14ac:dyDescent="0.3"/>
    <row r="10" spans="1:5" ht="15" customHeight="1" x14ac:dyDescent="0.3"/>
    <row r="11" spans="1:5" x14ac:dyDescent="0.3">
      <c r="A11" s="228" t="s">
        <v>36</v>
      </c>
      <c r="B11" s="228"/>
      <c r="C11" s="228"/>
      <c r="D11" s="228"/>
      <c r="E11" s="228"/>
    </row>
    <row r="12" spans="1:5" ht="15" customHeight="1" x14ac:dyDescent="0.3">
      <c r="A12" s="228" t="s">
        <v>19</v>
      </c>
      <c r="B12" s="228"/>
      <c r="C12" s="228"/>
      <c r="D12" s="228"/>
      <c r="E12" s="228"/>
    </row>
    <row r="13" spans="1:5" ht="15" customHeight="1" x14ac:dyDescent="0.3">
      <c r="A13" s="37"/>
      <c r="B13" s="37"/>
      <c r="C13" s="37"/>
      <c r="D13" s="38"/>
      <c r="E13" s="38"/>
    </row>
    <row r="14" spans="1:5" x14ac:dyDescent="0.3">
      <c r="A14" s="136" t="s">
        <v>17</v>
      </c>
      <c r="B14" s="8" t="s">
        <v>18</v>
      </c>
      <c r="C14" s="136" t="s">
        <v>92</v>
      </c>
      <c r="D14" s="8" t="s">
        <v>93</v>
      </c>
      <c r="E14" s="113" t="s">
        <v>135</v>
      </c>
    </row>
    <row r="15" spans="1:5" x14ac:dyDescent="0.3">
      <c r="A15" s="219" t="s">
        <v>16</v>
      </c>
      <c r="B15" s="219"/>
      <c r="C15" s="123">
        <f>+C17</f>
        <v>3206</v>
      </c>
      <c r="D15" s="123">
        <f t="shared" ref="D15:E15" si="0">+D17</f>
        <v>3206</v>
      </c>
      <c r="E15" s="123">
        <f t="shared" si="0"/>
        <v>3206</v>
      </c>
    </row>
    <row r="16" spans="1:5" x14ac:dyDescent="0.3">
      <c r="A16" s="133"/>
      <c r="B16" s="114"/>
      <c r="C16" s="124"/>
      <c r="D16" s="124"/>
      <c r="E16" s="124"/>
    </row>
    <row r="17" spans="1:5" x14ac:dyDescent="0.35">
      <c r="A17" s="244" t="s">
        <v>159</v>
      </c>
      <c r="B17" s="158" t="s">
        <v>160</v>
      </c>
      <c r="C17" s="125">
        <f>+'1T'!F18</f>
        <v>3206</v>
      </c>
      <c r="D17" s="125">
        <f>+'2T'!F18</f>
        <v>3206</v>
      </c>
      <c r="E17" s="125">
        <f>+AVERAGE(C17:D17)</f>
        <v>3206</v>
      </c>
    </row>
    <row r="18" spans="1:5" x14ac:dyDescent="0.35">
      <c r="A18" s="245"/>
      <c r="B18" s="158" t="s">
        <v>163</v>
      </c>
      <c r="C18" s="125">
        <f>+'1T'!F19</f>
        <v>9247</v>
      </c>
      <c r="D18" s="125">
        <f>+'2T'!F19</f>
        <v>8729</v>
      </c>
      <c r="E18" s="125">
        <f>+SUM(C18:D18)</f>
        <v>17976</v>
      </c>
    </row>
    <row r="19" spans="1:5" ht="15" customHeight="1" x14ac:dyDescent="0.3">
      <c r="A19" s="224" t="s">
        <v>174</v>
      </c>
      <c r="B19" s="224"/>
      <c r="C19" s="224"/>
      <c r="D19" s="224"/>
      <c r="E19" s="224"/>
    </row>
    <row r="20" spans="1:5" ht="133.5" customHeight="1" x14ac:dyDescent="0.3">
      <c r="A20" s="226" t="s">
        <v>205</v>
      </c>
      <c r="B20" s="226"/>
      <c r="C20" s="226"/>
      <c r="D20" s="226"/>
      <c r="E20" s="226"/>
    </row>
    <row r="21" spans="1:5" ht="15.75" customHeight="1" x14ac:dyDescent="0.3">
      <c r="A21" s="155"/>
      <c r="B21" s="155"/>
      <c r="C21" s="155"/>
      <c r="D21" s="155"/>
      <c r="E21" s="155"/>
    </row>
    <row r="22" spans="1:5" ht="12" customHeight="1" x14ac:dyDescent="0.3">
      <c r="A22" s="155"/>
      <c r="B22" s="155"/>
      <c r="C22" s="155"/>
      <c r="D22" s="155"/>
      <c r="E22" s="155"/>
    </row>
    <row r="23" spans="1:5" ht="15" customHeight="1" x14ac:dyDescent="0.3">
      <c r="A23" s="37"/>
      <c r="B23" s="37"/>
      <c r="C23" s="37"/>
      <c r="D23" s="38"/>
      <c r="E23" s="38"/>
    </row>
    <row r="24" spans="1:5" x14ac:dyDescent="0.3">
      <c r="A24" s="228" t="s">
        <v>37</v>
      </c>
      <c r="B24" s="228"/>
      <c r="C24" s="228"/>
      <c r="D24" s="228"/>
      <c r="E24" s="85"/>
    </row>
    <row r="25" spans="1:5" ht="15" customHeight="1" x14ac:dyDescent="0.3">
      <c r="A25" s="228" t="s">
        <v>20</v>
      </c>
      <c r="B25" s="228"/>
      <c r="C25" s="228"/>
      <c r="D25" s="228"/>
      <c r="E25" s="85"/>
    </row>
    <row r="26" spans="1:5" ht="15" customHeight="1" x14ac:dyDescent="0.3">
      <c r="A26" s="37"/>
      <c r="B26" s="37"/>
      <c r="C26" s="38"/>
      <c r="D26" s="38"/>
      <c r="E26" s="38"/>
    </row>
    <row r="27" spans="1:5" ht="16.95" customHeight="1" x14ac:dyDescent="0.3">
      <c r="A27" s="136" t="s">
        <v>21</v>
      </c>
      <c r="B27" s="8" t="s">
        <v>92</v>
      </c>
      <c r="C27" s="8" t="s">
        <v>93</v>
      </c>
      <c r="D27" s="136" t="s">
        <v>9</v>
      </c>
    </row>
    <row r="28" spans="1:5" ht="16.95" customHeight="1" x14ac:dyDescent="0.3">
      <c r="A28" s="127" t="s">
        <v>16</v>
      </c>
      <c r="B28" s="35">
        <f>+SUM(B30:B30)</f>
        <v>668617000</v>
      </c>
      <c r="C28" s="35">
        <f>+SUM(C30:C30)</f>
        <v>633403000</v>
      </c>
      <c r="D28" s="35">
        <f>+SUM(D30:D30)</f>
        <v>1302020000</v>
      </c>
    </row>
    <row r="29" spans="1:5" ht="16.95" customHeight="1" x14ac:dyDescent="0.3">
      <c r="A29" s="126"/>
      <c r="B29" s="126"/>
      <c r="C29" s="126"/>
      <c r="D29" s="126"/>
    </row>
    <row r="30" spans="1:5" ht="16.95" customHeight="1" x14ac:dyDescent="0.3">
      <c r="A30" s="133" t="s">
        <v>159</v>
      </c>
      <c r="B30" s="118">
        <f>+'1T'!F30</f>
        <v>668617000</v>
      </c>
      <c r="C30" s="118">
        <f>+'2T'!F30</f>
        <v>633403000</v>
      </c>
      <c r="D30" s="118">
        <f>+SUM(B30:C30)</f>
        <v>1302020000</v>
      </c>
      <c r="E30" s="42"/>
    </row>
    <row r="31" spans="1:5" ht="15" customHeight="1" x14ac:dyDescent="0.3">
      <c r="A31" s="224" t="s">
        <v>175</v>
      </c>
      <c r="B31" s="224"/>
      <c r="C31" s="224"/>
      <c r="D31" s="224"/>
      <c r="E31" s="248"/>
    </row>
    <row r="32" spans="1:5" ht="192.75" customHeight="1" x14ac:dyDescent="0.3">
      <c r="A32" s="225" t="s">
        <v>208</v>
      </c>
      <c r="B32" s="226"/>
      <c r="C32" s="226"/>
      <c r="D32" s="226"/>
      <c r="E32" s="226"/>
    </row>
    <row r="33" spans="1:5" ht="18.75" customHeight="1" x14ac:dyDescent="0.3">
      <c r="A33" s="155"/>
      <c r="B33" s="155"/>
      <c r="C33" s="155"/>
      <c r="D33" s="155"/>
    </row>
    <row r="34" spans="1:5" ht="15" customHeight="1" x14ac:dyDescent="0.3">
      <c r="A34" s="143"/>
      <c r="B34" s="143"/>
      <c r="C34" s="143"/>
      <c r="D34" s="143"/>
      <c r="E34" s="88"/>
    </row>
    <row r="35" spans="1:5" ht="15" customHeight="1" x14ac:dyDescent="0.3"/>
    <row r="36" spans="1:5" ht="21.9" customHeight="1" x14ac:dyDescent="0.3">
      <c r="A36" s="217" t="s">
        <v>137</v>
      </c>
      <c r="B36" s="217"/>
      <c r="C36" s="217"/>
      <c r="D36" s="217"/>
      <c r="E36" s="217"/>
    </row>
    <row r="37" spans="1:5" ht="15" customHeight="1" x14ac:dyDescent="0.3"/>
    <row r="38" spans="1:5" x14ac:dyDescent="0.3">
      <c r="A38" s="213" t="s">
        <v>72</v>
      </c>
      <c r="B38" s="213"/>
      <c r="C38" s="213"/>
      <c r="D38" s="213"/>
      <c r="E38" s="213"/>
    </row>
    <row r="39" spans="1:5" ht="31.5" customHeight="1" x14ac:dyDescent="0.3">
      <c r="A39" s="218" t="s">
        <v>73</v>
      </c>
      <c r="B39" s="218"/>
      <c r="C39" s="218"/>
      <c r="D39" s="218"/>
      <c r="E39" s="218"/>
    </row>
    <row r="40" spans="1:5" x14ac:dyDescent="0.3">
      <c r="A40" s="213" t="s">
        <v>52</v>
      </c>
      <c r="B40" s="213"/>
      <c r="C40" s="213"/>
      <c r="D40" s="213"/>
      <c r="E40" s="213"/>
    </row>
    <row r="41" spans="1:5" ht="15" customHeight="1" x14ac:dyDescent="0.3"/>
    <row r="42" spans="1:5" x14ac:dyDescent="0.3">
      <c r="A42" s="68" t="s">
        <v>55</v>
      </c>
      <c r="B42" s="68" t="s">
        <v>56</v>
      </c>
      <c r="C42" s="68" t="s">
        <v>92</v>
      </c>
      <c r="D42" s="68" t="s">
        <v>93</v>
      </c>
      <c r="E42" s="157" t="s">
        <v>9</v>
      </c>
    </row>
    <row r="43" spans="1:5" x14ac:dyDescent="0.3">
      <c r="A43" s="107" t="s">
        <v>16</v>
      </c>
      <c r="B43" s="47"/>
      <c r="C43" s="35">
        <f>+C45+C49</f>
        <v>698492232</v>
      </c>
      <c r="D43" s="35">
        <f>+D45+D49</f>
        <v>698492232</v>
      </c>
      <c r="E43" s="35">
        <f>+E45+E49</f>
        <v>1396984464</v>
      </c>
    </row>
    <row r="44" spans="1:5" ht="15" customHeight="1" x14ac:dyDescent="0.3">
      <c r="A44" s="15"/>
      <c r="B44" s="48"/>
      <c r="C44" s="16"/>
      <c r="D44" s="16"/>
      <c r="E44" s="16"/>
    </row>
    <row r="45" spans="1:5" x14ac:dyDescent="0.3">
      <c r="A45" s="214" t="s">
        <v>74</v>
      </c>
      <c r="B45" s="214"/>
      <c r="C45" s="51">
        <f>+SUM(C46:C47)</f>
        <v>698492232</v>
      </c>
      <c r="D45" s="51">
        <f>+SUM(D46:D47)</f>
        <v>698492232</v>
      </c>
      <c r="E45" s="51">
        <f>+SUM(E46:E47)</f>
        <v>1396984464</v>
      </c>
    </row>
    <row r="46" spans="1:5" ht="16.5" customHeight="1" x14ac:dyDescent="0.3">
      <c r="A46" s="151">
        <v>558</v>
      </c>
      <c r="B46" s="166">
        <v>6020200113203460</v>
      </c>
      <c r="C46" s="167">
        <f>+'1T'!F91</f>
        <v>698492232</v>
      </c>
      <c r="D46" s="167">
        <f>+'2T'!F90</f>
        <v>698492232</v>
      </c>
      <c r="E46" s="167">
        <f>+C46+D46</f>
        <v>1396984464</v>
      </c>
    </row>
    <row r="47" spans="1:5" ht="16.5" hidden="1" customHeight="1" x14ac:dyDescent="0.3">
      <c r="A47" s="52" t="s">
        <v>58</v>
      </c>
      <c r="B47" s="48" t="s">
        <v>53</v>
      </c>
      <c r="C47" s="17">
        <f>+'1T'!F92</f>
        <v>0</v>
      </c>
      <c r="D47" s="17">
        <f>+'2T'!F91</f>
        <v>0</v>
      </c>
      <c r="E47" s="17">
        <f>+C47+D47</f>
        <v>0</v>
      </c>
    </row>
    <row r="48" spans="1:5" ht="16.5" hidden="1" customHeight="1" x14ac:dyDescent="0.3">
      <c r="A48" s="140"/>
      <c r="B48" s="48"/>
      <c r="C48" s="17"/>
      <c r="D48" s="17"/>
      <c r="E48" s="17"/>
    </row>
    <row r="49" spans="1:6" ht="16.5" hidden="1" customHeight="1" x14ac:dyDescent="0.3">
      <c r="A49" s="214" t="s">
        <v>75</v>
      </c>
      <c r="B49" s="214"/>
      <c r="C49" s="51">
        <f>+SUM(C50:C51)</f>
        <v>0</v>
      </c>
      <c r="D49" s="51">
        <f>+SUM(D50:D51)</f>
        <v>0</v>
      </c>
      <c r="E49" s="51">
        <f>+SUM(E50:E51)</f>
        <v>0</v>
      </c>
    </row>
    <row r="50" spans="1:6" ht="16.5" hidden="1" customHeight="1" x14ac:dyDescent="0.3">
      <c r="A50" s="52" t="s">
        <v>58</v>
      </c>
      <c r="B50" s="48" t="s">
        <v>53</v>
      </c>
      <c r="C50" s="54">
        <f>+'1T'!F95</f>
        <v>0</v>
      </c>
      <c r="D50" s="54">
        <f>+'2T'!F94</f>
        <v>0</v>
      </c>
      <c r="E50" s="54">
        <f>+C50+D50</f>
        <v>0</v>
      </c>
    </row>
    <row r="51" spans="1:6" ht="16.5" hidden="1" customHeight="1" x14ac:dyDescent="0.3">
      <c r="A51" s="52" t="s">
        <v>58</v>
      </c>
      <c r="B51" s="48" t="s">
        <v>53</v>
      </c>
      <c r="C51" s="54">
        <f>+'1T'!F96</f>
        <v>0</v>
      </c>
      <c r="D51" s="54">
        <f>+'2T'!F95</f>
        <v>0</v>
      </c>
      <c r="E51" s="54">
        <f>+C51+D51</f>
        <v>0</v>
      </c>
    </row>
    <row r="52" spans="1:6" x14ac:dyDescent="0.3">
      <c r="A52" s="199" t="s">
        <v>192</v>
      </c>
      <c r="B52" s="199"/>
      <c r="C52" s="199"/>
      <c r="D52" s="199"/>
      <c r="E52" s="199"/>
      <c r="F52" s="199"/>
    </row>
    <row r="53" spans="1:6" ht="59.25" customHeight="1" x14ac:dyDescent="0.3">
      <c r="A53" s="200" t="s">
        <v>200</v>
      </c>
      <c r="B53" s="201"/>
      <c r="C53" s="201"/>
      <c r="D53" s="201"/>
      <c r="E53" s="201"/>
      <c r="F53" s="201"/>
    </row>
    <row r="54" spans="1:6" ht="29.25" customHeight="1" x14ac:dyDescent="0.3">
      <c r="A54" s="153"/>
      <c r="B54" s="154"/>
      <c r="C54" s="154"/>
      <c r="D54" s="154"/>
      <c r="E54" s="154"/>
      <c r="F54" s="163"/>
    </row>
    <row r="55" spans="1:6" x14ac:dyDescent="0.3">
      <c r="A55" s="24"/>
      <c r="B55" s="46"/>
      <c r="C55" s="23"/>
      <c r="D55" s="42"/>
      <c r="E55" s="42"/>
    </row>
    <row r="56" spans="1:6" x14ac:dyDescent="0.3">
      <c r="A56" s="213" t="s">
        <v>76</v>
      </c>
      <c r="B56" s="213"/>
      <c r="C56" s="213"/>
      <c r="D56" s="213"/>
      <c r="E56" s="213"/>
    </row>
    <row r="57" spans="1:6" ht="32.25" customHeight="1" x14ac:dyDescent="0.3">
      <c r="A57" s="218" t="s">
        <v>54</v>
      </c>
      <c r="B57" s="218"/>
      <c r="C57" s="218"/>
      <c r="D57" s="218"/>
      <c r="E57" s="218"/>
    </row>
    <row r="58" spans="1:6" x14ac:dyDescent="0.3">
      <c r="A58" s="213" t="s">
        <v>52</v>
      </c>
      <c r="B58" s="213"/>
      <c r="C58" s="213"/>
      <c r="D58" s="213"/>
      <c r="E58" s="213"/>
    </row>
    <row r="59" spans="1:6" x14ac:dyDescent="0.3">
      <c r="A59" s="91"/>
      <c r="B59" s="92"/>
      <c r="C59" s="92"/>
      <c r="D59" s="92"/>
      <c r="E59" s="92"/>
    </row>
    <row r="60" spans="1:6" x14ac:dyDescent="0.3">
      <c r="A60" s="68" t="s">
        <v>55</v>
      </c>
      <c r="B60" s="68" t="s">
        <v>56</v>
      </c>
      <c r="C60" s="68" t="s">
        <v>92</v>
      </c>
      <c r="D60" s="68" t="s">
        <v>93</v>
      </c>
      <c r="E60" s="157" t="s">
        <v>9</v>
      </c>
    </row>
    <row r="61" spans="1:6" x14ac:dyDescent="0.3">
      <c r="A61" s="107" t="s">
        <v>16</v>
      </c>
      <c r="B61" s="47"/>
      <c r="C61" s="35">
        <f>+C63+C70+C77</f>
        <v>668617000</v>
      </c>
      <c r="D61" s="35">
        <f t="shared" ref="D61" si="1">+D63+D70+D77</f>
        <v>633403000</v>
      </c>
      <c r="E61" s="35">
        <f>+E63+E70+E77</f>
        <v>1302020000</v>
      </c>
    </row>
    <row r="62" spans="1:6" x14ac:dyDescent="0.3">
      <c r="A62" s="15"/>
      <c r="B62" s="48"/>
      <c r="C62" s="16"/>
      <c r="D62" s="16"/>
      <c r="E62" s="49"/>
    </row>
    <row r="63" spans="1:6" x14ac:dyDescent="0.3">
      <c r="A63" s="214" t="s">
        <v>57</v>
      </c>
      <c r="B63" s="214"/>
      <c r="C63" s="51">
        <f>+SUM(C64:C68)</f>
        <v>668617000</v>
      </c>
      <c r="D63" s="51">
        <f t="shared" ref="D63:E63" si="2">+SUM(D64:D68)</f>
        <v>633403000</v>
      </c>
      <c r="E63" s="51">
        <f t="shared" si="2"/>
        <v>1302020000</v>
      </c>
    </row>
    <row r="64" spans="1:6" x14ac:dyDescent="0.3">
      <c r="A64" s="151">
        <v>558</v>
      </c>
      <c r="B64" s="150">
        <v>6020200113203460</v>
      </c>
      <c r="C64" s="17">
        <f>+'1T'!F109</f>
        <v>668617000</v>
      </c>
      <c r="D64" s="17">
        <f>+'2T'!F108</f>
        <v>633403000</v>
      </c>
      <c r="E64" s="17">
        <f>+C64+D64</f>
        <v>1302020000</v>
      </c>
    </row>
    <row r="65" spans="1:5" hidden="1" x14ac:dyDescent="0.3">
      <c r="A65" s="52" t="s">
        <v>58</v>
      </c>
      <c r="B65" s="48" t="s">
        <v>53</v>
      </c>
      <c r="C65" s="17">
        <f>+'1T'!F110</f>
        <v>0</v>
      </c>
      <c r="D65" s="56">
        <f>+'2T'!F109</f>
        <v>0</v>
      </c>
      <c r="E65" s="95">
        <f t="shared" ref="E65:E68" si="3">+C65+D65</f>
        <v>0</v>
      </c>
    </row>
    <row r="66" spans="1:5" hidden="1" x14ac:dyDescent="0.3">
      <c r="A66" s="52" t="s">
        <v>58</v>
      </c>
      <c r="B66" s="48" t="s">
        <v>53</v>
      </c>
      <c r="C66" s="17">
        <f>+'1T'!F111</f>
        <v>0</v>
      </c>
      <c r="D66" s="17">
        <f>+'2T'!F110</f>
        <v>0</v>
      </c>
      <c r="E66" s="95">
        <f t="shared" si="3"/>
        <v>0</v>
      </c>
    </row>
    <row r="67" spans="1:5" hidden="1" x14ac:dyDescent="0.3">
      <c r="A67" s="52" t="s">
        <v>58</v>
      </c>
      <c r="B67" s="48" t="s">
        <v>53</v>
      </c>
      <c r="C67" s="17">
        <f>+'1T'!F112</f>
        <v>0</v>
      </c>
      <c r="D67" s="56">
        <f>+'2T'!F111</f>
        <v>0</v>
      </c>
      <c r="E67" s="95">
        <f t="shared" si="3"/>
        <v>0</v>
      </c>
    </row>
    <row r="68" spans="1:5" hidden="1" x14ac:dyDescent="0.3">
      <c r="A68" s="52" t="s">
        <v>58</v>
      </c>
      <c r="B68" s="48" t="s">
        <v>53</v>
      </c>
      <c r="C68" s="17">
        <f>+'1T'!F113</f>
        <v>0</v>
      </c>
      <c r="D68" s="17">
        <f>+'2T'!F112</f>
        <v>0</v>
      </c>
      <c r="E68" s="95">
        <f t="shared" si="3"/>
        <v>0</v>
      </c>
    </row>
    <row r="69" spans="1:5" hidden="1" x14ac:dyDescent="0.3">
      <c r="A69" s="140"/>
      <c r="B69" s="48"/>
      <c r="C69" s="17"/>
      <c r="D69" s="17"/>
      <c r="E69" s="95"/>
    </row>
    <row r="70" spans="1:5" hidden="1" x14ac:dyDescent="0.3">
      <c r="A70" s="214" t="s">
        <v>59</v>
      </c>
      <c r="B70" s="214"/>
      <c r="C70" s="51">
        <f>+SUM(C71:C75)</f>
        <v>0</v>
      </c>
      <c r="D70" s="51">
        <f t="shared" ref="D70:E70" si="4">+SUM(D71:D75)</f>
        <v>0</v>
      </c>
      <c r="E70" s="51">
        <f t="shared" si="4"/>
        <v>0</v>
      </c>
    </row>
    <row r="71" spans="1:5" hidden="1" x14ac:dyDescent="0.3">
      <c r="A71" s="52" t="s">
        <v>58</v>
      </c>
      <c r="B71" s="48" t="s">
        <v>53</v>
      </c>
      <c r="C71" s="54">
        <f>+'1T'!F116</f>
        <v>0</v>
      </c>
      <c r="D71" s="54">
        <f>+'2T'!F115</f>
        <v>0</v>
      </c>
      <c r="E71" s="96">
        <f>+C71+D71</f>
        <v>0</v>
      </c>
    </row>
    <row r="72" spans="1:5" hidden="1" x14ac:dyDescent="0.3">
      <c r="A72" s="52" t="s">
        <v>58</v>
      </c>
      <c r="B72" s="48" t="s">
        <v>53</v>
      </c>
      <c r="C72" s="54">
        <f>+'1T'!F117</f>
        <v>0</v>
      </c>
      <c r="D72" s="54">
        <f>+'2T'!F116</f>
        <v>0</v>
      </c>
      <c r="E72" s="96">
        <f t="shared" ref="E72:E75" si="5">+C72+D72</f>
        <v>0</v>
      </c>
    </row>
    <row r="73" spans="1:5" hidden="1" x14ac:dyDescent="0.3">
      <c r="A73" s="52" t="s">
        <v>58</v>
      </c>
      <c r="B73" s="48" t="s">
        <v>53</v>
      </c>
      <c r="C73" s="54">
        <f>+'1T'!F118</f>
        <v>0</v>
      </c>
      <c r="D73" s="54">
        <f>+'2T'!F117</f>
        <v>0</v>
      </c>
      <c r="E73" s="96">
        <f t="shared" si="5"/>
        <v>0</v>
      </c>
    </row>
    <row r="74" spans="1:5" hidden="1" x14ac:dyDescent="0.3">
      <c r="A74" s="52" t="s">
        <v>58</v>
      </c>
      <c r="B74" s="48" t="s">
        <v>53</v>
      </c>
      <c r="C74" s="54">
        <f>+'1T'!F119</f>
        <v>0</v>
      </c>
      <c r="D74" s="54">
        <f>+'2T'!F118</f>
        <v>0</v>
      </c>
      <c r="E74" s="96">
        <f t="shared" si="5"/>
        <v>0</v>
      </c>
    </row>
    <row r="75" spans="1:5" hidden="1" x14ac:dyDescent="0.3">
      <c r="A75" s="52" t="s">
        <v>58</v>
      </c>
      <c r="B75" s="48" t="s">
        <v>53</v>
      </c>
      <c r="C75" s="54">
        <f>+'1T'!F120</f>
        <v>0</v>
      </c>
      <c r="D75" s="54">
        <f>+'2T'!F119</f>
        <v>0</v>
      </c>
      <c r="E75" s="96">
        <f t="shared" si="5"/>
        <v>0</v>
      </c>
    </row>
    <row r="76" spans="1:5" hidden="1" x14ac:dyDescent="0.3">
      <c r="C76" s="57"/>
      <c r="D76" s="57"/>
      <c r="E76" s="57"/>
    </row>
    <row r="77" spans="1:5" hidden="1" x14ac:dyDescent="0.3">
      <c r="A77" s="214" t="s">
        <v>60</v>
      </c>
      <c r="B77" s="214"/>
      <c r="C77" s="51">
        <f>+SUM(C78:C79)</f>
        <v>0</v>
      </c>
      <c r="D77" s="51">
        <f t="shared" ref="D77:E77" si="6">+SUM(D78:D79)</f>
        <v>0</v>
      </c>
      <c r="E77" s="51">
        <f t="shared" si="6"/>
        <v>0</v>
      </c>
    </row>
    <row r="78" spans="1:5" hidden="1" x14ac:dyDescent="0.3">
      <c r="A78" s="75" t="s">
        <v>58</v>
      </c>
      <c r="B78" s="48" t="s">
        <v>53</v>
      </c>
      <c r="C78" s="54">
        <f>+'1T'!F123</f>
        <v>0</v>
      </c>
      <c r="D78" s="54">
        <f>+'2T'!F122</f>
        <v>0</v>
      </c>
      <c r="E78" s="54">
        <f>+C78+D78</f>
        <v>0</v>
      </c>
    </row>
    <row r="79" spans="1:5" hidden="1" x14ac:dyDescent="0.3">
      <c r="A79" s="45" t="s">
        <v>58</v>
      </c>
      <c r="B79" s="45" t="s">
        <v>53</v>
      </c>
      <c r="C79" s="58">
        <f>+'1T'!F124</f>
        <v>0</v>
      </c>
      <c r="D79" s="58">
        <f>+'2T'!F123</f>
        <v>0</v>
      </c>
      <c r="E79" s="58">
        <f>+C79+D79</f>
        <v>0</v>
      </c>
    </row>
    <row r="80" spans="1:5" ht="16.5" hidden="1" customHeight="1" x14ac:dyDescent="0.3">
      <c r="A80" s="250" t="s">
        <v>61</v>
      </c>
      <c r="B80" s="250"/>
      <c r="C80" s="250"/>
      <c r="D80" s="250"/>
      <c r="E80" s="250"/>
    </row>
    <row r="81" spans="1:11" x14ac:dyDescent="0.3">
      <c r="A81" s="251" t="s">
        <v>198</v>
      </c>
      <c r="B81" s="251"/>
      <c r="C81" s="251"/>
      <c r="D81" s="251"/>
      <c r="E81" s="251"/>
      <c r="F81" s="251"/>
    </row>
    <row r="82" spans="1:11" ht="195.75" customHeight="1" x14ac:dyDescent="0.3">
      <c r="A82" s="225" t="s">
        <v>206</v>
      </c>
      <c r="B82" s="226"/>
      <c r="C82" s="226"/>
      <c r="D82" s="226"/>
      <c r="E82" s="226"/>
      <c r="F82" s="159"/>
    </row>
    <row r="83" spans="1:11" x14ac:dyDescent="0.3">
      <c r="A83" s="159"/>
      <c r="B83" s="159"/>
      <c r="C83" s="159"/>
      <c r="D83" s="159"/>
      <c r="E83" s="159"/>
      <c r="F83" s="159"/>
    </row>
    <row r="84" spans="1:11" x14ac:dyDescent="0.3">
      <c r="A84" s="159"/>
      <c r="B84" s="159"/>
      <c r="C84" s="159"/>
      <c r="D84" s="159"/>
      <c r="E84" s="159"/>
      <c r="F84" s="159"/>
    </row>
    <row r="85" spans="1:11" x14ac:dyDescent="0.3">
      <c r="A85" s="116"/>
      <c r="B85" s="116"/>
      <c r="C85" s="116"/>
      <c r="D85" s="116"/>
      <c r="E85" s="116"/>
    </row>
    <row r="86" spans="1:11" x14ac:dyDescent="0.3">
      <c r="A86" s="52"/>
      <c r="B86" s="48"/>
    </row>
    <row r="87" spans="1:11" x14ac:dyDescent="0.3">
      <c r="A87" s="213" t="s">
        <v>78</v>
      </c>
      <c r="B87" s="213"/>
      <c r="C87" s="213"/>
      <c r="D87" s="213"/>
      <c r="E87" s="213"/>
    </row>
    <row r="88" spans="1:11" x14ac:dyDescent="0.3">
      <c r="A88" s="213" t="s">
        <v>79</v>
      </c>
      <c r="B88" s="213"/>
      <c r="C88" s="213"/>
      <c r="D88" s="213"/>
      <c r="E88" s="213"/>
    </row>
    <row r="89" spans="1:11" x14ac:dyDescent="0.3">
      <c r="A89" s="213" t="s">
        <v>52</v>
      </c>
      <c r="B89" s="213"/>
      <c r="C89" s="213"/>
      <c r="D89" s="213"/>
      <c r="E89" s="213"/>
    </row>
    <row r="90" spans="1:11" x14ac:dyDescent="0.3">
      <c r="A90" s="91"/>
      <c r="B90" s="92"/>
      <c r="C90" s="92"/>
      <c r="D90" s="92"/>
      <c r="E90" s="92"/>
    </row>
    <row r="91" spans="1:11" x14ac:dyDescent="0.3">
      <c r="A91" s="68" t="s">
        <v>77</v>
      </c>
      <c r="B91" s="68" t="s">
        <v>92</v>
      </c>
      <c r="C91" s="68" t="s">
        <v>93</v>
      </c>
      <c r="D91" s="68" t="s">
        <v>9</v>
      </c>
    </row>
    <row r="92" spans="1:11" x14ac:dyDescent="0.3">
      <c r="A92" s="109" t="s">
        <v>81</v>
      </c>
      <c r="B92" s="60">
        <f>+B93</f>
        <v>0</v>
      </c>
      <c r="C92" s="60">
        <f t="shared" ref="C92" si="7">+B102</f>
        <v>29875232</v>
      </c>
      <c r="D92" s="60">
        <f>+B92</f>
        <v>0</v>
      </c>
      <c r="H92" s="161"/>
      <c r="I92" s="162"/>
      <c r="J92" s="162"/>
      <c r="K92" s="161"/>
    </row>
    <row r="93" spans="1:11" x14ac:dyDescent="0.3">
      <c r="A93" s="110" t="s">
        <v>82</v>
      </c>
      <c r="B93" s="25">
        <f>+'1T'!E136</f>
        <v>0</v>
      </c>
      <c r="C93" s="25">
        <f>+'2T'!E135</f>
        <v>0</v>
      </c>
      <c r="D93" s="65">
        <f>+B93+C93</f>
        <v>0</v>
      </c>
      <c r="H93" s="161"/>
      <c r="K93" s="161"/>
    </row>
    <row r="94" spans="1:11" x14ac:dyDescent="0.3">
      <c r="A94" s="110" t="s">
        <v>80</v>
      </c>
      <c r="B94" s="25" t="s">
        <v>90</v>
      </c>
      <c r="C94" s="25">
        <f>+'2T'!E136</f>
        <v>29875232</v>
      </c>
      <c r="D94" s="65" t="str">
        <f>+B94</f>
        <v>N/A</v>
      </c>
      <c r="H94" s="161"/>
      <c r="K94" s="161"/>
    </row>
    <row r="95" spans="1:11" x14ac:dyDescent="0.3">
      <c r="A95" s="109" t="s">
        <v>84</v>
      </c>
      <c r="B95" s="60">
        <f>+'1T'!E138</f>
        <v>698492232</v>
      </c>
      <c r="C95" s="60">
        <f>+'2T'!E137</f>
        <v>698492232</v>
      </c>
      <c r="D95" s="60">
        <f>+B95+C95</f>
        <v>1396984464</v>
      </c>
      <c r="H95" s="161"/>
      <c r="K95" s="161"/>
    </row>
    <row r="96" spans="1:11" x14ac:dyDescent="0.3">
      <c r="A96" s="109" t="s">
        <v>144</v>
      </c>
      <c r="B96" s="60">
        <f>+B97+B98</f>
        <v>698492232</v>
      </c>
      <c r="C96" s="60">
        <f t="shared" ref="C96" si="8">+C97+C98</f>
        <v>698492232</v>
      </c>
      <c r="D96" s="60">
        <f>+D92+D95</f>
        <v>1396984464</v>
      </c>
      <c r="F96" s="42">
        <f>+D99*100/D95</f>
        <v>93.202181810376956</v>
      </c>
      <c r="H96" s="161"/>
      <c r="K96" s="161"/>
    </row>
    <row r="97" spans="1:11" x14ac:dyDescent="0.3">
      <c r="A97" s="110" t="s">
        <v>82</v>
      </c>
      <c r="B97" s="25">
        <f>+B93</f>
        <v>0</v>
      </c>
      <c r="C97" s="25">
        <f>+C93</f>
        <v>0</v>
      </c>
      <c r="D97" s="65">
        <f>+B97+C97</f>
        <v>0</v>
      </c>
      <c r="H97" s="161"/>
      <c r="K97" s="161"/>
    </row>
    <row r="98" spans="1:11" x14ac:dyDescent="0.3">
      <c r="A98" s="110" t="s">
        <v>80</v>
      </c>
      <c r="B98" s="25">
        <f>+B95</f>
        <v>698492232</v>
      </c>
      <c r="C98" s="25">
        <f>+C95</f>
        <v>698492232</v>
      </c>
      <c r="D98" s="65">
        <f>+B98+C98</f>
        <v>1396984464</v>
      </c>
      <c r="H98" s="161"/>
      <c r="K98" s="161"/>
    </row>
    <row r="99" spans="1:11" x14ac:dyDescent="0.3">
      <c r="A99" s="109" t="s">
        <v>83</v>
      </c>
      <c r="B99" s="60">
        <f>+B100+B101</f>
        <v>668617000</v>
      </c>
      <c r="C99" s="60">
        <f>+C100+C101</f>
        <v>633403000</v>
      </c>
      <c r="D99" s="60">
        <f>+D100+D101</f>
        <v>1302020000</v>
      </c>
      <c r="H99" s="161"/>
      <c r="K99" s="161"/>
    </row>
    <row r="100" spans="1:11" x14ac:dyDescent="0.3">
      <c r="A100" s="110" t="s">
        <v>82</v>
      </c>
      <c r="B100" s="82">
        <f>+'1T'!E143</f>
        <v>0</v>
      </c>
      <c r="C100" s="82">
        <f>+'2T'!E142</f>
        <v>0</v>
      </c>
      <c r="D100" s="61">
        <f>+B100+C100</f>
        <v>0</v>
      </c>
      <c r="H100" s="161"/>
      <c r="K100" s="161"/>
    </row>
    <row r="101" spans="1:11" x14ac:dyDescent="0.3">
      <c r="A101" s="110" t="s">
        <v>80</v>
      </c>
      <c r="B101" s="82">
        <f>+'1T'!E144</f>
        <v>668617000</v>
      </c>
      <c r="C101" s="82">
        <f>+'2T'!E143</f>
        <v>633403000</v>
      </c>
      <c r="D101" s="61">
        <f>+B101+C101</f>
        <v>1302020000</v>
      </c>
      <c r="H101" s="161"/>
      <c r="K101" s="161"/>
    </row>
    <row r="102" spans="1:11" x14ac:dyDescent="0.3">
      <c r="A102" s="109" t="s">
        <v>145</v>
      </c>
      <c r="B102" s="60">
        <f t="shared" ref="B102:D104" si="9">+B96-B99</f>
        <v>29875232</v>
      </c>
      <c r="C102" s="60">
        <f>+C96-C99</f>
        <v>65089232</v>
      </c>
      <c r="D102" s="60">
        <f>+D96-D99</f>
        <v>94964464</v>
      </c>
      <c r="H102" s="161"/>
      <c r="K102" s="161"/>
    </row>
    <row r="103" spans="1:11" x14ac:dyDescent="0.3">
      <c r="A103" s="110" t="s">
        <v>82</v>
      </c>
      <c r="B103" s="82">
        <f t="shared" si="9"/>
        <v>0</v>
      </c>
      <c r="C103" s="82">
        <f t="shared" si="9"/>
        <v>0</v>
      </c>
      <c r="D103" s="61">
        <f>+D97-D100</f>
        <v>0</v>
      </c>
      <c r="H103" s="161"/>
      <c r="K103" s="161"/>
    </row>
    <row r="104" spans="1:11" x14ac:dyDescent="0.3">
      <c r="A104" s="111" t="s">
        <v>80</v>
      </c>
      <c r="B104" s="77">
        <f>+B98-B101</f>
        <v>29875232</v>
      </c>
      <c r="C104" s="77">
        <f>+C98-C101</f>
        <v>65089232</v>
      </c>
      <c r="D104" s="62">
        <f t="shared" si="9"/>
        <v>94964464</v>
      </c>
      <c r="H104" s="161"/>
      <c r="K104" s="161"/>
    </row>
    <row r="105" spans="1:11" ht="18" customHeight="1" x14ac:dyDescent="0.3">
      <c r="A105" s="249" t="s">
        <v>198</v>
      </c>
      <c r="B105" s="249"/>
      <c r="C105" s="249"/>
      <c r="D105" s="249"/>
    </row>
    <row r="106" spans="1:11" ht="100.5" customHeight="1" x14ac:dyDescent="0.3">
      <c r="A106" s="200" t="s">
        <v>207</v>
      </c>
      <c r="B106" s="201"/>
      <c r="C106" s="201"/>
      <c r="D106" s="201"/>
      <c r="E106" s="201"/>
    </row>
    <row r="107" spans="1:11" x14ac:dyDescent="0.35">
      <c r="A107" s="6"/>
      <c r="B107" s="6"/>
      <c r="C107" s="6"/>
      <c r="D107" s="6"/>
      <c r="E107" s="6"/>
    </row>
    <row r="108" spans="1:11" x14ac:dyDescent="0.35">
      <c r="A108" s="6"/>
      <c r="B108" s="160"/>
      <c r="C108" s="6"/>
      <c r="D108" s="6"/>
      <c r="E108" s="6"/>
    </row>
    <row r="109" spans="1:11" x14ac:dyDescent="0.35">
      <c r="A109" s="6"/>
      <c r="B109" s="160"/>
      <c r="C109" s="6"/>
      <c r="D109" s="6"/>
      <c r="E109" s="6"/>
    </row>
    <row r="110" spans="1:11" x14ac:dyDescent="0.35">
      <c r="A110" s="6"/>
      <c r="B110" s="160"/>
      <c r="C110" s="6"/>
      <c r="D110" s="6"/>
      <c r="E110" s="6"/>
    </row>
    <row r="111" spans="1:11" x14ac:dyDescent="0.35">
      <c r="A111" s="6"/>
      <c r="B111" s="160"/>
      <c r="C111" s="6"/>
      <c r="D111" s="6"/>
      <c r="E111" s="6"/>
    </row>
    <row r="112" spans="1:11" x14ac:dyDescent="0.3">
      <c r="B112" s="40"/>
    </row>
    <row r="113" spans="2:2" x14ac:dyDescent="0.3">
      <c r="B113" s="40"/>
    </row>
    <row r="114" spans="2:2" x14ac:dyDescent="0.3">
      <c r="B114" s="40"/>
    </row>
    <row r="115" spans="2:2" x14ac:dyDescent="0.3">
      <c r="B115" s="40"/>
    </row>
    <row r="116" spans="2:2" x14ac:dyDescent="0.3">
      <c r="B116" s="40"/>
    </row>
    <row r="117" spans="2:2" x14ac:dyDescent="0.3">
      <c r="B117" s="57"/>
    </row>
    <row r="118" spans="2:2" x14ac:dyDescent="0.3">
      <c r="B118" s="57"/>
    </row>
    <row r="119" spans="2:2" x14ac:dyDescent="0.3">
      <c r="B119" s="57"/>
    </row>
    <row r="120" spans="2:2" x14ac:dyDescent="0.3">
      <c r="B120" s="57"/>
    </row>
  </sheetData>
  <mergeCells count="38">
    <mergeCell ref="A106:E106"/>
    <mergeCell ref="A31:E31"/>
    <mergeCell ref="A105:D105"/>
    <mergeCell ref="A87:E87"/>
    <mergeCell ref="A88:E88"/>
    <mergeCell ref="A89:E89"/>
    <mergeCell ref="A63:B63"/>
    <mergeCell ref="A70:B70"/>
    <mergeCell ref="A77:B77"/>
    <mergeCell ref="A80:E80"/>
    <mergeCell ref="A81:F81"/>
    <mergeCell ref="A82:E82"/>
    <mergeCell ref="A19:E19"/>
    <mergeCell ref="A20:E20"/>
    <mergeCell ref="A57:E57"/>
    <mergeCell ref="A56:E56"/>
    <mergeCell ref="A58:E58"/>
    <mergeCell ref="A39:E39"/>
    <mergeCell ref="A38:E38"/>
    <mergeCell ref="A40:E40"/>
    <mergeCell ref="A45:B45"/>
    <mergeCell ref="A49:B49"/>
    <mergeCell ref="A52:F52"/>
    <mergeCell ref="A53:F53"/>
    <mergeCell ref="A36:E36"/>
    <mergeCell ref="A24:D24"/>
    <mergeCell ref="A25:D25"/>
    <mergeCell ref="A32:E32"/>
    <mergeCell ref="A15:B15"/>
    <mergeCell ref="A17:A18"/>
    <mergeCell ref="C4:E4"/>
    <mergeCell ref="C5:E5"/>
    <mergeCell ref="C6:E6"/>
    <mergeCell ref="A1:E1"/>
    <mergeCell ref="A2:E2"/>
    <mergeCell ref="A11:E11"/>
    <mergeCell ref="A12:E12"/>
    <mergeCell ref="A8:E8"/>
  </mergeCells>
  <printOptions horizontalCentered="1"/>
  <pageMargins left="0.70866141732283472" right="0.70866141732283472" top="0.94488188976377963" bottom="0.74803149606299213" header="0.19685039370078741" footer="0.31496062992125984"/>
  <pageSetup scale="53"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4" max="4" man="1"/>
  </rowBreaks>
  <ignoredErrors>
    <ignoredError sqref="C15:E15" evalError="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162"/>
  <sheetViews>
    <sheetView showGridLines="0" zoomScale="80" zoomScaleNormal="80" workbookViewId="0">
      <selection sqref="A1:F2"/>
    </sheetView>
  </sheetViews>
  <sheetFormatPr baseColWidth="10" defaultColWidth="11.44140625" defaultRowHeight="15.6" x14ac:dyDescent="0.3"/>
  <cols>
    <col min="1" max="1" width="47.44140625" style="42" customWidth="1"/>
    <col min="2" max="2" width="29.6640625" style="42" customWidth="1"/>
    <col min="3" max="3" width="17.44140625" style="42" customWidth="1"/>
    <col min="4" max="4" width="18.109375" style="42" customWidth="1"/>
    <col min="5" max="5" width="16.88671875" style="42" customWidth="1"/>
    <col min="6" max="6" width="16.6640625" style="42" customWidth="1"/>
    <col min="7" max="7" width="11.44140625" style="36"/>
    <col min="8" max="8" width="15.33203125" style="36" bestFit="1" customWidth="1"/>
    <col min="9" max="16384" width="11.44140625" style="36"/>
  </cols>
  <sheetData>
    <row r="1" spans="1:6" s="1" customFormat="1" ht="21.9" customHeight="1" x14ac:dyDescent="0.35">
      <c r="A1" s="227" t="s">
        <v>38</v>
      </c>
      <c r="B1" s="227"/>
      <c r="C1" s="227"/>
      <c r="D1" s="227"/>
      <c r="E1" s="227"/>
      <c r="F1" s="227"/>
    </row>
    <row r="2" spans="1:6" s="1" customFormat="1" ht="21.9" customHeight="1" x14ac:dyDescent="0.35">
      <c r="A2" s="227"/>
      <c r="B2" s="227"/>
      <c r="C2" s="227"/>
      <c r="D2" s="227"/>
      <c r="E2" s="227"/>
      <c r="F2" s="227"/>
    </row>
    <row r="3" spans="1:6" s="1" customFormat="1" ht="17.399999999999999" x14ac:dyDescent="0.4">
      <c r="A3" s="229" t="s">
        <v>172</v>
      </c>
      <c r="B3" s="229"/>
      <c r="C3" s="229"/>
      <c r="D3" s="229"/>
      <c r="E3" s="229"/>
      <c r="F3" s="229"/>
    </row>
    <row r="4" spans="1:6" ht="17.399999999999999" x14ac:dyDescent="0.3">
      <c r="A4" s="142"/>
      <c r="B4" s="142"/>
      <c r="C4" s="142"/>
      <c r="D4" s="142"/>
      <c r="E4" s="142"/>
      <c r="F4" s="142"/>
    </row>
    <row r="5" spans="1:6" ht="18" customHeight="1" x14ac:dyDescent="0.3">
      <c r="A5" s="70"/>
      <c r="B5" s="72" t="s">
        <v>22</v>
      </c>
      <c r="C5" s="230" t="s">
        <v>165</v>
      </c>
      <c r="D5" s="231"/>
      <c r="E5" s="203"/>
      <c r="F5" s="36"/>
    </row>
    <row r="6" spans="1:6" ht="18" customHeight="1" x14ac:dyDescent="0.3">
      <c r="A6" s="71"/>
      <c r="B6" s="73" t="s">
        <v>33</v>
      </c>
      <c r="C6" s="232" t="s">
        <v>166</v>
      </c>
      <c r="D6" s="233"/>
      <c r="E6" s="233"/>
      <c r="F6" s="3"/>
    </row>
    <row r="7" spans="1:6" ht="18" customHeight="1" x14ac:dyDescent="0.3">
      <c r="A7" s="71"/>
      <c r="B7" s="74" t="s">
        <v>34</v>
      </c>
      <c r="C7" s="232" t="s">
        <v>167</v>
      </c>
      <c r="D7" s="233"/>
      <c r="E7" s="233"/>
      <c r="F7" s="3"/>
    </row>
    <row r="8" spans="1:6" ht="15" customHeight="1" x14ac:dyDescent="0.3">
      <c r="A8" s="4"/>
      <c r="B8" s="137"/>
      <c r="C8" s="137"/>
      <c r="D8" s="137"/>
      <c r="E8" s="137"/>
      <c r="F8" s="137"/>
    </row>
    <row r="9" spans="1:6" x14ac:dyDescent="0.3">
      <c r="A9" s="7"/>
      <c r="B9" s="137"/>
      <c r="C9" s="137"/>
      <c r="D9" s="137"/>
      <c r="E9" s="137"/>
      <c r="F9" s="137"/>
    </row>
    <row r="10" spans="1:6" ht="21.9" customHeight="1" x14ac:dyDescent="0.3">
      <c r="A10" s="217" t="s">
        <v>35</v>
      </c>
      <c r="B10" s="217"/>
      <c r="C10" s="217"/>
      <c r="D10" s="217"/>
      <c r="E10" s="217"/>
      <c r="F10" s="217"/>
    </row>
    <row r="11" spans="1:6" s="86" customFormat="1" ht="16.95" customHeight="1" x14ac:dyDescent="0.3">
      <c r="A11" s="9"/>
      <c r="B11" s="9"/>
      <c r="C11" s="9"/>
      <c r="D11" s="9"/>
      <c r="E11" s="9"/>
      <c r="F11" s="9"/>
    </row>
    <row r="12" spans="1:6" s="86" customFormat="1" ht="16.95" customHeight="1" x14ac:dyDescent="0.3">
      <c r="A12" s="228" t="s">
        <v>36</v>
      </c>
      <c r="B12" s="228"/>
      <c r="C12" s="228"/>
      <c r="D12" s="228"/>
      <c r="E12" s="228"/>
      <c r="F12" s="228"/>
    </row>
    <row r="13" spans="1:6" s="86" customFormat="1" ht="16.95" customHeight="1" x14ac:dyDescent="0.3">
      <c r="A13" s="228" t="s">
        <v>19</v>
      </c>
      <c r="B13" s="228"/>
      <c r="C13" s="228"/>
      <c r="D13" s="228"/>
      <c r="E13" s="228"/>
      <c r="F13" s="228"/>
    </row>
    <row r="14" spans="1:6" s="86" customFormat="1" ht="16.95" customHeight="1" x14ac:dyDescent="0.3">
      <c r="A14" s="137"/>
      <c r="B14" s="137"/>
      <c r="C14" s="137"/>
      <c r="D14" s="137"/>
      <c r="E14" s="137"/>
      <c r="F14" s="137"/>
    </row>
    <row r="15" spans="1:6" ht="16.95" customHeight="1" x14ac:dyDescent="0.3">
      <c r="A15" s="139" t="s">
        <v>17</v>
      </c>
      <c r="B15" s="11" t="s">
        <v>18</v>
      </c>
      <c r="C15" s="11" t="s">
        <v>11</v>
      </c>
      <c r="D15" s="11" t="s">
        <v>87</v>
      </c>
      <c r="E15" s="11" t="s">
        <v>88</v>
      </c>
      <c r="F15" s="139" t="s">
        <v>10</v>
      </c>
    </row>
    <row r="16" spans="1:6" ht="16.95" customHeight="1" x14ac:dyDescent="0.3">
      <c r="A16" s="219" t="s">
        <v>16</v>
      </c>
      <c r="B16" s="219"/>
      <c r="C16" s="117">
        <f t="shared" ref="C16:E16" si="0">+C18</f>
        <v>3206</v>
      </c>
      <c r="D16" s="117">
        <f t="shared" si="0"/>
        <v>3026</v>
      </c>
      <c r="E16" s="117">
        <f t="shared" si="0"/>
        <v>3026</v>
      </c>
      <c r="F16" s="117">
        <f>+F18</f>
        <v>3086</v>
      </c>
    </row>
    <row r="17" spans="1:6" s="86" customFormat="1" ht="16.95" customHeight="1" x14ac:dyDescent="0.3">
      <c r="A17" s="133"/>
      <c r="B17" s="114"/>
      <c r="C17" s="115"/>
      <c r="D17" s="115"/>
      <c r="E17" s="115"/>
      <c r="F17" s="115"/>
    </row>
    <row r="18" spans="1:6" s="86" customFormat="1" ht="16.95" customHeight="1" x14ac:dyDescent="0.35">
      <c r="A18" s="191" t="s">
        <v>159</v>
      </c>
      <c r="B18" s="144" t="s">
        <v>160</v>
      </c>
      <c r="C18" s="115">
        <v>3206</v>
      </c>
      <c r="D18" s="115">
        <v>3026</v>
      </c>
      <c r="E18" s="115">
        <v>3026</v>
      </c>
      <c r="F18" s="115">
        <f>+AVERAGE(C18:E18)</f>
        <v>3086</v>
      </c>
    </row>
    <row r="19" spans="1:6" s="86" customFormat="1" ht="16.95" customHeight="1" x14ac:dyDescent="0.35">
      <c r="A19" s="198"/>
      <c r="B19" s="144" t="s">
        <v>163</v>
      </c>
      <c r="C19" s="115">
        <v>2917</v>
      </c>
      <c r="D19" s="115">
        <v>2355</v>
      </c>
      <c r="E19" s="115">
        <v>1799</v>
      </c>
      <c r="F19" s="115">
        <f>+SUM(C19:E19)</f>
        <v>7071</v>
      </c>
    </row>
    <row r="20" spans="1:6" ht="16.95" customHeight="1" x14ac:dyDescent="0.3">
      <c r="A20" s="224" t="s">
        <v>174</v>
      </c>
      <c r="B20" s="224"/>
      <c r="C20" s="224"/>
      <c r="D20" s="224"/>
      <c r="E20" s="224"/>
      <c r="F20" s="224"/>
    </row>
    <row r="21" spans="1:6" ht="224.25" customHeight="1" x14ac:dyDescent="0.3">
      <c r="A21" s="226" t="s">
        <v>215</v>
      </c>
      <c r="B21" s="226"/>
      <c r="C21" s="226"/>
      <c r="D21" s="226"/>
      <c r="E21" s="226"/>
      <c r="F21" s="226"/>
    </row>
    <row r="22" spans="1:6" s="86" customFormat="1" ht="20.25" customHeight="1" x14ac:dyDescent="0.3">
      <c r="A22" s="171"/>
      <c r="B22" s="171"/>
      <c r="C22" s="171"/>
      <c r="D22" s="171"/>
      <c r="E22" s="171"/>
      <c r="F22" s="171"/>
    </row>
    <row r="23" spans="1:6" ht="16.95" customHeight="1" x14ac:dyDescent="0.3">
      <c r="A23" s="37"/>
      <c r="B23" s="37"/>
      <c r="C23" s="37"/>
      <c r="D23" s="38"/>
      <c r="E23" s="38"/>
      <c r="F23" s="39"/>
    </row>
    <row r="24" spans="1:6" ht="16.95" customHeight="1" x14ac:dyDescent="0.3">
      <c r="A24" s="37"/>
      <c r="B24" s="37"/>
      <c r="C24" s="37"/>
      <c r="D24" s="38"/>
      <c r="E24" s="38"/>
      <c r="F24" s="39"/>
    </row>
    <row r="25" spans="1:6" ht="16.95" customHeight="1" x14ac:dyDescent="0.3">
      <c r="A25" s="228" t="s">
        <v>37</v>
      </c>
      <c r="B25" s="228"/>
      <c r="C25" s="228"/>
      <c r="D25" s="228"/>
      <c r="E25" s="228"/>
      <c r="F25" s="228"/>
    </row>
    <row r="26" spans="1:6" ht="16.95" customHeight="1" x14ac:dyDescent="0.3">
      <c r="A26" s="228" t="s">
        <v>20</v>
      </c>
      <c r="B26" s="228"/>
      <c r="C26" s="228"/>
      <c r="D26" s="228"/>
      <c r="E26" s="228"/>
      <c r="F26" s="228"/>
    </row>
    <row r="27" spans="1:6" x14ac:dyDescent="0.3">
      <c r="A27" s="37"/>
      <c r="B27" s="37"/>
      <c r="C27" s="38"/>
      <c r="D27" s="38"/>
      <c r="E27" s="38"/>
      <c r="F27" s="40"/>
    </row>
    <row r="28" spans="1:6" ht="15" customHeight="1" x14ac:dyDescent="0.3">
      <c r="A28" s="221" t="s">
        <v>17</v>
      </c>
      <c r="B28" s="234"/>
      <c r="C28" s="11" t="s">
        <v>11</v>
      </c>
      <c r="D28" s="11" t="s">
        <v>87</v>
      </c>
      <c r="E28" s="11" t="s">
        <v>88</v>
      </c>
      <c r="F28" s="139" t="s">
        <v>10</v>
      </c>
    </row>
    <row r="29" spans="1:6" ht="16.95" customHeight="1" x14ac:dyDescent="0.3">
      <c r="A29" s="219" t="s">
        <v>16</v>
      </c>
      <c r="B29" s="219"/>
      <c r="C29" s="35">
        <f>+C31</f>
        <v>198691800</v>
      </c>
      <c r="D29" s="35">
        <f>+D31</f>
        <v>163859400</v>
      </c>
      <c r="E29" s="35">
        <f>+E31</f>
        <v>140362600</v>
      </c>
      <c r="F29" s="35">
        <f t="shared" ref="F29" si="1">+F31</f>
        <v>502913800</v>
      </c>
    </row>
    <row r="30" spans="1:6" ht="16.95" customHeight="1" x14ac:dyDescent="0.3">
      <c r="A30" s="220"/>
      <c r="B30" s="220"/>
      <c r="C30" s="118"/>
      <c r="D30" s="118"/>
      <c r="E30" s="118"/>
      <c r="F30" s="118"/>
    </row>
    <row r="31" spans="1:6" ht="16.95" customHeight="1" x14ac:dyDescent="0.3">
      <c r="A31" s="191" t="s">
        <v>161</v>
      </c>
      <c r="B31" s="191"/>
      <c r="C31" s="118">
        <v>198691800</v>
      </c>
      <c r="D31" s="118">
        <v>163859400</v>
      </c>
      <c r="E31" s="118">
        <v>140362600</v>
      </c>
      <c r="F31" s="119">
        <f>+SUM(C31:E31)</f>
        <v>502913800</v>
      </c>
    </row>
    <row r="32" spans="1:6" ht="16.95" customHeight="1" x14ac:dyDescent="0.3">
      <c r="A32" s="224" t="s">
        <v>175</v>
      </c>
      <c r="B32" s="224"/>
      <c r="C32" s="224"/>
      <c r="D32" s="224"/>
      <c r="E32" s="224"/>
      <c r="F32" s="41"/>
    </row>
    <row r="33" spans="1:6" ht="101.25" customHeight="1" x14ac:dyDescent="0.3">
      <c r="A33" s="225" t="s">
        <v>216</v>
      </c>
      <c r="B33" s="225"/>
      <c r="C33" s="225"/>
      <c r="D33" s="225"/>
      <c r="E33" s="225"/>
      <c r="F33" s="225"/>
    </row>
    <row r="34" spans="1:6" ht="16.95" customHeight="1" x14ac:dyDescent="0.3">
      <c r="A34" s="36"/>
      <c r="B34" s="36"/>
      <c r="C34" s="36"/>
      <c r="D34" s="36"/>
      <c r="E34" s="36"/>
    </row>
    <row r="35" spans="1:6" ht="16.95" customHeight="1" x14ac:dyDescent="0.3">
      <c r="A35" s="36"/>
      <c r="B35" s="36"/>
      <c r="C35" s="36"/>
      <c r="D35" s="36"/>
      <c r="E35" s="36"/>
    </row>
    <row r="36" spans="1:6" ht="16.95" customHeight="1" x14ac:dyDescent="0.3">
      <c r="A36" s="36"/>
      <c r="B36" s="36"/>
      <c r="C36" s="36"/>
      <c r="D36" s="36"/>
      <c r="E36" s="36"/>
    </row>
    <row r="37" spans="1:6" ht="16.95" customHeight="1" x14ac:dyDescent="0.3">
      <c r="A37" s="213" t="s">
        <v>39</v>
      </c>
      <c r="B37" s="213"/>
      <c r="C37" s="213"/>
      <c r="D37" s="213"/>
      <c r="E37" s="213"/>
      <c r="F37" s="213"/>
    </row>
    <row r="38" spans="1:6" ht="35.25" customHeight="1" x14ac:dyDescent="0.3">
      <c r="A38" s="218" t="s">
        <v>40</v>
      </c>
      <c r="B38" s="218"/>
      <c r="C38" s="218"/>
      <c r="D38" s="218"/>
      <c r="E38" s="218"/>
      <c r="F38" s="218"/>
    </row>
    <row r="39" spans="1:6" x14ac:dyDescent="0.3">
      <c r="A39" s="36"/>
      <c r="B39" s="36"/>
      <c r="C39" s="36"/>
      <c r="D39" s="36"/>
      <c r="E39" s="36"/>
      <c r="F39" s="36"/>
    </row>
    <row r="40" spans="1:6" ht="31.2" x14ac:dyDescent="0.3">
      <c r="A40" s="236" t="s">
        <v>23</v>
      </c>
      <c r="B40" s="236"/>
      <c r="C40" s="8" t="s">
        <v>41</v>
      </c>
      <c r="D40" s="8" t="s">
        <v>42</v>
      </c>
      <c r="E40" s="8" t="s">
        <v>44</v>
      </c>
      <c r="F40" s="136" t="s">
        <v>24</v>
      </c>
    </row>
    <row r="41" spans="1:6" ht="27.9" customHeight="1" x14ac:dyDescent="0.3">
      <c r="A41" s="237" t="s">
        <v>28</v>
      </c>
      <c r="B41" s="238"/>
      <c r="C41" s="18" t="s">
        <v>176</v>
      </c>
      <c r="D41" s="18"/>
      <c r="E41" s="19"/>
      <c r="F41" s="19" t="s">
        <v>13</v>
      </c>
    </row>
    <row r="42" spans="1:6" ht="27.9" customHeight="1" x14ac:dyDescent="0.3">
      <c r="A42" s="237" t="s">
        <v>29</v>
      </c>
      <c r="B42" s="237"/>
      <c r="C42" s="18"/>
      <c r="D42" s="18" t="s">
        <v>176</v>
      </c>
      <c r="E42" s="18"/>
      <c r="F42" s="19"/>
    </row>
    <row r="43" spans="1:6" ht="27.9" customHeight="1" x14ac:dyDescent="0.3">
      <c r="A43" s="239" t="s">
        <v>27</v>
      </c>
      <c r="B43" s="239"/>
      <c r="C43" s="18" t="s">
        <v>176</v>
      </c>
      <c r="D43" s="18"/>
      <c r="E43" s="18"/>
      <c r="F43" s="19" t="s">
        <v>177</v>
      </c>
    </row>
    <row r="44" spans="1:6" ht="27.9" customHeight="1" x14ac:dyDescent="0.3">
      <c r="A44" s="235" t="s">
        <v>30</v>
      </c>
      <c r="B44" s="235"/>
      <c r="C44" s="18"/>
      <c r="D44" s="18" t="s">
        <v>176</v>
      </c>
      <c r="E44" s="18"/>
      <c r="F44" s="19"/>
    </row>
    <row r="45" spans="1:6" s="89" customFormat="1" x14ac:dyDescent="0.3">
      <c r="A45" s="224" t="s">
        <v>178</v>
      </c>
      <c r="B45" s="224"/>
      <c r="C45" s="224"/>
      <c r="D45" s="224"/>
      <c r="E45" s="224"/>
      <c r="F45" s="224"/>
    </row>
    <row r="46" spans="1:6" s="89" customFormat="1" ht="123.75" customHeight="1" x14ac:dyDescent="0.3">
      <c r="A46" s="225" t="s">
        <v>211</v>
      </c>
      <c r="B46" s="226"/>
      <c r="C46" s="226"/>
      <c r="D46" s="226"/>
      <c r="E46" s="226"/>
      <c r="F46" s="226"/>
    </row>
    <row r="47" spans="1:6" s="89" customFormat="1" ht="15" customHeight="1" x14ac:dyDescent="0.3">
      <c r="A47" s="143"/>
      <c r="B47" s="143"/>
      <c r="C47" s="143"/>
      <c r="D47" s="143"/>
      <c r="E47" s="143"/>
      <c r="F47" s="143"/>
    </row>
    <row r="48" spans="1:6" s="89" customFormat="1" ht="15" customHeight="1" x14ac:dyDescent="0.3">
      <c r="A48" s="143"/>
      <c r="B48" s="143"/>
      <c r="C48" s="143"/>
      <c r="D48" s="143"/>
      <c r="E48" s="143"/>
      <c r="F48" s="143"/>
    </row>
    <row r="49" spans="1:6" x14ac:dyDescent="0.3">
      <c r="A49" s="36"/>
      <c r="B49" s="36"/>
      <c r="C49" s="36"/>
      <c r="D49" s="36"/>
      <c r="E49" s="36"/>
      <c r="F49" s="36"/>
    </row>
    <row r="50" spans="1:6" x14ac:dyDescent="0.3">
      <c r="A50" s="213" t="s">
        <v>45</v>
      </c>
      <c r="B50" s="213"/>
      <c r="C50" s="213"/>
      <c r="D50" s="213"/>
      <c r="E50" s="213"/>
      <c r="F50" s="213"/>
    </row>
    <row r="51" spans="1:6" x14ac:dyDescent="0.3">
      <c r="A51" s="213" t="s">
        <v>25</v>
      </c>
      <c r="B51" s="213"/>
      <c r="C51" s="213"/>
      <c r="D51" s="213"/>
      <c r="E51" s="213"/>
      <c r="F51" s="213"/>
    </row>
    <row r="52" spans="1:6" x14ac:dyDescent="0.3">
      <c r="A52" s="36"/>
      <c r="B52" s="36"/>
      <c r="C52" s="36"/>
      <c r="D52" s="36"/>
      <c r="E52" s="36"/>
      <c r="F52" s="36"/>
    </row>
    <row r="53" spans="1:6" ht="30" x14ac:dyDescent="0.3">
      <c r="A53" s="221" t="s">
        <v>23</v>
      </c>
      <c r="B53" s="221"/>
      <c r="C53" s="11" t="s">
        <v>41</v>
      </c>
      <c r="D53" s="11" t="s">
        <v>42</v>
      </c>
      <c r="E53" s="11" t="s">
        <v>86</v>
      </c>
      <c r="F53" s="139" t="s">
        <v>24</v>
      </c>
    </row>
    <row r="54" spans="1:6" ht="27.9" customHeight="1" x14ac:dyDescent="0.3">
      <c r="A54" s="222" t="s">
        <v>31</v>
      </c>
      <c r="B54" s="222"/>
      <c r="C54" s="19"/>
      <c r="D54" s="19"/>
      <c r="E54" s="30" t="s">
        <v>176</v>
      </c>
      <c r="F54" s="19"/>
    </row>
    <row r="55" spans="1:6" ht="27.9" customHeight="1" x14ac:dyDescent="0.3">
      <c r="A55" s="223" t="s">
        <v>32</v>
      </c>
      <c r="B55" s="223"/>
      <c r="C55" s="31"/>
      <c r="D55" s="31"/>
      <c r="E55" s="32" t="s">
        <v>176</v>
      </c>
      <c r="F55" s="31"/>
    </row>
    <row r="56" spans="1:6" x14ac:dyDescent="0.3">
      <c r="A56" s="224" t="s">
        <v>182</v>
      </c>
      <c r="B56" s="224"/>
      <c r="C56" s="224"/>
      <c r="D56" s="224"/>
      <c r="E56" s="224"/>
      <c r="F56" s="224"/>
    </row>
    <row r="57" spans="1:6" ht="76.5" customHeight="1" x14ac:dyDescent="0.3">
      <c r="A57" s="200" t="s">
        <v>212</v>
      </c>
      <c r="B57" s="201"/>
      <c r="C57" s="201"/>
      <c r="D57" s="201"/>
      <c r="E57" s="201"/>
      <c r="F57" s="201"/>
    </row>
    <row r="58" spans="1:6" ht="18.75" customHeight="1" x14ac:dyDescent="0.3">
      <c r="A58" s="170"/>
      <c r="B58" s="170"/>
      <c r="C58" s="170"/>
      <c r="D58" s="170"/>
      <c r="F58" s="36"/>
    </row>
    <row r="59" spans="1:6" x14ac:dyDescent="0.3">
      <c r="A59" s="36"/>
      <c r="B59" s="36"/>
      <c r="C59" s="36"/>
      <c r="D59" s="36"/>
      <c r="F59" s="36"/>
    </row>
    <row r="60" spans="1:6" ht="31.2" x14ac:dyDescent="0.3">
      <c r="A60" s="94" t="s">
        <v>46</v>
      </c>
      <c r="B60" s="240" t="s">
        <v>196</v>
      </c>
      <c r="C60" s="241"/>
      <c r="D60" s="204" t="s">
        <v>49</v>
      </c>
      <c r="E60" s="205"/>
      <c r="F60" s="206"/>
    </row>
    <row r="61" spans="1:6" x14ac:dyDescent="0.3">
      <c r="A61" s="73" t="s">
        <v>47</v>
      </c>
      <c r="B61" s="240" t="s">
        <v>197</v>
      </c>
      <c r="C61" s="241"/>
      <c r="D61" s="207"/>
      <c r="E61" s="208"/>
      <c r="F61" s="209"/>
    </row>
    <row r="62" spans="1:6" x14ac:dyDescent="0.3">
      <c r="A62" s="74" t="s">
        <v>48</v>
      </c>
      <c r="B62" s="240" t="s">
        <v>165</v>
      </c>
      <c r="C62" s="241"/>
      <c r="D62" s="210"/>
      <c r="E62" s="211"/>
      <c r="F62" s="212"/>
    </row>
    <row r="63" spans="1:6" x14ac:dyDescent="0.35">
      <c r="A63" s="6"/>
      <c r="B63" s="67"/>
      <c r="C63" s="67"/>
      <c r="D63" s="141"/>
      <c r="E63" s="141"/>
      <c r="F63" s="141"/>
    </row>
    <row r="64" spans="1:6" x14ac:dyDescent="0.35">
      <c r="A64" s="6"/>
      <c r="B64" s="67"/>
      <c r="C64" s="67"/>
      <c r="D64" s="141"/>
      <c r="E64" s="141"/>
      <c r="F64" s="141"/>
    </row>
    <row r="65" spans="1:6" x14ac:dyDescent="0.35">
      <c r="A65" s="6"/>
      <c r="B65" s="67"/>
      <c r="C65" s="67"/>
      <c r="D65" s="141"/>
      <c r="E65" s="141"/>
      <c r="F65" s="141"/>
    </row>
    <row r="66" spans="1:6" x14ac:dyDescent="0.3">
      <c r="A66" s="36"/>
      <c r="B66" s="36"/>
      <c r="C66" s="36"/>
      <c r="D66" s="36"/>
      <c r="F66" s="36"/>
    </row>
    <row r="67" spans="1:6" ht="21.9" customHeight="1" x14ac:dyDescent="0.3">
      <c r="A67" s="217" t="s">
        <v>50</v>
      </c>
      <c r="B67" s="217"/>
      <c r="C67" s="217"/>
      <c r="D67" s="217"/>
      <c r="E67" s="217"/>
      <c r="F67" s="217"/>
    </row>
    <row r="68" spans="1:6" ht="9.9" customHeight="1" x14ac:dyDescent="0.3">
      <c r="A68" s="36"/>
      <c r="B68" s="36"/>
      <c r="C68" s="36"/>
      <c r="D68" s="36"/>
      <c r="E68" s="36"/>
      <c r="F68" s="36"/>
    </row>
    <row r="69" spans="1:6" x14ac:dyDescent="0.3">
      <c r="A69" s="213" t="s">
        <v>51</v>
      </c>
      <c r="B69" s="213"/>
      <c r="C69" s="213"/>
      <c r="D69" s="213"/>
      <c r="E69" s="213"/>
      <c r="F69" s="213"/>
    </row>
    <row r="70" spans="1:6" x14ac:dyDescent="0.3">
      <c r="A70" s="213" t="s">
        <v>62</v>
      </c>
      <c r="B70" s="213"/>
      <c r="C70" s="213"/>
      <c r="D70" s="213"/>
      <c r="E70" s="213"/>
      <c r="F70" s="213"/>
    </row>
    <row r="71" spans="1:6" x14ac:dyDescent="0.3">
      <c r="A71" s="213" t="s">
        <v>52</v>
      </c>
      <c r="B71" s="213"/>
      <c r="C71" s="213"/>
      <c r="D71" s="213"/>
      <c r="E71" s="213"/>
      <c r="F71" s="213"/>
    </row>
    <row r="72" spans="1:6" ht="9.9" customHeight="1" x14ac:dyDescent="0.3">
      <c r="A72" s="36"/>
      <c r="B72" s="36"/>
      <c r="C72" s="36"/>
      <c r="D72" s="36"/>
      <c r="E72" s="36"/>
      <c r="F72" s="36"/>
    </row>
    <row r="73" spans="1:6" ht="30" x14ac:dyDescent="0.3">
      <c r="A73" s="69" t="s">
        <v>63</v>
      </c>
      <c r="B73" s="69" t="s">
        <v>67</v>
      </c>
      <c r="C73" s="69" t="s">
        <v>71</v>
      </c>
      <c r="D73" s="69" t="s">
        <v>68</v>
      </c>
      <c r="E73" s="69" t="s">
        <v>69</v>
      </c>
      <c r="F73" s="69" t="s">
        <v>70</v>
      </c>
    </row>
    <row r="74" spans="1:6" ht="30.75" customHeight="1" x14ac:dyDescent="0.3">
      <c r="A74" s="138" t="s">
        <v>16</v>
      </c>
      <c r="B74" s="35">
        <f>+SUM(B76:B80)</f>
        <v>2793968923</v>
      </c>
      <c r="C74" s="78">
        <f>+SUM(C76:C80)</f>
        <v>100</v>
      </c>
      <c r="D74" s="169" t="s">
        <v>187</v>
      </c>
      <c r="E74" s="169" t="s">
        <v>188</v>
      </c>
      <c r="F74" s="13" t="s">
        <v>189</v>
      </c>
    </row>
    <row r="75" spans="1:6" x14ac:dyDescent="0.3">
      <c r="A75" s="24"/>
      <c r="B75" s="25"/>
      <c r="C75" s="66"/>
      <c r="D75" s="23"/>
      <c r="E75" s="23"/>
      <c r="F75" s="23"/>
    </row>
    <row r="76" spans="1:6" ht="15" customHeight="1" x14ac:dyDescent="0.3">
      <c r="A76" s="24" t="s">
        <v>64</v>
      </c>
      <c r="B76" s="25">
        <v>2793968923</v>
      </c>
      <c r="C76" s="66">
        <f>+B76/$B$74*100</f>
        <v>100</v>
      </c>
      <c r="D76" s="23"/>
      <c r="E76" s="23"/>
      <c r="F76" s="23"/>
    </row>
    <row r="77" spans="1:6" ht="15" hidden="1" customHeight="1" x14ac:dyDescent="0.3">
      <c r="A77" s="24" t="s">
        <v>65</v>
      </c>
      <c r="B77" s="25">
        <v>0</v>
      </c>
      <c r="C77" s="66">
        <f t="shared" ref="C77:C80" si="2">+B77/$B$74*100</f>
        <v>0</v>
      </c>
      <c r="D77" s="24"/>
      <c r="E77" s="24"/>
      <c r="F77" s="24"/>
    </row>
    <row r="78" spans="1:6" ht="15" hidden="1" customHeight="1" x14ac:dyDescent="0.3">
      <c r="A78" s="24" t="s">
        <v>66</v>
      </c>
      <c r="B78" s="25">
        <v>0</v>
      </c>
      <c r="C78" s="66">
        <f t="shared" si="2"/>
        <v>0</v>
      </c>
      <c r="D78" s="24"/>
      <c r="E78" s="24"/>
      <c r="F78" s="24"/>
    </row>
    <row r="79" spans="1:6" ht="15" hidden="1" customHeight="1" x14ac:dyDescent="0.3">
      <c r="A79" s="24" t="s">
        <v>157</v>
      </c>
      <c r="B79" s="25">
        <v>0</v>
      </c>
      <c r="C79" s="66">
        <f t="shared" si="2"/>
        <v>0</v>
      </c>
      <c r="D79" s="24"/>
      <c r="E79" s="24"/>
      <c r="F79" s="24"/>
    </row>
    <row r="80" spans="1:6" ht="15" hidden="1" customHeight="1" x14ac:dyDescent="0.3">
      <c r="A80" s="26" t="s">
        <v>158</v>
      </c>
      <c r="B80" s="25">
        <v>0</v>
      </c>
      <c r="C80" s="66">
        <f t="shared" si="2"/>
        <v>0</v>
      </c>
      <c r="D80" s="76"/>
      <c r="E80" s="76"/>
      <c r="F80" s="76"/>
    </row>
    <row r="81" spans="1:6" ht="15" customHeight="1" x14ac:dyDescent="0.3">
      <c r="A81" s="199" t="s">
        <v>190</v>
      </c>
      <c r="B81" s="199"/>
      <c r="C81" s="199"/>
      <c r="D81" s="199"/>
      <c r="E81" s="199"/>
      <c r="F81" s="199"/>
    </row>
    <row r="82" spans="1:6" ht="73.5" customHeight="1" x14ac:dyDescent="0.3">
      <c r="A82" s="200" t="s">
        <v>213</v>
      </c>
      <c r="B82" s="201"/>
      <c r="C82" s="201"/>
      <c r="D82" s="201"/>
      <c r="E82" s="201"/>
      <c r="F82" s="201"/>
    </row>
    <row r="83" spans="1:6" ht="9.9" customHeight="1" x14ac:dyDescent="0.3">
      <c r="A83" s="24"/>
      <c r="B83" s="46"/>
      <c r="C83" s="23"/>
    </row>
    <row r="84" spans="1:6" ht="9.9" customHeight="1" x14ac:dyDescent="0.3">
      <c r="A84" s="24"/>
      <c r="B84" s="46"/>
      <c r="C84" s="23"/>
    </row>
    <row r="85" spans="1:6" ht="9.9" customHeight="1" x14ac:dyDescent="0.3">
      <c r="A85" s="24"/>
      <c r="B85" s="46"/>
      <c r="C85" s="23"/>
    </row>
    <row r="86" spans="1:6" ht="9.9" customHeight="1" x14ac:dyDescent="0.3">
      <c r="A86" s="24"/>
      <c r="B86" s="46"/>
      <c r="C86" s="23"/>
    </row>
    <row r="87" spans="1:6" x14ac:dyDescent="0.3">
      <c r="A87" s="213" t="s">
        <v>72</v>
      </c>
      <c r="B87" s="213"/>
      <c r="C87" s="213"/>
      <c r="D87" s="213"/>
      <c r="E87" s="213"/>
      <c r="F87" s="213"/>
    </row>
    <row r="88" spans="1:6" x14ac:dyDescent="0.3">
      <c r="A88" s="213" t="s">
        <v>73</v>
      </c>
      <c r="B88" s="213"/>
      <c r="C88" s="213"/>
      <c r="D88" s="213"/>
      <c r="E88" s="213"/>
      <c r="F88" s="213"/>
    </row>
    <row r="89" spans="1:6" x14ac:dyDescent="0.3">
      <c r="A89" s="213" t="s">
        <v>52</v>
      </c>
      <c r="B89" s="213"/>
      <c r="C89" s="213"/>
      <c r="D89" s="213"/>
      <c r="E89" s="213"/>
      <c r="F89" s="213"/>
    </row>
    <row r="90" spans="1:6" ht="9.9" customHeight="1" x14ac:dyDescent="0.3">
      <c r="A90" s="36"/>
      <c r="B90" s="36"/>
      <c r="C90" s="36"/>
      <c r="D90" s="36"/>
      <c r="E90" s="36"/>
      <c r="F90" s="36"/>
    </row>
    <row r="91" spans="1:6" x14ac:dyDescent="0.3">
      <c r="A91" s="68" t="s">
        <v>55</v>
      </c>
      <c r="B91" s="68" t="s">
        <v>56</v>
      </c>
      <c r="C91" s="68" t="s">
        <v>11</v>
      </c>
      <c r="D91" s="68" t="s">
        <v>87</v>
      </c>
      <c r="E91" s="68" t="s">
        <v>88</v>
      </c>
      <c r="F91" s="68" t="s">
        <v>10</v>
      </c>
    </row>
    <row r="92" spans="1:6" x14ac:dyDescent="0.3">
      <c r="A92" s="138" t="s">
        <v>16</v>
      </c>
      <c r="B92" s="47"/>
      <c r="C92" s="35">
        <f>+C94+C98+C102</f>
        <v>232830744</v>
      </c>
      <c r="D92" s="35">
        <f>+D94+D98+D102</f>
        <v>232830744</v>
      </c>
      <c r="E92" s="35">
        <f>+E94+E98+E102</f>
        <v>232830744</v>
      </c>
      <c r="F92" s="35">
        <f>+F94+F98+F102</f>
        <v>698492232</v>
      </c>
    </row>
    <row r="93" spans="1:6" ht="9.9" customHeight="1" x14ac:dyDescent="0.3">
      <c r="A93" s="15"/>
      <c r="B93" s="48"/>
      <c r="C93" s="16"/>
      <c r="D93" s="16"/>
      <c r="E93" s="16"/>
      <c r="F93" s="49"/>
    </row>
    <row r="94" spans="1:6" x14ac:dyDescent="0.3">
      <c r="A94" s="214" t="s">
        <v>74</v>
      </c>
      <c r="B94" s="214"/>
      <c r="C94" s="51">
        <f>+SUM(C95:C96)</f>
        <v>232830744</v>
      </c>
      <c r="D94" s="51">
        <f>+SUM(D95:D96)</f>
        <v>232830744</v>
      </c>
      <c r="E94" s="51">
        <f>+SUM(E95:E96)</f>
        <v>232830744</v>
      </c>
      <c r="F94" s="51">
        <f>+SUM(F95:F96)</f>
        <v>698492232</v>
      </c>
    </row>
    <row r="95" spans="1:6" x14ac:dyDescent="0.3">
      <c r="A95" s="149">
        <v>558</v>
      </c>
      <c r="B95" s="150">
        <v>6020200113203460</v>
      </c>
      <c r="C95" s="17">
        <v>232830744</v>
      </c>
      <c r="D95" s="17">
        <v>232830744</v>
      </c>
      <c r="E95" s="17">
        <v>232830744</v>
      </c>
      <c r="F95" s="53">
        <f>+C95+D95+E95</f>
        <v>698492232</v>
      </c>
    </row>
    <row r="96" spans="1:6" hidden="1" x14ac:dyDescent="0.3">
      <c r="A96" s="52" t="s">
        <v>58</v>
      </c>
      <c r="B96" s="48" t="s">
        <v>53</v>
      </c>
      <c r="C96" s="17">
        <v>0</v>
      </c>
      <c r="D96" s="17">
        <v>0</v>
      </c>
      <c r="E96" s="17">
        <v>0</v>
      </c>
      <c r="F96" s="53">
        <f>+C96+D96+E96</f>
        <v>0</v>
      </c>
    </row>
    <row r="97" spans="1:6" hidden="1" x14ac:dyDescent="0.3">
      <c r="A97" s="140"/>
      <c r="B97" s="48"/>
      <c r="C97" s="17"/>
      <c r="D97" s="17"/>
      <c r="E97" s="17"/>
      <c r="F97" s="53"/>
    </row>
    <row r="98" spans="1:6" hidden="1" x14ac:dyDescent="0.3">
      <c r="A98" s="214" t="s">
        <v>75</v>
      </c>
      <c r="B98" s="214"/>
      <c r="C98" s="51">
        <f>+SUM(C99:C100)</f>
        <v>0</v>
      </c>
      <c r="D98" s="51">
        <f>+SUM(D99:D100)</f>
        <v>0</v>
      </c>
      <c r="E98" s="51">
        <f>+SUM(E99:E100)</f>
        <v>0</v>
      </c>
      <c r="F98" s="51">
        <f>+SUM(F99:F100)</f>
        <v>0</v>
      </c>
    </row>
    <row r="99" spans="1:6" hidden="1" x14ac:dyDescent="0.3">
      <c r="A99" s="52" t="s">
        <v>58</v>
      </c>
      <c r="B99" s="48" t="s">
        <v>53</v>
      </c>
      <c r="C99" s="54">
        <v>0</v>
      </c>
      <c r="D99" s="54">
        <v>0</v>
      </c>
      <c r="E99" s="54">
        <v>0</v>
      </c>
      <c r="F99" s="55">
        <f>+C99+D99+E99</f>
        <v>0</v>
      </c>
    </row>
    <row r="100" spans="1:6" hidden="1" x14ac:dyDescent="0.3">
      <c r="A100" s="52" t="s">
        <v>58</v>
      </c>
      <c r="B100" s="48" t="s">
        <v>53</v>
      </c>
      <c r="C100" s="54">
        <v>0</v>
      </c>
      <c r="D100" s="54">
        <v>0</v>
      </c>
      <c r="E100" s="54">
        <v>0</v>
      </c>
      <c r="F100" s="55">
        <f t="shared" ref="F100" si="3">+C100+D100+E100</f>
        <v>0</v>
      </c>
    </row>
    <row r="101" spans="1:6" x14ac:dyDescent="0.3">
      <c r="A101" s="199" t="s">
        <v>192</v>
      </c>
      <c r="B101" s="199"/>
      <c r="C101" s="199"/>
      <c r="D101" s="199"/>
      <c r="E101" s="199"/>
      <c r="F101" s="199"/>
    </row>
    <row r="102" spans="1:6" ht="51.75" customHeight="1" x14ac:dyDescent="0.3">
      <c r="A102" s="200" t="s">
        <v>214</v>
      </c>
      <c r="B102" s="201"/>
      <c r="C102" s="201"/>
      <c r="D102" s="201"/>
      <c r="E102" s="201"/>
      <c r="F102" s="201"/>
    </row>
    <row r="103" spans="1:6" ht="9.9" customHeight="1" x14ac:dyDescent="0.3">
      <c r="A103" s="24"/>
      <c r="B103" s="46"/>
      <c r="C103" s="23"/>
    </row>
    <row r="104" spans="1:6" ht="9.9" customHeight="1" x14ac:dyDescent="0.3">
      <c r="A104" s="24"/>
      <c r="B104" s="46"/>
      <c r="C104" s="23"/>
    </row>
    <row r="105" spans="1:6" ht="9.9" customHeight="1" x14ac:dyDescent="0.3">
      <c r="A105" s="24"/>
      <c r="B105" s="46"/>
      <c r="C105" s="23"/>
    </row>
    <row r="106" spans="1:6" ht="9.9" customHeight="1" x14ac:dyDescent="0.3">
      <c r="A106" s="24"/>
      <c r="B106" s="46"/>
      <c r="C106" s="23"/>
    </row>
    <row r="107" spans="1:6" x14ac:dyDescent="0.3">
      <c r="A107" s="213" t="s">
        <v>76</v>
      </c>
      <c r="B107" s="213"/>
      <c r="C107" s="213"/>
      <c r="D107" s="213"/>
      <c r="E107" s="213"/>
      <c r="F107" s="213"/>
    </row>
    <row r="108" spans="1:6" ht="30.75" customHeight="1" x14ac:dyDescent="0.3">
      <c r="A108" s="218" t="s">
        <v>54</v>
      </c>
      <c r="B108" s="218"/>
      <c r="C108" s="218"/>
      <c r="D108" s="218"/>
      <c r="E108" s="218"/>
      <c r="F108" s="218"/>
    </row>
    <row r="109" spans="1:6" x14ac:dyDescent="0.3">
      <c r="A109" s="213" t="s">
        <v>52</v>
      </c>
      <c r="B109" s="213"/>
      <c r="C109" s="213"/>
      <c r="D109" s="213"/>
      <c r="E109" s="213"/>
      <c r="F109" s="213"/>
    </row>
    <row r="110" spans="1:6" ht="9.9" customHeight="1" x14ac:dyDescent="0.3">
      <c r="A110" s="91"/>
      <c r="B110" s="92"/>
      <c r="C110" s="92"/>
      <c r="D110" s="92"/>
      <c r="E110" s="92"/>
      <c r="F110" s="93"/>
    </row>
    <row r="111" spans="1:6" x14ac:dyDescent="0.3">
      <c r="A111" s="68" t="s">
        <v>55</v>
      </c>
      <c r="B111" s="68" t="s">
        <v>56</v>
      </c>
      <c r="C111" s="68" t="s">
        <v>11</v>
      </c>
      <c r="D111" s="68" t="s">
        <v>87</v>
      </c>
      <c r="E111" s="68" t="s">
        <v>88</v>
      </c>
      <c r="F111" s="68" t="s">
        <v>10</v>
      </c>
    </row>
    <row r="112" spans="1:6" x14ac:dyDescent="0.3">
      <c r="A112" s="138" t="s">
        <v>16</v>
      </c>
      <c r="B112" s="47"/>
      <c r="C112" s="35">
        <f>+C114+C121+C128</f>
        <v>198691800</v>
      </c>
      <c r="D112" s="35">
        <f t="shared" ref="D112:F112" si="4">+D114+D121+D128</f>
        <v>163859400</v>
      </c>
      <c r="E112" s="35">
        <f t="shared" si="4"/>
        <v>140362600</v>
      </c>
      <c r="F112" s="35">
        <f t="shared" si="4"/>
        <v>502913800</v>
      </c>
    </row>
    <row r="113" spans="1:6" x14ac:dyDescent="0.3">
      <c r="A113" s="15"/>
      <c r="B113" s="48"/>
      <c r="C113" s="16"/>
      <c r="D113" s="16"/>
      <c r="E113" s="16"/>
      <c r="F113" s="49"/>
    </row>
    <row r="114" spans="1:6" ht="15" customHeight="1" x14ac:dyDescent="0.3">
      <c r="A114" s="214" t="s">
        <v>57</v>
      </c>
      <c r="B114" s="214"/>
      <c r="C114" s="51">
        <f>+SUM(C115:C119)</f>
        <v>198691800</v>
      </c>
      <c r="D114" s="51">
        <f t="shared" ref="D114:E114" si="5">+SUM(D115:D119)</f>
        <v>163859400</v>
      </c>
      <c r="E114" s="51">
        <f t="shared" si="5"/>
        <v>140362600</v>
      </c>
      <c r="F114" s="51">
        <f>+SUM(F115:F119)</f>
        <v>502913800</v>
      </c>
    </row>
    <row r="115" spans="1:6" x14ac:dyDescent="0.3">
      <c r="A115" s="151">
        <v>558</v>
      </c>
      <c r="B115" s="150">
        <v>6020200113203460</v>
      </c>
      <c r="C115" s="17">
        <v>198691800</v>
      </c>
      <c r="D115" s="17">
        <v>163859400</v>
      </c>
      <c r="E115" s="17">
        <v>140362600</v>
      </c>
      <c r="F115" s="17">
        <f>+C115+D115+E115</f>
        <v>502913800</v>
      </c>
    </row>
    <row r="116" spans="1:6" hidden="1" x14ac:dyDescent="0.3">
      <c r="A116" s="52" t="s">
        <v>58</v>
      </c>
      <c r="B116" s="48" t="s">
        <v>53</v>
      </c>
      <c r="C116" s="17">
        <v>0</v>
      </c>
      <c r="D116" s="56">
        <v>0</v>
      </c>
      <c r="E116" s="56">
        <v>0</v>
      </c>
      <c r="F116" s="53">
        <f t="shared" ref="F116:F119" si="6">+C116+D116+E116</f>
        <v>0</v>
      </c>
    </row>
    <row r="117" spans="1:6" hidden="1" x14ac:dyDescent="0.3">
      <c r="A117" s="52" t="s">
        <v>58</v>
      </c>
      <c r="B117" s="48" t="s">
        <v>53</v>
      </c>
      <c r="C117" s="17">
        <v>0</v>
      </c>
      <c r="D117" s="17">
        <v>0</v>
      </c>
      <c r="E117" s="17">
        <v>0</v>
      </c>
      <c r="F117" s="53">
        <f t="shared" si="6"/>
        <v>0</v>
      </c>
    </row>
    <row r="118" spans="1:6" hidden="1" x14ac:dyDescent="0.3">
      <c r="A118" s="52" t="s">
        <v>58</v>
      </c>
      <c r="B118" s="48" t="s">
        <v>53</v>
      </c>
      <c r="C118" s="17">
        <v>0</v>
      </c>
      <c r="D118" s="17">
        <v>0</v>
      </c>
      <c r="E118" s="17">
        <v>0</v>
      </c>
      <c r="F118" s="53">
        <f t="shared" si="6"/>
        <v>0</v>
      </c>
    </row>
    <row r="119" spans="1:6" hidden="1" x14ac:dyDescent="0.3">
      <c r="A119" s="52" t="s">
        <v>58</v>
      </c>
      <c r="B119" s="48" t="s">
        <v>53</v>
      </c>
      <c r="C119" s="17">
        <v>0</v>
      </c>
      <c r="D119" s="17">
        <v>0</v>
      </c>
      <c r="E119" s="17">
        <v>0</v>
      </c>
      <c r="F119" s="53">
        <f t="shared" si="6"/>
        <v>0</v>
      </c>
    </row>
    <row r="120" spans="1:6" hidden="1" x14ac:dyDescent="0.3">
      <c r="A120" s="140"/>
      <c r="B120" s="48"/>
      <c r="C120" s="17"/>
      <c r="D120" s="17"/>
      <c r="E120" s="17"/>
      <c r="F120" s="53"/>
    </row>
    <row r="121" spans="1:6" ht="15" hidden="1" customHeight="1" x14ac:dyDescent="0.3">
      <c r="A121" s="214" t="s">
        <v>59</v>
      </c>
      <c r="B121" s="214"/>
      <c r="C121" s="51">
        <f>+SUM(C122:C126)</f>
        <v>0</v>
      </c>
      <c r="D121" s="51">
        <f t="shared" ref="D121:F121" si="7">+SUM(D122:D126)</f>
        <v>0</v>
      </c>
      <c r="E121" s="51">
        <f t="shared" si="7"/>
        <v>0</v>
      </c>
      <c r="F121" s="51">
        <f t="shared" si="7"/>
        <v>0</v>
      </c>
    </row>
    <row r="122" spans="1:6" hidden="1" x14ac:dyDescent="0.3">
      <c r="A122" s="52" t="s">
        <v>58</v>
      </c>
      <c r="B122" s="48" t="s">
        <v>53</v>
      </c>
      <c r="C122" s="54">
        <v>0</v>
      </c>
      <c r="D122" s="54">
        <v>0</v>
      </c>
      <c r="E122" s="54">
        <v>0</v>
      </c>
      <c r="F122" s="57">
        <f>+C122+D122+E122</f>
        <v>0</v>
      </c>
    </row>
    <row r="123" spans="1:6" hidden="1" x14ac:dyDescent="0.3">
      <c r="A123" s="52" t="s">
        <v>58</v>
      </c>
      <c r="B123" s="48" t="s">
        <v>53</v>
      </c>
      <c r="C123" s="54">
        <v>0</v>
      </c>
      <c r="D123" s="54">
        <v>0</v>
      </c>
      <c r="E123" s="54">
        <v>0</v>
      </c>
      <c r="F123" s="57">
        <f t="shared" ref="F123:F126" si="8">+C123+D123+E123</f>
        <v>0</v>
      </c>
    </row>
    <row r="124" spans="1:6" hidden="1" x14ac:dyDescent="0.3">
      <c r="A124" s="52" t="s">
        <v>58</v>
      </c>
      <c r="B124" s="48" t="s">
        <v>53</v>
      </c>
      <c r="C124" s="54">
        <v>0</v>
      </c>
      <c r="D124" s="54">
        <v>0</v>
      </c>
      <c r="E124" s="54">
        <v>0</v>
      </c>
      <c r="F124" s="57">
        <f t="shared" si="8"/>
        <v>0</v>
      </c>
    </row>
    <row r="125" spans="1:6" hidden="1" x14ac:dyDescent="0.3">
      <c r="A125" s="52" t="s">
        <v>58</v>
      </c>
      <c r="B125" s="48" t="s">
        <v>53</v>
      </c>
      <c r="C125" s="54">
        <v>0</v>
      </c>
      <c r="D125" s="54">
        <v>0</v>
      </c>
      <c r="E125" s="54">
        <v>0</v>
      </c>
      <c r="F125" s="57">
        <f t="shared" si="8"/>
        <v>0</v>
      </c>
    </row>
    <row r="126" spans="1:6" hidden="1" x14ac:dyDescent="0.3">
      <c r="A126" s="52" t="s">
        <v>58</v>
      </c>
      <c r="B126" s="48" t="s">
        <v>53</v>
      </c>
      <c r="C126" s="54">
        <v>0</v>
      </c>
      <c r="D126" s="54">
        <v>0</v>
      </c>
      <c r="E126" s="54">
        <v>0</v>
      </c>
      <c r="F126" s="57">
        <f t="shared" si="8"/>
        <v>0</v>
      </c>
    </row>
    <row r="127" spans="1:6" hidden="1" x14ac:dyDescent="0.3">
      <c r="A127" s="36"/>
      <c r="B127" s="36"/>
      <c r="C127" s="57"/>
      <c r="D127" s="57"/>
      <c r="E127" s="57"/>
      <c r="F127" s="57"/>
    </row>
    <row r="128" spans="1:6" hidden="1" x14ac:dyDescent="0.3">
      <c r="A128" s="214" t="s">
        <v>60</v>
      </c>
      <c r="B128" s="214"/>
      <c r="C128" s="51">
        <f>+SUM(C129:C130)</f>
        <v>0</v>
      </c>
      <c r="D128" s="51">
        <f t="shared" ref="D128:F128" si="9">+SUM(D129:D130)</f>
        <v>0</v>
      </c>
      <c r="E128" s="51">
        <f t="shared" si="9"/>
        <v>0</v>
      </c>
      <c r="F128" s="51">
        <f t="shared" si="9"/>
        <v>0</v>
      </c>
    </row>
    <row r="129" spans="1:6" hidden="1" x14ac:dyDescent="0.3">
      <c r="A129" s="75" t="s">
        <v>58</v>
      </c>
      <c r="B129" s="48" t="s">
        <v>53</v>
      </c>
      <c r="C129" s="54">
        <v>0</v>
      </c>
      <c r="D129" s="54">
        <v>0</v>
      </c>
      <c r="E129" s="54">
        <v>0</v>
      </c>
      <c r="F129" s="57">
        <f>+C129+D129+E129</f>
        <v>0</v>
      </c>
    </row>
    <row r="130" spans="1:6" hidden="1" x14ac:dyDescent="0.3">
      <c r="A130" s="45" t="s">
        <v>58</v>
      </c>
      <c r="B130" s="45" t="s">
        <v>53</v>
      </c>
      <c r="C130" s="58">
        <v>0</v>
      </c>
      <c r="D130" s="58">
        <v>0</v>
      </c>
      <c r="E130" s="58">
        <v>0</v>
      </c>
      <c r="F130" s="59">
        <f>+C130+D130+E130</f>
        <v>0</v>
      </c>
    </row>
    <row r="131" spans="1:6" ht="14.25" hidden="1" customHeight="1" x14ac:dyDescent="0.3">
      <c r="A131" s="216" t="s">
        <v>61</v>
      </c>
      <c r="B131" s="216"/>
      <c r="C131" s="216"/>
      <c r="D131" s="216"/>
      <c r="E131" s="216"/>
      <c r="F131" s="216"/>
    </row>
    <row r="132" spans="1:6" x14ac:dyDescent="0.3">
      <c r="A132" s="251" t="s">
        <v>198</v>
      </c>
      <c r="B132" s="251"/>
      <c r="C132" s="251"/>
      <c r="D132" s="251"/>
      <c r="E132" s="251"/>
      <c r="F132" s="251"/>
    </row>
    <row r="133" spans="1:6" ht="140.25" customHeight="1" x14ac:dyDescent="0.3">
      <c r="A133" s="225" t="s">
        <v>217</v>
      </c>
      <c r="B133" s="226"/>
      <c r="C133" s="226"/>
      <c r="D133" s="226"/>
      <c r="E133" s="226"/>
      <c r="F133" s="226"/>
    </row>
    <row r="134" spans="1:6" ht="9.9" customHeight="1" x14ac:dyDescent="0.3">
      <c r="A134" s="52"/>
      <c r="B134" s="48"/>
      <c r="C134" s="36"/>
      <c r="D134" s="36"/>
      <c r="E134" s="36"/>
      <c r="F134" s="36"/>
    </row>
    <row r="135" spans="1:6" ht="9.9" customHeight="1" x14ac:dyDescent="0.3">
      <c r="A135" s="52"/>
      <c r="B135" s="48"/>
      <c r="C135" s="36"/>
      <c r="D135" s="36"/>
      <c r="E135" s="36"/>
      <c r="F135" s="36"/>
    </row>
    <row r="136" spans="1:6" ht="9.9" customHeight="1" x14ac:dyDescent="0.3">
      <c r="A136" s="52"/>
      <c r="B136" s="48"/>
      <c r="C136" s="36"/>
      <c r="D136" s="36"/>
      <c r="E136" s="36"/>
      <c r="F136" s="36"/>
    </row>
    <row r="137" spans="1:6" ht="9.9" customHeight="1" x14ac:dyDescent="0.3">
      <c r="A137" s="52"/>
      <c r="B137" s="48"/>
      <c r="C137" s="36"/>
      <c r="D137" s="36"/>
      <c r="E137" s="36"/>
      <c r="F137" s="36"/>
    </row>
    <row r="138" spans="1:6" x14ac:dyDescent="0.3">
      <c r="A138" s="213" t="s">
        <v>78</v>
      </c>
      <c r="B138" s="213"/>
      <c r="C138" s="213"/>
      <c r="D138" s="213"/>
      <c r="E138" s="213"/>
      <c r="F138" s="213"/>
    </row>
    <row r="139" spans="1:6" x14ac:dyDescent="0.3">
      <c r="A139" s="213" t="s">
        <v>79</v>
      </c>
      <c r="B139" s="213"/>
      <c r="C139" s="213"/>
      <c r="D139" s="213"/>
      <c r="E139" s="213"/>
      <c r="F139" s="213"/>
    </row>
    <row r="140" spans="1:6" x14ac:dyDescent="0.3">
      <c r="A140" s="213" t="s">
        <v>52</v>
      </c>
      <c r="B140" s="213"/>
      <c r="C140" s="213"/>
      <c r="D140" s="213"/>
      <c r="E140" s="213"/>
      <c r="F140" s="213"/>
    </row>
    <row r="141" spans="1:6" ht="9.9" customHeight="1" x14ac:dyDescent="0.3">
      <c r="A141" s="91"/>
      <c r="B141" s="92"/>
      <c r="C141" s="92"/>
      <c r="D141" s="92"/>
      <c r="E141" s="92"/>
      <c r="F141" s="93"/>
    </row>
    <row r="142" spans="1:6" x14ac:dyDescent="0.3">
      <c r="A142" s="68" t="s">
        <v>77</v>
      </c>
      <c r="B142" s="68" t="s">
        <v>11</v>
      </c>
      <c r="C142" s="68" t="s">
        <v>87</v>
      </c>
      <c r="D142" s="68" t="s">
        <v>88</v>
      </c>
      <c r="E142" s="68" t="s">
        <v>10</v>
      </c>
      <c r="F142" s="22"/>
    </row>
    <row r="143" spans="1:6" x14ac:dyDescent="0.3">
      <c r="A143" s="109" t="s">
        <v>81</v>
      </c>
      <c r="B143" s="60">
        <f>+B145</f>
        <v>94964464</v>
      </c>
      <c r="C143" s="60">
        <f>+C145</f>
        <v>129103408</v>
      </c>
      <c r="D143" s="60">
        <f>+D145</f>
        <v>198074752</v>
      </c>
      <c r="E143" s="60">
        <f>+B143</f>
        <v>94964464</v>
      </c>
      <c r="F143" s="93"/>
    </row>
    <row r="144" spans="1:6" x14ac:dyDescent="0.3">
      <c r="A144" s="110" t="s">
        <v>82</v>
      </c>
      <c r="B144" s="25">
        <v>0</v>
      </c>
      <c r="C144" s="25">
        <v>0</v>
      </c>
      <c r="D144" s="25">
        <v>0</v>
      </c>
      <c r="E144" s="65"/>
      <c r="F144" s="22"/>
    </row>
    <row r="145" spans="1:8" x14ac:dyDescent="0.3">
      <c r="A145" s="110" t="s">
        <v>80</v>
      </c>
      <c r="B145" s="25">
        <f>+'2T'!E146</f>
        <v>94964464</v>
      </c>
      <c r="C145" s="25">
        <f>+B155</f>
        <v>129103408</v>
      </c>
      <c r="D145" s="25">
        <f>+C155</f>
        <v>198074752</v>
      </c>
      <c r="E145" s="65">
        <f>+E143</f>
        <v>94964464</v>
      </c>
      <c r="F145" s="22"/>
    </row>
    <row r="146" spans="1:8" x14ac:dyDescent="0.3">
      <c r="A146" s="109" t="s">
        <v>84</v>
      </c>
      <c r="B146" s="112">
        <v>232830744</v>
      </c>
      <c r="C146" s="112">
        <v>232830744</v>
      </c>
      <c r="D146" s="112">
        <v>232830744</v>
      </c>
      <c r="E146" s="112">
        <f>+B146+C146+D146</f>
        <v>698492232</v>
      </c>
      <c r="F146" s="93"/>
    </row>
    <row r="147" spans="1:8" x14ac:dyDescent="0.3">
      <c r="A147" s="109" t="s">
        <v>144</v>
      </c>
      <c r="B147" s="60">
        <f>+B148+B149</f>
        <v>327795208</v>
      </c>
      <c r="C147" s="60">
        <f>+C148+C149</f>
        <v>361934152</v>
      </c>
      <c r="D147" s="60">
        <f>+D148+D149</f>
        <v>430905496</v>
      </c>
      <c r="E147" s="60">
        <f>+E149</f>
        <v>793456696</v>
      </c>
      <c r="F147" s="178"/>
    </row>
    <row r="148" spans="1:8" x14ac:dyDescent="0.3">
      <c r="A148" s="110" t="s">
        <v>82</v>
      </c>
      <c r="B148" s="25">
        <v>0</v>
      </c>
      <c r="C148" s="25">
        <v>0</v>
      </c>
      <c r="D148" s="25">
        <v>0</v>
      </c>
      <c r="E148" s="65">
        <v>0</v>
      </c>
      <c r="F148" s="173"/>
    </row>
    <row r="149" spans="1:8" x14ac:dyDescent="0.3">
      <c r="A149" s="110" t="s">
        <v>80</v>
      </c>
      <c r="B149" s="25">
        <f>+B146+B145</f>
        <v>327795208</v>
      </c>
      <c r="C149" s="25">
        <f>+C146+C145</f>
        <v>361934152</v>
      </c>
      <c r="D149" s="25">
        <f>+D146+D145</f>
        <v>430905496</v>
      </c>
      <c r="E149" s="65">
        <f>+E145+E146</f>
        <v>793456696</v>
      </c>
      <c r="F149" s="173"/>
    </row>
    <row r="150" spans="1:8" x14ac:dyDescent="0.3">
      <c r="A150" s="109" t="s">
        <v>83</v>
      </c>
      <c r="B150" s="60">
        <f>+B151+B152</f>
        <v>198691800</v>
      </c>
      <c r="C150" s="60">
        <f>+C151+C152</f>
        <v>163859400</v>
      </c>
      <c r="D150" s="60">
        <f>+D151+D152</f>
        <v>140362600</v>
      </c>
      <c r="E150" s="60">
        <f>+B150+C150+D150</f>
        <v>502913800</v>
      </c>
      <c r="F150" s="93"/>
    </row>
    <row r="151" spans="1:8" x14ac:dyDescent="0.3">
      <c r="A151" s="110" t="s">
        <v>82</v>
      </c>
      <c r="B151" s="82">
        <v>0</v>
      </c>
      <c r="C151" s="82">
        <v>0</v>
      </c>
      <c r="D151" s="82">
        <v>0</v>
      </c>
      <c r="E151" s="61">
        <v>0</v>
      </c>
      <c r="F151" s="93"/>
    </row>
    <row r="152" spans="1:8" x14ac:dyDescent="0.3">
      <c r="A152" s="110" t="s">
        <v>80</v>
      </c>
      <c r="B152" s="82">
        <v>198691800</v>
      </c>
      <c r="C152" s="82">
        <v>163859400</v>
      </c>
      <c r="D152" s="82">
        <v>140362600</v>
      </c>
      <c r="E152" s="61">
        <f>+B152+C152+D152</f>
        <v>502913800</v>
      </c>
      <c r="F152" s="93"/>
    </row>
    <row r="153" spans="1:8" x14ac:dyDescent="0.3">
      <c r="A153" s="109" t="s">
        <v>145</v>
      </c>
      <c r="B153" s="60">
        <f>+B154+B155</f>
        <v>129103408</v>
      </c>
      <c r="C153" s="60">
        <f t="shared" ref="C153:D153" si="10">+C154+C155</f>
        <v>198074752</v>
      </c>
      <c r="D153" s="60">
        <f t="shared" si="10"/>
        <v>290542896</v>
      </c>
      <c r="E153" s="60">
        <f>+E155</f>
        <v>290542896</v>
      </c>
      <c r="F153" s="93"/>
      <c r="H153" s="57"/>
    </row>
    <row r="154" spans="1:8" x14ac:dyDescent="0.3">
      <c r="A154" s="110" t="s">
        <v>82</v>
      </c>
      <c r="B154" s="82">
        <v>0</v>
      </c>
      <c r="C154" s="82">
        <v>0</v>
      </c>
      <c r="D154" s="82">
        <v>0</v>
      </c>
      <c r="E154" s="61">
        <v>0</v>
      </c>
      <c r="F154" s="40"/>
    </row>
    <row r="155" spans="1:8" x14ac:dyDescent="0.3">
      <c r="A155" s="111" t="s">
        <v>80</v>
      </c>
      <c r="B155" s="77">
        <f>+B149-B152</f>
        <v>129103408</v>
      </c>
      <c r="C155" s="77">
        <f t="shared" ref="C155:D155" si="11">+C149-C152</f>
        <v>198074752</v>
      </c>
      <c r="D155" s="77">
        <f t="shared" si="11"/>
        <v>290542896</v>
      </c>
      <c r="E155" s="62">
        <f>+D155</f>
        <v>290542896</v>
      </c>
      <c r="F155" s="88"/>
    </row>
    <row r="156" spans="1:8" x14ac:dyDescent="0.3">
      <c r="A156" s="199" t="s">
        <v>175</v>
      </c>
      <c r="B156" s="199"/>
      <c r="C156" s="199"/>
      <c r="D156" s="199"/>
      <c r="E156" s="199"/>
      <c r="F156" s="41"/>
    </row>
    <row r="157" spans="1:8" ht="114.75" customHeight="1" x14ac:dyDescent="0.3">
      <c r="A157" s="200" t="s">
        <v>218</v>
      </c>
      <c r="B157" s="201"/>
      <c r="C157" s="201"/>
      <c r="D157" s="201"/>
      <c r="E157" s="201"/>
      <c r="F157" s="63"/>
    </row>
    <row r="158" spans="1:8" ht="43.95" customHeight="1" x14ac:dyDescent="0.3">
      <c r="A158" s="170"/>
      <c r="B158" s="170"/>
      <c r="C158" s="170"/>
      <c r="D158" s="170"/>
      <c r="E158" s="170"/>
      <c r="F158" s="63"/>
    </row>
    <row r="159" spans="1:8" x14ac:dyDescent="0.3">
      <c r="A159" s="143"/>
      <c r="B159" s="170"/>
      <c r="C159" s="170"/>
      <c r="D159" s="170"/>
      <c r="E159" s="170"/>
      <c r="F159" s="63"/>
    </row>
    <row r="160" spans="1:8" ht="31.2" x14ac:dyDescent="0.3">
      <c r="A160" s="94" t="s">
        <v>85</v>
      </c>
      <c r="B160" s="240" t="s">
        <v>196</v>
      </c>
      <c r="C160" s="241"/>
      <c r="D160" s="204" t="s">
        <v>49</v>
      </c>
      <c r="E160" s="205"/>
      <c r="F160" s="206"/>
    </row>
    <row r="161" spans="1:6" x14ac:dyDescent="0.3">
      <c r="A161" s="73" t="s">
        <v>47</v>
      </c>
      <c r="B161" s="240" t="s">
        <v>197</v>
      </c>
      <c r="C161" s="241"/>
      <c r="D161" s="207"/>
      <c r="E161" s="208"/>
      <c r="F161" s="209"/>
    </row>
    <row r="162" spans="1:6" x14ac:dyDescent="0.3">
      <c r="A162" s="74" t="s">
        <v>48</v>
      </c>
      <c r="B162" s="240" t="s">
        <v>165</v>
      </c>
      <c r="C162" s="241"/>
      <c r="D162" s="210"/>
      <c r="E162" s="211"/>
      <c r="F162" s="212"/>
    </row>
  </sheetData>
  <mergeCells count="71">
    <mergeCell ref="A43:B43"/>
    <mergeCell ref="A38:F38"/>
    <mergeCell ref="A33:F33"/>
    <mergeCell ref="A37:F37"/>
    <mergeCell ref="A40:B40"/>
    <mergeCell ref="A41:B41"/>
    <mergeCell ref="A42:B42"/>
    <mergeCell ref="A10:F10"/>
    <mergeCell ref="A32:E32"/>
    <mergeCell ref="A12:F12"/>
    <mergeCell ref="A13:F13"/>
    <mergeCell ref="A20:F20"/>
    <mergeCell ref="A21:F21"/>
    <mergeCell ref="A25:F25"/>
    <mergeCell ref="A26:F26"/>
    <mergeCell ref="A28:B28"/>
    <mergeCell ref="A16:B16"/>
    <mergeCell ref="A29:B29"/>
    <mergeCell ref="A30:B30"/>
    <mergeCell ref="A31:B31"/>
    <mergeCell ref="A18:A19"/>
    <mergeCell ref="A1:F2"/>
    <mergeCell ref="A3:F3"/>
    <mergeCell ref="C5:E5"/>
    <mergeCell ref="C6:E6"/>
    <mergeCell ref="C7:E7"/>
    <mergeCell ref="A44:B44"/>
    <mergeCell ref="A45:F45"/>
    <mergeCell ref="A46:F46"/>
    <mergeCell ref="A50:F50"/>
    <mergeCell ref="A51:F51"/>
    <mergeCell ref="A53:B53"/>
    <mergeCell ref="A54:B54"/>
    <mergeCell ref="A55:B55"/>
    <mergeCell ref="A56:F56"/>
    <mergeCell ref="A57:F57"/>
    <mergeCell ref="A70:F70"/>
    <mergeCell ref="A71:F71"/>
    <mergeCell ref="A81:F81"/>
    <mergeCell ref="A82:F82"/>
    <mergeCell ref="B60:C60"/>
    <mergeCell ref="D60:F62"/>
    <mergeCell ref="B61:C61"/>
    <mergeCell ref="B62:C62"/>
    <mergeCell ref="A67:F67"/>
    <mergeCell ref="A69:F69"/>
    <mergeCell ref="A156:E156"/>
    <mergeCell ref="A157:E157"/>
    <mergeCell ref="B160:C160"/>
    <mergeCell ref="D160:F162"/>
    <mergeCell ref="B161:C161"/>
    <mergeCell ref="B162:C162"/>
    <mergeCell ref="A132:F132"/>
    <mergeCell ref="A133:F133"/>
    <mergeCell ref="A138:F138"/>
    <mergeCell ref="A139:F139"/>
    <mergeCell ref="A140:F140"/>
    <mergeCell ref="A114:B114"/>
    <mergeCell ref="A121:B121"/>
    <mergeCell ref="A128:B128"/>
    <mergeCell ref="A131:F131"/>
    <mergeCell ref="A101:F101"/>
    <mergeCell ref="A102:F102"/>
    <mergeCell ref="A107:F107"/>
    <mergeCell ref="A108:F108"/>
    <mergeCell ref="A109:F109"/>
    <mergeCell ref="A87:F87"/>
    <mergeCell ref="A88:F88"/>
    <mergeCell ref="A89:F89"/>
    <mergeCell ref="A94:B94"/>
    <mergeCell ref="A98:B98"/>
  </mergeCells>
  <printOptions horizontalCentered="1"/>
  <pageMargins left="0.70866141732283472" right="0.70866141732283472" top="1.5048818897637797" bottom="0.74803149606299213" header="0.19685039370078741" footer="0.31496062992125984"/>
  <pageSetup paperSize="9" scale="47"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6" max="5" man="1"/>
    <brk id="65" max="16383" man="1"/>
    <brk id="133" max="5"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117"/>
  <sheetViews>
    <sheetView showGridLines="0" zoomScale="80" zoomScaleNormal="80" workbookViewId="0">
      <selection sqref="A1:F1"/>
    </sheetView>
  </sheetViews>
  <sheetFormatPr baseColWidth="10" defaultColWidth="11.44140625" defaultRowHeight="15.6" x14ac:dyDescent="0.3"/>
  <cols>
    <col min="1" max="1" width="58" style="36" customWidth="1"/>
    <col min="2" max="2" width="29.5546875" style="36" customWidth="1"/>
    <col min="3" max="6" width="20.6640625" style="36" customWidth="1"/>
    <col min="7" max="16384" width="11.44140625" style="36"/>
  </cols>
  <sheetData>
    <row r="1" spans="1:6" ht="42" customHeight="1" x14ac:dyDescent="0.45">
      <c r="A1" s="227" t="s">
        <v>38</v>
      </c>
      <c r="B1" s="227"/>
      <c r="C1" s="227"/>
      <c r="D1" s="227"/>
      <c r="E1" s="227"/>
      <c r="F1" s="227"/>
    </row>
    <row r="2" spans="1:6" ht="17.399999999999999" x14ac:dyDescent="0.4">
      <c r="A2" s="229" t="s">
        <v>171</v>
      </c>
      <c r="B2" s="229"/>
      <c r="C2" s="229"/>
      <c r="D2" s="229"/>
      <c r="E2" s="229"/>
      <c r="F2" s="229"/>
    </row>
    <row r="4" spans="1:6" ht="18" customHeight="1" x14ac:dyDescent="0.3">
      <c r="A4" s="84"/>
      <c r="B4" s="72" t="s">
        <v>22</v>
      </c>
      <c r="C4" s="230" t="s">
        <v>165</v>
      </c>
      <c r="D4" s="231"/>
      <c r="E4" s="203"/>
    </row>
    <row r="5" spans="1:6" ht="18" customHeight="1" x14ac:dyDescent="0.3">
      <c r="A5" s="84"/>
      <c r="B5" s="73" t="s">
        <v>33</v>
      </c>
      <c r="C5" s="232" t="s">
        <v>166</v>
      </c>
      <c r="D5" s="233"/>
      <c r="E5" s="233"/>
    </row>
    <row r="6" spans="1:6" ht="18" customHeight="1" x14ac:dyDescent="0.3">
      <c r="A6" s="84"/>
      <c r="B6" s="74" t="s">
        <v>34</v>
      </c>
      <c r="C6" s="232" t="s">
        <v>167</v>
      </c>
      <c r="D6" s="233"/>
      <c r="E6" s="233"/>
    </row>
    <row r="7" spans="1:6" x14ac:dyDescent="0.3">
      <c r="A7" s="84"/>
      <c r="B7" s="3"/>
      <c r="C7" s="3"/>
      <c r="D7" s="3"/>
      <c r="E7" s="3"/>
      <c r="F7" s="3"/>
    </row>
    <row r="8" spans="1:6" ht="21" customHeight="1" x14ac:dyDescent="0.3">
      <c r="A8" s="217" t="s">
        <v>149</v>
      </c>
      <c r="B8" s="217"/>
      <c r="C8" s="217"/>
      <c r="D8" s="217"/>
      <c r="E8" s="217"/>
      <c r="F8" s="217"/>
    </row>
    <row r="10" spans="1:6" x14ac:dyDescent="0.3">
      <c r="A10" s="228" t="s">
        <v>36</v>
      </c>
      <c r="B10" s="228"/>
      <c r="C10" s="228"/>
      <c r="D10" s="228"/>
      <c r="E10" s="228"/>
      <c r="F10" s="228"/>
    </row>
    <row r="11" spans="1:6" ht="15" customHeight="1" x14ac:dyDescent="0.3">
      <c r="A11" s="228" t="s">
        <v>19</v>
      </c>
      <c r="B11" s="228"/>
      <c r="C11" s="228"/>
      <c r="D11" s="228"/>
      <c r="E11" s="228"/>
      <c r="F11" s="228"/>
    </row>
    <row r="12" spans="1:6" x14ac:dyDescent="0.35">
      <c r="A12" s="37"/>
      <c r="B12" s="37"/>
      <c r="C12" s="37"/>
      <c r="D12" s="38"/>
      <c r="E12" s="38"/>
      <c r="F12" s="6"/>
    </row>
    <row r="13" spans="1:6" ht="31.2" x14ac:dyDescent="0.3">
      <c r="A13" s="136" t="s">
        <v>17</v>
      </c>
      <c r="B13" s="8" t="s">
        <v>18</v>
      </c>
      <c r="C13" s="136" t="s">
        <v>92</v>
      </c>
      <c r="D13" s="8" t="s">
        <v>93</v>
      </c>
      <c r="E13" s="8" t="s">
        <v>95</v>
      </c>
      <c r="F13" s="108" t="s">
        <v>96</v>
      </c>
    </row>
    <row r="14" spans="1:6" x14ac:dyDescent="0.3">
      <c r="A14" s="219" t="s">
        <v>16</v>
      </c>
      <c r="B14" s="219"/>
      <c r="C14" s="122">
        <f>+C16</f>
        <v>3206</v>
      </c>
      <c r="D14" s="122">
        <f t="shared" ref="D14:F14" si="0">+D16</f>
        <v>3206</v>
      </c>
      <c r="E14" s="122">
        <f t="shared" si="0"/>
        <v>3086</v>
      </c>
      <c r="F14" s="122">
        <f t="shared" si="0"/>
        <v>3166</v>
      </c>
    </row>
    <row r="15" spans="1:6" x14ac:dyDescent="0.3">
      <c r="A15" s="133"/>
      <c r="B15" s="114"/>
      <c r="C15" s="129"/>
      <c r="D15" s="129"/>
      <c r="E15" s="129"/>
      <c r="F15" s="129"/>
    </row>
    <row r="16" spans="1:6" x14ac:dyDescent="0.35">
      <c r="A16" s="191" t="s">
        <v>159</v>
      </c>
      <c r="B16" s="144" t="s">
        <v>160</v>
      </c>
      <c r="C16" s="129">
        <f>+'1T'!F18</f>
        <v>3206</v>
      </c>
      <c r="D16" s="129">
        <f>+'2T'!F18</f>
        <v>3206</v>
      </c>
      <c r="E16" s="129">
        <f>+'3T'!F18</f>
        <v>3086</v>
      </c>
      <c r="F16" s="129">
        <f>+AVERAGE(C16:E16)</f>
        <v>3166</v>
      </c>
    </row>
    <row r="17" spans="1:6" x14ac:dyDescent="0.35">
      <c r="A17" s="198"/>
      <c r="B17" s="144" t="s">
        <v>163</v>
      </c>
      <c r="C17" s="130">
        <f>+'1T'!F19</f>
        <v>9247</v>
      </c>
      <c r="D17" s="130">
        <f>+'2T'!F19</f>
        <v>8729</v>
      </c>
      <c r="E17" s="130">
        <f>+'3T'!F19</f>
        <v>7071</v>
      </c>
      <c r="F17" s="130">
        <f>+SUM(C17:E17)</f>
        <v>25047</v>
      </c>
    </row>
    <row r="18" spans="1:6" ht="15" customHeight="1" x14ac:dyDescent="0.3">
      <c r="A18" s="224" t="s">
        <v>174</v>
      </c>
      <c r="B18" s="224"/>
      <c r="C18" s="224"/>
      <c r="D18" s="224"/>
      <c r="E18" s="224"/>
      <c r="F18" s="224"/>
    </row>
    <row r="19" spans="1:6" ht="231" customHeight="1" x14ac:dyDescent="0.3">
      <c r="A19" s="226" t="s">
        <v>215</v>
      </c>
      <c r="B19" s="226"/>
      <c r="C19" s="226"/>
      <c r="D19" s="226"/>
      <c r="E19" s="226"/>
      <c r="F19" s="226"/>
    </row>
    <row r="20" spans="1:6" ht="50.1" customHeight="1" x14ac:dyDescent="0.3">
      <c r="A20" s="176"/>
      <c r="B20" s="176"/>
      <c r="C20" s="176"/>
      <c r="D20" s="176"/>
      <c r="E20" s="176"/>
      <c r="F20" s="176"/>
    </row>
    <row r="21" spans="1:6" x14ac:dyDescent="0.35">
      <c r="A21" s="37"/>
      <c r="B21" s="37"/>
      <c r="C21" s="37"/>
      <c r="D21" s="38"/>
      <c r="E21" s="38"/>
      <c r="F21" s="6"/>
    </row>
    <row r="22" spans="1:6" ht="15" customHeight="1" x14ac:dyDescent="0.35">
      <c r="A22" s="228" t="s">
        <v>37</v>
      </c>
      <c r="B22" s="228"/>
      <c r="C22" s="228"/>
      <c r="D22" s="228"/>
      <c r="E22" s="228"/>
      <c r="F22" s="6"/>
    </row>
    <row r="23" spans="1:6" ht="17.25" customHeight="1" x14ac:dyDescent="0.35">
      <c r="A23" s="228" t="s">
        <v>20</v>
      </c>
      <c r="B23" s="228"/>
      <c r="C23" s="228"/>
      <c r="D23" s="228"/>
      <c r="E23" s="228"/>
      <c r="F23" s="6"/>
    </row>
    <row r="24" spans="1:6" ht="16.95" customHeight="1" x14ac:dyDescent="0.35">
      <c r="A24" s="37"/>
      <c r="B24" s="37"/>
      <c r="C24" s="38"/>
      <c r="D24" s="38"/>
      <c r="E24" s="38"/>
      <c r="F24" s="6"/>
    </row>
    <row r="25" spans="1:6" ht="31.2" x14ac:dyDescent="0.3">
      <c r="A25" s="136" t="s">
        <v>21</v>
      </c>
      <c r="B25" s="113" t="s">
        <v>92</v>
      </c>
      <c r="C25" s="113" t="s">
        <v>93</v>
      </c>
      <c r="D25" s="113" t="s">
        <v>95</v>
      </c>
      <c r="E25" s="113" t="s">
        <v>96</v>
      </c>
    </row>
    <row r="26" spans="1:6" x14ac:dyDescent="0.3">
      <c r="A26" s="127" t="s">
        <v>16</v>
      </c>
      <c r="B26" s="120">
        <f>+SUM(B28:B28)</f>
        <v>668617000</v>
      </c>
      <c r="C26" s="120">
        <f>+SUM(C28:C28)</f>
        <v>633403000</v>
      </c>
      <c r="D26" s="120">
        <f>+SUM(D28:D28)</f>
        <v>502913800</v>
      </c>
      <c r="E26" s="120">
        <f>+SUM(E28:E28)</f>
        <v>1804933800</v>
      </c>
    </row>
    <row r="27" spans="1:6" x14ac:dyDescent="0.3">
      <c r="A27" s="126"/>
      <c r="B27" s="121"/>
      <c r="C27" s="121"/>
      <c r="D27" s="121"/>
      <c r="E27" s="121"/>
    </row>
    <row r="28" spans="1:6" x14ac:dyDescent="0.3">
      <c r="A28" s="133" t="s">
        <v>161</v>
      </c>
      <c r="B28" s="172">
        <f>+'1T'!F30</f>
        <v>668617000</v>
      </c>
      <c r="C28" s="172">
        <f>+'2T'!F30</f>
        <v>633403000</v>
      </c>
      <c r="D28" s="172">
        <f>+'3T'!F31</f>
        <v>502913800</v>
      </c>
      <c r="E28" s="172">
        <f>+SUM(B28:D28)</f>
        <v>1804933800</v>
      </c>
    </row>
    <row r="29" spans="1:6" ht="15" customHeight="1" x14ac:dyDescent="0.35">
      <c r="A29" s="224" t="s">
        <v>175</v>
      </c>
      <c r="B29" s="224"/>
      <c r="C29" s="224"/>
      <c r="D29" s="224"/>
      <c r="E29" s="224"/>
      <c r="F29" s="6"/>
    </row>
    <row r="30" spans="1:6" ht="117" customHeight="1" x14ac:dyDescent="0.3">
      <c r="A30" s="252" t="s">
        <v>219</v>
      </c>
      <c r="B30" s="253"/>
      <c r="C30" s="253"/>
      <c r="D30" s="253"/>
      <c r="E30" s="254"/>
    </row>
    <row r="31" spans="1:6" ht="15" customHeight="1" x14ac:dyDescent="0.35">
      <c r="A31" s="6"/>
      <c r="B31" s="6"/>
      <c r="C31" s="6"/>
      <c r="D31" s="6"/>
      <c r="E31" s="6"/>
      <c r="F31" s="6"/>
    </row>
    <row r="32" spans="1:6" ht="15" customHeight="1" x14ac:dyDescent="0.35">
      <c r="A32" s="6"/>
      <c r="B32" s="6"/>
      <c r="C32" s="6"/>
      <c r="D32" s="6"/>
      <c r="E32" s="6"/>
      <c r="F32" s="6"/>
    </row>
    <row r="34" spans="1:6" ht="21" customHeight="1" x14ac:dyDescent="0.3">
      <c r="A34" s="217" t="s">
        <v>94</v>
      </c>
      <c r="B34" s="217"/>
      <c r="C34" s="217"/>
      <c r="D34" s="217"/>
      <c r="E34" s="217"/>
      <c r="F34" s="217"/>
    </row>
    <row r="35" spans="1:6" ht="9.9" customHeight="1" x14ac:dyDescent="0.3"/>
    <row r="36" spans="1:6" x14ac:dyDescent="0.3">
      <c r="A36" s="213" t="s">
        <v>72</v>
      </c>
      <c r="B36" s="213"/>
      <c r="C36" s="213"/>
      <c r="D36" s="213"/>
      <c r="E36" s="213"/>
      <c r="F36" s="213"/>
    </row>
    <row r="37" spans="1:6" ht="17.25" customHeight="1" x14ac:dyDescent="0.3">
      <c r="A37" s="218" t="s">
        <v>73</v>
      </c>
      <c r="B37" s="218"/>
      <c r="C37" s="218"/>
      <c r="D37" s="218"/>
      <c r="E37" s="218"/>
      <c r="F37" s="218"/>
    </row>
    <row r="38" spans="1:6" x14ac:dyDescent="0.3">
      <c r="A38" s="213" t="s">
        <v>52</v>
      </c>
      <c r="B38" s="213"/>
      <c r="C38" s="213"/>
      <c r="D38" s="213"/>
      <c r="E38" s="213"/>
      <c r="F38" s="213"/>
    </row>
    <row r="39" spans="1:6" ht="9.9" customHeight="1" x14ac:dyDescent="0.3"/>
    <row r="40" spans="1:6" ht="31.2" x14ac:dyDescent="0.3">
      <c r="A40" s="68" t="s">
        <v>55</v>
      </c>
      <c r="B40" s="68" t="s">
        <v>56</v>
      </c>
      <c r="C40" s="68" t="s">
        <v>92</v>
      </c>
      <c r="D40" s="68" t="s">
        <v>93</v>
      </c>
      <c r="E40" s="68" t="s">
        <v>95</v>
      </c>
      <c r="F40" s="68" t="s">
        <v>96</v>
      </c>
    </row>
    <row r="41" spans="1:6" x14ac:dyDescent="0.3">
      <c r="A41" s="138" t="s">
        <v>16</v>
      </c>
      <c r="B41" s="47"/>
      <c r="C41" s="35">
        <f>+C43+C47</f>
        <v>698492232</v>
      </c>
      <c r="D41" s="35">
        <f>+D43+D47</f>
        <v>698492232</v>
      </c>
      <c r="E41" s="35">
        <f>+E43+E47</f>
        <v>698492232</v>
      </c>
      <c r="F41" s="35">
        <f>+F43+F47</f>
        <v>2095476696</v>
      </c>
    </row>
    <row r="42" spans="1:6" x14ac:dyDescent="0.3">
      <c r="A42" s="15"/>
      <c r="B42" s="48"/>
      <c r="C42" s="16"/>
      <c r="D42" s="16"/>
      <c r="E42" s="16"/>
      <c r="F42" s="49"/>
    </row>
    <row r="43" spans="1:6" x14ac:dyDescent="0.3">
      <c r="A43" s="214" t="s">
        <v>74</v>
      </c>
      <c r="B43" s="214"/>
      <c r="C43" s="51">
        <f>+SUM(C44:C45)</f>
        <v>698492232</v>
      </c>
      <c r="D43" s="51">
        <f>+SUM(D44:D45)</f>
        <v>698492232</v>
      </c>
      <c r="E43" s="51">
        <f>+SUM(E44:E45)</f>
        <v>698492232</v>
      </c>
      <c r="F43" s="51">
        <f>+SUM(F44:F45)</f>
        <v>2095476696</v>
      </c>
    </row>
    <row r="44" spans="1:6" x14ac:dyDescent="0.3">
      <c r="A44" s="52" t="s">
        <v>58</v>
      </c>
      <c r="B44" s="48" t="s">
        <v>53</v>
      </c>
      <c r="C44" s="17">
        <f>+'1T'!F91</f>
        <v>698492232</v>
      </c>
      <c r="D44" s="17">
        <f>+'2T'!F90</f>
        <v>698492232</v>
      </c>
      <c r="E44" s="17">
        <f>+'3T'!F95</f>
        <v>698492232</v>
      </c>
      <c r="F44" s="95">
        <f>+C44+D44+E44</f>
        <v>2095476696</v>
      </c>
    </row>
    <row r="45" spans="1:6" hidden="1" x14ac:dyDescent="0.3">
      <c r="A45" s="52" t="s">
        <v>58</v>
      </c>
      <c r="B45" s="48" t="s">
        <v>53</v>
      </c>
      <c r="C45" s="17">
        <f>+'1T'!F92</f>
        <v>0</v>
      </c>
      <c r="D45" s="17">
        <f>+'2T'!F91</f>
        <v>0</v>
      </c>
      <c r="E45" s="17">
        <f>+'3T'!F96</f>
        <v>0</v>
      </c>
      <c r="F45" s="95">
        <f>+C45+D45+E45</f>
        <v>0</v>
      </c>
    </row>
    <row r="46" spans="1:6" hidden="1" x14ac:dyDescent="0.3">
      <c r="A46" s="140"/>
      <c r="B46" s="48"/>
      <c r="C46" s="17"/>
      <c r="D46" s="17"/>
      <c r="E46" s="17"/>
      <c r="F46" s="95"/>
    </row>
    <row r="47" spans="1:6" hidden="1" x14ac:dyDescent="0.3">
      <c r="A47" s="214" t="s">
        <v>75</v>
      </c>
      <c r="B47" s="214"/>
      <c r="C47" s="51">
        <f>+SUM(C48:C49)</f>
        <v>0</v>
      </c>
      <c r="D47" s="51">
        <f>+SUM(D48:D49)</f>
        <v>0</v>
      </c>
      <c r="E47" s="51">
        <f>+SUM(E48:E49)</f>
        <v>0</v>
      </c>
      <c r="F47" s="51">
        <f>+SUM(F48:F49)</f>
        <v>0</v>
      </c>
    </row>
    <row r="48" spans="1:6" hidden="1" x14ac:dyDescent="0.3">
      <c r="A48" s="52" t="s">
        <v>58</v>
      </c>
      <c r="B48" s="48" t="s">
        <v>53</v>
      </c>
      <c r="C48" s="54">
        <f>+'1T'!F95</f>
        <v>0</v>
      </c>
      <c r="D48" s="54">
        <f>+'2T'!F94</f>
        <v>0</v>
      </c>
      <c r="E48" s="54">
        <f>+'3T'!F99</f>
        <v>0</v>
      </c>
      <c r="F48" s="96">
        <f>+C48+D48+E48</f>
        <v>0</v>
      </c>
    </row>
    <row r="49" spans="1:6" hidden="1" x14ac:dyDescent="0.3">
      <c r="A49" s="52" t="s">
        <v>58</v>
      </c>
      <c r="B49" s="48" t="s">
        <v>53</v>
      </c>
      <c r="C49" s="54">
        <f>+'1T'!F96</f>
        <v>0</v>
      </c>
      <c r="D49" s="54">
        <f>+'2T'!F95</f>
        <v>0</v>
      </c>
      <c r="E49" s="54">
        <f>+'3T'!F100</f>
        <v>0</v>
      </c>
      <c r="F49" s="98">
        <f>+C49+D49+E49</f>
        <v>0</v>
      </c>
    </row>
    <row r="50" spans="1:6" x14ac:dyDescent="0.3">
      <c r="A50" s="199" t="s">
        <v>192</v>
      </c>
      <c r="B50" s="199"/>
      <c r="C50" s="199"/>
      <c r="D50" s="199"/>
      <c r="E50" s="199"/>
      <c r="F50" s="199"/>
    </row>
    <row r="51" spans="1:6" ht="60.75" customHeight="1" x14ac:dyDescent="0.3">
      <c r="A51" s="200" t="s">
        <v>214</v>
      </c>
      <c r="B51" s="201"/>
      <c r="C51" s="201"/>
      <c r="D51" s="201"/>
      <c r="E51" s="201"/>
      <c r="F51" s="201"/>
    </row>
    <row r="52" spans="1:6" ht="24" customHeight="1" x14ac:dyDescent="0.3">
      <c r="A52" s="174"/>
      <c r="B52" s="175"/>
      <c r="C52" s="175"/>
      <c r="D52" s="175"/>
      <c r="E52" s="175"/>
      <c r="F52" s="175"/>
    </row>
    <row r="53" spans="1:6" ht="18.75" customHeight="1" x14ac:dyDescent="0.3">
      <c r="A53" s="174"/>
      <c r="B53" s="175"/>
      <c r="C53" s="175"/>
      <c r="D53" s="175"/>
      <c r="E53" s="175"/>
      <c r="F53" s="175"/>
    </row>
    <row r="54" spans="1:6" x14ac:dyDescent="0.3">
      <c r="A54" s="213" t="s">
        <v>76</v>
      </c>
      <c r="B54" s="213"/>
      <c r="C54" s="213"/>
      <c r="D54" s="213"/>
      <c r="E54" s="213"/>
      <c r="F54" s="213"/>
    </row>
    <row r="55" spans="1:6" ht="17.25" customHeight="1" x14ac:dyDescent="0.3">
      <c r="A55" s="218" t="s">
        <v>54</v>
      </c>
      <c r="B55" s="218"/>
      <c r="C55" s="218"/>
      <c r="D55" s="218"/>
      <c r="E55" s="218"/>
      <c r="F55" s="218"/>
    </row>
    <row r="56" spans="1:6" x14ac:dyDescent="0.3">
      <c r="A56" s="213" t="s">
        <v>52</v>
      </c>
      <c r="B56" s="213"/>
      <c r="C56" s="213"/>
      <c r="D56" s="213"/>
      <c r="E56" s="213"/>
      <c r="F56" s="213"/>
    </row>
    <row r="57" spans="1:6" x14ac:dyDescent="0.3">
      <c r="A57" s="91"/>
      <c r="B57" s="92"/>
      <c r="C57" s="92"/>
      <c r="D57" s="92"/>
      <c r="E57" s="92"/>
    </row>
    <row r="58" spans="1:6" ht="31.2" x14ac:dyDescent="0.3">
      <c r="A58" s="68" t="s">
        <v>55</v>
      </c>
      <c r="B58" s="68" t="s">
        <v>56</v>
      </c>
      <c r="C58" s="68" t="s">
        <v>92</v>
      </c>
      <c r="D58" s="68" t="s">
        <v>93</v>
      </c>
      <c r="E58" s="68" t="s">
        <v>95</v>
      </c>
      <c r="F58" s="68" t="s">
        <v>96</v>
      </c>
    </row>
    <row r="59" spans="1:6" x14ac:dyDescent="0.3">
      <c r="A59" s="138" t="s">
        <v>16</v>
      </c>
      <c r="B59" s="47"/>
      <c r="C59" s="35">
        <f>+C61+C68+C75</f>
        <v>668617000</v>
      </c>
      <c r="D59" s="35">
        <f t="shared" ref="D59:E59" si="1">+D61+D68+D75</f>
        <v>633403000</v>
      </c>
      <c r="E59" s="35">
        <f t="shared" si="1"/>
        <v>502913800</v>
      </c>
      <c r="F59" s="35">
        <f>+F61+F68+F75</f>
        <v>1804933800</v>
      </c>
    </row>
    <row r="60" spans="1:6" x14ac:dyDescent="0.3">
      <c r="A60" s="15"/>
      <c r="B60" s="48"/>
      <c r="C60" s="16"/>
      <c r="D60" s="16"/>
      <c r="E60" s="16"/>
      <c r="F60" s="49"/>
    </row>
    <row r="61" spans="1:6" x14ac:dyDescent="0.3">
      <c r="A61" s="214" t="s">
        <v>57</v>
      </c>
      <c r="B61" s="214"/>
      <c r="C61" s="51">
        <f>+SUM(C62:C66)</f>
        <v>668617000</v>
      </c>
      <c r="D61" s="51">
        <f t="shared" ref="D61:E61" si="2">+SUM(D62:D66)</f>
        <v>633403000</v>
      </c>
      <c r="E61" s="51">
        <f t="shared" si="2"/>
        <v>502913800</v>
      </c>
      <c r="F61" s="51">
        <f>+SUM(F62:F66)</f>
        <v>1804933800</v>
      </c>
    </row>
    <row r="62" spans="1:6" x14ac:dyDescent="0.3">
      <c r="A62" s="52" t="s">
        <v>58</v>
      </c>
      <c r="B62" s="48" t="s">
        <v>53</v>
      </c>
      <c r="C62" s="17">
        <f>+'1T'!F109</f>
        <v>668617000</v>
      </c>
      <c r="D62" s="17">
        <f>+'2T'!F108</f>
        <v>633403000</v>
      </c>
      <c r="E62" s="17">
        <f>+'3T'!F115</f>
        <v>502913800</v>
      </c>
      <c r="F62" s="95">
        <f>+C62+D62+E62</f>
        <v>1804933800</v>
      </c>
    </row>
    <row r="63" spans="1:6" hidden="1" x14ac:dyDescent="0.3">
      <c r="A63" s="52" t="s">
        <v>58</v>
      </c>
      <c r="B63" s="48" t="s">
        <v>53</v>
      </c>
      <c r="C63" s="17">
        <f>+'1T'!F110</f>
        <v>0</v>
      </c>
      <c r="D63" s="17">
        <f>+'2T'!F109</f>
        <v>0</v>
      </c>
      <c r="E63" s="56">
        <f>+'3T'!F116</f>
        <v>0</v>
      </c>
      <c r="F63" s="95">
        <f t="shared" ref="F63:F66" si="3">+C63+D63+E63</f>
        <v>0</v>
      </c>
    </row>
    <row r="64" spans="1:6" hidden="1" x14ac:dyDescent="0.3">
      <c r="A64" s="52" t="s">
        <v>58</v>
      </c>
      <c r="B64" s="48" t="s">
        <v>53</v>
      </c>
      <c r="C64" s="17">
        <f>+'1T'!F111</f>
        <v>0</v>
      </c>
      <c r="D64" s="17">
        <f>+'2T'!F110</f>
        <v>0</v>
      </c>
      <c r="E64" s="17">
        <f>+'3T'!F117</f>
        <v>0</v>
      </c>
      <c r="F64" s="95">
        <f t="shared" si="3"/>
        <v>0</v>
      </c>
    </row>
    <row r="65" spans="1:6" hidden="1" x14ac:dyDescent="0.3">
      <c r="A65" s="52" t="s">
        <v>58</v>
      </c>
      <c r="B65" s="48" t="s">
        <v>53</v>
      </c>
      <c r="C65" s="17">
        <f>+'1T'!F112</f>
        <v>0</v>
      </c>
      <c r="D65" s="17">
        <f>+'2T'!F111</f>
        <v>0</v>
      </c>
      <c r="E65" s="56">
        <f>+'3T'!F118</f>
        <v>0</v>
      </c>
      <c r="F65" s="95">
        <f t="shared" si="3"/>
        <v>0</v>
      </c>
    </row>
    <row r="66" spans="1:6" hidden="1" x14ac:dyDescent="0.3">
      <c r="A66" s="52" t="s">
        <v>58</v>
      </c>
      <c r="B66" s="48" t="s">
        <v>53</v>
      </c>
      <c r="C66" s="17">
        <f>+'1T'!F113</f>
        <v>0</v>
      </c>
      <c r="D66" s="17">
        <f>+'2T'!F112</f>
        <v>0</v>
      </c>
      <c r="E66" s="17">
        <f>+'3T'!F119</f>
        <v>0</v>
      </c>
      <c r="F66" s="95">
        <f t="shared" si="3"/>
        <v>0</v>
      </c>
    </row>
    <row r="67" spans="1:6" hidden="1" x14ac:dyDescent="0.3">
      <c r="A67" s="140"/>
      <c r="B67" s="48"/>
      <c r="C67" s="17"/>
      <c r="D67" s="17"/>
      <c r="E67" s="17"/>
      <c r="F67" s="95"/>
    </row>
    <row r="68" spans="1:6" hidden="1" x14ac:dyDescent="0.3">
      <c r="A68" s="214" t="s">
        <v>59</v>
      </c>
      <c r="B68" s="214"/>
      <c r="C68" s="51">
        <f>+SUM(C69:C73)</f>
        <v>0</v>
      </c>
      <c r="D68" s="51">
        <f t="shared" ref="D68:E68" si="4">+SUM(D69:D73)</f>
        <v>0</v>
      </c>
      <c r="E68" s="51">
        <f t="shared" si="4"/>
        <v>0</v>
      </c>
      <c r="F68" s="51">
        <f>+SUM(F69:F73)</f>
        <v>0</v>
      </c>
    </row>
    <row r="69" spans="1:6" hidden="1" x14ac:dyDescent="0.3">
      <c r="A69" s="52" t="s">
        <v>58</v>
      </c>
      <c r="B69" s="48" t="s">
        <v>53</v>
      </c>
      <c r="C69" s="54">
        <f>+'1T'!F116</f>
        <v>0</v>
      </c>
      <c r="D69" s="54">
        <f>+'2T'!F115</f>
        <v>0</v>
      </c>
      <c r="E69" s="54">
        <f>+'3T'!F122</f>
        <v>0</v>
      </c>
      <c r="F69" s="96">
        <f>+C69+D69+E69</f>
        <v>0</v>
      </c>
    </row>
    <row r="70" spans="1:6" hidden="1" x14ac:dyDescent="0.3">
      <c r="A70" s="52" t="s">
        <v>58</v>
      </c>
      <c r="B70" s="48" t="s">
        <v>53</v>
      </c>
      <c r="C70" s="54">
        <f>+'1T'!F117</f>
        <v>0</v>
      </c>
      <c r="D70" s="54">
        <f>+'2T'!F116</f>
        <v>0</v>
      </c>
      <c r="E70" s="54">
        <f>+'3T'!F123</f>
        <v>0</v>
      </c>
      <c r="F70" s="96">
        <f>+C70+D70+E70</f>
        <v>0</v>
      </c>
    </row>
    <row r="71" spans="1:6" hidden="1" x14ac:dyDescent="0.3">
      <c r="A71" s="52" t="s">
        <v>58</v>
      </c>
      <c r="B71" s="48" t="s">
        <v>53</v>
      </c>
      <c r="C71" s="54">
        <f>+'1T'!F118</f>
        <v>0</v>
      </c>
      <c r="D71" s="54">
        <f>+'2T'!F117</f>
        <v>0</v>
      </c>
      <c r="E71" s="54">
        <f>+'3T'!F124</f>
        <v>0</v>
      </c>
      <c r="F71" s="96">
        <f>+C71+D71+E71</f>
        <v>0</v>
      </c>
    </row>
    <row r="72" spans="1:6" hidden="1" x14ac:dyDescent="0.3">
      <c r="A72" s="52" t="s">
        <v>58</v>
      </c>
      <c r="B72" s="48" t="s">
        <v>53</v>
      </c>
      <c r="C72" s="54">
        <f>+'1T'!F119</f>
        <v>0</v>
      </c>
      <c r="D72" s="54">
        <f>+'2T'!F118</f>
        <v>0</v>
      </c>
      <c r="E72" s="54">
        <f>+'3T'!F125</f>
        <v>0</v>
      </c>
      <c r="F72" s="96">
        <f t="shared" ref="F72" si="5">+C72+D72+E72</f>
        <v>0</v>
      </c>
    </row>
    <row r="73" spans="1:6" hidden="1" x14ac:dyDescent="0.3">
      <c r="A73" s="52" t="s">
        <v>58</v>
      </c>
      <c r="B73" s="48" t="s">
        <v>53</v>
      </c>
      <c r="C73" s="54">
        <f>+'1T'!F120</f>
        <v>0</v>
      </c>
      <c r="D73" s="54">
        <f>+'2T'!F119</f>
        <v>0</v>
      </c>
      <c r="E73" s="54">
        <f>+'3T'!F126</f>
        <v>0</v>
      </c>
      <c r="F73" s="96">
        <f>+C73+D73+E73</f>
        <v>0</v>
      </c>
    </row>
    <row r="74" spans="1:6" hidden="1" x14ac:dyDescent="0.3">
      <c r="C74" s="57"/>
      <c r="D74" s="57"/>
      <c r="E74" s="57"/>
      <c r="F74" s="57"/>
    </row>
    <row r="75" spans="1:6" hidden="1" x14ac:dyDescent="0.3">
      <c r="A75" s="214" t="s">
        <v>60</v>
      </c>
      <c r="B75" s="214"/>
      <c r="C75" s="51">
        <f>+SUM(C76:C77)</f>
        <v>0</v>
      </c>
      <c r="D75" s="51">
        <f t="shared" ref="D75:E75" si="6">+SUM(D76:D77)</f>
        <v>0</v>
      </c>
      <c r="E75" s="51">
        <f t="shared" si="6"/>
        <v>0</v>
      </c>
      <c r="F75" s="51">
        <f>+SUM(F76:F77)</f>
        <v>0</v>
      </c>
    </row>
    <row r="76" spans="1:6" hidden="1" x14ac:dyDescent="0.3">
      <c r="A76" s="75" t="s">
        <v>58</v>
      </c>
      <c r="B76" s="48" t="s">
        <v>53</v>
      </c>
      <c r="C76" s="54">
        <f>+'1T'!F123</f>
        <v>0</v>
      </c>
      <c r="D76" s="54">
        <f>+'2T'!F122</f>
        <v>0</v>
      </c>
      <c r="E76" s="54">
        <f>+'3T'!F129</f>
        <v>0</v>
      </c>
      <c r="F76" s="96">
        <f>+C76+D76+E76</f>
        <v>0</v>
      </c>
    </row>
    <row r="77" spans="1:6" hidden="1" x14ac:dyDescent="0.3">
      <c r="A77" s="45" t="s">
        <v>58</v>
      </c>
      <c r="B77" s="45" t="s">
        <v>53</v>
      </c>
      <c r="C77" s="97">
        <f>+'1T'!F124</f>
        <v>0</v>
      </c>
      <c r="D77" s="97">
        <f>+'2T'!F123</f>
        <v>0</v>
      </c>
      <c r="E77" s="58">
        <f>+'3T'!F130</f>
        <v>0</v>
      </c>
      <c r="F77" s="98">
        <f>+C77+D77+E77</f>
        <v>0</v>
      </c>
    </row>
    <row r="78" spans="1:6" ht="14.25" hidden="1" customHeight="1" x14ac:dyDescent="0.3">
      <c r="A78" s="215" t="s">
        <v>61</v>
      </c>
      <c r="B78" s="215"/>
      <c r="C78" s="215"/>
      <c r="D78" s="215"/>
      <c r="E78" s="215"/>
      <c r="F78" s="215"/>
    </row>
    <row r="79" spans="1:6" x14ac:dyDescent="0.3">
      <c r="A79" s="251" t="s">
        <v>198</v>
      </c>
      <c r="B79" s="251"/>
      <c r="C79" s="251"/>
      <c r="D79" s="251"/>
      <c r="E79" s="251"/>
      <c r="F79" s="251"/>
    </row>
    <row r="80" spans="1:6" ht="130.5" customHeight="1" x14ac:dyDescent="0.3">
      <c r="A80" s="225" t="s">
        <v>217</v>
      </c>
      <c r="B80" s="226"/>
      <c r="C80" s="226"/>
      <c r="D80" s="226"/>
      <c r="E80" s="226"/>
      <c r="F80" s="226"/>
    </row>
    <row r="81" spans="1:6" x14ac:dyDescent="0.3">
      <c r="A81" s="159"/>
      <c r="B81" s="159"/>
      <c r="C81" s="159"/>
      <c r="D81" s="159"/>
      <c r="E81" s="159"/>
      <c r="F81" s="159"/>
    </row>
    <row r="82" spans="1:6" x14ac:dyDescent="0.3">
      <c r="A82" s="177"/>
      <c r="B82" s="177"/>
      <c r="C82" s="177"/>
      <c r="D82" s="177"/>
      <c r="E82" s="177"/>
      <c r="F82" s="177"/>
    </row>
    <row r="83" spans="1:6" x14ac:dyDescent="0.3">
      <c r="A83" s="52"/>
      <c r="B83" s="48"/>
    </row>
    <row r="84" spans="1:6" x14ac:dyDescent="0.3">
      <c r="A84" s="213" t="s">
        <v>78</v>
      </c>
      <c r="B84" s="213"/>
      <c r="C84" s="213"/>
      <c r="D84" s="213"/>
      <c r="E84" s="213"/>
      <c r="F84" s="43"/>
    </row>
    <row r="85" spans="1:6" x14ac:dyDescent="0.3">
      <c r="A85" s="213" t="s">
        <v>79</v>
      </c>
      <c r="B85" s="213"/>
      <c r="C85" s="213"/>
      <c r="D85" s="213"/>
      <c r="E85" s="213"/>
      <c r="F85" s="43"/>
    </row>
    <row r="86" spans="1:6" x14ac:dyDescent="0.3">
      <c r="A86" s="213" t="s">
        <v>52</v>
      </c>
      <c r="B86" s="213"/>
      <c r="C86" s="213"/>
      <c r="D86" s="213"/>
      <c r="E86" s="213"/>
      <c r="F86" s="43"/>
    </row>
    <row r="87" spans="1:6" x14ac:dyDescent="0.3">
      <c r="A87" s="91"/>
      <c r="B87" s="92"/>
      <c r="C87" s="92"/>
      <c r="D87" s="92"/>
      <c r="E87" s="92"/>
    </row>
    <row r="88" spans="1:6" ht="31.2" x14ac:dyDescent="0.3">
      <c r="A88" s="68" t="s">
        <v>77</v>
      </c>
      <c r="B88" s="68" t="s">
        <v>92</v>
      </c>
      <c r="C88" s="68" t="s">
        <v>93</v>
      </c>
      <c r="D88" s="68" t="s">
        <v>95</v>
      </c>
      <c r="E88" s="68" t="s">
        <v>96</v>
      </c>
    </row>
    <row r="89" spans="1:6" x14ac:dyDescent="0.3">
      <c r="A89" s="109" t="s">
        <v>81</v>
      </c>
      <c r="B89" s="60">
        <f>+B90</f>
        <v>0</v>
      </c>
      <c r="C89" s="60">
        <f t="shared" ref="C89" si="7">+B99</f>
        <v>29875232</v>
      </c>
      <c r="D89" s="60">
        <f>+C99</f>
        <v>65089232</v>
      </c>
      <c r="E89" s="60">
        <f>+B89</f>
        <v>0</v>
      </c>
    </row>
    <row r="90" spans="1:6" x14ac:dyDescent="0.3">
      <c r="A90" s="110" t="s">
        <v>82</v>
      </c>
      <c r="B90" s="25">
        <f>+'1T'!E136</f>
        <v>0</v>
      </c>
      <c r="C90" s="25">
        <f>+'2T'!E135</f>
        <v>0</v>
      </c>
      <c r="D90" s="25">
        <f>+'3T'!E144</f>
        <v>0</v>
      </c>
      <c r="E90" s="65">
        <f>+B90+C90+D90</f>
        <v>0</v>
      </c>
    </row>
    <row r="91" spans="1:6" x14ac:dyDescent="0.3">
      <c r="A91" s="110" t="s">
        <v>80</v>
      </c>
      <c r="B91" s="25" t="str">
        <f>+'1T'!E137</f>
        <v>N/A</v>
      </c>
      <c r="C91" s="25">
        <f>+'2T'!E136</f>
        <v>29875232</v>
      </c>
      <c r="D91" s="25">
        <f>+'3T'!E145</f>
        <v>94964464</v>
      </c>
      <c r="E91" s="65" t="str">
        <f>+B91</f>
        <v>N/A</v>
      </c>
    </row>
    <row r="92" spans="1:6" x14ac:dyDescent="0.3">
      <c r="A92" s="109" t="s">
        <v>84</v>
      </c>
      <c r="B92" s="60">
        <f>+'1T'!E138</f>
        <v>698492232</v>
      </c>
      <c r="C92" s="60">
        <f>+'2T'!E137</f>
        <v>698492232</v>
      </c>
      <c r="D92" s="60">
        <f>+'3T'!E146</f>
        <v>698492232</v>
      </c>
      <c r="E92" s="60">
        <f>+B92+C92+D92</f>
        <v>2095476696</v>
      </c>
    </row>
    <row r="93" spans="1:6" x14ac:dyDescent="0.3">
      <c r="A93" s="109" t="s">
        <v>144</v>
      </c>
      <c r="B93" s="60">
        <f>+B94+B95</f>
        <v>698492232</v>
      </c>
      <c r="C93" s="60">
        <f>+C94+C95</f>
        <v>698492232</v>
      </c>
      <c r="D93" s="60">
        <f>+D94+D95</f>
        <v>698492232</v>
      </c>
      <c r="E93" s="60">
        <f>+E89+E92</f>
        <v>2095476696</v>
      </c>
    </row>
    <row r="94" spans="1:6" x14ac:dyDescent="0.3">
      <c r="A94" s="110" t="s">
        <v>82</v>
      </c>
      <c r="B94" s="25">
        <f>+B90</f>
        <v>0</v>
      </c>
      <c r="C94" s="25">
        <f>+C90</f>
        <v>0</v>
      </c>
      <c r="D94" s="25">
        <f>+D90</f>
        <v>0</v>
      </c>
      <c r="E94" s="65">
        <f>+B94+C94+D94</f>
        <v>0</v>
      </c>
    </row>
    <row r="95" spans="1:6" x14ac:dyDescent="0.3">
      <c r="A95" s="110" t="s">
        <v>80</v>
      </c>
      <c r="B95" s="25">
        <f>+B92</f>
        <v>698492232</v>
      </c>
      <c r="C95" s="25">
        <f>+C92</f>
        <v>698492232</v>
      </c>
      <c r="D95" s="25">
        <f>+D92</f>
        <v>698492232</v>
      </c>
      <c r="E95" s="65">
        <f>+B95+C95+D95</f>
        <v>2095476696</v>
      </c>
    </row>
    <row r="96" spans="1:6" x14ac:dyDescent="0.3">
      <c r="A96" s="109" t="s">
        <v>83</v>
      </c>
      <c r="B96" s="60">
        <f>+B97+B98</f>
        <v>668617000</v>
      </c>
      <c r="C96" s="60">
        <f>+C97+C98</f>
        <v>633403000</v>
      </c>
      <c r="D96" s="60">
        <f>+D97+D98</f>
        <v>502913800</v>
      </c>
      <c r="E96" s="60">
        <f>+B96+C96+D96</f>
        <v>1804933800</v>
      </c>
    </row>
    <row r="97" spans="1:7" x14ac:dyDescent="0.3">
      <c r="A97" s="110" t="s">
        <v>82</v>
      </c>
      <c r="B97" s="82">
        <f>+'1T'!E143</f>
        <v>0</v>
      </c>
      <c r="C97" s="82">
        <f>+'2T'!E142</f>
        <v>0</v>
      </c>
      <c r="D97" s="82">
        <f>+'3T'!E151</f>
        <v>0</v>
      </c>
      <c r="E97" s="61">
        <f>+B97+C97+D97</f>
        <v>0</v>
      </c>
    </row>
    <row r="98" spans="1:7" x14ac:dyDescent="0.3">
      <c r="A98" s="110" t="s">
        <v>80</v>
      </c>
      <c r="B98" s="82">
        <f>+'1T'!E144</f>
        <v>668617000</v>
      </c>
      <c r="C98" s="82">
        <f>+'2T'!E143</f>
        <v>633403000</v>
      </c>
      <c r="D98" s="82">
        <f>+'3T'!E152</f>
        <v>502913800</v>
      </c>
      <c r="E98" s="61">
        <f>+B98+C98+D98</f>
        <v>1804933800</v>
      </c>
    </row>
    <row r="99" spans="1:7" x14ac:dyDescent="0.3">
      <c r="A99" s="109" t="s">
        <v>145</v>
      </c>
      <c r="B99" s="60">
        <f t="shared" ref="B99:E101" si="8">+B93-B96</f>
        <v>29875232</v>
      </c>
      <c r="C99" s="60">
        <f>+C93-C96</f>
        <v>65089232</v>
      </c>
      <c r="D99" s="60">
        <f t="shared" si="8"/>
        <v>195578432</v>
      </c>
      <c r="E99" s="60">
        <f t="shared" si="8"/>
        <v>290542896</v>
      </c>
    </row>
    <row r="100" spans="1:7" x14ac:dyDescent="0.3">
      <c r="A100" s="110" t="s">
        <v>82</v>
      </c>
      <c r="B100" s="82">
        <f t="shared" si="8"/>
        <v>0</v>
      </c>
      <c r="C100" s="82">
        <f t="shared" si="8"/>
        <v>0</v>
      </c>
      <c r="D100" s="82">
        <f t="shared" si="8"/>
        <v>0</v>
      </c>
      <c r="E100" s="61">
        <f t="shared" si="8"/>
        <v>0</v>
      </c>
    </row>
    <row r="101" spans="1:7" x14ac:dyDescent="0.3">
      <c r="A101" s="111" t="s">
        <v>80</v>
      </c>
      <c r="B101" s="77">
        <f t="shared" si="8"/>
        <v>29875232</v>
      </c>
      <c r="C101" s="77">
        <f t="shared" si="8"/>
        <v>65089232</v>
      </c>
      <c r="D101" s="77">
        <f t="shared" si="8"/>
        <v>195578432</v>
      </c>
      <c r="E101" s="62">
        <f t="shared" si="8"/>
        <v>290542896</v>
      </c>
    </row>
    <row r="102" spans="1:7" x14ac:dyDescent="0.3">
      <c r="A102" s="199" t="s">
        <v>175</v>
      </c>
      <c r="B102" s="199"/>
      <c r="C102" s="199"/>
      <c r="D102" s="199"/>
      <c r="E102" s="199"/>
    </row>
    <row r="103" spans="1:7" ht="103.5" customHeight="1" x14ac:dyDescent="0.3">
      <c r="A103" s="200" t="s">
        <v>218</v>
      </c>
      <c r="B103" s="201"/>
      <c r="C103" s="201"/>
      <c r="D103" s="201"/>
      <c r="E103" s="201"/>
    </row>
    <row r="112" spans="1:7" x14ac:dyDescent="0.35">
      <c r="A112" s="6"/>
      <c r="B112" s="6"/>
      <c r="C112" s="6"/>
      <c r="D112" s="6"/>
      <c r="E112" s="6"/>
      <c r="F112" s="6"/>
      <c r="G112" s="6"/>
    </row>
    <row r="113" spans="1:7" x14ac:dyDescent="0.35">
      <c r="A113" s="6"/>
      <c r="B113" s="6"/>
      <c r="C113" s="6"/>
      <c r="D113" s="6"/>
      <c r="E113" s="6"/>
      <c r="F113" s="6"/>
      <c r="G113" s="6"/>
    </row>
    <row r="114" spans="1:7" x14ac:dyDescent="0.35">
      <c r="A114" s="6"/>
      <c r="B114" s="6"/>
      <c r="C114" s="6"/>
      <c r="D114" s="6"/>
      <c r="E114" s="6"/>
      <c r="F114" s="6"/>
      <c r="G114" s="6"/>
    </row>
    <row r="115" spans="1:7" x14ac:dyDescent="0.35">
      <c r="A115" s="6"/>
      <c r="B115" s="6"/>
      <c r="C115" s="6"/>
      <c r="D115" s="6"/>
      <c r="E115" s="6"/>
      <c r="F115" s="6"/>
      <c r="G115" s="6"/>
    </row>
    <row r="116" spans="1:7" x14ac:dyDescent="0.35">
      <c r="A116" s="6"/>
      <c r="B116" s="6"/>
      <c r="C116" s="6"/>
      <c r="D116" s="6"/>
      <c r="E116" s="6"/>
      <c r="F116" s="6"/>
      <c r="G116" s="6"/>
    </row>
    <row r="117" spans="1:7" x14ac:dyDescent="0.35">
      <c r="A117" s="6"/>
      <c r="B117" s="6"/>
      <c r="C117" s="6"/>
      <c r="D117" s="6"/>
      <c r="E117" s="6"/>
      <c r="F117" s="6"/>
      <c r="G117" s="6"/>
    </row>
  </sheetData>
  <mergeCells count="38">
    <mergeCell ref="A23:E23"/>
    <mergeCell ref="A84:E84"/>
    <mergeCell ref="A79:F79"/>
    <mergeCell ref="A85:E85"/>
    <mergeCell ref="A86:E86"/>
    <mergeCell ref="A61:B61"/>
    <mergeCell ref="A68:B68"/>
    <mergeCell ref="A75:B75"/>
    <mergeCell ref="A56:F56"/>
    <mergeCell ref="A78:F78"/>
    <mergeCell ref="A47:B47"/>
    <mergeCell ref="A54:F54"/>
    <mergeCell ref="A55:F55"/>
    <mergeCell ref="A22:E22"/>
    <mergeCell ref="A10:F10"/>
    <mergeCell ref="A11:F11"/>
    <mergeCell ref="A8:F8"/>
    <mergeCell ref="A19:F19"/>
    <mergeCell ref="A14:B14"/>
    <mergeCell ref="A16:A17"/>
    <mergeCell ref="A18:F18"/>
    <mergeCell ref="A2:F2"/>
    <mergeCell ref="A1:F1"/>
    <mergeCell ref="C4:E4"/>
    <mergeCell ref="C5:E5"/>
    <mergeCell ref="C6:E6"/>
    <mergeCell ref="A103:E103"/>
    <mergeCell ref="A29:E29"/>
    <mergeCell ref="A50:F50"/>
    <mergeCell ref="A80:F80"/>
    <mergeCell ref="A102:E102"/>
    <mergeCell ref="A51:F51"/>
    <mergeCell ref="A43:B43"/>
    <mergeCell ref="A34:F34"/>
    <mergeCell ref="A36:F36"/>
    <mergeCell ref="A37:F37"/>
    <mergeCell ref="A38:F38"/>
    <mergeCell ref="A30:E30"/>
  </mergeCells>
  <printOptions horizontalCentered="1"/>
  <pageMargins left="0.70866141732283472" right="0.70866141732283472" top="0.94488188976377963" bottom="0.74803149606299213" header="0.19685039370078741" footer="0.31496062992125984"/>
  <pageSetup scale="5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186"/>
  <sheetViews>
    <sheetView showGridLines="0" zoomScale="80" zoomScaleNormal="80" workbookViewId="0">
      <selection sqref="A1:F2"/>
    </sheetView>
  </sheetViews>
  <sheetFormatPr baseColWidth="10" defaultColWidth="11.44140625" defaultRowHeight="15.6" x14ac:dyDescent="0.35"/>
  <cols>
    <col min="1" max="1" width="58.109375" style="10" customWidth="1"/>
    <col min="2" max="2" width="29.6640625" style="10" customWidth="1"/>
    <col min="3" max="6" width="16.44140625" style="10" customWidth="1"/>
    <col min="7" max="7" width="11.44140625" style="10"/>
    <col min="8" max="16384" width="11.44140625" style="6"/>
  </cols>
  <sheetData>
    <row r="1" spans="1:7" s="1" customFormat="1" ht="21.9" customHeight="1" x14ac:dyDescent="0.35">
      <c r="A1" s="227" t="s">
        <v>38</v>
      </c>
      <c r="B1" s="227"/>
      <c r="C1" s="227"/>
      <c r="D1" s="227"/>
      <c r="E1" s="227"/>
      <c r="F1" s="227"/>
    </row>
    <row r="2" spans="1:7" s="1" customFormat="1" ht="21.9" customHeight="1" x14ac:dyDescent="0.35">
      <c r="A2" s="227"/>
      <c r="B2" s="227"/>
      <c r="C2" s="227"/>
      <c r="D2" s="227"/>
      <c r="E2" s="227"/>
      <c r="F2" s="227"/>
    </row>
    <row r="3" spans="1:7" s="1" customFormat="1" ht="17.399999999999999" x14ac:dyDescent="0.4">
      <c r="A3" s="229" t="s">
        <v>170</v>
      </c>
      <c r="B3" s="229"/>
      <c r="C3" s="229"/>
      <c r="D3" s="229"/>
      <c r="E3" s="229"/>
      <c r="F3" s="229"/>
    </row>
    <row r="4" spans="1:7" ht="17.399999999999999" x14ac:dyDescent="0.35">
      <c r="A4" s="142"/>
      <c r="B4" s="142"/>
      <c r="C4" s="142"/>
      <c r="D4" s="142"/>
      <c r="E4" s="142"/>
      <c r="F4" s="142"/>
      <c r="G4" s="1"/>
    </row>
    <row r="5" spans="1:7" ht="18" customHeight="1" x14ac:dyDescent="0.35">
      <c r="A5" s="70"/>
      <c r="B5" s="72" t="s">
        <v>22</v>
      </c>
      <c r="C5" s="230" t="s">
        <v>165</v>
      </c>
      <c r="D5" s="231"/>
      <c r="E5" s="203"/>
      <c r="F5" s="36"/>
      <c r="G5" s="1"/>
    </row>
    <row r="6" spans="1:7" ht="18" customHeight="1" x14ac:dyDescent="0.35">
      <c r="A6" s="71"/>
      <c r="B6" s="73" t="s">
        <v>33</v>
      </c>
      <c r="C6" s="232" t="s">
        <v>166</v>
      </c>
      <c r="D6" s="233"/>
      <c r="E6" s="233"/>
      <c r="F6" s="3"/>
      <c r="G6" s="6"/>
    </row>
    <row r="7" spans="1:7" ht="18" customHeight="1" x14ac:dyDescent="0.35">
      <c r="A7" s="71"/>
      <c r="B7" s="74" t="s">
        <v>34</v>
      </c>
      <c r="C7" s="232" t="s">
        <v>167</v>
      </c>
      <c r="D7" s="233"/>
      <c r="E7" s="233"/>
      <c r="F7" s="3"/>
      <c r="G7" s="6"/>
    </row>
    <row r="8" spans="1:7" ht="15" customHeight="1" x14ac:dyDescent="0.35">
      <c r="A8" s="4"/>
      <c r="B8" s="137"/>
      <c r="C8" s="137"/>
      <c r="D8" s="137"/>
      <c r="E8" s="137"/>
      <c r="F8" s="137"/>
      <c r="G8" s="6"/>
    </row>
    <row r="9" spans="1:7" x14ac:dyDescent="0.35">
      <c r="A9" s="7"/>
      <c r="B9" s="137"/>
      <c r="C9" s="137"/>
      <c r="D9" s="137"/>
      <c r="E9" s="137"/>
      <c r="F9" s="137"/>
      <c r="G9" s="6"/>
    </row>
    <row r="10" spans="1:7" ht="21.9" customHeight="1" x14ac:dyDescent="0.35">
      <c r="A10" s="217" t="s">
        <v>35</v>
      </c>
      <c r="B10" s="217"/>
      <c r="C10" s="217"/>
      <c r="D10" s="217"/>
      <c r="E10" s="217"/>
      <c r="F10" s="217"/>
      <c r="G10" s="6"/>
    </row>
    <row r="11" spans="1:7" s="86" customFormat="1" ht="16.95" customHeight="1" x14ac:dyDescent="0.35">
      <c r="A11" s="9"/>
      <c r="B11" s="9"/>
      <c r="C11" s="9"/>
      <c r="D11" s="9"/>
      <c r="E11" s="9"/>
      <c r="F11" s="9"/>
      <c r="G11" s="6"/>
    </row>
    <row r="12" spans="1:7" s="86" customFormat="1" ht="16.95" customHeight="1" x14ac:dyDescent="0.35">
      <c r="A12" s="228" t="s">
        <v>36</v>
      </c>
      <c r="B12" s="228"/>
      <c r="C12" s="228"/>
      <c r="D12" s="228"/>
      <c r="E12" s="228"/>
      <c r="F12" s="228"/>
      <c r="G12" s="6"/>
    </row>
    <row r="13" spans="1:7" s="86" customFormat="1" ht="16.95" customHeight="1" x14ac:dyDescent="0.35">
      <c r="A13" s="228" t="s">
        <v>19</v>
      </c>
      <c r="B13" s="228"/>
      <c r="C13" s="228"/>
      <c r="D13" s="228"/>
      <c r="E13" s="228"/>
      <c r="F13" s="228"/>
      <c r="G13" s="6"/>
    </row>
    <row r="14" spans="1:7" s="86" customFormat="1" ht="16.95" customHeight="1" x14ac:dyDescent="0.35">
      <c r="A14" s="137"/>
      <c r="B14" s="137"/>
      <c r="C14" s="137"/>
      <c r="D14" s="137"/>
      <c r="E14" s="137"/>
      <c r="F14" s="137"/>
      <c r="G14" s="6"/>
    </row>
    <row r="15" spans="1:7" s="36" customFormat="1" ht="16.95" customHeight="1" x14ac:dyDescent="0.35">
      <c r="A15" s="139" t="s">
        <v>17</v>
      </c>
      <c r="B15" s="11" t="s">
        <v>18</v>
      </c>
      <c r="C15" s="11" t="s">
        <v>14</v>
      </c>
      <c r="D15" s="11" t="s">
        <v>15</v>
      </c>
      <c r="E15" s="11" t="s">
        <v>89</v>
      </c>
      <c r="F15" s="139" t="s">
        <v>12</v>
      </c>
      <c r="G15" s="6"/>
    </row>
    <row r="16" spans="1:7" s="36" customFormat="1" ht="16.95" customHeight="1" x14ac:dyDescent="0.3">
      <c r="A16" s="219" t="s">
        <v>16</v>
      </c>
      <c r="B16" s="219"/>
      <c r="C16" s="117">
        <f t="shared" ref="C16:E16" si="0">+C18</f>
        <v>3206</v>
      </c>
      <c r="D16" s="117">
        <f t="shared" si="0"/>
        <v>3605</v>
      </c>
      <c r="E16" s="117">
        <f t="shared" si="0"/>
        <v>3779</v>
      </c>
      <c r="F16" s="117">
        <f>+F18</f>
        <v>3530</v>
      </c>
    </row>
    <row r="17" spans="1:8" s="86" customFormat="1" ht="16.95" customHeight="1" x14ac:dyDescent="0.3">
      <c r="A17" s="133"/>
      <c r="B17" s="114"/>
      <c r="C17" s="115"/>
      <c r="D17" s="115"/>
      <c r="E17" s="115"/>
      <c r="F17" s="115"/>
    </row>
    <row r="18" spans="1:8" s="86" customFormat="1" ht="16.95" customHeight="1" x14ac:dyDescent="0.35">
      <c r="A18" s="191" t="s">
        <v>159</v>
      </c>
      <c r="B18" s="144" t="s">
        <v>160</v>
      </c>
      <c r="C18" s="115">
        <v>3206</v>
      </c>
      <c r="D18" s="115">
        <v>3605</v>
      </c>
      <c r="E18" s="115">
        <v>3779</v>
      </c>
      <c r="F18" s="115">
        <f>+AVERAGE(C18:E18)</f>
        <v>3530</v>
      </c>
      <c r="G18" s="182"/>
      <c r="H18" s="182"/>
    </row>
    <row r="19" spans="1:8" s="86" customFormat="1" ht="16.95" customHeight="1" x14ac:dyDescent="0.35">
      <c r="A19" s="198"/>
      <c r="B19" s="144" t="s">
        <v>163</v>
      </c>
      <c r="C19" s="115">
        <v>1654</v>
      </c>
      <c r="D19" s="115">
        <v>6168</v>
      </c>
      <c r="E19" s="115">
        <v>3549</v>
      </c>
      <c r="F19" s="115">
        <f>+SUM(C19:E19)</f>
        <v>11371</v>
      </c>
    </row>
    <row r="20" spans="1:8" ht="16.95" customHeight="1" x14ac:dyDescent="0.35">
      <c r="A20" s="224" t="s">
        <v>174</v>
      </c>
      <c r="B20" s="224"/>
      <c r="C20" s="224"/>
      <c r="D20" s="224"/>
      <c r="E20" s="224"/>
      <c r="F20" s="224"/>
      <c r="G20" s="6"/>
    </row>
    <row r="21" spans="1:8" s="36" customFormat="1" ht="276.75" customHeight="1" x14ac:dyDescent="0.35">
      <c r="A21" s="226" t="s">
        <v>220</v>
      </c>
      <c r="B21" s="226"/>
      <c r="C21" s="226"/>
      <c r="D21" s="226"/>
      <c r="E21" s="226"/>
      <c r="F21" s="226"/>
      <c r="G21" s="6"/>
    </row>
    <row r="22" spans="1:8" s="36" customFormat="1" ht="24" customHeight="1" x14ac:dyDescent="0.35">
      <c r="A22" s="179"/>
      <c r="B22" s="179"/>
      <c r="C22" s="179"/>
      <c r="D22" s="179"/>
      <c r="E22" s="179"/>
      <c r="F22" s="179"/>
      <c r="G22" s="6"/>
    </row>
    <row r="23" spans="1:8" s="36" customFormat="1" ht="16.95" customHeight="1" x14ac:dyDescent="0.35">
      <c r="A23" s="37"/>
      <c r="B23" s="37"/>
      <c r="C23" s="37"/>
      <c r="D23" s="38"/>
      <c r="E23" s="38"/>
      <c r="F23" s="39"/>
      <c r="G23" s="6"/>
    </row>
    <row r="24" spans="1:8" s="36" customFormat="1" ht="16.95" customHeight="1" x14ac:dyDescent="0.35">
      <c r="A24" s="228" t="s">
        <v>37</v>
      </c>
      <c r="B24" s="228"/>
      <c r="C24" s="228"/>
      <c r="D24" s="228"/>
      <c r="E24" s="228"/>
      <c r="F24" s="228"/>
      <c r="G24" s="6"/>
    </row>
    <row r="25" spans="1:8" s="36" customFormat="1" ht="16.95" customHeight="1" x14ac:dyDescent="0.35">
      <c r="A25" s="228" t="s">
        <v>20</v>
      </c>
      <c r="B25" s="228"/>
      <c r="C25" s="228"/>
      <c r="D25" s="228"/>
      <c r="E25" s="228"/>
      <c r="F25" s="228"/>
      <c r="G25" s="6"/>
    </row>
    <row r="26" spans="1:8" s="36" customFormat="1" x14ac:dyDescent="0.35">
      <c r="A26" s="37"/>
      <c r="B26" s="37"/>
      <c r="C26" s="38"/>
      <c r="D26" s="38"/>
      <c r="E26" s="38"/>
      <c r="F26" s="40"/>
      <c r="G26" s="6"/>
    </row>
    <row r="27" spans="1:8" ht="15" customHeight="1" x14ac:dyDescent="0.35">
      <c r="A27" s="221" t="s">
        <v>17</v>
      </c>
      <c r="B27" s="234"/>
      <c r="C27" s="11" t="s">
        <v>14</v>
      </c>
      <c r="D27" s="11" t="s">
        <v>15</v>
      </c>
      <c r="E27" s="11" t="s">
        <v>89</v>
      </c>
      <c r="F27" s="139" t="s">
        <v>12</v>
      </c>
      <c r="G27" s="6"/>
    </row>
    <row r="28" spans="1:8" s="36" customFormat="1" ht="16.95" customHeight="1" x14ac:dyDescent="0.3">
      <c r="A28" s="219" t="s">
        <v>16</v>
      </c>
      <c r="B28" s="219"/>
      <c r="C28" s="35">
        <f>+C30</f>
        <v>120527600</v>
      </c>
      <c r="D28" s="35">
        <f t="shared" ref="D28:F28" si="1">+D30</f>
        <v>440527200</v>
      </c>
      <c r="E28" s="35">
        <f t="shared" si="1"/>
        <v>256440600</v>
      </c>
      <c r="F28" s="35">
        <f t="shared" si="1"/>
        <v>817495400</v>
      </c>
    </row>
    <row r="29" spans="1:8" s="36" customFormat="1" ht="16.95" customHeight="1" x14ac:dyDescent="0.3">
      <c r="A29" s="220"/>
      <c r="B29" s="220"/>
      <c r="C29" s="118"/>
      <c r="D29" s="118"/>
      <c r="E29" s="118"/>
      <c r="F29" s="118"/>
    </row>
    <row r="30" spans="1:8" s="36" customFormat="1" ht="16.95" customHeight="1" x14ac:dyDescent="0.3">
      <c r="A30" s="191" t="s">
        <v>161</v>
      </c>
      <c r="B30" s="191"/>
      <c r="C30" s="118">
        <v>120527600</v>
      </c>
      <c r="D30" s="118">
        <v>440527200</v>
      </c>
      <c r="E30" s="118">
        <v>256440600</v>
      </c>
      <c r="F30" s="119">
        <f>+SUM(C30:E30)</f>
        <v>817495400</v>
      </c>
    </row>
    <row r="31" spans="1:8" ht="16.95" customHeight="1" x14ac:dyDescent="0.35">
      <c r="A31" s="224" t="s">
        <v>175</v>
      </c>
      <c r="B31" s="224"/>
      <c r="C31" s="224"/>
      <c r="D31" s="224"/>
      <c r="E31" s="224"/>
      <c r="F31" s="41"/>
      <c r="G31" s="6"/>
    </row>
    <row r="32" spans="1:8" ht="180.75" customHeight="1" x14ac:dyDescent="0.35">
      <c r="A32" s="225" t="s">
        <v>221</v>
      </c>
      <c r="B32" s="225"/>
      <c r="C32" s="225"/>
      <c r="D32" s="225"/>
      <c r="E32" s="225"/>
      <c r="F32" s="225"/>
      <c r="G32" s="6"/>
    </row>
    <row r="33" spans="1:7" ht="27" customHeight="1" x14ac:dyDescent="0.35">
      <c r="A33" s="179"/>
      <c r="B33" s="179"/>
      <c r="C33" s="179"/>
      <c r="D33" s="179"/>
      <c r="E33" s="179"/>
      <c r="F33" s="179"/>
      <c r="G33" s="6"/>
    </row>
    <row r="34" spans="1:7" ht="16.95" customHeight="1" x14ac:dyDescent="0.35">
      <c r="A34" s="36"/>
      <c r="B34" s="36"/>
      <c r="C34" s="36"/>
      <c r="D34" s="36"/>
      <c r="E34" s="36"/>
      <c r="F34" s="42"/>
      <c r="G34" s="6"/>
    </row>
    <row r="35" spans="1:7" ht="16.95" customHeight="1" x14ac:dyDescent="0.35">
      <c r="A35" s="213" t="s">
        <v>39</v>
      </c>
      <c r="B35" s="213"/>
      <c r="C35" s="213"/>
      <c r="D35" s="213"/>
      <c r="E35" s="213"/>
      <c r="F35" s="213"/>
      <c r="G35" s="6"/>
    </row>
    <row r="36" spans="1:7" ht="16.95" customHeight="1" x14ac:dyDescent="0.35">
      <c r="A36" s="43" t="s">
        <v>40</v>
      </c>
      <c r="B36" s="43"/>
      <c r="C36" s="43"/>
      <c r="D36" s="43"/>
      <c r="E36" s="43"/>
      <c r="F36" s="43"/>
      <c r="G36" s="6"/>
    </row>
    <row r="37" spans="1:7" x14ac:dyDescent="0.35">
      <c r="A37" s="36"/>
      <c r="B37" s="36"/>
      <c r="C37" s="36"/>
      <c r="D37" s="36"/>
      <c r="E37" s="36"/>
      <c r="F37" s="36"/>
      <c r="G37" s="6"/>
    </row>
    <row r="38" spans="1:7" ht="31.2" x14ac:dyDescent="0.35">
      <c r="A38" s="236" t="s">
        <v>23</v>
      </c>
      <c r="B38" s="236"/>
      <c r="C38" s="8" t="s">
        <v>41</v>
      </c>
      <c r="D38" s="136" t="s">
        <v>42</v>
      </c>
      <c r="E38" s="20" t="s">
        <v>44</v>
      </c>
      <c r="F38" s="136" t="s">
        <v>24</v>
      </c>
      <c r="G38" s="6"/>
    </row>
    <row r="39" spans="1:7" ht="30" customHeight="1" x14ac:dyDescent="0.35">
      <c r="A39" s="237" t="s">
        <v>28</v>
      </c>
      <c r="B39" s="238"/>
      <c r="C39" s="18" t="s">
        <v>176</v>
      </c>
      <c r="D39" s="18"/>
      <c r="E39" s="19"/>
      <c r="F39" s="19" t="s">
        <v>13</v>
      </c>
      <c r="G39" s="6"/>
    </row>
    <row r="40" spans="1:7" ht="30" customHeight="1" x14ac:dyDescent="0.35">
      <c r="A40" s="237" t="s">
        <v>29</v>
      </c>
      <c r="B40" s="237"/>
      <c r="C40" s="18"/>
      <c r="D40" s="18" t="s">
        <v>176</v>
      </c>
      <c r="E40" s="18"/>
      <c r="F40" s="19"/>
      <c r="G40" s="6"/>
    </row>
    <row r="41" spans="1:7" ht="30" customHeight="1" x14ac:dyDescent="0.35">
      <c r="A41" s="239" t="s">
        <v>27</v>
      </c>
      <c r="B41" s="239"/>
      <c r="C41" s="18" t="s">
        <v>176</v>
      </c>
      <c r="D41" s="18"/>
      <c r="E41" s="18"/>
      <c r="F41" s="19" t="s">
        <v>177</v>
      </c>
      <c r="G41" s="6"/>
    </row>
    <row r="42" spans="1:7" ht="30" customHeight="1" x14ac:dyDescent="0.35">
      <c r="A42" s="235" t="s">
        <v>30</v>
      </c>
      <c r="B42" s="235"/>
      <c r="C42" s="18"/>
      <c r="D42" s="18" t="s">
        <v>176</v>
      </c>
      <c r="E42" s="18"/>
      <c r="F42" s="19"/>
      <c r="G42" s="6"/>
    </row>
    <row r="43" spans="1:7" s="89" customFormat="1" x14ac:dyDescent="0.35">
      <c r="A43" s="224" t="s">
        <v>178</v>
      </c>
      <c r="B43" s="224"/>
      <c r="C43" s="224"/>
      <c r="D43" s="224"/>
      <c r="E43" s="224"/>
      <c r="F43" s="224"/>
      <c r="G43" s="6"/>
    </row>
    <row r="44" spans="1:7" s="89" customFormat="1" ht="111" customHeight="1" x14ac:dyDescent="0.35">
      <c r="A44" s="225" t="s">
        <v>211</v>
      </c>
      <c r="B44" s="226"/>
      <c r="C44" s="226"/>
      <c r="D44" s="226"/>
      <c r="E44" s="226"/>
      <c r="F44" s="226"/>
      <c r="G44" s="6"/>
    </row>
    <row r="45" spans="1:7" x14ac:dyDescent="0.35">
      <c r="A45" s="36"/>
      <c r="B45" s="36"/>
      <c r="C45" s="36"/>
      <c r="D45" s="36"/>
      <c r="E45" s="36"/>
      <c r="F45" s="36"/>
      <c r="G45" s="6"/>
    </row>
    <row r="46" spans="1:7" x14ac:dyDescent="0.35">
      <c r="A46" s="36"/>
      <c r="B46" s="36"/>
      <c r="C46" s="36"/>
      <c r="D46" s="36"/>
      <c r="E46" s="36"/>
      <c r="F46" s="36"/>
      <c r="G46" s="6"/>
    </row>
    <row r="47" spans="1:7" x14ac:dyDescent="0.35">
      <c r="A47" s="213" t="s">
        <v>45</v>
      </c>
      <c r="B47" s="213"/>
      <c r="C47" s="213"/>
      <c r="D47" s="213"/>
      <c r="E47" s="213"/>
      <c r="F47" s="213"/>
      <c r="G47" s="6"/>
    </row>
    <row r="48" spans="1:7" x14ac:dyDescent="0.35">
      <c r="A48" s="213" t="s">
        <v>25</v>
      </c>
      <c r="B48" s="213"/>
      <c r="C48" s="213"/>
      <c r="D48" s="213"/>
      <c r="E48" s="213"/>
      <c r="F48" s="213"/>
      <c r="G48" s="6"/>
    </row>
    <row r="49" spans="1:7" x14ac:dyDescent="0.35">
      <c r="A49" s="36"/>
      <c r="B49" s="36"/>
      <c r="C49" s="36"/>
      <c r="D49" s="36"/>
      <c r="E49" s="36"/>
      <c r="F49" s="36"/>
      <c r="G49" s="6"/>
    </row>
    <row r="50" spans="1:7" ht="30" x14ac:dyDescent="0.35">
      <c r="A50" s="221" t="s">
        <v>23</v>
      </c>
      <c r="B50" s="221"/>
      <c r="C50" s="11" t="s">
        <v>41</v>
      </c>
      <c r="D50" s="139" t="s">
        <v>42</v>
      </c>
      <c r="E50" s="21" t="s">
        <v>86</v>
      </c>
      <c r="F50" s="139" t="s">
        <v>24</v>
      </c>
      <c r="G50" s="6"/>
    </row>
    <row r="51" spans="1:7" ht="30" customHeight="1" x14ac:dyDescent="0.35">
      <c r="A51" s="222" t="s">
        <v>31</v>
      </c>
      <c r="B51" s="222"/>
      <c r="C51" s="19"/>
      <c r="D51" s="19"/>
      <c r="E51" s="30" t="s">
        <v>176</v>
      </c>
      <c r="F51" s="19"/>
      <c r="G51" s="89"/>
    </row>
    <row r="52" spans="1:7" ht="30" customHeight="1" x14ac:dyDescent="0.35">
      <c r="A52" s="223" t="s">
        <v>32</v>
      </c>
      <c r="B52" s="223"/>
      <c r="C52" s="31"/>
      <c r="D52" s="31"/>
      <c r="E52" s="32" t="s">
        <v>176</v>
      </c>
      <c r="F52" s="31"/>
      <c r="G52" s="89"/>
    </row>
    <row r="53" spans="1:7" x14ac:dyDescent="0.35">
      <c r="A53" s="224" t="s">
        <v>182</v>
      </c>
      <c r="B53" s="224"/>
      <c r="C53" s="224"/>
      <c r="D53" s="224"/>
      <c r="E53" s="224"/>
      <c r="F53" s="224"/>
      <c r="G53" s="6"/>
    </row>
    <row r="54" spans="1:7" ht="63" customHeight="1" x14ac:dyDescent="0.35">
      <c r="A54" s="200" t="s">
        <v>212</v>
      </c>
      <c r="B54" s="201"/>
      <c r="C54" s="201"/>
      <c r="D54" s="201"/>
      <c r="E54" s="201"/>
      <c r="F54" s="201"/>
      <c r="G54" s="6"/>
    </row>
    <row r="55" spans="1:7" ht="30" customHeight="1" x14ac:dyDescent="0.35">
      <c r="A55" s="179"/>
      <c r="B55" s="179"/>
      <c r="C55" s="179"/>
      <c r="D55" s="179"/>
      <c r="F55" s="179"/>
      <c r="G55" s="6"/>
    </row>
    <row r="56" spans="1:7" x14ac:dyDescent="0.35">
      <c r="A56" s="36"/>
      <c r="B56" s="36"/>
      <c r="C56" s="36"/>
      <c r="D56" s="36"/>
      <c r="E56" s="42"/>
      <c r="F56" s="36"/>
    </row>
    <row r="57" spans="1:7" ht="31.2" x14ac:dyDescent="0.35">
      <c r="A57" s="2" t="s">
        <v>46</v>
      </c>
      <c r="B57" s="240" t="s">
        <v>196</v>
      </c>
      <c r="C57" s="241"/>
      <c r="D57" s="204" t="s">
        <v>49</v>
      </c>
      <c r="E57" s="205"/>
      <c r="F57" s="206"/>
      <c r="G57" s="6"/>
    </row>
    <row r="58" spans="1:7" x14ac:dyDescent="0.35">
      <c r="A58" s="2" t="s">
        <v>47</v>
      </c>
      <c r="B58" s="240" t="s">
        <v>197</v>
      </c>
      <c r="C58" s="241"/>
      <c r="D58" s="207"/>
      <c r="E58" s="208"/>
      <c r="F58" s="209"/>
      <c r="G58" s="6"/>
    </row>
    <row r="59" spans="1:7" x14ac:dyDescent="0.35">
      <c r="A59" s="2" t="s">
        <v>48</v>
      </c>
      <c r="B59" s="240" t="s">
        <v>165</v>
      </c>
      <c r="C59" s="241"/>
      <c r="D59" s="210"/>
      <c r="E59" s="211"/>
      <c r="F59" s="212"/>
      <c r="G59" s="6"/>
    </row>
    <row r="60" spans="1:7" x14ac:dyDescent="0.35">
      <c r="A60" s="6"/>
      <c r="B60" s="6"/>
      <c r="C60" s="6"/>
      <c r="D60" s="6"/>
      <c r="E60" s="6"/>
      <c r="F60" s="6"/>
      <c r="G60" s="6"/>
    </row>
    <row r="61" spans="1:7" x14ac:dyDescent="0.35">
      <c r="A61" s="6"/>
      <c r="B61" s="6"/>
      <c r="C61" s="6"/>
      <c r="D61" s="6"/>
      <c r="E61" s="6"/>
      <c r="F61" s="6"/>
      <c r="G61" s="6"/>
    </row>
    <row r="62" spans="1:7" ht="12.75" customHeight="1" x14ac:dyDescent="0.35">
      <c r="A62" s="36"/>
      <c r="B62" s="36"/>
      <c r="C62" s="36"/>
      <c r="D62" s="36"/>
      <c r="E62" s="42"/>
      <c r="F62" s="36"/>
      <c r="G62" s="6"/>
    </row>
    <row r="63" spans="1:7" ht="21.9" customHeight="1" x14ac:dyDescent="0.35">
      <c r="A63" s="217" t="s">
        <v>50</v>
      </c>
      <c r="B63" s="217"/>
      <c r="C63" s="217"/>
      <c r="D63" s="217"/>
      <c r="E63" s="217"/>
      <c r="F63" s="217"/>
      <c r="G63" s="6"/>
    </row>
    <row r="64" spans="1:7" ht="9.9" customHeight="1" x14ac:dyDescent="0.35">
      <c r="A64" s="36"/>
      <c r="B64" s="36"/>
      <c r="C64" s="36"/>
      <c r="D64" s="36"/>
      <c r="E64" s="36"/>
      <c r="F64" s="36"/>
      <c r="G64" s="6"/>
    </row>
    <row r="65" spans="1:7" x14ac:dyDescent="0.35">
      <c r="A65" s="213" t="s">
        <v>51</v>
      </c>
      <c r="B65" s="213"/>
      <c r="C65" s="213"/>
      <c r="D65" s="213"/>
      <c r="E65" s="213"/>
      <c r="F65" s="213"/>
      <c r="G65" s="6"/>
    </row>
    <row r="66" spans="1:7" x14ac:dyDescent="0.35">
      <c r="A66" s="213" t="s">
        <v>62</v>
      </c>
      <c r="B66" s="213"/>
      <c r="C66" s="213"/>
      <c r="D66" s="213"/>
      <c r="E66" s="213"/>
      <c r="F66" s="213"/>
      <c r="G66" s="6"/>
    </row>
    <row r="67" spans="1:7" x14ac:dyDescent="0.35">
      <c r="A67" s="213" t="s">
        <v>52</v>
      </c>
      <c r="B67" s="213"/>
      <c r="C67" s="213"/>
      <c r="D67" s="213"/>
      <c r="E67" s="213"/>
      <c r="F67" s="213"/>
      <c r="G67" s="6"/>
    </row>
    <row r="68" spans="1:7" ht="9.9" customHeight="1" x14ac:dyDescent="0.35">
      <c r="A68" s="36"/>
      <c r="B68" s="36"/>
      <c r="C68" s="36"/>
      <c r="D68" s="36"/>
      <c r="E68" s="36"/>
      <c r="F68" s="36"/>
      <c r="G68" s="6"/>
    </row>
    <row r="69" spans="1:7" ht="45" x14ac:dyDescent="0.35">
      <c r="A69" s="69" t="s">
        <v>63</v>
      </c>
      <c r="B69" s="69" t="s">
        <v>67</v>
      </c>
      <c r="C69" s="69" t="s">
        <v>71</v>
      </c>
      <c r="D69" s="69" t="s">
        <v>68</v>
      </c>
      <c r="E69" s="69" t="s">
        <v>69</v>
      </c>
      <c r="F69" s="69" t="s">
        <v>70</v>
      </c>
      <c r="G69" s="6"/>
    </row>
    <row r="70" spans="1:7" x14ac:dyDescent="0.35">
      <c r="A70" s="138" t="s">
        <v>16</v>
      </c>
      <c r="B70" s="35">
        <f>+SUM(B72:B76)</f>
        <v>3002164326</v>
      </c>
      <c r="C70" s="78">
        <f>+SUM(C72:C76)</f>
        <v>100</v>
      </c>
      <c r="D70" s="13"/>
      <c r="E70" s="13"/>
      <c r="F70" s="13"/>
      <c r="G70" s="6"/>
    </row>
    <row r="71" spans="1:7" ht="9.9" customHeight="1" x14ac:dyDescent="0.35">
      <c r="A71" s="24"/>
      <c r="B71" s="25"/>
      <c r="C71" s="66"/>
      <c r="D71" s="23"/>
      <c r="E71" s="23"/>
      <c r="F71" s="23"/>
      <c r="G71" s="6"/>
    </row>
    <row r="72" spans="1:7" ht="30" x14ac:dyDescent="0.35">
      <c r="A72" s="24" t="s">
        <v>64</v>
      </c>
      <c r="B72" s="25">
        <v>2793968923</v>
      </c>
      <c r="C72" s="66">
        <f>+B72/$B$70*100</f>
        <v>93.065156320826929</v>
      </c>
      <c r="D72" s="23" t="s">
        <v>187</v>
      </c>
      <c r="E72" s="23" t="s">
        <v>188</v>
      </c>
      <c r="F72" s="23" t="s">
        <v>189</v>
      </c>
      <c r="G72" s="145"/>
    </row>
    <row r="73" spans="1:7" ht="30" x14ac:dyDescent="0.35">
      <c r="A73" s="24" t="s">
        <v>65</v>
      </c>
      <c r="B73" s="118">
        <v>208195403</v>
      </c>
      <c r="C73" s="184">
        <f t="shared" ref="C73:C76" si="2">+B73/$B$70*100</f>
        <v>6.9348436791730768</v>
      </c>
      <c r="D73" s="185" t="s">
        <v>222</v>
      </c>
      <c r="E73" s="185" t="s">
        <v>223</v>
      </c>
      <c r="F73" s="185" t="s">
        <v>189</v>
      </c>
      <c r="G73" s="145"/>
    </row>
    <row r="74" spans="1:7" hidden="1" x14ac:dyDescent="0.35">
      <c r="A74" s="24" t="s">
        <v>66</v>
      </c>
      <c r="B74" s="25">
        <v>0</v>
      </c>
      <c r="C74" s="66">
        <f t="shared" si="2"/>
        <v>0</v>
      </c>
      <c r="D74" s="24"/>
      <c r="E74" s="24"/>
      <c r="F74" s="24"/>
      <c r="G74" s="6"/>
    </row>
    <row r="75" spans="1:7" hidden="1" x14ac:dyDescent="0.35">
      <c r="A75" s="24" t="s">
        <v>157</v>
      </c>
      <c r="B75" s="25">
        <v>0</v>
      </c>
      <c r="C75" s="66">
        <f t="shared" si="2"/>
        <v>0</v>
      </c>
      <c r="D75" s="24"/>
      <c r="E75" s="24"/>
      <c r="F75" s="24"/>
      <c r="G75" s="6"/>
    </row>
    <row r="76" spans="1:7" hidden="1" x14ac:dyDescent="0.35">
      <c r="A76" s="26" t="s">
        <v>158</v>
      </c>
      <c r="B76" s="25">
        <v>0</v>
      </c>
      <c r="C76" s="66">
        <f t="shared" si="2"/>
        <v>0</v>
      </c>
      <c r="D76" s="76"/>
      <c r="E76" s="76"/>
      <c r="F76" s="76"/>
      <c r="G76" s="6"/>
    </row>
    <row r="77" spans="1:7" ht="14.4" customHeight="1" x14ac:dyDescent="0.35">
      <c r="A77" s="199" t="s">
        <v>190</v>
      </c>
      <c r="B77" s="199"/>
      <c r="C77" s="199"/>
      <c r="D77" s="199"/>
      <c r="E77" s="199"/>
      <c r="F77" s="199"/>
      <c r="G77" s="6"/>
    </row>
    <row r="78" spans="1:7" ht="117.75" customHeight="1" x14ac:dyDescent="0.35">
      <c r="A78" s="200" t="s">
        <v>224</v>
      </c>
      <c r="B78" s="201"/>
      <c r="C78" s="201"/>
      <c r="D78" s="201"/>
      <c r="E78" s="201"/>
      <c r="F78" s="201"/>
      <c r="G78" s="6"/>
    </row>
    <row r="79" spans="1:7" ht="43.5" customHeight="1" x14ac:dyDescent="0.35">
      <c r="A79" s="179"/>
      <c r="B79" s="179"/>
      <c r="C79" s="179"/>
      <c r="D79" s="179"/>
      <c r="E79" s="179"/>
      <c r="F79" s="179"/>
      <c r="G79" s="6"/>
    </row>
    <row r="80" spans="1:7" ht="9.9" customHeight="1" x14ac:dyDescent="0.35">
      <c r="A80" s="24"/>
      <c r="B80" s="46"/>
      <c r="C80" s="23"/>
      <c r="D80" s="42"/>
      <c r="E80" s="42"/>
      <c r="F80" s="42"/>
      <c r="G80" s="6"/>
    </row>
    <row r="81" spans="1:7" x14ac:dyDescent="0.35">
      <c r="A81" s="213" t="s">
        <v>72</v>
      </c>
      <c r="B81" s="213"/>
      <c r="C81" s="213"/>
      <c r="D81" s="213"/>
      <c r="E81" s="213"/>
      <c r="F81" s="213"/>
      <c r="G81" s="6"/>
    </row>
    <row r="82" spans="1:7" x14ac:dyDescent="0.35">
      <c r="A82" s="213" t="s">
        <v>73</v>
      </c>
      <c r="B82" s="213"/>
      <c r="C82" s="213"/>
      <c r="D82" s="213"/>
      <c r="E82" s="213"/>
      <c r="F82" s="213"/>
      <c r="G82" s="6"/>
    </row>
    <row r="83" spans="1:7" x14ac:dyDescent="0.35">
      <c r="A83" s="213" t="s">
        <v>52</v>
      </c>
      <c r="B83" s="213"/>
      <c r="C83" s="213"/>
      <c r="D83" s="213"/>
      <c r="E83" s="213"/>
      <c r="F83" s="213"/>
      <c r="G83" s="6"/>
    </row>
    <row r="84" spans="1:7" ht="9.9" customHeight="1" x14ac:dyDescent="0.35">
      <c r="A84" s="36"/>
      <c r="B84" s="36"/>
      <c r="C84" s="36"/>
      <c r="D84" s="36"/>
      <c r="E84" s="36"/>
      <c r="F84" s="36"/>
      <c r="G84" s="6"/>
    </row>
    <row r="85" spans="1:7" x14ac:dyDescent="0.35">
      <c r="A85" s="68" t="s">
        <v>55</v>
      </c>
      <c r="B85" s="68" t="s">
        <v>56</v>
      </c>
      <c r="C85" s="68" t="s">
        <v>14</v>
      </c>
      <c r="D85" s="68" t="s">
        <v>15</v>
      </c>
      <c r="E85" s="68" t="s">
        <v>89</v>
      </c>
      <c r="F85" s="68" t="s">
        <v>12</v>
      </c>
      <c r="G85" s="6"/>
    </row>
    <row r="86" spans="1:7" x14ac:dyDescent="0.35">
      <c r="A86" s="138" t="s">
        <v>16</v>
      </c>
      <c r="B86" s="47"/>
      <c r="C86" s="35">
        <f>+C88+C92+C96</f>
        <v>232830744</v>
      </c>
      <c r="D86" s="35">
        <f>+D88+D92+D96</f>
        <v>336928446</v>
      </c>
      <c r="E86" s="35">
        <f>+E88+E92+E96</f>
        <v>336928446</v>
      </c>
      <c r="F86" s="35">
        <f>+F88+F92+F96</f>
        <v>906687636</v>
      </c>
      <c r="G86" s="6"/>
    </row>
    <row r="87" spans="1:7" ht="9.9" customHeight="1" x14ac:dyDescent="0.35">
      <c r="A87" s="15"/>
      <c r="B87" s="48"/>
      <c r="C87" s="16"/>
      <c r="D87" s="16"/>
      <c r="E87" s="16"/>
      <c r="F87" s="49"/>
      <c r="G87" s="6"/>
    </row>
    <row r="88" spans="1:7" x14ac:dyDescent="0.35">
      <c r="A88" s="214" t="s">
        <v>74</v>
      </c>
      <c r="B88" s="214"/>
      <c r="C88" s="51">
        <f>+SUM(C89:C90)</f>
        <v>232830744</v>
      </c>
      <c r="D88" s="51">
        <f>+SUM(D89:D90)</f>
        <v>336928446</v>
      </c>
      <c r="E88" s="51">
        <f>+SUM(E89:E90)</f>
        <v>336928446</v>
      </c>
      <c r="F88" s="51">
        <f>+SUM(F89:F90)</f>
        <v>906687636</v>
      </c>
      <c r="G88" s="6"/>
    </row>
    <row r="89" spans="1:7" x14ac:dyDescent="0.35">
      <c r="A89" s="149">
        <v>558</v>
      </c>
      <c r="B89" s="150">
        <v>6020200113203460</v>
      </c>
      <c r="C89" s="17">
        <v>232830744</v>
      </c>
      <c r="D89" s="17">
        <v>336928446</v>
      </c>
      <c r="E89" s="17">
        <v>336928446</v>
      </c>
      <c r="F89" s="53">
        <f>+C89+D89+E89</f>
        <v>906687636</v>
      </c>
      <c r="G89" s="6"/>
    </row>
    <row r="90" spans="1:7" hidden="1" x14ac:dyDescent="0.35">
      <c r="A90" s="52" t="s">
        <v>58</v>
      </c>
      <c r="B90" s="48" t="s">
        <v>53</v>
      </c>
      <c r="C90" s="17">
        <v>0</v>
      </c>
      <c r="D90" s="17">
        <v>0</v>
      </c>
      <c r="E90" s="17">
        <v>0</v>
      </c>
      <c r="F90" s="53">
        <f t="shared" ref="F90" si="3">+C90+D90+E90</f>
        <v>0</v>
      </c>
      <c r="G90" s="6"/>
    </row>
    <row r="91" spans="1:7" hidden="1" x14ac:dyDescent="0.35">
      <c r="A91" s="140"/>
      <c r="B91" s="48"/>
      <c r="C91" s="17"/>
      <c r="D91" s="17"/>
      <c r="E91" s="17"/>
      <c r="F91" s="53"/>
      <c r="G91" s="6"/>
    </row>
    <row r="92" spans="1:7" hidden="1" x14ac:dyDescent="0.35">
      <c r="A92" s="214" t="s">
        <v>75</v>
      </c>
      <c r="B92" s="214"/>
      <c r="C92" s="51">
        <f>+SUM(C93:C94)</f>
        <v>0</v>
      </c>
      <c r="D92" s="51">
        <f>+SUM(D93:D94)</f>
        <v>0</v>
      </c>
      <c r="E92" s="51">
        <f>+SUM(E93:E94)</f>
        <v>0</v>
      </c>
      <c r="F92" s="51">
        <f>+SUM(F93:F94)</f>
        <v>0</v>
      </c>
      <c r="G92" s="6"/>
    </row>
    <row r="93" spans="1:7" hidden="1" x14ac:dyDescent="0.35">
      <c r="A93" s="52" t="s">
        <v>58</v>
      </c>
      <c r="B93" s="48" t="s">
        <v>53</v>
      </c>
      <c r="C93" s="54">
        <v>0</v>
      </c>
      <c r="D93" s="54">
        <v>0</v>
      </c>
      <c r="E93" s="54">
        <v>0</v>
      </c>
      <c r="F93" s="55">
        <f t="shared" ref="F93:F94" si="4">+C93+D93+E93</f>
        <v>0</v>
      </c>
      <c r="G93" s="6"/>
    </row>
    <row r="94" spans="1:7" hidden="1" x14ac:dyDescent="0.35">
      <c r="A94" s="52" t="s">
        <v>58</v>
      </c>
      <c r="B94" s="48" t="s">
        <v>53</v>
      </c>
      <c r="C94" s="54">
        <v>0</v>
      </c>
      <c r="D94" s="54">
        <v>0</v>
      </c>
      <c r="E94" s="54">
        <v>0</v>
      </c>
      <c r="F94" s="55">
        <f t="shared" si="4"/>
        <v>0</v>
      </c>
      <c r="G94" s="6"/>
    </row>
    <row r="95" spans="1:7" x14ac:dyDescent="0.35">
      <c r="A95" s="199" t="s">
        <v>192</v>
      </c>
      <c r="B95" s="199"/>
      <c r="C95" s="199"/>
      <c r="D95" s="199"/>
      <c r="E95" s="199"/>
      <c r="F95" s="199"/>
      <c r="G95" s="6"/>
    </row>
    <row r="96" spans="1:7" ht="83.25" customHeight="1" x14ac:dyDescent="0.35">
      <c r="A96" s="200" t="s">
        <v>225</v>
      </c>
      <c r="B96" s="201"/>
      <c r="C96" s="201"/>
      <c r="D96" s="201"/>
      <c r="E96" s="201"/>
      <c r="F96" s="201"/>
      <c r="G96" s="6"/>
    </row>
    <row r="97" spans="1:7" ht="9.9" customHeight="1" x14ac:dyDescent="0.35">
      <c r="A97" s="24"/>
      <c r="B97" s="46"/>
      <c r="C97" s="23"/>
      <c r="D97" s="42"/>
      <c r="E97" s="42"/>
      <c r="F97" s="42"/>
      <c r="G97" s="6"/>
    </row>
    <row r="98" spans="1:7" ht="9.9" customHeight="1" x14ac:dyDescent="0.35">
      <c r="A98" s="24"/>
      <c r="B98" s="46"/>
      <c r="C98" s="23"/>
      <c r="D98" s="42"/>
      <c r="E98" s="42"/>
      <c r="F98" s="42"/>
      <c r="G98" s="6"/>
    </row>
    <row r="99" spans="1:7" ht="9.9" customHeight="1" x14ac:dyDescent="0.35">
      <c r="A99" s="24"/>
      <c r="B99" s="46"/>
      <c r="C99" s="23"/>
      <c r="D99" s="42"/>
      <c r="E99" s="42"/>
      <c r="F99" s="42"/>
      <c r="G99" s="6"/>
    </row>
    <row r="100" spans="1:7" ht="9.9" customHeight="1" x14ac:dyDescent="0.35">
      <c r="A100" s="24"/>
      <c r="B100" s="46"/>
      <c r="C100" s="23"/>
      <c r="D100" s="42"/>
      <c r="E100" s="42"/>
      <c r="F100" s="42"/>
      <c r="G100" s="6"/>
    </row>
    <row r="101" spans="1:7" ht="9.9" customHeight="1" x14ac:dyDescent="0.35">
      <c r="A101" s="24"/>
      <c r="B101" s="46"/>
      <c r="C101" s="23"/>
      <c r="D101" s="42"/>
      <c r="E101" s="42"/>
      <c r="F101" s="42"/>
      <c r="G101" s="6"/>
    </row>
    <row r="102" spans="1:7" x14ac:dyDescent="0.35">
      <c r="A102" s="213" t="s">
        <v>76</v>
      </c>
      <c r="B102" s="213"/>
      <c r="C102" s="213"/>
      <c r="D102" s="213"/>
      <c r="E102" s="213"/>
      <c r="F102" s="213"/>
      <c r="G102" s="6"/>
    </row>
    <row r="103" spans="1:7" ht="33" customHeight="1" x14ac:dyDescent="0.35">
      <c r="A103" s="218" t="s">
        <v>54</v>
      </c>
      <c r="B103" s="218"/>
      <c r="C103" s="218"/>
      <c r="D103" s="218"/>
      <c r="E103" s="218"/>
      <c r="F103" s="218"/>
      <c r="G103" s="6"/>
    </row>
    <row r="104" spans="1:7" x14ac:dyDescent="0.35">
      <c r="A104" s="213" t="s">
        <v>52</v>
      </c>
      <c r="B104" s="213"/>
      <c r="C104" s="213"/>
      <c r="D104" s="213"/>
      <c r="E104" s="213"/>
      <c r="F104" s="213"/>
      <c r="G104" s="6"/>
    </row>
    <row r="105" spans="1:7" ht="9.9" customHeight="1" x14ac:dyDescent="0.35">
      <c r="A105" s="91"/>
      <c r="B105" s="92"/>
      <c r="C105" s="92"/>
      <c r="D105" s="92"/>
      <c r="E105" s="92"/>
      <c r="F105" s="93"/>
      <c r="G105" s="6"/>
    </row>
    <row r="106" spans="1:7" x14ac:dyDescent="0.35">
      <c r="A106" s="68" t="s">
        <v>55</v>
      </c>
      <c r="B106" s="68" t="s">
        <v>56</v>
      </c>
      <c r="C106" s="68" t="s">
        <v>14</v>
      </c>
      <c r="D106" s="68" t="s">
        <v>15</v>
      </c>
      <c r="E106" s="68" t="s">
        <v>89</v>
      </c>
      <c r="F106" s="68" t="s">
        <v>12</v>
      </c>
      <c r="G106" s="6"/>
    </row>
    <row r="107" spans="1:7" x14ac:dyDescent="0.35">
      <c r="A107" s="138" t="s">
        <v>16</v>
      </c>
      <c r="B107" s="47"/>
      <c r="C107" s="35">
        <f>+C109+C116+C123</f>
        <v>120527600</v>
      </c>
      <c r="D107" s="35">
        <f t="shared" ref="D107:F107" si="5">+D109+D116+D123</f>
        <v>440527200</v>
      </c>
      <c r="E107" s="35">
        <f t="shared" si="5"/>
        <v>256440600</v>
      </c>
      <c r="F107" s="35">
        <f t="shared" si="5"/>
        <v>817495400</v>
      </c>
      <c r="G107" s="6"/>
    </row>
    <row r="108" spans="1:7" x14ac:dyDescent="0.35">
      <c r="A108" s="15"/>
      <c r="B108" s="48"/>
      <c r="C108" s="16"/>
      <c r="D108" s="16"/>
      <c r="E108" s="16"/>
      <c r="F108" s="49"/>
      <c r="G108" s="6"/>
    </row>
    <row r="109" spans="1:7" ht="15.75" customHeight="1" x14ac:dyDescent="0.35">
      <c r="A109" s="214" t="s">
        <v>57</v>
      </c>
      <c r="B109" s="214"/>
      <c r="C109" s="51">
        <f>+SUM(C110:C114)</f>
        <v>120527600</v>
      </c>
      <c r="D109" s="51">
        <f t="shared" ref="D109:E109" si="6">+SUM(D110:D114)</f>
        <v>440527200</v>
      </c>
      <c r="E109" s="51">
        <f t="shared" si="6"/>
        <v>256440600</v>
      </c>
      <c r="F109" s="51">
        <f>+SUM(F110:F114)</f>
        <v>817495400</v>
      </c>
      <c r="G109" s="6"/>
    </row>
    <row r="110" spans="1:7" x14ac:dyDescent="0.35">
      <c r="A110" s="151">
        <v>558</v>
      </c>
      <c r="B110" s="150">
        <v>6020200113203460</v>
      </c>
      <c r="C110" s="17">
        <f>+C30</f>
        <v>120527600</v>
      </c>
      <c r="D110" s="17">
        <f>+D30</f>
        <v>440527200</v>
      </c>
      <c r="E110" s="17">
        <f>+E30</f>
        <v>256440600</v>
      </c>
      <c r="F110" s="53">
        <f>+C110+D110+E110</f>
        <v>817495400</v>
      </c>
      <c r="G110" s="6"/>
    </row>
    <row r="111" spans="1:7" hidden="1" x14ac:dyDescent="0.35">
      <c r="A111" s="52" t="s">
        <v>58</v>
      </c>
      <c r="B111" s="48" t="s">
        <v>53</v>
      </c>
      <c r="C111" s="17">
        <v>0</v>
      </c>
      <c r="D111" s="56">
        <v>0</v>
      </c>
      <c r="E111" s="56">
        <v>0</v>
      </c>
      <c r="F111" s="53">
        <f>+C111+D111+E111</f>
        <v>0</v>
      </c>
      <c r="G111" s="6"/>
    </row>
    <row r="112" spans="1:7" hidden="1" x14ac:dyDescent="0.35">
      <c r="A112" s="52" t="s">
        <v>58</v>
      </c>
      <c r="B112" s="48" t="s">
        <v>53</v>
      </c>
      <c r="C112" s="17">
        <v>0</v>
      </c>
      <c r="D112" s="17">
        <v>0</v>
      </c>
      <c r="E112" s="17">
        <v>0</v>
      </c>
      <c r="F112" s="53">
        <f t="shared" ref="F112:F114" si="7">+C112+D112+E112</f>
        <v>0</v>
      </c>
      <c r="G112" s="6"/>
    </row>
    <row r="113" spans="1:7" hidden="1" x14ac:dyDescent="0.35">
      <c r="A113" s="52" t="s">
        <v>58</v>
      </c>
      <c r="B113" s="48" t="s">
        <v>53</v>
      </c>
      <c r="C113" s="17">
        <v>0</v>
      </c>
      <c r="D113" s="17">
        <v>0</v>
      </c>
      <c r="E113" s="17">
        <v>0</v>
      </c>
      <c r="F113" s="53">
        <f t="shared" si="7"/>
        <v>0</v>
      </c>
      <c r="G113" s="6"/>
    </row>
    <row r="114" spans="1:7" hidden="1" x14ac:dyDescent="0.35">
      <c r="A114" s="52" t="s">
        <v>58</v>
      </c>
      <c r="B114" s="48" t="s">
        <v>53</v>
      </c>
      <c r="C114" s="17">
        <v>0</v>
      </c>
      <c r="D114" s="17">
        <v>0</v>
      </c>
      <c r="E114" s="17">
        <v>0</v>
      </c>
      <c r="F114" s="53">
        <f t="shared" si="7"/>
        <v>0</v>
      </c>
      <c r="G114" s="6"/>
    </row>
    <row r="115" spans="1:7" hidden="1" x14ac:dyDescent="0.35">
      <c r="A115" s="140"/>
      <c r="B115" s="48"/>
      <c r="C115" s="17"/>
      <c r="D115" s="17"/>
      <c r="E115" s="17"/>
      <c r="F115" s="53"/>
      <c r="G115" s="6"/>
    </row>
    <row r="116" spans="1:7" ht="15.75" hidden="1" customHeight="1" x14ac:dyDescent="0.35">
      <c r="A116" s="214" t="s">
        <v>59</v>
      </c>
      <c r="B116" s="214"/>
      <c r="C116" s="51">
        <f>+SUM(C117:C121)</f>
        <v>0</v>
      </c>
      <c r="D116" s="51">
        <f t="shared" ref="D116:F116" si="8">+SUM(D117:D121)</f>
        <v>0</v>
      </c>
      <c r="E116" s="51">
        <f t="shared" si="8"/>
        <v>0</v>
      </c>
      <c r="F116" s="51">
        <f t="shared" si="8"/>
        <v>0</v>
      </c>
      <c r="G116" s="6"/>
    </row>
    <row r="117" spans="1:7" hidden="1" x14ac:dyDescent="0.35">
      <c r="A117" s="52" t="s">
        <v>58</v>
      </c>
      <c r="B117" s="48" t="s">
        <v>53</v>
      </c>
      <c r="C117" s="54">
        <v>0</v>
      </c>
      <c r="D117" s="54">
        <v>0</v>
      </c>
      <c r="E117" s="54">
        <v>0</v>
      </c>
      <c r="F117" s="57">
        <f>+C117+D117+E117</f>
        <v>0</v>
      </c>
      <c r="G117" s="6"/>
    </row>
    <row r="118" spans="1:7" hidden="1" x14ac:dyDescent="0.35">
      <c r="A118" s="52" t="s">
        <v>58</v>
      </c>
      <c r="B118" s="48" t="s">
        <v>53</v>
      </c>
      <c r="C118" s="54">
        <v>0</v>
      </c>
      <c r="D118" s="54">
        <v>0</v>
      </c>
      <c r="E118" s="54">
        <v>0</v>
      </c>
      <c r="F118" s="57">
        <f t="shared" ref="F118:F119" si="9">+C118+D118+E118</f>
        <v>0</v>
      </c>
      <c r="G118" s="6"/>
    </row>
    <row r="119" spans="1:7" hidden="1" x14ac:dyDescent="0.35">
      <c r="A119" s="52" t="s">
        <v>58</v>
      </c>
      <c r="B119" s="48" t="s">
        <v>53</v>
      </c>
      <c r="C119" s="54">
        <v>0</v>
      </c>
      <c r="D119" s="54">
        <v>0</v>
      </c>
      <c r="E119" s="54">
        <v>0</v>
      </c>
      <c r="F119" s="57">
        <f t="shared" si="9"/>
        <v>0</v>
      </c>
      <c r="G119" s="6"/>
    </row>
    <row r="120" spans="1:7" hidden="1" x14ac:dyDescent="0.35">
      <c r="A120" s="52" t="s">
        <v>58</v>
      </c>
      <c r="B120" s="48" t="s">
        <v>53</v>
      </c>
      <c r="C120" s="54">
        <v>0</v>
      </c>
      <c r="D120" s="54">
        <v>0</v>
      </c>
      <c r="E120" s="54">
        <v>0</v>
      </c>
      <c r="F120" s="57">
        <f>+C120+D120+E120</f>
        <v>0</v>
      </c>
      <c r="G120" s="6"/>
    </row>
    <row r="121" spans="1:7" hidden="1" x14ac:dyDescent="0.35">
      <c r="A121" s="52" t="s">
        <v>58</v>
      </c>
      <c r="B121" s="48" t="s">
        <v>53</v>
      </c>
      <c r="C121" s="54">
        <v>0</v>
      </c>
      <c r="D121" s="54">
        <v>0</v>
      </c>
      <c r="E121" s="54">
        <v>0</v>
      </c>
      <c r="F121" s="57">
        <f>+C121+D121+E121</f>
        <v>0</v>
      </c>
      <c r="G121" s="6"/>
    </row>
    <row r="122" spans="1:7" hidden="1" x14ac:dyDescent="0.35">
      <c r="A122" s="36"/>
      <c r="B122" s="36"/>
      <c r="C122" s="57"/>
      <c r="D122" s="57"/>
      <c r="E122" s="57"/>
      <c r="F122" s="57"/>
      <c r="G122" s="6"/>
    </row>
    <row r="123" spans="1:7" hidden="1" x14ac:dyDescent="0.35">
      <c r="A123" s="214" t="s">
        <v>60</v>
      </c>
      <c r="B123" s="214"/>
      <c r="C123" s="51">
        <f>+SUM(C124:C125)</f>
        <v>0</v>
      </c>
      <c r="D123" s="51">
        <f t="shared" ref="D123:F123" si="10">+SUM(D124:D125)</f>
        <v>0</v>
      </c>
      <c r="E123" s="51">
        <f t="shared" si="10"/>
        <v>0</v>
      </c>
      <c r="F123" s="51">
        <f t="shared" si="10"/>
        <v>0</v>
      </c>
      <c r="G123" s="6"/>
    </row>
    <row r="124" spans="1:7" hidden="1" x14ac:dyDescent="0.35">
      <c r="A124" s="75" t="s">
        <v>58</v>
      </c>
      <c r="B124" s="48" t="s">
        <v>53</v>
      </c>
      <c r="C124" s="54">
        <v>0</v>
      </c>
      <c r="D124" s="54">
        <v>0</v>
      </c>
      <c r="E124" s="54">
        <v>0</v>
      </c>
      <c r="F124" s="57">
        <f>+C124+D124+E124</f>
        <v>0</v>
      </c>
      <c r="G124" s="6"/>
    </row>
    <row r="125" spans="1:7" hidden="1" x14ac:dyDescent="0.35">
      <c r="A125" s="45" t="s">
        <v>58</v>
      </c>
      <c r="B125" s="45" t="s">
        <v>53</v>
      </c>
      <c r="C125" s="58">
        <v>0</v>
      </c>
      <c r="D125" s="58">
        <v>0</v>
      </c>
      <c r="E125" s="58">
        <v>0</v>
      </c>
      <c r="F125" s="59">
        <f>+C125+D125+E125</f>
        <v>0</v>
      </c>
      <c r="G125" s="6"/>
    </row>
    <row r="126" spans="1:7" ht="15.75" hidden="1" customHeight="1" x14ac:dyDescent="0.35">
      <c r="A126" s="216" t="s">
        <v>61</v>
      </c>
      <c r="B126" s="216"/>
      <c r="C126" s="216"/>
      <c r="D126" s="216"/>
      <c r="E126" s="216"/>
      <c r="F126" s="216"/>
      <c r="G126" s="6"/>
    </row>
    <row r="127" spans="1:7" ht="15.6" customHeight="1" x14ac:dyDescent="0.35">
      <c r="A127" s="251" t="s">
        <v>198</v>
      </c>
      <c r="B127" s="251"/>
      <c r="C127" s="251"/>
      <c r="D127" s="251"/>
      <c r="E127" s="251"/>
      <c r="F127" s="251"/>
      <c r="G127" s="6"/>
    </row>
    <row r="128" spans="1:7" ht="183.75" customHeight="1" x14ac:dyDescent="0.35">
      <c r="A128" s="225" t="s">
        <v>221</v>
      </c>
      <c r="B128" s="225"/>
      <c r="C128" s="225"/>
      <c r="D128" s="225"/>
      <c r="E128" s="225"/>
      <c r="F128" s="225"/>
      <c r="G128" s="6"/>
    </row>
    <row r="129" spans="1:7" ht="36" customHeight="1" x14ac:dyDescent="0.35">
      <c r="A129" s="183"/>
      <c r="B129" s="183"/>
      <c r="C129" s="183"/>
      <c r="D129" s="183"/>
      <c r="E129" s="183"/>
      <c r="F129" s="183"/>
      <c r="G129" s="6"/>
    </row>
    <row r="130" spans="1:7" ht="36" customHeight="1" x14ac:dyDescent="0.35">
      <c r="A130" s="183"/>
      <c r="B130" s="183"/>
      <c r="C130" s="183"/>
      <c r="D130" s="183"/>
      <c r="E130" s="183"/>
      <c r="F130" s="183"/>
      <c r="G130" s="6"/>
    </row>
    <row r="131" spans="1:7" ht="8.25" customHeight="1" x14ac:dyDescent="0.35">
      <c r="A131" s="143"/>
      <c r="B131" s="143"/>
      <c r="C131" s="143"/>
      <c r="D131" s="143"/>
      <c r="E131" s="143"/>
      <c r="F131" s="143"/>
      <c r="G131" s="6"/>
    </row>
    <row r="132" spans="1:7" x14ac:dyDescent="0.35">
      <c r="A132" s="213" t="s">
        <v>78</v>
      </c>
      <c r="B132" s="213"/>
      <c r="C132" s="213"/>
      <c r="D132" s="213"/>
      <c r="E132" s="213"/>
      <c r="F132" s="213"/>
      <c r="G132" s="6"/>
    </row>
    <row r="133" spans="1:7" x14ac:dyDescent="0.35">
      <c r="A133" s="213" t="s">
        <v>79</v>
      </c>
      <c r="B133" s="213"/>
      <c r="C133" s="213"/>
      <c r="D133" s="213"/>
      <c r="E133" s="213"/>
      <c r="F133" s="213"/>
      <c r="G133" s="6"/>
    </row>
    <row r="134" spans="1:7" x14ac:dyDescent="0.35">
      <c r="A134" s="213" t="s">
        <v>52</v>
      </c>
      <c r="B134" s="213"/>
      <c r="C134" s="213"/>
      <c r="D134" s="213"/>
      <c r="E134" s="213"/>
      <c r="F134" s="213"/>
      <c r="G134" s="6"/>
    </row>
    <row r="135" spans="1:7" ht="9.9" customHeight="1" x14ac:dyDescent="0.35">
      <c r="A135" s="91"/>
      <c r="B135" s="92"/>
      <c r="C135" s="92"/>
      <c r="D135" s="92"/>
      <c r="E135" s="92"/>
      <c r="F135" s="93"/>
      <c r="G135" s="6"/>
    </row>
    <row r="136" spans="1:7" x14ac:dyDescent="0.35">
      <c r="A136" s="68" t="s">
        <v>77</v>
      </c>
      <c r="B136" s="68" t="s">
        <v>14</v>
      </c>
      <c r="C136" s="68" t="s">
        <v>15</v>
      </c>
      <c r="D136" s="68" t="s">
        <v>89</v>
      </c>
      <c r="E136" s="68" t="s">
        <v>12</v>
      </c>
      <c r="F136" s="22"/>
      <c r="G136" s="6"/>
    </row>
    <row r="137" spans="1:7" x14ac:dyDescent="0.35">
      <c r="A137" s="109" t="s">
        <v>81</v>
      </c>
      <c r="B137" s="60">
        <f>+B139</f>
        <v>290542896</v>
      </c>
      <c r="C137" s="60">
        <f t="shared" ref="C137:D137" si="11">+B147</f>
        <v>402846040</v>
      </c>
      <c r="D137" s="60">
        <f t="shared" si="11"/>
        <v>299247286</v>
      </c>
      <c r="E137" s="60">
        <f>+B137</f>
        <v>290542896</v>
      </c>
      <c r="F137" s="93"/>
      <c r="G137" s="6"/>
    </row>
    <row r="138" spans="1:7" x14ac:dyDescent="0.35">
      <c r="A138" s="110" t="s">
        <v>82</v>
      </c>
      <c r="B138" s="25">
        <f>+'3T'!E154</f>
        <v>0</v>
      </c>
      <c r="C138" s="25">
        <f>+B148</f>
        <v>0</v>
      </c>
      <c r="D138" s="25">
        <f>+C148</f>
        <v>0</v>
      </c>
      <c r="E138" s="65">
        <f>+B138</f>
        <v>0</v>
      </c>
      <c r="F138" s="22"/>
      <c r="G138" s="6"/>
    </row>
    <row r="139" spans="1:7" x14ac:dyDescent="0.35">
      <c r="A139" s="110" t="s">
        <v>80</v>
      </c>
      <c r="B139" s="25">
        <f>+'3T'!E155</f>
        <v>290542896</v>
      </c>
      <c r="C139" s="25">
        <f>+B149</f>
        <v>402846040</v>
      </c>
      <c r="D139" s="25">
        <f>+C149</f>
        <v>299247286</v>
      </c>
      <c r="E139" s="65">
        <f t="shared" ref="E139" si="12">+B139</f>
        <v>290542896</v>
      </c>
      <c r="F139" s="22"/>
      <c r="G139" s="6"/>
    </row>
    <row r="140" spans="1:7" x14ac:dyDescent="0.35">
      <c r="A140" s="109" t="s">
        <v>84</v>
      </c>
      <c r="B140" s="60">
        <v>232830744</v>
      </c>
      <c r="C140" s="60">
        <v>336928446</v>
      </c>
      <c r="D140" s="60">
        <v>336928446</v>
      </c>
      <c r="E140" s="60">
        <f>+B140+C140+D140</f>
        <v>906687636</v>
      </c>
      <c r="F140" s="93"/>
      <c r="G140" s="6"/>
    </row>
    <row r="141" spans="1:7" x14ac:dyDescent="0.35">
      <c r="A141" s="109" t="s">
        <v>144</v>
      </c>
      <c r="B141" s="60">
        <f>+B142+B143</f>
        <v>523373640</v>
      </c>
      <c r="C141" s="60">
        <f t="shared" ref="C141" si="13">+C142+C143</f>
        <v>739774486</v>
      </c>
      <c r="D141" s="60">
        <f>+D142+D143</f>
        <v>636175732</v>
      </c>
      <c r="E141" s="60">
        <f>+E142+E143</f>
        <v>906687636</v>
      </c>
      <c r="F141" s="93"/>
      <c r="G141" s="6"/>
    </row>
    <row r="142" spans="1:7" x14ac:dyDescent="0.35">
      <c r="A142" s="110" t="s">
        <v>82</v>
      </c>
      <c r="B142" s="25">
        <f>+B138</f>
        <v>0</v>
      </c>
      <c r="C142" s="25">
        <f>+C138</f>
        <v>0</v>
      </c>
      <c r="D142" s="25">
        <f>+D138</f>
        <v>0</v>
      </c>
      <c r="E142" s="65">
        <f>+E138</f>
        <v>0</v>
      </c>
      <c r="F142" s="22"/>
      <c r="G142" s="6"/>
    </row>
    <row r="143" spans="1:7" x14ac:dyDescent="0.35">
      <c r="A143" s="110" t="s">
        <v>80</v>
      </c>
      <c r="B143" s="25">
        <f>+B140+B139</f>
        <v>523373640</v>
      </c>
      <c r="C143" s="25">
        <f>+C140+C139</f>
        <v>739774486</v>
      </c>
      <c r="D143" s="25">
        <f>+D140+D139</f>
        <v>636175732</v>
      </c>
      <c r="E143" s="65">
        <f>+E140</f>
        <v>906687636</v>
      </c>
      <c r="F143" s="22"/>
      <c r="G143" s="6"/>
    </row>
    <row r="144" spans="1:7" x14ac:dyDescent="0.35">
      <c r="A144" s="109" t="s">
        <v>83</v>
      </c>
      <c r="B144" s="60">
        <f>+B145+B146</f>
        <v>120527600</v>
      </c>
      <c r="C144" s="60">
        <f>+C145+C146</f>
        <v>440527200</v>
      </c>
      <c r="D144" s="60">
        <f>+D145+D146</f>
        <v>256440600</v>
      </c>
      <c r="E144" s="60">
        <f>+B144+C144+D144</f>
        <v>817495400</v>
      </c>
      <c r="F144" s="93"/>
      <c r="G144" s="6"/>
    </row>
    <row r="145" spans="1:7" x14ac:dyDescent="0.35">
      <c r="A145" s="110" t="s">
        <v>82</v>
      </c>
      <c r="B145" s="82">
        <v>0</v>
      </c>
      <c r="C145" s="82">
        <v>0</v>
      </c>
      <c r="D145" s="82">
        <v>0</v>
      </c>
      <c r="E145" s="61">
        <f>+B145+C145+D145</f>
        <v>0</v>
      </c>
      <c r="F145" s="93"/>
      <c r="G145" s="6"/>
    </row>
    <row r="146" spans="1:7" x14ac:dyDescent="0.35">
      <c r="A146" s="110" t="s">
        <v>80</v>
      </c>
      <c r="B146" s="82">
        <f>+C110</f>
        <v>120527600</v>
      </c>
      <c r="C146" s="82">
        <f>+D110</f>
        <v>440527200</v>
      </c>
      <c r="D146" s="82">
        <f>+E110</f>
        <v>256440600</v>
      </c>
      <c r="E146" s="61">
        <f>+B146+C146+D146</f>
        <v>817495400</v>
      </c>
      <c r="F146" s="93"/>
      <c r="G146" s="6"/>
    </row>
    <row r="147" spans="1:7" x14ac:dyDescent="0.35">
      <c r="A147" s="109" t="s">
        <v>145</v>
      </c>
      <c r="B147" s="60">
        <f>+B141-B144</f>
        <v>402846040</v>
      </c>
      <c r="C147" s="60">
        <f t="shared" ref="C147:D147" si="14">+C141-C144</f>
        <v>299247286</v>
      </c>
      <c r="D147" s="60">
        <f t="shared" si="14"/>
        <v>379735132</v>
      </c>
      <c r="E147" s="60">
        <f>+E149</f>
        <v>379735132</v>
      </c>
      <c r="F147" s="93"/>
      <c r="G147" s="6"/>
    </row>
    <row r="148" spans="1:7" x14ac:dyDescent="0.35">
      <c r="A148" s="110" t="s">
        <v>82</v>
      </c>
      <c r="B148" s="82">
        <f>+B142-B145</f>
        <v>0</v>
      </c>
      <c r="C148" s="82">
        <f>+C142-C145</f>
        <v>0</v>
      </c>
      <c r="D148" s="82">
        <f>+D142-D145</f>
        <v>0</v>
      </c>
      <c r="E148" s="61">
        <f>+E142-E145</f>
        <v>0</v>
      </c>
      <c r="F148" s="36"/>
      <c r="G148" s="6"/>
    </row>
    <row r="149" spans="1:7" x14ac:dyDescent="0.35">
      <c r="A149" s="111" t="s">
        <v>80</v>
      </c>
      <c r="B149" s="77">
        <f>+B143-B146</f>
        <v>402846040</v>
      </c>
      <c r="C149" s="77">
        <f>+C143-C146</f>
        <v>299247286</v>
      </c>
      <c r="D149" s="77">
        <f>+D143-D146</f>
        <v>379735132</v>
      </c>
      <c r="E149" s="62">
        <f>+D149</f>
        <v>379735132</v>
      </c>
      <c r="F149" s="42"/>
      <c r="G149" s="6"/>
    </row>
    <row r="150" spans="1:7" x14ac:dyDescent="0.35">
      <c r="A150" s="224" t="s">
        <v>175</v>
      </c>
      <c r="B150" s="224"/>
      <c r="C150" s="224"/>
      <c r="D150" s="224"/>
      <c r="E150" s="224"/>
      <c r="F150" s="41"/>
      <c r="G150" s="6"/>
    </row>
    <row r="151" spans="1:7" ht="238.5" customHeight="1" x14ac:dyDescent="0.35">
      <c r="A151" s="200" t="s">
        <v>230</v>
      </c>
      <c r="B151" s="201"/>
      <c r="C151" s="201"/>
      <c r="D151" s="201"/>
      <c r="E151" s="201"/>
      <c r="F151" s="63"/>
      <c r="G151" s="6"/>
    </row>
    <row r="152" spans="1:7" ht="22.5" customHeight="1" x14ac:dyDescent="0.35">
      <c r="A152" s="180"/>
      <c r="B152" s="180"/>
      <c r="C152" s="180"/>
      <c r="D152" s="180"/>
      <c r="E152" s="180"/>
      <c r="F152" s="63"/>
      <c r="G152" s="6"/>
    </row>
    <row r="153" spans="1:7" x14ac:dyDescent="0.35">
      <c r="A153" s="143"/>
      <c r="B153" s="180"/>
      <c r="C153" s="180"/>
      <c r="D153" s="180"/>
      <c r="E153" s="180"/>
      <c r="F153" s="63"/>
      <c r="G153" s="6"/>
    </row>
    <row r="154" spans="1:7" ht="31.2" x14ac:dyDescent="0.35">
      <c r="A154" s="94" t="s">
        <v>85</v>
      </c>
      <c r="B154" s="255"/>
      <c r="C154" s="255"/>
      <c r="D154" s="256" t="s">
        <v>49</v>
      </c>
      <c r="E154" s="257"/>
      <c r="F154" s="258"/>
      <c r="G154" s="6"/>
    </row>
    <row r="155" spans="1:7" x14ac:dyDescent="0.35">
      <c r="A155" s="73" t="s">
        <v>47</v>
      </c>
      <c r="B155" s="255"/>
      <c r="C155" s="255"/>
      <c r="D155" s="259"/>
      <c r="E155" s="208"/>
      <c r="F155" s="260"/>
      <c r="G155" s="6"/>
    </row>
    <row r="156" spans="1:7" x14ac:dyDescent="0.35">
      <c r="A156" s="74" t="s">
        <v>48</v>
      </c>
      <c r="B156" s="255"/>
      <c r="C156" s="255"/>
      <c r="D156" s="261"/>
      <c r="E156" s="262"/>
      <c r="F156" s="263"/>
      <c r="G156" s="6"/>
    </row>
    <row r="157" spans="1:7" x14ac:dyDescent="0.35">
      <c r="A157" s="42"/>
      <c r="B157" s="42"/>
      <c r="C157" s="42"/>
      <c r="D157" s="42"/>
      <c r="E157" s="42"/>
      <c r="F157" s="42"/>
    </row>
    <row r="158" spans="1:7" x14ac:dyDescent="0.35">
      <c r="A158" s="42"/>
      <c r="B158" s="42"/>
      <c r="C158" s="42"/>
      <c r="D158" s="42"/>
      <c r="E158" s="42"/>
      <c r="F158" s="42"/>
    </row>
    <row r="159" spans="1:7" x14ac:dyDescent="0.35">
      <c r="A159" s="42"/>
      <c r="B159" s="42"/>
      <c r="C159" s="42"/>
      <c r="D159" s="42"/>
      <c r="E159" s="42"/>
      <c r="F159" s="42"/>
    </row>
    <row r="160" spans="1:7" x14ac:dyDescent="0.35">
      <c r="A160" s="42"/>
      <c r="B160" s="42"/>
      <c r="C160" s="42"/>
      <c r="D160" s="42"/>
      <c r="E160" s="42"/>
      <c r="F160" s="42"/>
    </row>
    <row r="161" spans="1:6" x14ac:dyDescent="0.35">
      <c r="A161" s="42"/>
      <c r="B161" s="42"/>
      <c r="C161" s="42"/>
      <c r="D161" s="42"/>
      <c r="E161" s="42"/>
      <c r="F161" s="42"/>
    </row>
    <row r="162" spans="1:6" x14ac:dyDescent="0.35">
      <c r="A162" s="42"/>
      <c r="B162" s="42"/>
      <c r="C162" s="42"/>
      <c r="D162" s="42"/>
      <c r="E162" s="42"/>
      <c r="F162" s="42"/>
    </row>
    <row r="163" spans="1:6" x14ac:dyDescent="0.35">
      <c r="A163" s="42"/>
      <c r="B163" s="42"/>
      <c r="C163" s="42"/>
      <c r="D163" s="42"/>
      <c r="E163" s="42"/>
      <c r="F163" s="42"/>
    </row>
    <row r="164" spans="1:6" x14ac:dyDescent="0.35">
      <c r="A164" s="42"/>
      <c r="B164" s="42"/>
      <c r="C164" s="42"/>
      <c r="D164" s="42"/>
      <c r="E164" s="42"/>
      <c r="F164" s="42"/>
    </row>
    <row r="165" spans="1:6" x14ac:dyDescent="0.35">
      <c r="A165" s="42"/>
      <c r="B165" s="42"/>
      <c r="C165" s="42"/>
      <c r="D165" s="42"/>
      <c r="E165" s="42"/>
      <c r="F165" s="42"/>
    </row>
    <row r="166" spans="1:6" x14ac:dyDescent="0.35">
      <c r="A166" s="42"/>
      <c r="B166" s="42"/>
      <c r="C166" s="42"/>
      <c r="D166" s="42"/>
      <c r="E166" s="42"/>
      <c r="F166" s="42"/>
    </row>
    <row r="167" spans="1:6" x14ac:dyDescent="0.35">
      <c r="A167" s="42"/>
      <c r="B167" s="42"/>
      <c r="C167" s="42"/>
      <c r="D167" s="42"/>
      <c r="E167" s="42"/>
      <c r="F167" s="42"/>
    </row>
    <row r="168" spans="1:6" x14ac:dyDescent="0.35">
      <c r="A168" s="42"/>
      <c r="B168" s="42"/>
      <c r="C168" s="42"/>
      <c r="D168" s="42"/>
      <c r="E168" s="42"/>
      <c r="F168" s="42"/>
    </row>
    <row r="169" spans="1:6" x14ac:dyDescent="0.35">
      <c r="A169" s="42"/>
      <c r="B169" s="42"/>
      <c r="C169" s="42"/>
      <c r="D169" s="42"/>
      <c r="E169" s="42"/>
      <c r="F169" s="42"/>
    </row>
    <row r="170" spans="1:6" x14ac:dyDescent="0.35">
      <c r="A170" s="42"/>
      <c r="B170" s="42"/>
      <c r="C170" s="42"/>
      <c r="D170" s="42"/>
      <c r="E170" s="42"/>
      <c r="F170" s="42"/>
    </row>
    <row r="171" spans="1:6" x14ac:dyDescent="0.35">
      <c r="A171" s="42"/>
      <c r="B171" s="42"/>
      <c r="C171" s="42"/>
      <c r="D171" s="42"/>
      <c r="E171" s="42"/>
      <c r="F171" s="42"/>
    </row>
    <row r="172" spans="1:6" x14ac:dyDescent="0.35">
      <c r="A172" s="42"/>
      <c r="B172" s="42"/>
      <c r="C172" s="42"/>
      <c r="D172" s="42"/>
      <c r="E172" s="42"/>
      <c r="F172" s="42"/>
    </row>
    <row r="173" spans="1:6" x14ac:dyDescent="0.35">
      <c r="A173" s="42"/>
      <c r="B173" s="42"/>
      <c r="C173" s="42"/>
      <c r="D173" s="42"/>
      <c r="E173" s="42"/>
      <c r="F173" s="42"/>
    </row>
    <row r="174" spans="1:6" x14ac:dyDescent="0.35">
      <c r="A174" s="42"/>
      <c r="B174" s="42"/>
      <c r="C174" s="42"/>
      <c r="D174" s="42"/>
      <c r="E174" s="42"/>
      <c r="F174" s="42"/>
    </row>
    <row r="175" spans="1:6" x14ac:dyDescent="0.35">
      <c r="A175" s="42"/>
      <c r="B175" s="42"/>
      <c r="C175" s="42"/>
      <c r="D175" s="42"/>
      <c r="E175" s="42"/>
      <c r="F175" s="42"/>
    </row>
    <row r="176" spans="1:6" x14ac:dyDescent="0.35">
      <c r="A176" s="42"/>
      <c r="B176" s="42"/>
      <c r="C176" s="42"/>
      <c r="D176" s="42"/>
      <c r="E176" s="42"/>
      <c r="F176" s="42"/>
    </row>
    <row r="177" spans="1:6" x14ac:dyDescent="0.35">
      <c r="A177" s="42"/>
      <c r="B177" s="42"/>
      <c r="C177" s="42"/>
      <c r="D177" s="42"/>
      <c r="E177" s="42"/>
      <c r="F177" s="42"/>
    </row>
    <row r="178" spans="1:6" x14ac:dyDescent="0.35">
      <c r="A178" s="42"/>
      <c r="B178" s="42"/>
      <c r="C178" s="42"/>
      <c r="D178" s="42"/>
      <c r="E178" s="42"/>
      <c r="F178" s="42"/>
    </row>
    <row r="179" spans="1:6" x14ac:dyDescent="0.35">
      <c r="A179" s="42"/>
      <c r="B179" s="42"/>
      <c r="C179" s="42"/>
      <c r="D179" s="42"/>
      <c r="E179" s="42"/>
      <c r="F179" s="42"/>
    </row>
    <row r="180" spans="1:6" x14ac:dyDescent="0.35">
      <c r="A180" s="42"/>
      <c r="B180" s="42"/>
      <c r="C180" s="42"/>
      <c r="D180" s="42"/>
      <c r="E180" s="42"/>
      <c r="F180" s="42"/>
    </row>
    <row r="181" spans="1:6" x14ac:dyDescent="0.35">
      <c r="A181" s="42"/>
      <c r="B181" s="42"/>
      <c r="C181" s="42"/>
      <c r="D181" s="42"/>
      <c r="E181" s="42"/>
      <c r="F181" s="42"/>
    </row>
    <row r="182" spans="1:6" x14ac:dyDescent="0.35">
      <c r="A182" s="42"/>
      <c r="B182" s="42"/>
      <c r="C182" s="42"/>
      <c r="D182" s="42"/>
      <c r="E182" s="42"/>
      <c r="F182" s="42"/>
    </row>
    <row r="183" spans="1:6" x14ac:dyDescent="0.35">
      <c r="A183" s="42"/>
      <c r="B183" s="42"/>
      <c r="C183" s="42"/>
      <c r="D183" s="42"/>
      <c r="E183" s="42"/>
      <c r="F183" s="42"/>
    </row>
    <row r="184" spans="1:6" x14ac:dyDescent="0.35">
      <c r="A184" s="42"/>
      <c r="B184" s="42"/>
      <c r="C184" s="42"/>
      <c r="D184" s="42"/>
      <c r="E184" s="42"/>
      <c r="F184" s="42"/>
    </row>
    <row r="185" spans="1:6" x14ac:dyDescent="0.35">
      <c r="A185" s="42"/>
      <c r="B185" s="42"/>
      <c r="C185" s="42"/>
      <c r="D185" s="42"/>
      <c r="E185" s="42"/>
      <c r="F185" s="42"/>
    </row>
    <row r="186" spans="1:6" x14ac:dyDescent="0.35">
      <c r="A186" s="42"/>
      <c r="B186" s="42"/>
      <c r="C186" s="42"/>
      <c r="D186" s="42"/>
      <c r="E186" s="42"/>
      <c r="F186" s="42"/>
    </row>
  </sheetData>
  <mergeCells count="70">
    <mergeCell ref="A41:B41"/>
    <mergeCell ref="A32:F32"/>
    <mergeCell ref="A35:F35"/>
    <mergeCell ref="A38:B38"/>
    <mergeCell ref="A39:B39"/>
    <mergeCell ref="A40:B40"/>
    <mergeCell ref="A10:F10"/>
    <mergeCell ref="A31:E31"/>
    <mergeCell ref="A12:F12"/>
    <mergeCell ref="A13:F13"/>
    <mergeCell ref="A20:F20"/>
    <mergeCell ref="A21:F21"/>
    <mergeCell ref="A24:F24"/>
    <mergeCell ref="A25:F25"/>
    <mergeCell ref="A27:B27"/>
    <mergeCell ref="A16:B16"/>
    <mergeCell ref="A28:B28"/>
    <mergeCell ref="A29:B29"/>
    <mergeCell ref="A30:B30"/>
    <mergeCell ref="A18:A19"/>
    <mergeCell ref="A1:F2"/>
    <mergeCell ref="A3:F3"/>
    <mergeCell ref="C5:E5"/>
    <mergeCell ref="C6:E6"/>
    <mergeCell ref="C7:E7"/>
    <mergeCell ref="A42:B42"/>
    <mergeCell ref="A43:F43"/>
    <mergeCell ref="A44:F44"/>
    <mergeCell ref="A47:F47"/>
    <mergeCell ref="A48:F48"/>
    <mergeCell ref="A50:B50"/>
    <mergeCell ref="A51:B51"/>
    <mergeCell ref="A52:B52"/>
    <mergeCell ref="A53:F53"/>
    <mergeCell ref="A54:F54"/>
    <mergeCell ref="A66:F66"/>
    <mergeCell ref="A67:F67"/>
    <mergeCell ref="A77:F77"/>
    <mergeCell ref="A78:F78"/>
    <mergeCell ref="B57:C57"/>
    <mergeCell ref="D57:F59"/>
    <mergeCell ref="B58:C58"/>
    <mergeCell ref="B59:C59"/>
    <mergeCell ref="A63:F63"/>
    <mergeCell ref="A65:F65"/>
    <mergeCell ref="A150:E150"/>
    <mergeCell ref="A151:E151"/>
    <mergeCell ref="B154:C154"/>
    <mergeCell ref="D154:F156"/>
    <mergeCell ref="B155:C155"/>
    <mergeCell ref="B156:C156"/>
    <mergeCell ref="A127:F127"/>
    <mergeCell ref="A128:F128"/>
    <mergeCell ref="A132:F132"/>
    <mergeCell ref="A133:F133"/>
    <mergeCell ref="A134:F134"/>
    <mergeCell ref="A109:B109"/>
    <mergeCell ref="A116:B116"/>
    <mergeCell ref="A123:B123"/>
    <mergeCell ref="A126:F126"/>
    <mergeCell ref="A95:F95"/>
    <mergeCell ref="A96:F96"/>
    <mergeCell ref="A102:F102"/>
    <mergeCell ref="A103:F103"/>
    <mergeCell ref="A104:F104"/>
    <mergeCell ref="A81:F81"/>
    <mergeCell ref="A82:F82"/>
    <mergeCell ref="A83:F83"/>
    <mergeCell ref="A88:B88"/>
    <mergeCell ref="A92:B92"/>
  </mergeCells>
  <printOptions horizontalCentered="1"/>
  <pageMargins left="0.70866141732283472" right="0.70866141732283472" top="0.94488188976377963" bottom="0.74803149606299213" header="0.19685039370078741" footer="0.31496062992125984"/>
  <pageSetup scale="59"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4" max="5" man="1"/>
    <brk id="61" max="16383" man="1"/>
    <brk id="130" max="5"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G105"/>
  <sheetViews>
    <sheetView showGridLines="0" zoomScale="80" zoomScaleNormal="80" workbookViewId="0">
      <selection sqref="A1:G1"/>
    </sheetView>
  </sheetViews>
  <sheetFormatPr baseColWidth="10" defaultColWidth="11.44140625" defaultRowHeight="15.6" x14ac:dyDescent="0.35"/>
  <cols>
    <col min="1" max="1" width="58" style="6" customWidth="1"/>
    <col min="2" max="2" width="29.88671875" style="6" customWidth="1"/>
    <col min="3" max="7" width="20.6640625" style="6" customWidth="1"/>
    <col min="8" max="16384" width="11.44140625" style="6"/>
  </cols>
  <sheetData>
    <row r="1" spans="1:7" s="1" customFormat="1" ht="42" customHeight="1" x14ac:dyDescent="0.35">
      <c r="A1" s="246" t="s">
        <v>38</v>
      </c>
      <c r="B1" s="246"/>
      <c r="C1" s="246"/>
      <c r="D1" s="246"/>
      <c r="E1" s="246"/>
      <c r="F1" s="246"/>
      <c r="G1" s="246"/>
    </row>
    <row r="2" spans="1:7" s="1" customFormat="1" ht="20.100000000000001" customHeight="1" x14ac:dyDescent="0.4">
      <c r="A2" s="229" t="s">
        <v>169</v>
      </c>
      <c r="B2" s="229"/>
      <c r="C2" s="229"/>
      <c r="D2" s="229"/>
      <c r="E2" s="229"/>
      <c r="F2" s="229"/>
      <c r="G2" s="229"/>
    </row>
    <row r="3" spans="1:7" s="1" customFormat="1" ht="15" customHeight="1" x14ac:dyDescent="0.35">
      <c r="A3" s="36"/>
      <c r="B3" s="36"/>
      <c r="C3" s="36"/>
      <c r="D3" s="36"/>
      <c r="E3" s="36"/>
      <c r="F3" s="36"/>
      <c r="G3" s="6"/>
    </row>
    <row r="4" spans="1:7" s="1" customFormat="1" ht="18" customHeight="1" x14ac:dyDescent="0.35">
      <c r="A4" s="84"/>
      <c r="B4" s="72" t="s">
        <v>22</v>
      </c>
      <c r="C4" s="230" t="s">
        <v>165</v>
      </c>
      <c r="D4" s="231"/>
      <c r="E4" s="203"/>
      <c r="F4" s="36"/>
      <c r="G4" s="6"/>
    </row>
    <row r="5" spans="1:7" s="1" customFormat="1" ht="18" customHeight="1" x14ac:dyDescent="0.35">
      <c r="A5" s="84"/>
      <c r="B5" s="73" t="s">
        <v>33</v>
      </c>
      <c r="C5" s="232" t="s">
        <v>166</v>
      </c>
      <c r="D5" s="233"/>
      <c r="E5" s="233"/>
      <c r="F5" s="36"/>
      <c r="G5" s="6"/>
    </row>
    <row r="6" spans="1:7" s="1" customFormat="1" ht="18" customHeight="1" x14ac:dyDescent="0.35">
      <c r="A6" s="84"/>
      <c r="B6" s="74" t="s">
        <v>34</v>
      </c>
      <c r="C6" s="232" t="s">
        <v>167</v>
      </c>
      <c r="D6" s="233"/>
      <c r="E6" s="233"/>
      <c r="F6" s="36"/>
    </row>
    <row r="7" spans="1:7" ht="15" customHeight="1" x14ac:dyDescent="0.35">
      <c r="B7" s="3"/>
      <c r="C7" s="3"/>
      <c r="D7" s="3"/>
      <c r="E7" s="3"/>
      <c r="F7" s="3"/>
    </row>
    <row r="8" spans="1:7" ht="21.9" customHeight="1" x14ac:dyDescent="0.35">
      <c r="A8" s="217" t="s">
        <v>150</v>
      </c>
      <c r="B8" s="217"/>
      <c r="C8" s="217"/>
      <c r="D8" s="217"/>
      <c r="E8" s="217"/>
      <c r="F8" s="217"/>
      <c r="G8" s="217"/>
    </row>
    <row r="9" spans="1:7" ht="15" customHeight="1" x14ac:dyDescent="0.35">
      <c r="A9" s="7"/>
      <c r="B9" s="5"/>
      <c r="C9" s="5"/>
      <c r="D9" s="5"/>
      <c r="E9" s="5"/>
      <c r="F9" s="5"/>
    </row>
    <row r="10" spans="1:7" ht="18" customHeight="1" x14ac:dyDescent="0.35">
      <c r="A10" s="228" t="s">
        <v>36</v>
      </c>
      <c r="B10" s="228"/>
      <c r="C10" s="228"/>
      <c r="D10" s="228"/>
      <c r="E10" s="228"/>
      <c r="F10" s="228"/>
      <c r="G10" s="228"/>
    </row>
    <row r="11" spans="1:7" ht="18" customHeight="1" x14ac:dyDescent="0.35">
      <c r="A11" s="228" t="s">
        <v>19</v>
      </c>
      <c r="B11" s="228"/>
      <c r="C11" s="228"/>
      <c r="D11" s="228"/>
      <c r="E11" s="228"/>
      <c r="F11" s="228"/>
      <c r="G11" s="228"/>
    </row>
    <row r="12" spans="1:7" ht="15" customHeight="1" x14ac:dyDescent="0.35">
      <c r="A12" s="37"/>
      <c r="B12" s="37"/>
      <c r="C12" s="37"/>
      <c r="D12" s="38"/>
      <c r="E12" s="38"/>
    </row>
    <row r="13" spans="1:7" ht="18" customHeight="1" x14ac:dyDescent="0.35">
      <c r="A13" s="136" t="s">
        <v>17</v>
      </c>
      <c r="B13" s="8" t="s">
        <v>18</v>
      </c>
      <c r="C13" s="136" t="s">
        <v>92</v>
      </c>
      <c r="D13" s="8" t="s">
        <v>93</v>
      </c>
      <c r="E13" s="8" t="s">
        <v>95</v>
      </c>
      <c r="F13" s="108" t="s">
        <v>98</v>
      </c>
      <c r="G13" s="108" t="s">
        <v>13</v>
      </c>
    </row>
    <row r="14" spans="1:7" ht="18" customHeight="1" x14ac:dyDescent="0.35">
      <c r="A14" s="219" t="s">
        <v>16</v>
      </c>
      <c r="B14" s="219"/>
      <c r="C14" s="123">
        <f>+C16</f>
        <v>3206</v>
      </c>
      <c r="D14" s="123">
        <f t="shared" ref="D14:G14" si="0">+D16</f>
        <v>3206</v>
      </c>
      <c r="E14" s="123">
        <f t="shared" si="0"/>
        <v>3086</v>
      </c>
      <c r="F14" s="123">
        <f t="shared" si="0"/>
        <v>3530</v>
      </c>
      <c r="G14" s="123">
        <f t="shared" si="0"/>
        <v>3257</v>
      </c>
    </row>
    <row r="15" spans="1:7" ht="17.25" customHeight="1" x14ac:dyDescent="0.35">
      <c r="A15" s="133"/>
      <c r="B15" s="114"/>
      <c r="C15" s="128"/>
      <c r="D15" s="128"/>
      <c r="E15" s="128"/>
      <c r="F15" s="128"/>
      <c r="G15" s="128"/>
    </row>
    <row r="16" spans="1:7" ht="18" customHeight="1" x14ac:dyDescent="0.35">
      <c r="A16" s="191" t="s">
        <v>159</v>
      </c>
      <c r="B16" s="144" t="s">
        <v>160</v>
      </c>
      <c r="C16" s="129">
        <f>+'1T'!F18</f>
        <v>3206</v>
      </c>
      <c r="D16" s="129">
        <f>+'2T'!F18</f>
        <v>3206</v>
      </c>
      <c r="E16" s="129">
        <f>+'3T'!F18</f>
        <v>3086</v>
      </c>
      <c r="F16" s="129">
        <f>+'4T'!F18</f>
        <v>3530</v>
      </c>
      <c r="G16" s="129">
        <f>+AVERAGE(C16:F16)</f>
        <v>3257</v>
      </c>
    </row>
    <row r="17" spans="1:7" ht="18" customHeight="1" x14ac:dyDescent="0.35">
      <c r="A17" s="198"/>
      <c r="B17" s="144" t="s">
        <v>163</v>
      </c>
      <c r="C17" s="130">
        <f>+'1T'!F19</f>
        <v>9247</v>
      </c>
      <c r="D17" s="130">
        <f>+'2T'!F19</f>
        <v>8729</v>
      </c>
      <c r="E17" s="130">
        <f>+'3T'!F19</f>
        <v>7071</v>
      </c>
      <c r="F17" s="130">
        <f>+'4T'!F19</f>
        <v>11371</v>
      </c>
      <c r="G17" s="130">
        <f>+SUM(C17:F17)</f>
        <v>36418</v>
      </c>
    </row>
    <row r="18" spans="1:7" ht="18" customHeight="1" x14ac:dyDescent="0.35">
      <c r="A18" s="224" t="s">
        <v>174</v>
      </c>
      <c r="B18" s="224"/>
      <c r="C18" s="224"/>
      <c r="D18" s="224"/>
      <c r="E18" s="224"/>
      <c r="F18" s="224"/>
    </row>
    <row r="19" spans="1:7" ht="163.5" customHeight="1" x14ac:dyDescent="0.35">
      <c r="A19" s="200" t="s">
        <v>226</v>
      </c>
      <c r="B19" s="226"/>
      <c r="C19" s="226"/>
      <c r="D19" s="226"/>
      <c r="E19" s="226"/>
      <c r="F19" s="226"/>
      <c r="G19" s="226"/>
    </row>
    <row r="20" spans="1:7" ht="15.75" customHeight="1" x14ac:dyDescent="0.35">
      <c r="A20" s="37"/>
      <c r="B20" s="37"/>
      <c r="C20" s="37"/>
      <c r="D20" s="38"/>
      <c r="E20" s="38"/>
    </row>
    <row r="21" spans="1:7" ht="15.75" customHeight="1" x14ac:dyDescent="0.35">
      <c r="A21" s="37"/>
      <c r="B21" s="37"/>
      <c r="C21" s="37"/>
      <c r="D21" s="38"/>
      <c r="E21" s="38"/>
    </row>
    <row r="22" spans="1:7" ht="21" customHeight="1" x14ac:dyDescent="0.35">
      <c r="A22" s="37"/>
      <c r="B22" s="37"/>
      <c r="C22" s="37"/>
      <c r="D22" s="38"/>
      <c r="E22" s="38"/>
    </row>
    <row r="23" spans="1:7" ht="18" customHeight="1" x14ac:dyDescent="0.35">
      <c r="A23" s="228" t="s">
        <v>37</v>
      </c>
      <c r="B23" s="228"/>
      <c r="C23" s="228"/>
      <c r="D23" s="228"/>
      <c r="E23" s="228"/>
      <c r="F23" s="228"/>
    </row>
    <row r="24" spans="1:7" ht="18" customHeight="1" x14ac:dyDescent="0.35">
      <c r="A24" s="228" t="s">
        <v>20</v>
      </c>
      <c r="B24" s="228"/>
      <c r="C24" s="228"/>
      <c r="D24" s="228"/>
      <c r="E24" s="228"/>
      <c r="F24" s="228"/>
    </row>
    <row r="25" spans="1:7" ht="15" customHeight="1" x14ac:dyDescent="0.35">
      <c r="A25" s="37"/>
      <c r="B25" s="37"/>
      <c r="C25" s="38"/>
      <c r="D25" s="38"/>
      <c r="E25" s="38"/>
    </row>
    <row r="26" spans="1:7" ht="18" customHeight="1" x14ac:dyDescent="0.35">
      <c r="A26" s="136" t="s">
        <v>21</v>
      </c>
      <c r="B26" s="136" t="s">
        <v>92</v>
      </c>
      <c r="C26" s="136" t="s">
        <v>93</v>
      </c>
      <c r="D26" s="136" t="s">
        <v>95</v>
      </c>
      <c r="E26" s="136" t="s">
        <v>98</v>
      </c>
      <c r="F26" s="136" t="s">
        <v>13</v>
      </c>
    </row>
    <row r="27" spans="1:7" ht="18" customHeight="1" x14ac:dyDescent="0.35">
      <c r="A27" s="127"/>
      <c r="B27" s="131">
        <f>+B29</f>
        <v>668617000</v>
      </c>
      <c r="C27" s="131">
        <f t="shared" ref="C27:F27" si="1">+C29</f>
        <v>633403000</v>
      </c>
      <c r="D27" s="131">
        <f t="shared" si="1"/>
        <v>502913800</v>
      </c>
      <c r="E27" s="131">
        <f t="shared" si="1"/>
        <v>817495400</v>
      </c>
      <c r="F27" s="131">
        <f t="shared" si="1"/>
        <v>2622429200</v>
      </c>
    </row>
    <row r="28" spans="1:7" ht="18" customHeight="1" x14ac:dyDescent="0.35">
      <c r="A28" s="126"/>
      <c r="B28" s="17"/>
      <c r="C28" s="17"/>
      <c r="D28" s="17"/>
      <c r="E28" s="17"/>
      <c r="F28" s="17"/>
    </row>
    <row r="29" spans="1:7" ht="18" customHeight="1" x14ac:dyDescent="0.35">
      <c r="A29" s="133" t="s">
        <v>161</v>
      </c>
      <c r="B29" s="132">
        <f>+'1T'!F30</f>
        <v>668617000</v>
      </c>
      <c r="C29" s="132">
        <f>+'2T'!F30</f>
        <v>633403000</v>
      </c>
      <c r="D29" s="132">
        <f>+'3T'!F31</f>
        <v>502913800</v>
      </c>
      <c r="E29" s="132">
        <f>+'4T'!F30</f>
        <v>817495400</v>
      </c>
      <c r="F29" s="132">
        <f>+SUM(B29:E29)</f>
        <v>2622429200</v>
      </c>
    </row>
    <row r="30" spans="1:7" ht="18" customHeight="1" x14ac:dyDescent="0.35">
      <c r="A30" s="224" t="s">
        <v>175</v>
      </c>
      <c r="B30" s="224"/>
      <c r="C30" s="224"/>
      <c r="D30" s="224"/>
      <c r="E30" s="224"/>
    </row>
    <row r="31" spans="1:7" ht="138" customHeight="1" x14ac:dyDescent="0.35">
      <c r="A31" s="226" t="s">
        <v>227</v>
      </c>
      <c r="B31" s="226"/>
      <c r="C31" s="226"/>
      <c r="D31" s="226"/>
      <c r="E31" s="226"/>
      <c r="F31" s="226"/>
    </row>
    <row r="32" spans="1:7" ht="24.75" customHeight="1" x14ac:dyDescent="0.35">
      <c r="A32" s="180"/>
      <c r="B32" s="180"/>
      <c r="C32" s="180"/>
      <c r="D32" s="180"/>
      <c r="E32" s="180"/>
      <c r="F32" s="180"/>
    </row>
    <row r="33" spans="1:7" ht="15.75" customHeight="1" x14ac:dyDescent="0.35">
      <c r="A33" s="180"/>
      <c r="B33" s="180"/>
      <c r="C33" s="180"/>
      <c r="D33" s="180"/>
      <c r="E33" s="180"/>
      <c r="F33" s="180"/>
    </row>
    <row r="34" spans="1:7" ht="18" customHeight="1" x14ac:dyDescent="0.35"/>
    <row r="36" spans="1:7" ht="21" customHeight="1" x14ac:dyDescent="0.35">
      <c r="A36" s="217" t="s">
        <v>151</v>
      </c>
      <c r="B36" s="217"/>
      <c r="C36" s="217"/>
      <c r="D36" s="217"/>
      <c r="E36" s="217"/>
      <c r="F36" s="217"/>
      <c r="G36" s="217"/>
    </row>
    <row r="37" spans="1:7" ht="9.9" customHeight="1" x14ac:dyDescent="0.35">
      <c r="A37" s="36"/>
      <c r="B37" s="36"/>
      <c r="C37" s="36"/>
      <c r="D37" s="36"/>
      <c r="E37" s="36"/>
      <c r="F37" s="36"/>
    </row>
    <row r="38" spans="1:7" x14ac:dyDescent="0.35">
      <c r="A38" s="213" t="s">
        <v>72</v>
      </c>
      <c r="B38" s="213"/>
      <c r="C38" s="213"/>
      <c r="D38" s="213"/>
      <c r="E38" s="213"/>
      <c r="F38" s="213"/>
      <c r="G38" s="213"/>
    </row>
    <row r="39" spans="1:7" ht="17.25" customHeight="1" x14ac:dyDescent="0.35">
      <c r="A39" s="218" t="s">
        <v>73</v>
      </c>
      <c r="B39" s="218"/>
      <c r="C39" s="218"/>
      <c r="D39" s="218"/>
      <c r="E39" s="218"/>
      <c r="F39" s="218"/>
      <c r="G39" s="218"/>
    </row>
    <row r="40" spans="1:7" x14ac:dyDescent="0.35">
      <c r="A40" s="213" t="s">
        <v>52</v>
      </c>
      <c r="B40" s="213"/>
      <c r="C40" s="213"/>
      <c r="D40" s="213"/>
      <c r="E40" s="213"/>
      <c r="F40" s="213"/>
      <c r="G40" s="213"/>
    </row>
    <row r="41" spans="1:7" ht="9.9" customHeight="1" x14ac:dyDescent="0.35">
      <c r="A41" s="36"/>
      <c r="B41" s="36"/>
      <c r="C41" s="36"/>
      <c r="D41" s="36"/>
      <c r="E41" s="36"/>
      <c r="F41" s="36"/>
    </row>
    <row r="42" spans="1:7" x14ac:dyDescent="0.35">
      <c r="A42" s="68" t="s">
        <v>55</v>
      </c>
      <c r="B42" s="68" t="s">
        <v>56</v>
      </c>
      <c r="C42" s="68" t="s">
        <v>92</v>
      </c>
      <c r="D42" s="68" t="s">
        <v>93</v>
      </c>
      <c r="E42" s="68" t="s">
        <v>95</v>
      </c>
      <c r="F42" s="68" t="s">
        <v>97</v>
      </c>
      <c r="G42" s="68" t="s">
        <v>13</v>
      </c>
    </row>
    <row r="43" spans="1:7" x14ac:dyDescent="0.35">
      <c r="A43" s="138" t="s">
        <v>16</v>
      </c>
      <c r="B43" s="47"/>
      <c r="C43" s="35">
        <f>+C45+C49</f>
        <v>698492232</v>
      </c>
      <c r="D43" s="35">
        <f>+D45+D49</f>
        <v>698492232</v>
      </c>
      <c r="E43" s="35">
        <f>+E45+E49</f>
        <v>698492232</v>
      </c>
      <c r="F43" s="35">
        <f>+F45+F49</f>
        <v>906687636</v>
      </c>
      <c r="G43" s="35">
        <f>+G45+G49</f>
        <v>3002164332</v>
      </c>
    </row>
    <row r="44" spans="1:7" x14ac:dyDescent="0.35">
      <c r="A44" s="15"/>
      <c r="B44" s="48"/>
      <c r="C44" s="16"/>
      <c r="D44" s="16"/>
      <c r="E44" s="16"/>
      <c r="F44" s="16"/>
      <c r="G44" s="49"/>
    </row>
    <row r="45" spans="1:7" x14ac:dyDescent="0.35">
      <c r="A45" s="214" t="s">
        <v>74</v>
      </c>
      <c r="B45" s="214"/>
      <c r="C45" s="51">
        <f>+SUM(C46:C47)</f>
        <v>698492232</v>
      </c>
      <c r="D45" s="51">
        <f>+SUM(D46:D47)</f>
        <v>698492232</v>
      </c>
      <c r="E45" s="51">
        <f>+SUM(E46:E47)</f>
        <v>698492232</v>
      </c>
      <c r="F45" s="51">
        <f>+SUM(F46:F47)</f>
        <v>906687636</v>
      </c>
      <c r="G45" s="51">
        <f>+SUM(G46:G47)</f>
        <v>3002164332</v>
      </c>
    </row>
    <row r="46" spans="1:7" x14ac:dyDescent="0.35">
      <c r="A46" s="149">
        <v>558</v>
      </c>
      <c r="B46" s="150">
        <v>6020200113203460</v>
      </c>
      <c r="C46" s="17">
        <f>+'1T'!F91</f>
        <v>698492232</v>
      </c>
      <c r="D46" s="17">
        <f>+'2T'!F90</f>
        <v>698492232</v>
      </c>
      <c r="E46" s="17">
        <f>+'3T'!F95</f>
        <v>698492232</v>
      </c>
      <c r="F46" s="17">
        <f>+'4T'!F89</f>
        <v>906687636</v>
      </c>
      <c r="G46" s="95">
        <f>+C46+D46+E46+F46</f>
        <v>3002164332</v>
      </c>
    </row>
    <row r="47" spans="1:7" hidden="1" x14ac:dyDescent="0.35">
      <c r="A47" s="52" t="s">
        <v>58</v>
      </c>
      <c r="B47" s="48" t="s">
        <v>53</v>
      </c>
      <c r="C47" s="17">
        <f>+'1T'!F92</f>
        <v>0</v>
      </c>
      <c r="D47" s="17">
        <f>+'2T'!F91</f>
        <v>0</v>
      </c>
      <c r="E47" s="17">
        <f>+'3T'!F96</f>
        <v>0</v>
      </c>
      <c r="F47" s="17">
        <f>+'4T'!F90</f>
        <v>0</v>
      </c>
      <c r="G47" s="95">
        <f>+C47+D47+E47+F47</f>
        <v>0</v>
      </c>
    </row>
    <row r="48" spans="1:7" hidden="1" x14ac:dyDescent="0.35">
      <c r="A48" s="140"/>
      <c r="B48" s="48"/>
      <c r="C48" s="17"/>
      <c r="D48" s="17"/>
      <c r="E48" s="17"/>
      <c r="F48" s="17"/>
      <c r="G48" s="95"/>
    </row>
    <row r="49" spans="1:7" hidden="1" x14ac:dyDescent="0.35">
      <c r="A49" s="214" t="s">
        <v>75</v>
      </c>
      <c r="B49" s="214"/>
      <c r="C49" s="51">
        <f>+SUM(C50:C51)</f>
        <v>0</v>
      </c>
      <c r="D49" s="51">
        <f>+SUM(D50:D51)</f>
        <v>0</v>
      </c>
      <c r="E49" s="51">
        <f>+SUM(E50:E51)</f>
        <v>0</v>
      </c>
      <c r="F49" s="51">
        <f>+SUM(F50:F51)</f>
        <v>0</v>
      </c>
      <c r="G49" s="51">
        <f>+SUM(G50:G51)</f>
        <v>0</v>
      </c>
    </row>
    <row r="50" spans="1:7" hidden="1" x14ac:dyDescent="0.35">
      <c r="A50" s="52" t="s">
        <v>58</v>
      </c>
      <c r="B50" s="48" t="s">
        <v>53</v>
      </c>
      <c r="C50" s="54">
        <f>+'1T'!F95</f>
        <v>0</v>
      </c>
      <c r="D50" s="54">
        <f>+'2T'!F94</f>
        <v>0</v>
      </c>
      <c r="E50" s="54">
        <f>+'3T'!F99</f>
        <v>0</v>
      </c>
      <c r="F50" s="54">
        <f>+'4T'!F93</f>
        <v>0</v>
      </c>
      <c r="G50" s="96">
        <f>+C50+D50+E50+F50</f>
        <v>0</v>
      </c>
    </row>
    <row r="51" spans="1:7" hidden="1" x14ac:dyDescent="0.35">
      <c r="A51" s="52" t="s">
        <v>58</v>
      </c>
      <c r="B51" s="48" t="s">
        <v>53</v>
      </c>
      <c r="C51" s="54">
        <f>+'1T'!F96</f>
        <v>0</v>
      </c>
      <c r="D51" s="54">
        <f>+'2T'!F95</f>
        <v>0</v>
      </c>
      <c r="E51" s="54">
        <f>+'3T'!F100</f>
        <v>0</v>
      </c>
      <c r="F51" s="186">
        <f>+'4T'!F94</f>
        <v>0</v>
      </c>
      <c r="G51" s="99">
        <f>+C51+D51+E51+F51</f>
        <v>0</v>
      </c>
    </row>
    <row r="52" spans="1:7" x14ac:dyDescent="0.35">
      <c r="A52" s="264" t="s">
        <v>192</v>
      </c>
      <c r="B52" s="199"/>
      <c r="C52" s="199"/>
      <c r="D52" s="199"/>
      <c r="E52" s="199"/>
      <c r="F52" s="199"/>
      <c r="G52" s="187"/>
    </row>
    <row r="53" spans="1:7" ht="84.75" customHeight="1" x14ac:dyDescent="0.35">
      <c r="A53" s="268" t="s">
        <v>228</v>
      </c>
      <c r="B53" s="226"/>
      <c r="C53" s="226"/>
      <c r="D53" s="226"/>
      <c r="E53" s="226"/>
      <c r="F53" s="226"/>
      <c r="G53" s="226"/>
    </row>
    <row r="54" spans="1:7" ht="19.5" customHeight="1" x14ac:dyDescent="0.35">
      <c r="A54" s="183"/>
      <c r="B54" s="183"/>
      <c r="C54" s="183"/>
      <c r="D54" s="183"/>
      <c r="E54" s="183"/>
      <c r="F54" s="183"/>
      <c r="G54" s="183"/>
    </row>
    <row r="55" spans="1:7" ht="16.5" customHeight="1" x14ac:dyDescent="0.35">
      <c r="A55" s="24"/>
      <c r="B55" s="46"/>
      <c r="C55" s="23"/>
      <c r="D55" s="42"/>
      <c r="E55" s="42"/>
      <c r="F55" s="36"/>
    </row>
    <row r="56" spans="1:7" x14ac:dyDescent="0.35">
      <c r="A56" s="213" t="s">
        <v>76</v>
      </c>
      <c r="B56" s="213"/>
      <c r="C56" s="213"/>
      <c r="D56" s="213"/>
      <c r="E56" s="213"/>
      <c r="F56" s="213"/>
      <c r="G56" s="213"/>
    </row>
    <row r="57" spans="1:7" ht="17.25" customHeight="1" x14ac:dyDescent="0.35">
      <c r="A57" s="218" t="s">
        <v>54</v>
      </c>
      <c r="B57" s="218"/>
      <c r="C57" s="218"/>
      <c r="D57" s="218"/>
      <c r="E57" s="218"/>
      <c r="F57" s="218"/>
      <c r="G57" s="218"/>
    </row>
    <row r="58" spans="1:7" x14ac:dyDescent="0.35">
      <c r="A58" s="213" t="s">
        <v>52</v>
      </c>
      <c r="B58" s="213"/>
      <c r="C58" s="213"/>
      <c r="D58" s="213"/>
      <c r="E58" s="213"/>
      <c r="F58" s="213"/>
      <c r="G58" s="213"/>
    </row>
    <row r="60" spans="1:7" x14ac:dyDescent="0.35">
      <c r="A60" s="68" t="s">
        <v>55</v>
      </c>
      <c r="B60" s="68" t="s">
        <v>56</v>
      </c>
      <c r="C60" s="68" t="s">
        <v>92</v>
      </c>
      <c r="D60" s="68" t="s">
        <v>93</v>
      </c>
      <c r="E60" s="68" t="s">
        <v>95</v>
      </c>
      <c r="F60" s="68" t="s">
        <v>98</v>
      </c>
      <c r="G60" s="68" t="s">
        <v>13</v>
      </c>
    </row>
    <row r="61" spans="1:7" x14ac:dyDescent="0.35">
      <c r="A61" s="138" t="s">
        <v>16</v>
      </c>
      <c r="B61" s="47"/>
      <c r="C61" s="35">
        <f>+C63+C70+C77</f>
        <v>668617000</v>
      </c>
      <c r="D61" s="35">
        <f t="shared" ref="D61:E61" si="2">+D63+D70+D77</f>
        <v>633403000</v>
      </c>
      <c r="E61" s="35">
        <f t="shared" si="2"/>
        <v>502913800</v>
      </c>
      <c r="F61" s="35">
        <f>+F63+F70+F77</f>
        <v>817495400</v>
      </c>
      <c r="G61" s="35">
        <f>+G63+G70+G77</f>
        <v>2622429200</v>
      </c>
    </row>
    <row r="62" spans="1:7" x14ac:dyDescent="0.35">
      <c r="A62" s="15"/>
      <c r="B62" s="48"/>
      <c r="C62" s="16"/>
      <c r="D62" s="16"/>
      <c r="E62" s="16"/>
      <c r="F62" s="49"/>
      <c r="G62" s="49"/>
    </row>
    <row r="63" spans="1:7" x14ac:dyDescent="0.35">
      <c r="A63" s="214" t="s">
        <v>57</v>
      </c>
      <c r="B63" s="214"/>
      <c r="C63" s="51">
        <f>+SUM(C64:C68)</f>
        <v>668617000</v>
      </c>
      <c r="D63" s="51">
        <f t="shared" ref="D63:E63" si="3">+SUM(D64:D68)</f>
        <v>633403000</v>
      </c>
      <c r="E63" s="51">
        <f t="shared" si="3"/>
        <v>502913800</v>
      </c>
      <c r="F63" s="51">
        <f>+SUM(F64:F68)</f>
        <v>817495400</v>
      </c>
      <c r="G63" s="51">
        <f>+SUM(G64:G68)</f>
        <v>2622429200</v>
      </c>
    </row>
    <row r="64" spans="1:7" x14ac:dyDescent="0.35">
      <c r="A64" s="149">
        <v>558</v>
      </c>
      <c r="B64" s="150">
        <v>6020200113203460</v>
      </c>
      <c r="C64" s="17">
        <f>+'1T'!F109</f>
        <v>668617000</v>
      </c>
      <c r="D64" s="17">
        <f>+'2T'!F108</f>
        <v>633403000</v>
      </c>
      <c r="E64" s="17">
        <f>+'3T'!F115</f>
        <v>502913800</v>
      </c>
      <c r="F64" s="17">
        <f>+'4T'!F110</f>
        <v>817495400</v>
      </c>
      <c r="G64" s="95">
        <f>+C64+D64+E64+F64</f>
        <v>2622429200</v>
      </c>
    </row>
    <row r="65" spans="1:7" hidden="1" x14ac:dyDescent="0.35">
      <c r="A65" s="52" t="s">
        <v>58</v>
      </c>
      <c r="B65" s="48" t="s">
        <v>53</v>
      </c>
      <c r="C65" s="17">
        <f>+'1T'!F110</f>
        <v>0</v>
      </c>
      <c r="D65" s="17">
        <f>+'2T'!F109</f>
        <v>0</v>
      </c>
      <c r="E65" s="17">
        <f>+'3T'!F116</f>
        <v>0</v>
      </c>
      <c r="F65" s="17">
        <f>+'4T'!F111</f>
        <v>0</v>
      </c>
      <c r="G65" s="95">
        <f t="shared" ref="G65:G68" si="4">+C65+D65+E65+F65</f>
        <v>0</v>
      </c>
    </row>
    <row r="66" spans="1:7" hidden="1" x14ac:dyDescent="0.35">
      <c r="A66" s="52" t="s">
        <v>58</v>
      </c>
      <c r="B66" s="48" t="s">
        <v>53</v>
      </c>
      <c r="C66" s="17">
        <f>+'1T'!F111</f>
        <v>0</v>
      </c>
      <c r="D66" s="17">
        <f>+'2T'!F110</f>
        <v>0</v>
      </c>
      <c r="E66" s="17">
        <f>+'3T'!F117</f>
        <v>0</v>
      </c>
      <c r="F66" s="17">
        <f>+'4T'!F112</f>
        <v>0</v>
      </c>
      <c r="G66" s="95">
        <f t="shared" si="4"/>
        <v>0</v>
      </c>
    </row>
    <row r="67" spans="1:7" hidden="1" x14ac:dyDescent="0.35">
      <c r="A67" s="52" t="s">
        <v>58</v>
      </c>
      <c r="B67" s="48" t="s">
        <v>53</v>
      </c>
      <c r="C67" s="17">
        <f>+'1T'!F112</f>
        <v>0</v>
      </c>
      <c r="D67" s="17">
        <f>+'2T'!F111</f>
        <v>0</v>
      </c>
      <c r="E67" s="17">
        <f>+'3T'!F118</f>
        <v>0</v>
      </c>
      <c r="F67" s="17">
        <f>+'4T'!F113</f>
        <v>0</v>
      </c>
      <c r="G67" s="95">
        <f t="shared" si="4"/>
        <v>0</v>
      </c>
    </row>
    <row r="68" spans="1:7" hidden="1" x14ac:dyDescent="0.35">
      <c r="A68" s="52" t="s">
        <v>58</v>
      </c>
      <c r="B68" s="48" t="s">
        <v>53</v>
      </c>
      <c r="C68" s="17">
        <f>+'1T'!F113</f>
        <v>0</v>
      </c>
      <c r="D68" s="17">
        <f>+'2T'!F112</f>
        <v>0</v>
      </c>
      <c r="E68" s="17">
        <f>+'3T'!F119</f>
        <v>0</v>
      </c>
      <c r="F68" s="17">
        <f>+'4T'!F114</f>
        <v>0</v>
      </c>
      <c r="G68" s="95">
        <f t="shared" si="4"/>
        <v>0</v>
      </c>
    </row>
    <row r="69" spans="1:7" hidden="1" x14ac:dyDescent="0.35">
      <c r="A69" s="140"/>
      <c r="B69" s="48"/>
      <c r="C69" s="17"/>
      <c r="D69" s="17"/>
      <c r="E69" s="17"/>
      <c r="F69" s="95"/>
      <c r="G69" s="95"/>
    </row>
    <row r="70" spans="1:7" hidden="1" x14ac:dyDescent="0.35">
      <c r="A70" s="214" t="s">
        <v>59</v>
      </c>
      <c r="B70" s="214"/>
      <c r="C70" s="51">
        <f>+SUM(C71:C75)</f>
        <v>0</v>
      </c>
      <c r="D70" s="51">
        <f t="shared" ref="D70:F70" si="5">+SUM(D71:D75)</f>
        <v>0</v>
      </c>
      <c r="E70" s="51">
        <f t="shared" si="5"/>
        <v>0</v>
      </c>
      <c r="F70" s="51">
        <f t="shared" si="5"/>
        <v>0</v>
      </c>
      <c r="G70" s="51">
        <f>+SUM(G71:G75)</f>
        <v>0</v>
      </c>
    </row>
    <row r="71" spans="1:7" hidden="1" x14ac:dyDescent="0.35">
      <c r="A71" s="52" t="s">
        <v>58</v>
      </c>
      <c r="B71" s="48" t="s">
        <v>53</v>
      </c>
      <c r="C71" s="54">
        <f>+'1T'!F116</f>
        <v>0</v>
      </c>
      <c r="D71" s="54">
        <f>+'2T'!F115</f>
        <v>0</v>
      </c>
      <c r="E71" s="54">
        <f>+'3T'!F122</f>
        <v>0</v>
      </c>
      <c r="F71" s="54">
        <f>+'4T'!F117</f>
        <v>0</v>
      </c>
      <c r="G71" s="96">
        <f>+C71+D71+E71+F71</f>
        <v>0</v>
      </c>
    </row>
    <row r="72" spans="1:7" hidden="1" x14ac:dyDescent="0.35">
      <c r="A72" s="52" t="s">
        <v>58</v>
      </c>
      <c r="B72" s="48" t="s">
        <v>53</v>
      </c>
      <c r="C72" s="54">
        <f>+'1T'!F117</f>
        <v>0</v>
      </c>
      <c r="D72" s="54">
        <f>+'2T'!F116</f>
        <v>0</v>
      </c>
      <c r="E72" s="54">
        <f>+'3T'!F123</f>
        <v>0</v>
      </c>
      <c r="F72" s="54">
        <f>+'4T'!F118</f>
        <v>0</v>
      </c>
      <c r="G72" s="96">
        <f t="shared" ref="G72:G75" si="6">+C72+D72+E72+F72</f>
        <v>0</v>
      </c>
    </row>
    <row r="73" spans="1:7" hidden="1" x14ac:dyDescent="0.35">
      <c r="A73" s="52" t="s">
        <v>58</v>
      </c>
      <c r="B73" s="48" t="s">
        <v>53</v>
      </c>
      <c r="C73" s="54">
        <f>+'1T'!F118</f>
        <v>0</v>
      </c>
      <c r="D73" s="54">
        <f>+'2T'!F117</f>
        <v>0</v>
      </c>
      <c r="E73" s="54">
        <f>+'3T'!F124</f>
        <v>0</v>
      </c>
      <c r="F73" s="54">
        <f>+'4T'!F119</f>
        <v>0</v>
      </c>
      <c r="G73" s="96">
        <f t="shared" si="6"/>
        <v>0</v>
      </c>
    </row>
    <row r="74" spans="1:7" hidden="1" x14ac:dyDescent="0.35">
      <c r="A74" s="52" t="s">
        <v>58</v>
      </c>
      <c r="B74" s="48" t="s">
        <v>53</v>
      </c>
      <c r="C74" s="54">
        <f>+'1T'!F119</f>
        <v>0</v>
      </c>
      <c r="D74" s="54">
        <f>+'2T'!F118</f>
        <v>0</v>
      </c>
      <c r="E74" s="54">
        <f>+'3T'!F125</f>
        <v>0</v>
      </c>
      <c r="F74" s="54">
        <f>+'4T'!F120</f>
        <v>0</v>
      </c>
      <c r="G74" s="96">
        <f t="shared" si="6"/>
        <v>0</v>
      </c>
    </row>
    <row r="75" spans="1:7" hidden="1" x14ac:dyDescent="0.35">
      <c r="A75" s="52" t="s">
        <v>58</v>
      </c>
      <c r="B75" s="48" t="s">
        <v>53</v>
      </c>
      <c r="C75" s="54">
        <f>+'1T'!F120</f>
        <v>0</v>
      </c>
      <c r="D75" s="54">
        <f>+'2T'!F119</f>
        <v>0</v>
      </c>
      <c r="E75" s="54">
        <f>+'3T'!F126</f>
        <v>0</v>
      </c>
      <c r="F75" s="54">
        <f>+'4T'!F121</f>
        <v>0</v>
      </c>
      <c r="G75" s="96">
        <f t="shared" si="6"/>
        <v>0</v>
      </c>
    </row>
    <row r="76" spans="1:7" hidden="1" x14ac:dyDescent="0.35">
      <c r="A76" s="36"/>
      <c r="B76" s="36"/>
      <c r="C76" s="57"/>
      <c r="D76" s="57"/>
      <c r="E76" s="57"/>
      <c r="F76" s="57"/>
      <c r="G76" s="57"/>
    </row>
    <row r="77" spans="1:7" hidden="1" x14ac:dyDescent="0.35">
      <c r="A77" s="214" t="s">
        <v>60</v>
      </c>
      <c r="B77" s="214"/>
      <c r="C77" s="51">
        <f>+SUM(C78:C79)</f>
        <v>0</v>
      </c>
      <c r="D77" s="51">
        <f t="shared" ref="D77:E77" si="7">+SUM(D78:D79)</f>
        <v>0</v>
      </c>
      <c r="E77" s="51">
        <f t="shared" si="7"/>
        <v>0</v>
      </c>
      <c r="F77" s="51">
        <f>+SUM(F78:F79)</f>
        <v>0</v>
      </c>
      <c r="G77" s="51">
        <f>+SUM(G78:G79)</f>
        <v>0</v>
      </c>
    </row>
    <row r="78" spans="1:7" hidden="1" x14ac:dyDescent="0.35">
      <c r="A78" s="75" t="s">
        <v>58</v>
      </c>
      <c r="B78" s="48" t="s">
        <v>53</v>
      </c>
      <c r="C78" s="54">
        <f>+'1T'!F123</f>
        <v>0</v>
      </c>
      <c r="D78" s="54">
        <f>+'2T'!F122</f>
        <v>0</v>
      </c>
      <c r="E78" s="54">
        <f>+'3T'!F129</f>
        <v>0</v>
      </c>
      <c r="F78" s="54">
        <f>+'4T'!F124</f>
        <v>0</v>
      </c>
      <c r="G78" s="99">
        <f>+C78+D78+E78+F78</f>
        <v>0</v>
      </c>
    </row>
    <row r="79" spans="1:7" hidden="1" x14ac:dyDescent="0.35">
      <c r="A79" s="45" t="s">
        <v>58</v>
      </c>
      <c r="B79" s="45" t="s">
        <v>53</v>
      </c>
      <c r="C79" s="97">
        <f>+'1T'!F124</f>
        <v>0</v>
      </c>
      <c r="D79" s="97">
        <f>+'2T'!F123</f>
        <v>0</v>
      </c>
      <c r="E79" s="97">
        <f>+'3T'!F130</f>
        <v>0</v>
      </c>
      <c r="F79" s="97">
        <f>+'4T'!F125</f>
        <v>0</v>
      </c>
      <c r="G79" s="98">
        <f>+C79+D79+E79+F79</f>
        <v>0</v>
      </c>
    </row>
    <row r="80" spans="1:7" hidden="1" x14ac:dyDescent="0.35">
      <c r="A80" s="215" t="s">
        <v>61</v>
      </c>
      <c r="B80" s="215"/>
      <c r="C80" s="215"/>
      <c r="D80" s="215"/>
      <c r="E80" s="215"/>
      <c r="F80" s="215"/>
    </row>
    <row r="81" spans="1:7" x14ac:dyDescent="0.35">
      <c r="A81" s="267" t="s">
        <v>198</v>
      </c>
      <c r="B81" s="251"/>
      <c r="C81" s="251"/>
      <c r="D81" s="251"/>
      <c r="E81" s="251"/>
      <c r="F81" s="251"/>
      <c r="G81" s="187"/>
    </row>
    <row r="82" spans="1:7" ht="127.5" customHeight="1" x14ac:dyDescent="0.35">
      <c r="A82" s="265" t="s">
        <v>227</v>
      </c>
      <c r="B82" s="265"/>
      <c r="C82" s="265"/>
      <c r="D82" s="265"/>
      <c r="E82" s="265"/>
      <c r="F82" s="265"/>
      <c r="G82" s="265"/>
    </row>
    <row r="83" spans="1:7" x14ac:dyDescent="0.35">
      <c r="A83" s="181"/>
      <c r="B83" s="181"/>
      <c r="C83" s="181"/>
      <c r="D83" s="181"/>
      <c r="E83" s="181"/>
      <c r="F83" s="181"/>
    </row>
    <row r="84" spans="1:7" x14ac:dyDescent="0.35">
      <c r="A84" s="181"/>
      <c r="B84" s="181"/>
      <c r="C84" s="181"/>
      <c r="D84" s="181"/>
      <c r="E84" s="181"/>
      <c r="F84" s="181"/>
    </row>
    <row r="85" spans="1:7" x14ac:dyDescent="0.35">
      <c r="A85" s="181"/>
      <c r="B85" s="181"/>
      <c r="C85" s="181"/>
      <c r="D85" s="181"/>
      <c r="E85" s="181"/>
      <c r="F85" s="181"/>
    </row>
    <row r="86" spans="1:7" x14ac:dyDescent="0.35">
      <c r="A86" s="213" t="s">
        <v>78</v>
      </c>
      <c r="B86" s="213"/>
      <c r="C86" s="213"/>
      <c r="D86" s="213"/>
      <c r="E86" s="213"/>
      <c r="F86" s="213"/>
    </row>
    <row r="87" spans="1:7" x14ac:dyDescent="0.35">
      <c r="A87" s="213" t="s">
        <v>79</v>
      </c>
      <c r="B87" s="213"/>
      <c r="C87" s="213"/>
      <c r="D87" s="213"/>
      <c r="E87" s="213"/>
      <c r="F87" s="213"/>
    </row>
    <row r="88" spans="1:7" x14ac:dyDescent="0.35">
      <c r="A88" s="213" t="s">
        <v>52</v>
      </c>
      <c r="B88" s="213"/>
      <c r="C88" s="213"/>
      <c r="D88" s="213"/>
      <c r="E88" s="213"/>
      <c r="F88" s="213"/>
    </row>
    <row r="89" spans="1:7" x14ac:dyDescent="0.35">
      <c r="A89" s="91"/>
      <c r="B89" s="92"/>
      <c r="C89" s="92"/>
      <c r="D89" s="92"/>
      <c r="E89" s="92"/>
      <c r="F89" s="36"/>
    </row>
    <row r="90" spans="1:7" x14ac:dyDescent="0.35">
      <c r="A90" s="68" t="s">
        <v>77</v>
      </c>
      <c r="B90" s="68" t="s">
        <v>92</v>
      </c>
      <c r="C90" s="68" t="s">
        <v>93</v>
      </c>
      <c r="D90" s="68" t="s">
        <v>95</v>
      </c>
      <c r="E90" s="68" t="s">
        <v>97</v>
      </c>
      <c r="F90" s="68" t="s">
        <v>13</v>
      </c>
    </row>
    <row r="91" spans="1:7" x14ac:dyDescent="0.35">
      <c r="A91" s="109" t="s">
        <v>81</v>
      </c>
      <c r="B91" s="60">
        <f>+B92</f>
        <v>0</v>
      </c>
      <c r="C91" s="60">
        <f t="shared" ref="C91:D91" si="8">+B101</f>
        <v>29875232</v>
      </c>
      <c r="D91" s="60">
        <f t="shared" si="8"/>
        <v>94964464</v>
      </c>
      <c r="E91" s="60">
        <f t="shared" ref="E91" si="9">+D101</f>
        <v>290542896</v>
      </c>
      <c r="F91" s="60">
        <f>+B91</f>
        <v>0</v>
      </c>
    </row>
    <row r="92" spans="1:7" x14ac:dyDescent="0.35">
      <c r="A92" s="110" t="s">
        <v>82</v>
      </c>
      <c r="B92" s="25">
        <f>+'1T'!E136</f>
        <v>0</v>
      </c>
      <c r="C92" s="25">
        <f>+'2T'!E135</f>
        <v>0</v>
      </c>
      <c r="D92" s="25">
        <f>+'3T'!E144</f>
        <v>0</v>
      </c>
      <c r="E92" s="25">
        <f>+'4T'!E138</f>
        <v>0</v>
      </c>
      <c r="F92" s="65">
        <f>+B92+C92+D92+E92</f>
        <v>0</v>
      </c>
    </row>
    <row r="93" spans="1:7" x14ac:dyDescent="0.35">
      <c r="A93" s="110" t="s">
        <v>80</v>
      </c>
      <c r="B93" s="25" t="s">
        <v>90</v>
      </c>
      <c r="C93" s="25">
        <f>+'2T'!E136</f>
        <v>29875232</v>
      </c>
      <c r="D93" s="25">
        <f>+'3T'!E145</f>
        <v>94964464</v>
      </c>
      <c r="E93" s="25">
        <f>+'4T'!E139</f>
        <v>290542896</v>
      </c>
      <c r="F93" s="65" t="str">
        <f>+B93</f>
        <v>N/A</v>
      </c>
    </row>
    <row r="94" spans="1:7" x14ac:dyDescent="0.35">
      <c r="A94" s="109" t="s">
        <v>84</v>
      </c>
      <c r="B94" s="60">
        <f>+'1T'!E138</f>
        <v>698492232</v>
      </c>
      <c r="C94" s="60">
        <f>+'2T'!E137</f>
        <v>698492232</v>
      </c>
      <c r="D94" s="60">
        <f>+'3T'!E146</f>
        <v>698492232</v>
      </c>
      <c r="E94" s="60">
        <f>+'4T'!E140</f>
        <v>906687636</v>
      </c>
      <c r="F94" s="60">
        <f>+B94+C94+D94+E94</f>
        <v>3002164332</v>
      </c>
    </row>
    <row r="95" spans="1:7" x14ac:dyDescent="0.35">
      <c r="A95" s="109" t="s">
        <v>144</v>
      </c>
      <c r="B95" s="60">
        <f>+B96+B97</f>
        <v>698492232</v>
      </c>
      <c r="C95" s="60">
        <f>+C96+C97</f>
        <v>728367464</v>
      </c>
      <c r="D95" s="60">
        <f>+D96+D97</f>
        <v>793456696</v>
      </c>
      <c r="E95" s="60">
        <f>+E96+E97</f>
        <v>906687636</v>
      </c>
      <c r="F95" s="60">
        <f>+F91+F94</f>
        <v>3002164332</v>
      </c>
    </row>
    <row r="96" spans="1:7" x14ac:dyDescent="0.35">
      <c r="A96" s="110" t="s">
        <v>82</v>
      </c>
      <c r="B96" s="25">
        <f>+B92</f>
        <v>0</v>
      </c>
      <c r="C96" s="25">
        <f>+C92</f>
        <v>0</v>
      </c>
      <c r="D96" s="25">
        <f>+D92</f>
        <v>0</v>
      </c>
      <c r="E96" s="25">
        <f>+E92</f>
        <v>0</v>
      </c>
      <c r="F96" s="65">
        <f>+B96+C96+D96+E96</f>
        <v>0</v>
      </c>
    </row>
    <row r="97" spans="1:7" x14ac:dyDescent="0.35">
      <c r="A97" s="110" t="s">
        <v>80</v>
      </c>
      <c r="B97" s="25">
        <f>+B94</f>
        <v>698492232</v>
      </c>
      <c r="C97" s="25">
        <f>+C94+C93</f>
        <v>728367464</v>
      </c>
      <c r="D97" s="25">
        <f>+D94+D93</f>
        <v>793456696</v>
      </c>
      <c r="E97" s="25">
        <f>+'4T'!E143</f>
        <v>906687636</v>
      </c>
      <c r="F97" s="65">
        <f>+B97+C97+D97+E97</f>
        <v>3127004028</v>
      </c>
    </row>
    <row r="98" spans="1:7" x14ac:dyDescent="0.35">
      <c r="A98" s="109" t="s">
        <v>83</v>
      </c>
      <c r="B98" s="60">
        <f>+B99+B100</f>
        <v>668617000</v>
      </c>
      <c r="C98" s="60">
        <f>+C99+C100</f>
        <v>633403000</v>
      </c>
      <c r="D98" s="60">
        <f>+D99+D100</f>
        <v>502913800</v>
      </c>
      <c r="E98" s="60">
        <f>+E99+E100</f>
        <v>817495400</v>
      </c>
      <c r="F98" s="60">
        <f>+B98+C98+D98+E98</f>
        <v>2622429200</v>
      </c>
      <c r="G98" s="189"/>
    </row>
    <row r="99" spans="1:7" x14ac:dyDescent="0.35">
      <c r="A99" s="110" t="s">
        <v>82</v>
      </c>
      <c r="B99" s="82">
        <f>+'1T'!E143</f>
        <v>0</v>
      </c>
      <c r="C99" s="82">
        <f>+'2T'!E142</f>
        <v>0</v>
      </c>
      <c r="D99" s="82">
        <f>+'3T'!E151</f>
        <v>0</v>
      </c>
      <c r="E99" s="82">
        <f>+'4T'!E145</f>
        <v>0</v>
      </c>
      <c r="F99" s="61">
        <f>+B99+C99+D99+E99</f>
        <v>0</v>
      </c>
    </row>
    <row r="100" spans="1:7" x14ac:dyDescent="0.35">
      <c r="A100" s="110" t="s">
        <v>80</v>
      </c>
      <c r="B100" s="82">
        <f>+'1T'!E144</f>
        <v>668617000</v>
      </c>
      <c r="C100" s="82">
        <f>+'2T'!E143</f>
        <v>633403000</v>
      </c>
      <c r="D100" s="82">
        <f>+'3T'!E152</f>
        <v>502913800</v>
      </c>
      <c r="E100" s="82">
        <f>+'4T'!E146</f>
        <v>817495400</v>
      </c>
      <c r="F100" s="61">
        <f>+B100+C100+D100+E100</f>
        <v>2622429200</v>
      </c>
    </row>
    <row r="101" spans="1:7" x14ac:dyDescent="0.35">
      <c r="A101" s="109" t="s">
        <v>145</v>
      </c>
      <c r="B101" s="60">
        <f t="shared" ref="B101:F103" si="10">+B95-B98</f>
        <v>29875232</v>
      </c>
      <c r="C101" s="60">
        <f t="shared" si="10"/>
        <v>94964464</v>
      </c>
      <c r="D101" s="60">
        <f t="shared" si="10"/>
        <v>290542896</v>
      </c>
      <c r="E101" s="60">
        <f t="shared" si="10"/>
        <v>89192236</v>
      </c>
      <c r="F101" s="60">
        <f t="shared" si="10"/>
        <v>379735132</v>
      </c>
    </row>
    <row r="102" spans="1:7" x14ac:dyDescent="0.35">
      <c r="A102" s="110" t="s">
        <v>82</v>
      </c>
      <c r="B102" s="82">
        <f>+B96-B99</f>
        <v>0</v>
      </c>
      <c r="C102" s="82">
        <f t="shared" si="10"/>
        <v>0</v>
      </c>
      <c r="D102" s="82">
        <f t="shared" si="10"/>
        <v>0</v>
      </c>
      <c r="E102" s="82">
        <f t="shared" si="10"/>
        <v>0</v>
      </c>
      <c r="F102" s="61">
        <f t="shared" si="10"/>
        <v>0</v>
      </c>
    </row>
    <row r="103" spans="1:7" x14ac:dyDescent="0.35">
      <c r="A103" s="111" t="s">
        <v>80</v>
      </c>
      <c r="B103" s="77">
        <f>+B97-B100</f>
        <v>29875232</v>
      </c>
      <c r="C103" s="77">
        <f t="shared" si="10"/>
        <v>94964464</v>
      </c>
      <c r="D103" s="77">
        <f t="shared" si="10"/>
        <v>290542896</v>
      </c>
      <c r="E103" s="77">
        <f>+'4T'!E149</f>
        <v>379735132</v>
      </c>
      <c r="F103" s="62">
        <f>+'4T'!E149</f>
        <v>379735132</v>
      </c>
    </row>
    <row r="104" spans="1:7" x14ac:dyDescent="0.35">
      <c r="A104" s="264" t="s">
        <v>175</v>
      </c>
      <c r="B104" s="199"/>
      <c r="C104" s="199"/>
      <c r="D104" s="199"/>
      <c r="E104" s="199"/>
      <c r="F104" s="188"/>
    </row>
    <row r="105" spans="1:7" ht="192" customHeight="1" x14ac:dyDescent="0.35">
      <c r="A105" s="266" t="s">
        <v>229</v>
      </c>
      <c r="B105" s="265"/>
      <c r="C105" s="265"/>
      <c r="D105" s="265"/>
      <c r="E105" s="265"/>
      <c r="F105" s="265"/>
    </row>
  </sheetData>
  <mergeCells count="38">
    <mergeCell ref="A31:F31"/>
    <mergeCell ref="A24:F24"/>
    <mergeCell ref="A23:F23"/>
    <mergeCell ref="A8:G8"/>
    <mergeCell ref="A11:G11"/>
    <mergeCell ref="A10:G10"/>
    <mergeCell ref="A19:G19"/>
    <mergeCell ref="A14:B14"/>
    <mergeCell ref="A16:A17"/>
    <mergeCell ref="A18:F18"/>
    <mergeCell ref="A30:E30"/>
    <mergeCell ref="C4:E4"/>
    <mergeCell ref="C5:E5"/>
    <mergeCell ref="C6:E6"/>
    <mergeCell ref="A1:G1"/>
    <mergeCell ref="A2:G2"/>
    <mergeCell ref="A58:G58"/>
    <mergeCell ref="A49:B49"/>
    <mergeCell ref="A53:G53"/>
    <mergeCell ref="A57:G57"/>
    <mergeCell ref="A56:G56"/>
    <mergeCell ref="A52:F52"/>
    <mergeCell ref="A45:B45"/>
    <mergeCell ref="A38:G38"/>
    <mergeCell ref="A39:G39"/>
    <mergeCell ref="A40:G40"/>
    <mergeCell ref="A36:G36"/>
    <mergeCell ref="A104:E104"/>
    <mergeCell ref="A82:G82"/>
    <mergeCell ref="A105:F105"/>
    <mergeCell ref="A88:F88"/>
    <mergeCell ref="A63:B63"/>
    <mergeCell ref="A70:B70"/>
    <mergeCell ref="A77:B77"/>
    <mergeCell ref="A80:F80"/>
    <mergeCell ref="A81:F81"/>
    <mergeCell ref="A86:F86"/>
    <mergeCell ref="A87:F87"/>
  </mergeCells>
  <printOptions horizontalCentered="1"/>
  <pageMargins left="0.70866141732283472" right="0.70866141732283472" top="0.94488188976377963" bottom="0.74803149606299213" header="0.19685039370078741" footer="0.31496062992125984"/>
  <pageSetup scale="44"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34" max="16383" man="1"/>
  </rowBreaks>
  <ignoredErrors>
    <ignoredError sqref="C15:G15" evalError="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77D53E-41DB-40B5-AC48-AE9FBE30DF9E}">
  <ds:schemaRefs>
    <ds:schemaRef ds:uri="4413b21b-dea0-4953-b6fb-287dbf680181"/>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3be6da85-fe21-4610-adb7-d3a94d3af923"/>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3.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1T</vt:lpstr>
      <vt:lpstr>2T</vt:lpstr>
      <vt:lpstr>I Semestre</vt:lpstr>
      <vt:lpstr>3T</vt:lpstr>
      <vt:lpstr>III T Acumulado</vt:lpstr>
      <vt:lpstr>4T</vt:lpstr>
      <vt:lpstr>Anual</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 Rivera Serrano;Stephanie Salas Soto;Tatiana Vargas Baltodano</dc:creator>
  <cp:lastModifiedBy>Stephanie Tatiana Salas Soto</cp:lastModifiedBy>
  <cp:lastPrinted>2023-10-12T14:57:56Z</cp:lastPrinted>
  <dcterms:created xsi:type="dcterms:W3CDTF">2011-10-26T20:29:12Z</dcterms:created>
  <dcterms:modified xsi:type="dcterms:W3CDTF">2025-12-31T03:44:16Z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